
<file path=[Content_Types].xml><?xml version="1.0" encoding="utf-8"?>
<Types xmlns="http://schemas.openxmlformats.org/package/2006/content-types">
  <Override PartName="/xl/worksheets/sheet24.xml" ContentType="application/vnd.openxmlformats-officedocument.spreadsheetml.worksheet+xml"/>
  <Override PartName="/xl/ctrlProps/ctrlProp78.xml" ContentType="application/vnd.ms-excel.controlproperties+xml"/>
  <Override PartName="/xl/worksheets/sheet13.xml" ContentType="application/vnd.openxmlformats-officedocument.spreadsheetml.worksheet+xml"/>
  <Override PartName="/xl/styles.xml" ContentType="application/vnd.openxmlformats-officedocument.spreadsheetml.styles+xml"/>
  <Override PartName="/xl/ctrlProps/ctrlProp67.xml" ContentType="application/vnd.ms-excel.controlproperties+xml"/>
  <Override PartName="/xl/drawings/drawing17.xml" ContentType="application/vnd.openxmlformats-officedocument.drawing+xml"/>
  <Override PartName="/xl/ctrlProps/ctrlProp56.xml" ContentType="application/vnd.ms-excel.controlproperties+xml"/>
  <Override PartName="/xl/ctrlProps/ctrlProp147.xml" ContentType="application/vnd.ms-excel.controlproperties+xml"/>
  <Override PartName="/xl/ctrlProps/ctrlProp158.xml" ContentType="application/vnd.ms-excel.controlproperties+xml"/>
  <Override PartName="/xl/ctrlProps/ctrlProp92.xml" ContentType="application/vnd.ms-excel.controlproperties+xml"/>
  <Override PartName="/xl/ctrlProps/ctrlProp45.xml" ContentType="application/vnd.ms-excel.controlproperties+xml"/>
  <Default Extension="xml" ContentType="application/xml"/>
  <Override PartName="/xl/drawings/drawing2.xml" ContentType="application/vnd.openxmlformats-officedocument.drawing+xml"/>
  <Override PartName="/xl/ctrlProps/ctrlProp34.xml" ContentType="application/vnd.ms-excel.controlproperties+xml"/>
  <Override PartName="/xl/ctrlProps/ctrlProp81.xml" ContentType="application/vnd.ms-excel.controlproperties+xml"/>
  <Override PartName="/xl/ctrlProps/ctrlProp136.xml" ContentType="application/vnd.ms-excel.controlproperties+xml"/>
  <Override PartName="/xl/worksheets/sheet3.xml" ContentType="application/vnd.openxmlformats-officedocument.spreadsheetml.worksheet+xml"/>
  <Override PartName="/xl/ctrlProps/ctrlProp70.xml" ContentType="application/vnd.ms-excel.controlproperties+xml"/>
  <Override PartName="/xl/ctrlProps/ctrlProp125.xml" ContentType="application/vnd.ms-excel.controlproperties+xml"/>
  <Override PartName="/xl/ctrlProps/ctrlProp23.xml" ContentType="application/vnd.ms-excel.controlproperties+xml"/>
  <Override PartName="/xl/drawings/drawing20.xml" ContentType="application/vnd.openxmlformats-officedocument.drawing+xml"/>
  <Override PartName="/xl/ctrlProps/ctrlProp150.xml" ContentType="application/vnd.ms-excel.controlproperties+xml"/>
  <Override PartName="/xl/ctrlProps/ctrlProp114.xml" ContentType="application/vnd.ms-excel.controlproperties+xml"/>
  <Override PartName="/xl/ctrlProps/ctrlProp12.xml" ContentType="application/vnd.ms-excel.controlproperties+xml"/>
  <Override PartName="/xl/ctrlProps/ctrlProp103.xml" ContentType="application/vnd.ms-excel.controlproperties+xml"/>
  <Override PartName="/xl/ctrlProps/ctrlProp6.xml" ContentType="application/vnd.ms-excel.controlproperties+xml"/>
  <Override PartName="/xl/ctrlProps/ctrlProp132.xml" ContentType="application/vnd.ms-excel.controlproperties+xml"/>
  <Override PartName="/xl/ctrlProps/ctrlProp30.xml" ContentType="application/vnd.ms-excel.controlproperties+xml"/>
  <Override PartName="/xl/sharedStrings.xml" ContentType="application/vnd.openxmlformats-officedocument.spreadsheetml.sharedStrings+xml"/>
  <Override PartName="/xl/ctrlProps/ctrlProp121.xml" ContentType="application/vnd.ms-excel.controlproperties+xml"/>
  <Override PartName="/xl/worksheets/sheet18.xml" ContentType="application/vnd.openxmlformats-officedocument.spreadsheetml.worksheet+xml"/>
  <Override PartName="/xl/ctrlProps/ctrlProp2.xml" ContentType="application/vnd.ms-excel.controlproperties+xml"/>
  <Override PartName="/xl/ctrlProps/ctrlProp110.xml" ContentType="application/vnd.ms-excel.controlproperties+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ctrlProps/ctrlProp97.xml" ContentType="application/vnd.ms-excel.controlproperties+xml"/>
  <Override PartName="/xl/ctrlProps/ctrlProp68.xml" ContentType="application/vnd.ms-excel.controlproperties+xml"/>
  <Override PartName="/xl/ctrlProps/ctrlProp79.xml" ContentType="application/vnd.ms-excel.controlproperties+xml"/>
  <Override PartName="/xl/worksheets/sheet14.xml" ContentType="application/vnd.openxmlformats-officedocument.spreadsheetml.worksheet+xml"/>
  <Override PartName="/xl/drawings/drawing7.xml" ContentType="application/vnd.openxmlformats-officedocument.drawing+xml"/>
  <Override PartName="/xl/ctrlProps/ctrlProp57.xml" ContentType="application/vnd.ms-excel.controlproperties+xml"/>
  <Override PartName="/xl/ctrlProps/ctrlProp159.xml" ContentType="application/vnd.ms-excel.controlproperties+xml"/>
  <Override PartName="/xl/ctrlProps/ctrlProp39.xml" ContentType="application/vnd.ms-excel.controlproperties+xml"/>
  <Override PartName="/xl/ctrlProps/ctrlProp75.xml" ContentType="application/vnd.ms-excel.controlproperties+xml"/>
  <Override PartName="/xl/ctrlProps/ctrlProp28.xml" ContentType="application/vnd.ms-excel.controlproperties+xml"/>
  <Override PartName="/xl/ctrlProps/ctrlProp86.xml" ContentType="application/vnd.ms-excel.controlproperties+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trlProps/ctrlProp148.xml" ContentType="application/vnd.ms-excel.controlproperties+xml"/>
  <Override PartName="/xl/ctrlProps/ctrlProp119.xml" ContentType="application/vnd.ms-excel.controlproperties+xml"/>
  <Override PartName="/xl/ctrlProps/ctrlProp64.xml" ContentType="application/vnd.ms-excel.controlproperties+xml"/>
  <Override PartName="/xl/ctrlProps/ctrlProp17.xml" ContentType="application/vnd.ms-excel.controlproperties+xml"/>
  <Override PartName="/xl/ctrlProps/ctrlProp93.xml" ContentType="application/vnd.ms-excel.controlproperties+xml"/>
  <Override PartName="/xl/ctrlProps/ctrlProp46.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trlProps/ctrlProp155.xml" ContentType="application/vnd.ms-excel.controlproperties+xml"/>
  <Override PartName="/xl/ctrlProps/ctrlProp71.xml" ContentType="application/vnd.ms-excel.controlproperties+xml"/>
  <Override PartName="/xl/ctrlProps/ctrlProp126.xml" ContentType="application/vnd.ms-excel.controlproperties+xml"/>
  <Override PartName="/xl/ctrlProps/ctrlProp24.xml" ContentType="application/vnd.ms-excel.controlproperties+xml"/>
  <Override PartName="/xl/ctrlProps/ctrlProp35.xml" ContentType="application/vnd.ms-excel.controlproperties+xml"/>
  <Override PartName="/xl/ctrlProps/ctrlProp108.xml" ContentType="application/vnd.ms-excel.controlproperties+xml"/>
  <Override PartName="/xl/ctrlProps/ctrlProp82.xml" ContentType="application/vnd.ms-excel.controlproperties+xml"/>
  <Override PartName="/xl/ctrlProps/ctrlProp137.xml" ContentType="application/vnd.ms-excel.controlproperties+xml"/>
  <Override PartName="/xl/ctrlProps/ctrlProp53.xml" ContentType="application/vnd.ms-excel.controlproperties+xml"/>
  <Override PartName="/docProps/app.xml" ContentType="application/vnd.openxmlformats-officedocument.extended-properties+xml"/>
  <Override PartName="/xl/drawings/drawing14.xml" ContentType="application/vnd.openxmlformats-officedocument.drawing+xml"/>
  <Override PartName="/xl/ctrlProps/ctrlProp60.xml" ContentType="application/vnd.ms-excel.controlproperties+xml"/>
  <Override PartName="/xl/ctrlProps/ctrlProp144.xml" ContentType="application/vnd.ms-excel.controlproperties+xml"/>
  <Override PartName="/xl/ctrlProps/ctrlProp115.xml" ContentType="application/vnd.ms-excel.controlproperties+xml"/>
  <Override PartName="/xl/ctrlProps/ctrlProp13.xml" ContentType="application/vnd.ms-excel.controlproperties+xml"/>
  <Override PartName="/xl/ctrlProps/ctrlProp7.xml" ContentType="application/vnd.ms-excel.controlproperties+xml"/>
  <Override PartName="/xl/ctrlProps/ctrlProp42.xml" ContentType="application/vnd.ms-excel.controlproperties+xml"/>
  <Default Extension="vml" ContentType="application/vnd.openxmlformats-officedocument.vmlDrawing"/>
  <Override PartName="/xl/drawings/drawing21.xml" ContentType="application/vnd.openxmlformats-officedocument.drawing+xml"/>
  <Override PartName="/xl/calcChain.xml" ContentType="application/vnd.openxmlformats-officedocument.spreadsheetml.calcChain+xml"/>
  <Override PartName="/xl/ctrlProps/ctrlProp151.xml" ContentType="application/vnd.ms-excel.controlproperties+xml"/>
  <Override PartName="/xl/ctrlProps/ctrlProp122.xml" ContentType="application/vnd.ms-excel.controlproperties+xml"/>
  <Override PartName="/xl/ctrlProps/ctrlProp20.xml" ContentType="application/vnd.ms-excel.controlproperties+xml"/>
  <Override PartName="/xl/ctrlProps/ctrlProp104.xml" ContentType="application/vnd.ms-excel.controlproperties+xml"/>
  <Override PartName="/xl/ctrlProps/ctrlProp133.xml" ContentType="application/vnd.ms-excel.controlproperties+xml"/>
  <Override PartName="/xl/ctrlProps/ctrlProp31.xml" ContentType="application/vnd.ms-excel.controlproperties+xml"/>
  <Override PartName="/xl/worksheets/sheet19.xml" ContentType="application/vnd.openxmlformats-officedocument.spreadsheetml.worksheet+xml"/>
  <Override PartName="/xl/drawings/drawing10.xml" ContentType="application/vnd.openxmlformats-officedocument.drawing+xml"/>
  <Override PartName="/xl/ctrlProps/ctrlProp3.xml" ContentType="application/vnd.ms-excel.controlproperties+xml"/>
  <Override PartName="/xl/ctrlProps/ctrlProp111.xml" ContentType="application/vnd.ms-excel.controlproperties+xml"/>
  <Override PartName="/xl/ctrlProps/ctrlProp140.xml" ContentType="application/vnd.ms-excel.controlproperties+xml"/>
  <Override PartName="/xl/worksheets/sheet26.xml" ContentType="application/vnd.openxmlformats-officedocument.spreadsheetml.worksheet+xml"/>
  <Override PartName="/xl/ctrlProps/ctrlProp100.xml" ContentType="application/vnd.ms-excel.controlproperties+xml"/>
  <Override PartName="/xl/ctrlProps/ctrlProp98.xml" ContentType="application/vnd.ms-excel.controlproperties+xml"/>
  <Override PartName="/docProps/core.xml" ContentType="application/vnd.openxmlformats-package.core-properties+xml"/>
  <Override PartName="/xl/worksheets/sheet15.xml" ContentType="application/vnd.openxmlformats-officedocument.spreadsheetml.worksheet+xml"/>
  <Override PartName="/xl/ctrlProps/ctrlProp69.xml" ContentType="application/vnd.ms-excel.controlproperties+xml"/>
  <Override PartName="/xl/ctrlProps/ctrlProp87.xml" ContentType="application/vnd.ms-excel.controlproperties+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ctrlProps/ctrlProp58.xml" ContentType="application/vnd.ms-excel.controlproperties+xml"/>
  <Override PartName="/xl/ctrlProps/ctrlProp149.xml" ContentType="application/vnd.ms-excel.controlproperties+xml"/>
  <Override PartName="/xl/ctrlProps/ctrlProp94.xml" ContentType="application/vnd.ms-excel.controlproperties+xml"/>
  <Override PartName="/xl/ctrlProps/ctrlProp76.xml" ContentType="application/vnd.ms-excel.controlproperties+xml"/>
  <Override PartName="/xl/ctrlProps/ctrlProp47.xml" ContentType="application/vnd.ms-excel.controlproperties+xml"/>
  <Override PartName="/xl/ctrlProps/ctrlProp29.xml" ContentType="application/vnd.ms-excel.controlproperties+xml"/>
  <Override PartName="/xl/worksheets/sheet11.xml" ContentType="application/vnd.openxmlformats-officedocument.spreadsheetml.worksheet+xml"/>
  <Override PartName="/xl/drawings/drawing4.xml" ContentType="application/vnd.openxmlformats-officedocument.drawing+xml"/>
  <Override PartName="/xl/ctrlProps/ctrlProp65.xml" ContentType="application/vnd.ms-excel.controlproperties+xml"/>
  <Override PartName="/xl/ctrlProps/ctrlProp18.xml" ContentType="application/vnd.ms-excel.controlproperties+xml"/>
  <Override PartName="/xl/ctrlProps/ctrlProp36.xml" ContentType="application/vnd.ms-excel.controlproperties+xml"/>
  <Override PartName="/xl/ctrlProps/ctrlProp83.xml" ContentType="application/vnd.ms-excel.controlproperties+xml"/>
  <Override PartName="/xl/ctrlProps/ctrlProp138.xml" ContentType="application/vnd.ms-excel.controlproperties+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ctrlProps/ctrlProp145.xml" ContentType="application/vnd.ms-excel.controlproperties+xml"/>
  <Override PartName="/xl/ctrlProps/ctrlProp156.xml" ContentType="application/vnd.ms-excel.controlproperties+xml"/>
  <Override PartName="/xl/ctrlProps/ctrlProp127.xml" ContentType="application/vnd.ms-excel.controlproperties+xml"/>
  <Override PartName="/xl/ctrlProps/ctrlProp90.xml" ContentType="application/vnd.ms-excel.controlproperties+xml"/>
  <Override PartName="/xl/ctrlProps/ctrlProp109.xml" ContentType="application/vnd.ms-excel.controlproperties+xml"/>
  <Override PartName="/xl/ctrlProps/ctrlProp72.xml" ContentType="application/vnd.ms-excel.controlproperties+xml"/>
  <Override PartName="/xl/ctrlProps/ctrlProp43.xml" ContentType="application/vnd.ms-excel.controlproperties+xml"/>
  <Override PartName="/xl/ctrlProps/ctrlProp25.xml" ContentType="application/vnd.ms-excel.controlproperties+xml"/>
  <Override PartName="/xl/ctrlProps/ctrlProp54.xml" ContentType="application/vnd.ms-excel.controlproperties+xml"/>
  <Override PartName="/xl/drawings/drawing22.xml" ContentType="application/vnd.openxmlformats-officedocument.drawing+xml"/>
  <Override PartName="/xl/ctrlProps/ctrlProp61.xml" ContentType="application/vnd.ms-excel.controlproperties+xml"/>
  <Override PartName="/xl/ctrlProps/ctrlProp116.xml" ContentType="application/vnd.ms-excel.controlproperties+xml"/>
  <Override PartName="/xl/ctrlProps/ctrlProp14.xml" ContentType="application/vnd.ms-excel.controlproperties+xml"/>
  <Override PartName="/xl/ctrlProps/ctrlProp152.xml" ContentType="application/vnd.ms-excel.controlproperties+xml"/>
  <Override PartName="/xl/ctrlProps/ctrlProp8.xml" ContentType="application/vnd.ms-excel.controlproperties+xml"/>
  <Override PartName="/xl/ctrlProps/ctrlProp105.xml" ContentType="application/vnd.ms-excel.controlproperties+xml"/>
  <Override PartName="/xl/ctrlProps/ctrlProp134.xml" ContentType="application/vnd.ms-excel.controlproperties+xml"/>
  <Override PartName="/xl/ctrlProps/ctrlProp32.xml" ContentType="application/vnd.ms-excel.controlproperties+xml"/>
  <Override PartName="/xl/ctrlProps/ctrlProp50.xml" ContentType="application/vnd.ms-excel.controlproperties+xml"/>
  <Override PartName="/xl/worksheets/sheet1.xml" ContentType="application/vnd.openxmlformats-officedocument.spreadsheetml.worksheet+xml"/>
  <Override PartName="/xl/drawings/drawing11.xml" ContentType="application/vnd.openxmlformats-officedocument.drawing+xml"/>
  <Override PartName="/xl/ctrlProps/ctrlProp123.xml" ContentType="application/vnd.ms-excel.controlproperties+xml"/>
  <Override PartName="/xl/ctrlProps/ctrlProp21.xml" ContentType="application/vnd.ms-excel.controlproperties+xml"/>
  <Override PartName="/xl/ctrlProps/ctrlProp141.xml" ContentType="application/vnd.ms-excel.controlproperties+xml"/>
  <Override PartName="/xl/ctrlProps/ctrlProp112.xml" ContentType="application/vnd.ms-excel.controlproperties+xml"/>
  <Override PartName="/xl/ctrlProps/ctrlProp10.xml" ContentType="application/vnd.ms-excel.controlproperties+xml"/>
  <Override PartName="/xl/ctrlProps/ctrlProp101.xml" ContentType="application/vnd.ms-excel.controlproperties+xml"/>
  <Override PartName="/xl/ctrlProps/ctrlProp4.xml" ContentType="application/vnd.ms-excel.controlproperties+xml"/>
  <Override PartName="/xl/ctrlProps/ctrlProp130.xml" ContentType="application/vnd.ms-excel.controlproperties+xml"/>
  <Override PartName="/xl/worksheets/sheet27.xml" ContentType="application/vnd.openxmlformats-officedocument.spreadsheetml.worksheet+xml"/>
  <Override PartName="/xl/ctrlProps/ctrlProp99.xml" ContentType="application/vnd.ms-excel.controlproperties+xml"/>
  <Override PartName="/xl/worksheets/sheet16.xml" ContentType="application/vnd.openxmlformats-officedocument.spreadsheetml.worksheet+xml"/>
  <Override PartName="/xl/drawings/drawing9.xml" ContentType="application/vnd.openxmlformats-officedocument.drawing+xml"/>
  <Override PartName="/xl/ctrlProps/ctrlProp59.xml" ContentType="application/vnd.ms-excel.controlproperties+xml"/>
  <Override PartName="/xl/ctrlProps/ctrlProp88.xml" ContentType="application/vnd.ms-excel.controlproperties+xml"/>
  <Override PartName="/xl/ctrlProps/ctrlProp77.xml" ContentType="application/vnd.ms-excel.controlproperties+xml"/>
  <Override PartName="/xl/worksheets/sheet23.xml" ContentType="application/vnd.openxmlformats-officedocument.spreadsheetml.worksheet+xml"/>
  <Override PartName="/xl/ctrlProps/ctrlProp66.xml" ContentType="application/vnd.ms-excel.controlproperties+xml"/>
  <Override PartName="/xl/ctrlProps/ctrlProp19.xml" ContentType="application/vnd.ms-excel.controlproperties+xml"/>
  <Override PartName="/xl/ctrlProps/ctrlProp95.xml" ContentType="application/vnd.ms-excel.controlproperties+xml"/>
  <Override PartName="/xl/ctrlProps/ctrlProp48.xml" ContentType="application/vnd.ms-excel.controlproperties+xml"/>
  <Override PartName="/xl/worksheets/sheet6.xml" ContentType="application/vnd.openxmlformats-officedocument.spreadsheetml.worksheet+xml"/>
  <Override PartName="/xl/worksheets/sheet12.xml" ContentType="application/vnd.openxmlformats-officedocument.spreadsheetml.worksheet+xml"/>
  <Default Extension="jpeg" ContentType="image/jpeg"/>
  <Override PartName="/xl/drawings/drawing5.xml" ContentType="application/vnd.openxmlformats-officedocument.drawing+xml"/>
  <Override PartName="/xl/ctrlProps/ctrlProp157.xml" ContentType="application/vnd.ms-excel.controlproperties+xml"/>
  <Override PartName="/xl/ctrlProps/ctrlProp37.xml" ContentType="application/vnd.ms-excel.controlproperties+xml"/>
  <Override PartName="/xl/ctrlProps/ctrlProp73.xml" ContentType="application/vnd.ms-excel.controlproperties+xml"/>
  <Override PartName="/xl/ctrlProps/ctrlProp128.xml" ContentType="application/vnd.ms-excel.controlproperties+xml"/>
  <Override PartName="/xl/ctrlProps/ctrlProp26.xml" ContentType="application/vnd.ms-excel.controlproperties+xml"/>
  <Override PartName="/xl/ctrlProps/ctrlProp84.xml" ContentType="application/vnd.ms-excel.controlproperties+xml"/>
  <Override PartName="/xl/ctrlProps/ctrlProp139.xml" ContentType="application/vnd.ms-excel.controlproperties+xml"/>
  <Override PartName="/xl/ctrlProps/ctrlProp55.xml" ContentType="application/vnd.ms-excel.controlproperties+xml"/>
  <Override PartName="/xl/drawings/drawing16.xml" ContentType="application/vnd.openxmlformats-officedocument.drawing+xml"/>
  <Override PartName="/xl/ctrlProps/ctrlProp62.xml" ContentType="application/vnd.ms-excel.controlproperties+xml"/>
  <Override PartName="/xl/ctrlProps/ctrlProp146.xml" ContentType="application/vnd.ms-excel.controlproperties+xml"/>
  <Override PartName="/xl/ctrlProps/ctrlProp117.xml" ContentType="application/vnd.ms-excel.controlproperties+xml"/>
  <Override PartName="/xl/ctrlProps/ctrlProp15.xml" ContentType="application/vnd.ms-excel.controlproperties+xml"/>
  <Override PartName="/xl/ctrlProps/ctrlProp9.xml" ContentType="application/vnd.ms-excel.controlproperties+xml"/>
  <Override PartName="/xl/ctrlProps/ctrlProp91.xml" ContentType="application/vnd.ms-excel.controlproperties+xml"/>
  <Override PartName="/xl/ctrlProps/ctrlProp44.xml" ContentType="application/vnd.ms-excel.controlproperties+xml"/>
  <Override PartName="/xl/worksheets/sheet2.xml" ContentType="application/vnd.openxmlformats-officedocument.spreadsheetml.worksheet+xml"/>
  <Override PartName="/xl/drawings/drawing1.xml" ContentType="application/vnd.openxmlformats-officedocument.drawing+xml"/>
  <Override PartName="/xl/ctrlProps/ctrlProp153.xml" ContentType="application/vnd.ms-excel.controlproperties+xml"/>
  <Override PartName="/xl/ctrlProps/ctrlProp124.xml" ContentType="application/vnd.ms-excel.controlproperties+xml"/>
  <Override PartName="/xl/ctrlProps/ctrlProp22.xml" ContentType="application/vnd.ms-excel.controlproperties+xml"/>
  <Override PartName="/xl/ctrlProps/ctrlProp33.xml" ContentType="application/vnd.ms-excel.controlproperties+xml"/>
  <Override PartName="/xl/ctrlProps/ctrlProp106.xml" ContentType="application/vnd.ms-excel.controlproperties+xml"/>
  <Override PartName="/xl/ctrlProps/ctrlProp135.xml" ContentType="application/vnd.ms-excel.controlproperties+xml"/>
  <Override PartName="/xl/ctrlProps/ctrlProp80.xml" ContentType="application/vnd.ms-excel.controlproperties+xml"/>
  <Override PartName="/xl/ctrlProps/ctrlProp51.xml" ContentType="application/vnd.ms-excel.controlproperties+xml"/>
  <Override PartName="/xl/drawings/drawing12.xml" ContentType="application/vnd.openxmlformats-officedocument.drawing+xml"/>
  <Override PartName="/xl/ctrlProps/ctrlProp113.xml" ContentType="application/vnd.ms-excel.controlproperties+xml"/>
  <Override PartName="/xl/ctrlProps/ctrlProp11.xml" ContentType="application/vnd.ms-excel.controlproperties+xml"/>
  <Override PartName="/xl/ctrlProps/ctrlProp40.xml" ContentType="application/vnd.ms-excel.controlproperties+xml"/>
  <Override PartName="/xl/ctrlProps/ctrlProp5.xml" ContentType="application/vnd.ms-excel.controlproperties+xml"/>
  <Override PartName="/xl/ctrlProps/ctrlProp142.xml" ContentType="application/vnd.ms-excel.controlproperties+xml"/>
  <Override PartName="/xl/ctrlProps/ctrlProp102.xml" ContentType="application/vnd.ms-excel.controlproperties+xml"/>
  <Override PartName="/xl/ctrlProps/ctrlProp120.xml" ContentType="application/vnd.ms-excel.controlproperties+xml"/>
  <Override PartName="/xl/ctrlProps/ctrlProp131.xml" ContentType="application/vnd.ms-excel.controlproperties+xml"/>
  <Override PartName="/xl/worksheets/sheet17.xml" ContentType="application/vnd.openxmlformats-officedocument.spreadsheetml.worksheet+xml"/>
  <Override PartName="/xl/ctrlProps/ctrlProp1.xml" ContentType="application/vnd.ms-excel.controlproperties+xml"/>
  <Override PartName="/xl/ctrlProps/ctrlProp89.xml" ContentType="application/vnd.ms-excel.controlproperties+xml"/>
  <Override PartName="/xl/ctrlProps/ctrlProp96.xml" ContentType="application/vnd.ms-excel.controlproperties+xml"/>
  <Override PartName="/xl/ctrlProps/ctrlProp49.xml" ContentType="application/vnd.ms-excel.controlproperties+xml"/>
  <Override PartName="/xl/drawings/drawing6.xml" ContentType="application/vnd.openxmlformats-officedocument.drawing+xml"/>
  <Override PartName="/xl/ctrlProps/ctrlProp38.xml" ContentType="application/vnd.ms-excel.controlproperties+xml"/>
  <Override PartName="/xl/ctrlProps/ctrlProp85.xml" ContentType="application/vnd.ms-excel.controlproperties+xml"/>
  <Override PartName="/xl/worksheets/sheet7.xml" ContentType="application/vnd.openxmlformats-officedocument.spreadsheetml.worksheet+xml"/>
  <Override PartName="/xl/worksheets/sheet20.xml" ContentType="application/vnd.openxmlformats-officedocument.spreadsheetml.worksheet+xml"/>
  <Override PartName="/xl/ctrlProps/ctrlProp74.xml" ContentType="application/vnd.ms-excel.controlproperties+xml"/>
  <Override PartName="/xl/ctrlProps/ctrlProp129.xml" ContentType="application/vnd.ms-excel.controlproperties+xml"/>
  <Override PartName="/xl/ctrlProps/ctrlProp27.xml" ContentType="application/vnd.ms-excel.controlproperties+xml"/>
  <Override PartName="/xl/ctrlProps/ctrlProp63.xml" ContentType="application/vnd.ms-excel.controlproperties+xml"/>
  <Override PartName="/xl/ctrlProps/ctrlProp118.xml" ContentType="application/vnd.ms-excel.controlproperties+xml"/>
  <Override PartName="/xl/ctrlProps/ctrlProp16.xml" ContentType="application/vnd.ms-excel.controlproperties+xml"/>
  <Override PartName="/xl/ctrlProps/ctrlProp107.xml" ContentType="application/vnd.ms-excel.controlproperties+xml"/>
  <Override PartName="/xl/ctrlProps/ctrlProp52.xml" ContentType="application/vnd.ms-excel.controlproperties+xml"/>
  <Override PartName="/xl/drawings/drawing13.xml" ContentType="application/vnd.openxmlformats-officedocument.drawing+xml"/>
  <Override PartName="/xl/ctrlProps/ctrlProp154.xml" ContentType="application/vnd.ms-excel.controlproperties+xml"/>
  <Override PartName="/xl/ctrlProps/ctrlProp41.xml" ContentType="application/vnd.ms-excel.controlproperties+xml"/>
  <Override PartName="/xl/ctrlProps/ctrlProp143.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autoCompressPictures="0" defaultThemeVersion="124226"/>
  <bookViews>
    <workbookView xWindow="2910" yWindow="210" windowWidth="15300" windowHeight="11355" tabRatio="780" firstSheet="1" activeTab="10"/>
  </bookViews>
  <sheets>
    <sheet name="Instructions" sheetId="66" state="hidden" r:id="rId1"/>
    <sheet name="Summary Page" sheetId="41" r:id="rId2"/>
    <sheet name="Routes and Directions" sheetId="65" state="hidden" r:id="rId3"/>
    <sheet name="Route Prefix and Suffix" sheetId="62" state="hidden" r:id="rId4"/>
    <sheet name="Tags" sheetId="4" state="hidden" r:id="rId5"/>
    <sheet name="Core (01)" sheetId="1" r:id="rId6"/>
    <sheet name="Core (02)" sheetId="6" r:id="rId7"/>
    <sheet name="Core (03)" sheetId="7" r:id="rId8"/>
    <sheet name="Core (04)" sheetId="42" r:id="rId9"/>
    <sheet name="Core (05)" sheetId="43" r:id="rId10"/>
    <sheet name="Core (06)" sheetId="44" r:id="rId11"/>
    <sheet name="Core (07)" sheetId="45" r:id="rId12"/>
    <sheet name="Core (08)" sheetId="46" r:id="rId13"/>
    <sheet name="Core (09)" sheetId="47" r:id="rId14"/>
    <sheet name="Core 10)" sheetId="49" r:id="rId15"/>
    <sheet name="Core (11)" sheetId="50" r:id="rId16"/>
    <sheet name="Core (12)" sheetId="51" r:id="rId17"/>
    <sheet name="Core (13)" sheetId="52" r:id="rId18"/>
    <sheet name="Core (14)" sheetId="53" r:id="rId19"/>
    <sheet name="Core (15)" sheetId="48" r:id="rId20"/>
    <sheet name="Core (16)" sheetId="54" r:id="rId21"/>
    <sheet name="Core (17)" sheetId="55" r:id="rId22"/>
    <sheet name="Core (18)" sheetId="56" r:id="rId23"/>
    <sheet name="Core (19)" sheetId="57" r:id="rId24"/>
    <sheet name="Core (20)" sheetId="58" r:id="rId25"/>
    <sheet name="INFO FOR CSV" sheetId="2" state="hidden" r:id="rId26"/>
    <sheet name="List" sheetId="60" state="hidden" r:id="rId27"/>
  </sheets>
  <definedNames>
    <definedName name="_xlnm._FilterDatabase" localSheetId="0" hidden="1">Instructions!$A$1:$A$50</definedName>
    <definedName name="_xlnm._FilterDatabase" localSheetId="3" hidden="1">'Route Prefix and Suffix'!$C$1:$F$7014</definedName>
    <definedName name="_xlnm._FilterDatabase" localSheetId="1" hidden="1">'Summary Page'!$D$3:$F$6</definedName>
    <definedName name="ALA">List!$AE$21:$AE$38</definedName>
    <definedName name="ALP">List!$BF$21:$BF$24</definedName>
    <definedName name="AMA">List!$BG$21:$BG$26</definedName>
    <definedName name="BUT">List!$T$21:$T$26</definedName>
    <definedName name="BUT_D2">List!$L$21</definedName>
    <definedName name="CAL">List!$BH$21:$BH$24</definedName>
    <definedName name="CC">List!$AF$21:$AF$28</definedName>
    <definedName name="COL">List!$U$21:$U$24</definedName>
    <definedName name="County">List!$B$17:$B$76</definedName>
    <definedName name="Day">List!$J$53:$J$83</definedName>
    <definedName name="Day_29">List!$L$53:$L$81</definedName>
    <definedName name="Day_30">List!$K$53:$K$82</definedName>
    <definedName name="Direction">List!$D$3:$D$11</definedName>
    <definedName name="District_01">List!$H$4:$H$7</definedName>
    <definedName name="District_02">List!$I$4:$I$11</definedName>
    <definedName name="District_03">List!$J$4:$J$14</definedName>
    <definedName name="District_04">List!$K$4:$K$12</definedName>
    <definedName name="District_05">List!$L$4:$L$10</definedName>
    <definedName name="District_06">List!$M$4:$M$8</definedName>
    <definedName name="District_07">List!$N$4:$N$5</definedName>
    <definedName name="District_08">List!$O$4:$O$5</definedName>
    <definedName name="District_09">List!$P$4:$P$5</definedName>
    <definedName name="District_10">List!$Q$4:$Q$11</definedName>
    <definedName name="District_11">List!$R$4:$R$5</definedName>
    <definedName name="District_12">List!$S$4:$S$5</definedName>
    <definedName name="District_No">List!$K$34:$K$45</definedName>
    <definedName name="Districts">List!$H$2:$S$2</definedName>
    <definedName name="DN">List!$H$21:$H$24</definedName>
    <definedName name="ED">List!$V$21:$V$25</definedName>
    <definedName name="FRE">List!$AU$21:$AU$33</definedName>
    <definedName name="GLE">List!$W$21:$W$24</definedName>
    <definedName name="HUM">List!$I$21:$I$31</definedName>
    <definedName name="IMP">List!$BN$21:$BN$28</definedName>
    <definedName name="INY">List!$BD$21:$BD$27</definedName>
    <definedName name="KER">List!$AV$21:$AV$38</definedName>
    <definedName name="KIN">List!$AW$21:$AW$27</definedName>
    <definedName name="LA">List!$AZ$21:$AZ$57</definedName>
    <definedName name="LA_D12">List!$BQ$21</definedName>
    <definedName name="LAK">List!$J$21:$J$25</definedName>
    <definedName name="Lane">List!$I$34:$I$46</definedName>
    <definedName name="LAS">List!$R$21:$R$27</definedName>
    <definedName name="MAD">List!$AX$21:$AX$27</definedName>
    <definedName name="Material_Type">List!$G$3:$G$6</definedName>
    <definedName name="MEN">List!$K$21:$K$29</definedName>
    <definedName name="MER">List!$BJ$21:$BJ$27</definedName>
    <definedName name="MNO">List!$BE$21:$BE$32</definedName>
    <definedName name="MOD">List!$N$21:$N$23</definedName>
    <definedName name="MON">List!$AN$21:$AN$29</definedName>
    <definedName name="MONTH">List!$I$53:$I$64</definedName>
    <definedName name="Month2">List!$M$53:$M$56</definedName>
    <definedName name="Month3">List!$N$53</definedName>
    <definedName name="MPA">List!$BI$21:$BI$25</definedName>
    <definedName name="MRN">List!$AG$21:$AG$25</definedName>
    <definedName name="NAP">List!$AH$21:$AH$25</definedName>
    <definedName name="NEV">List!$X$21:$X$26</definedName>
    <definedName name="ORA">List!$BP$21:$BP$37</definedName>
    <definedName name="Pavement_Type">List!$E$3:$E$8</definedName>
    <definedName name="PLA">List!$Y$21:$Y$29</definedName>
    <definedName name="PLU">List!$O$21:$O$26</definedName>
    <definedName name="PrefixPM">List!$B$3:$B$12</definedName>
    <definedName name="_xlnm.Print_Area" localSheetId="5">'Core (01)'!$A$1:$S$71</definedName>
    <definedName name="_xlnm.Print_Area" localSheetId="6">'Core (02)'!$A$1:$S$71</definedName>
    <definedName name="_xlnm.Print_Area" localSheetId="7">'Core (03)'!$A$1:$S$71</definedName>
    <definedName name="_xlnm.Print_Area" localSheetId="8">'Core (04)'!$A$1:$S$71</definedName>
    <definedName name="_xlnm.Print_Area" localSheetId="9">'Core (05)'!$A$1:$S$71</definedName>
    <definedName name="_xlnm.Print_Area" localSheetId="10">'Core (06)'!$A$1:$S$71</definedName>
    <definedName name="_xlnm.Print_Area" localSheetId="11">'Core (07)'!$A$1:$S$72</definedName>
    <definedName name="_xlnm.Print_Area" localSheetId="12">'Core (08)'!$A$1:$S$72</definedName>
    <definedName name="_xlnm.Print_Area" localSheetId="13">'Core (09)'!$A$1:$S$72</definedName>
    <definedName name="_xlnm.Print_Area" localSheetId="15">'Core (11)'!$A$1:$S$72</definedName>
    <definedName name="_xlnm.Print_Area" localSheetId="16">'Core (12)'!$A$1:$S$72</definedName>
    <definedName name="_xlnm.Print_Area" localSheetId="17">'Core (13)'!$A$1:$S$72</definedName>
    <definedName name="_xlnm.Print_Area" localSheetId="18">'Core (14)'!$A$1:$S$72</definedName>
    <definedName name="_xlnm.Print_Area" localSheetId="19">'Core (15)'!$A$1:$S$72</definedName>
    <definedName name="_xlnm.Print_Area" localSheetId="20">'Core (16)'!$A$1:$S$72</definedName>
    <definedName name="_xlnm.Print_Area" localSheetId="21">'Core (17)'!$A$1:$S$72</definedName>
    <definedName name="_xlnm.Print_Area" localSheetId="22">'Core (18)'!$A$1:$S$72</definedName>
    <definedName name="_xlnm.Print_Area" localSheetId="23">'Core (19)'!$A$1:$S$72</definedName>
    <definedName name="_xlnm.Print_Area" localSheetId="24">'Core (20)'!$A$1:$S$72</definedName>
    <definedName name="_xlnm.Print_Area" localSheetId="14">'Core 10)'!$A$1:$S$72</definedName>
    <definedName name="_xlnm.Print_Area" localSheetId="0">Instructions!$A$1:$A$145</definedName>
    <definedName name="_xlnm.Print_Titles" localSheetId="25">'INFO FOR CSV'!#REF!</definedName>
    <definedName name="_xlnm.Print_Titles" localSheetId="1">'Summary Page'!$1:$6</definedName>
    <definedName name="RIV">List!$BC$21:$BC$37</definedName>
    <definedName name="RS">List!$A$3:$A$4</definedName>
    <definedName name="SAC">List!$Z$21:$Z$32</definedName>
    <definedName name="SB">List!$AO$21:$AO$32</definedName>
    <definedName name="SBD">List!$BB$21:$BB$46</definedName>
    <definedName name="SBT">List!$AP$21:$AP$25</definedName>
    <definedName name="SCL">List!$AK$21:$AK$35</definedName>
    <definedName name="SCR">List!$AQ$21:$AQ$27</definedName>
    <definedName name="SD">List!$BO$21:$BO$38</definedName>
    <definedName name="SF">List!$AI$21:$AI$26</definedName>
    <definedName name="SHA">List!$P$21:$P$27</definedName>
    <definedName name="SIE">List!$AA$21:$AA$24</definedName>
    <definedName name="SIS">List!$Q$21:$Q$29</definedName>
    <definedName name="SJ">List!$BK$21:$BK$31</definedName>
    <definedName name="SLO">List!$AR$21:$AR$29</definedName>
    <definedName name="SM">List!$AJ$21:$AJ$31</definedName>
    <definedName name="SM_D5">List!$AS$21</definedName>
    <definedName name="SOL">List!$AL$21:$AL$31</definedName>
    <definedName name="SON">List!$AM$21:$AM$27</definedName>
    <definedName name="STA">List!$BL$21:$BL$29</definedName>
    <definedName name="SuffixPM">List!$F$3:$F$4</definedName>
    <definedName name="Surface_Material">List!$G$10:$G$14</definedName>
    <definedName name="SUT">List!$AB$21:$AB$24</definedName>
    <definedName name="TEH">List!$M$21:$M$26</definedName>
    <definedName name="TRI">List!$S$21:$S$23</definedName>
    <definedName name="TUL">List!$AY$21:$AY$31</definedName>
    <definedName name="TUO">List!$BM$21:$BM$24</definedName>
    <definedName name="VEN">List!$BA$21:$BA$29</definedName>
    <definedName name="VEN_D5">List!$AT$21</definedName>
    <definedName name="YEAR">List!$E$69:$E$78</definedName>
    <definedName name="YOL">List!$AC$21:$AC$30</definedName>
    <definedName name="YUB">List!$AD$21:$AD$24</definedName>
  </definedNames>
  <calcPr calcId="125725"/>
</workbook>
</file>

<file path=xl/calcChain.xml><?xml version="1.0" encoding="utf-8"?>
<calcChain xmlns="http://schemas.openxmlformats.org/spreadsheetml/2006/main">
  <c r="D10" i="51"/>
  <c r="D8" i="52"/>
  <c r="H53" i="41"/>
  <c r="H67" s="1"/>
  <c r="H39"/>
  <c r="F26" i="58" l="1"/>
  <c r="J56" i="48"/>
  <c r="D56" i="43" l="1"/>
  <c r="V6" i="2" s="1"/>
  <c r="D57" i="43"/>
  <c r="X6" i="2" s="1"/>
  <c r="D58" i="43"/>
  <c r="Z6" i="2" s="1"/>
  <c r="D59" i="43"/>
  <c r="D60"/>
  <c r="AD6" i="2" s="1"/>
  <c r="D61" i="43"/>
  <c r="AF6" i="2" s="1"/>
  <c r="D62" i="43"/>
  <c r="AH6" i="2" s="1"/>
  <c r="D63" i="43"/>
  <c r="AJ6" i="2" s="1"/>
  <c r="D64" i="43"/>
  <c r="AL6" i="2" s="1"/>
  <c r="D55" i="43"/>
  <c r="T6" i="2" s="1"/>
  <c r="D4" i="6"/>
  <c r="D4" i="7"/>
  <c r="D4" i="42"/>
  <c r="D4" i="43"/>
  <c r="D4" i="44"/>
  <c r="D4" i="45"/>
  <c r="D4" i="46"/>
  <c r="D4" i="47"/>
  <c r="D4" i="49"/>
  <c r="D4" i="50"/>
  <c r="D4" i="51"/>
  <c r="D4" i="52"/>
  <c r="D4" i="53"/>
  <c r="D4" i="48"/>
  <c r="D4" i="54"/>
  <c r="D4" i="55"/>
  <c r="D4" i="56"/>
  <c r="D4" i="57"/>
  <c r="D4" i="58"/>
  <c r="D4" i="1"/>
  <c r="H81" i="41"/>
  <c r="G37"/>
  <c r="B21"/>
  <c r="B35" s="1"/>
  <c r="B49" s="1"/>
  <c r="B63" s="1"/>
  <c r="E23"/>
  <c r="D23"/>
  <c r="D20" i="47"/>
  <c r="D20" i="50"/>
  <c r="D20" i="51"/>
  <c r="D20" i="53"/>
  <c r="D20" i="54"/>
  <c r="D20" i="48"/>
  <c r="D20" i="6"/>
  <c r="D20" i="1"/>
  <c r="N134" i="41"/>
  <c r="I62" i="43"/>
  <c r="I61"/>
  <c r="AB6" i="2"/>
  <c r="S5"/>
  <c r="D20" i="55"/>
  <c r="B31" i="41"/>
  <c r="D22" i="6" s="1"/>
  <c r="B17" i="41"/>
  <c r="D22" i="1" s="1"/>
  <c r="D20" i="58"/>
  <c r="H95" i="41" l="1"/>
  <c r="H109" s="1"/>
  <c r="H123" s="1"/>
  <c r="H137" s="1"/>
  <c r="B77"/>
  <c r="B91" s="1"/>
  <c r="B105" s="1"/>
  <c r="B119" s="1"/>
  <c r="B133" s="1"/>
  <c r="B147" s="1"/>
  <c r="B161" s="1"/>
  <c r="B175" s="1"/>
  <c r="B189" s="1"/>
  <c r="B203" s="1"/>
  <c r="B217" s="1"/>
  <c r="B231" s="1"/>
  <c r="B245" s="1"/>
  <c r="B259" s="1"/>
  <c r="B273" s="1"/>
  <c r="B287" s="1"/>
  <c r="D16" i="42"/>
  <c r="D20" i="52"/>
  <c r="D20" i="49"/>
  <c r="D20" i="45"/>
  <c r="D20" i="42"/>
  <c r="D20" i="7"/>
  <c r="D20" i="43"/>
  <c r="B45" i="41"/>
  <c r="H151" l="1"/>
  <c r="H165" s="1"/>
  <c r="H179" s="1"/>
  <c r="H193" s="1"/>
  <c r="H207" s="1"/>
  <c r="H221" s="1"/>
  <c r="H235" s="1"/>
  <c r="H249" s="1"/>
  <c r="H263" s="1"/>
  <c r="H277" s="1"/>
  <c r="H291" s="1"/>
  <c r="D37"/>
  <c r="B283"/>
  <c r="B269"/>
  <c r="B255"/>
  <c r="B241"/>
  <c r="B227"/>
  <c r="B213"/>
  <c r="B199"/>
  <c r="B185"/>
  <c r="B171"/>
  <c r="B157"/>
  <c r="B143"/>
  <c r="B129"/>
  <c r="B115"/>
  <c r="B101"/>
  <c r="D22" i="45" s="1"/>
  <c r="B87" i="41"/>
  <c r="B73"/>
  <c r="B59"/>
  <c r="D28" i="49"/>
  <c r="I11" i="2" s="1"/>
  <c r="F35" i="57"/>
  <c r="F33"/>
  <c r="F31"/>
  <c r="F35" i="56"/>
  <c r="F33"/>
  <c r="F31"/>
  <c r="F35" i="55"/>
  <c r="F33"/>
  <c r="F31"/>
  <c r="F35" i="54"/>
  <c r="F33"/>
  <c r="F31"/>
  <c r="F35" i="48"/>
  <c r="O16" i="2" s="1"/>
  <c r="F33" i="48"/>
  <c r="N16" i="2" s="1"/>
  <c r="F31" i="48"/>
  <c r="M16" i="2" s="1"/>
  <c r="F35" i="53"/>
  <c r="O15" i="2" s="1"/>
  <c r="F33" i="53"/>
  <c r="N15" i="2" s="1"/>
  <c r="F31" i="53"/>
  <c r="M15" i="2" s="1"/>
  <c r="F35" i="52"/>
  <c r="O14" i="2" s="1"/>
  <c r="F33" i="52"/>
  <c r="N14" i="2" s="1"/>
  <c r="F31" i="52"/>
  <c r="M14" i="2" s="1"/>
  <c r="F35" i="51"/>
  <c r="O13" i="2" s="1"/>
  <c r="F33" i="51"/>
  <c r="N13" i="2" s="1"/>
  <c r="F31" i="51"/>
  <c r="M13" i="2" s="1"/>
  <c r="F35" i="50"/>
  <c r="O12" i="2" s="1"/>
  <c r="F33" i="50"/>
  <c r="N12" i="2" s="1"/>
  <c r="F31" i="50"/>
  <c r="M12" i="2" s="1"/>
  <c r="F35" i="49"/>
  <c r="O11" i="2" s="1"/>
  <c r="F33" i="49"/>
  <c r="N11" i="2" s="1"/>
  <c r="F31" i="49"/>
  <c r="M11" i="2" s="1"/>
  <c r="F35" i="47"/>
  <c r="O10" i="2" s="1"/>
  <c r="F33" i="47"/>
  <c r="N10" i="2" s="1"/>
  <c r="F31" i="47"/>
  <c r="M10" i="2" s="1"/>
  <c r="F35" i="46"/>
  <c r="O9" i="2" s="1"/>
  <c r="F33" i="46"/>
  <c r="N9" i="2" s="1"/>
  <c r="F31" i="46"/>
  <c r="M9" i="2" s="1"/>
  <c r="F35" i="45"/>
  <c r="O8" i="2" s="1"/>
  <c r="F33" i="45"/>
  <c r="N8" i="2" s="1"/>
  <c r="F31" i="45"/>
  <c r="M8" i="2" s="1"/>
  <c r="F35" i="44"/>
  <c r="O7" i="2" s="1"/>
  <c r="F33" i="44"/>
  <c r="N7" i="2" s="1"/>
  <c r="F31" i="44"/>
  <c r="M7" i="2" s="1"/>
  <c r="F35" i="43"/>
  <c r="O6" i="2" s="1"/>
  <c r="F33" i="43"/>
  <c r="N6" i="2" s="1"/>
  <c r="F31" i="43"/>
  <c r="M6" i="2" s="1"/>
  <c r="F35" i="42"/>
  <c r="O5" i="2" s="1"/>
  <c r="F33" i="42"/>
  <c r="N5" i="2" s="1"/>
  <c r="F31" i="42"/>
  <c r="M5" i="2" s="1"/>
  <c r="F35" i="7"/>
  <c r="O4" i="2" s="1"/>
  <c r="F33" i="7"/>
  <c r="N4" i="2" s="1"/>
  <c r="F31" i="7"/>
  <c r="M4" i="2" s="1"/>
  <c r="F35" i="6"/>
  <c r="O3" i="2" s="1"/>
  <c r="F33" i="6"/>
  <c r="N3" i="2" s="1"/>
  <c r="F31" i="6"/>
  <c r="M3" i="2" s="1"/>
  <c r="F35" i="58"/>
  <c r="F33"/>
  <c r="F31"/>
  <c r="F35" i="1"/>
  <c r="O2" i="2" s="1"/>
  <c r="F33" i="1"/>
  <c r="N2" i="2" s="1"/>
  <c r="F31" i="1"/>
  <c r="M2" i="2" s="1"/>
  <c r="D28" i="1"/>
  <c r="I2" i="2" s="1"/>
  <c r="D14" i="6"/>
  <c r="E3" i="2" s="1"/>
  <c r="D14" i="7"/>
  <c r="E4" i="2" s="1"/>
  <c r="D14" i="42"/>
  <c r="E5" i="2" s="1"/>
  <c r="D14" i="43"/>
  <c r="E6" i="2" s="1"/>
  <c r="D14" i="44"/>
  <c r="E7" i="2" s="1"/>
  <c r="D14" i="45"/>
  <c r="E8" i="2" s="1"/>
  <c r="D14" i="46"/>
  <c r="E9" i="2" s="1"/>
  <c r="D14" i="47"/>
  <c r="E10" i="2" s="1"/>
  <c r="D14" i="49"/>
  <c r="E11" i="2" s="1"/>
  <c r="D14" i="50"/>
  <c r="E12" i="2" s="1"/>
  <c r="D14" i="51"/>
  <c r="E13" i="2" s="1"/>
  <c r="D14" i="52"/>
  <c r="E14" i="2" s="1"/>
  <c r="D14" i="53"/>
  <c r="E15" i="2" s="1"/>
  <c r="D14" i="48"/>
  <c r="E16" i="2" s="1"/>
  <c r="D14" i="54"/>
  <c r="D14" i="55"/>
  <c r="D14" i="56"/>
  <c r="D14" i="57"/>
  <c r="D14" i="58"/>
  <c r="D14" i="1"/>
  <c r="E2" i="2" s="1"/>
  <c r="F3" i="62"/>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2"/>
  <c r="T18" i="4"/>
  <c r="B23" i="41"/>
  <c r="B37" s="1"/>
  <c r="B51" s="1"/>
  <c r="H26" i="1"/>
  <c r="L2" i="2" s="1"/>
  <c r="F26" i="1"/>
  <c r="J2" i="2" s="1"/>
  <c r="I60" i="43"/>
  <c r="I61" i="7"/>
  <c r="J56" i="6"/>
  <c r="K56"/>
  <c r="L56"/>
  <c r="J57"/>
  <c r="K57"/>
  <c r="L57"/>
  <c r="J58"/>
  <c r="K58"/>
  <c r="L58"/>
  <c r="J59"/>
  <c r="K59"/>
  <c r="L59"/>
  <c r="J60"/>
  <c r="K60"/>
  <c r="L60"/>
  <c r="J61"/>
  <c r="K61"/>
  <c r="L61"/>
  <c r="I60"/>
  <c r="I61"/>
  <c r="Q71" i="42"/>
  <c r="I59" i="6"/>
  <c r="D8" i="58"/>
  <c r="D8" i="57"/>
  <c r="D8" i="56"/>
  <c r="D8" i="55"/>
  <c r="D8" i="54"/>
  <c r="D8" i="48"/>
  <c r="D8" i="53"/>
  <c r="D8" i="51"/>
  <c r="D8" i="50"/>
  <c r="D8" i="49"/>
  <c r="D8" i="47"/>
  <c r="D8" i="46"/>
  <c r="D8" i="45"/>
  <c r="D8" i="44"/>
  <c r="D8" i="43"/>
  <c r="D8" i="42"/>
  <c r="D8" i="6"/>
  <c r="D8" i="7"/>
  <c r="D8" i="1"/>
  <c r="Q71"/>
  <c r="Q71" i="6"/>
  <c r="O11" i="41"/>
  <c r="K58" i="1"/>
  <c r="P71" i="44"/>
  <c r="K71"/>
  <c r="I56"/>
  <c r="J56"/>
  <c r="K56"/>
  <c r="L56"/>
  <c r="I57"/>
  <c r="J57"/>
  <c r="K57"/>
  <c r="L57"/>
  <c r="I58"/>
  <c r="J58"/>
  <c r="K58"/>
  <c r="L58"/>
  <c r="I59"/>
  <c r="J59"/>
  <c r="K59"/>
  <c r="L59"/>
  <c r="I60"/>
  <c r="J60"/>
  <c r="K60"/>
  <c r="L60"/>
  <c r="I61"/>
  <c r="J61"/>
  <c r="K61"/>
  <c r="L61"/>
  <c r="J55"/>
  <c r="K55"/>
  <c r="L55"/>
  <c r="I55"/>
  <c r="D28" i="6" l="1"/>
  <c r="I3" i="2" s="1"/>
  <c r="D60" i="1"/>
  <c r="AD2" i="2" s="1"/>
  <c r="N287" i="41"/>
  <c r="N288"/>
  <c r="N289"/>
  <c r="M61" i="58" s="1"/>
  <c r="N273" i="41"/>
  <c r="N274"/>
  <c r="N275"/>
  <c r="M61" i="57" s="1"/>
  <c r="N259" i="41"/>
  <c r="N260"/>
  <c r="N261"/>
  <c r="M61" i="56" s="1"/>
  <c r="N245" i="41"/>
  <c r="N246"/>
  <c r="N247"/>
  <c r="M61" i="55" s="1"/>
  <c r="N231" i="41"/>
  <c r="N232"/>
  <c r="N233"/>
  <c r="M61" i="54" s="1"/>
  <c r="N217" i="41"/>
  <c r="N218"/>
  <c r="N219"/>
  <c r="M61" i="48" s="1"/>
  <c r="AG16" i="2" s="1"/>
  <c r="N203" i="41"/>
  <c r="N204"/>
  <c r="N205"/>
  <c r="N189"/>
  <c r="N190"/>
  <c r="N191"/>
  <c r="N175"/>
  <c r="N176"/>
  <c r="N177"/>
  <c r="N161"/>
  <c r="N162"/>
  <c r="N163"/>
  <c r="N147"/>
  <c r="N148"/>
  <c r="N149"/>
  <c r="N133"/>
  <c r="N135"/>
  <c r="N119"/>
  <c r="N120"/>
  <c r="N121"/>
  <c r="N105"/>
  <c r="N106"/>
  <c r="N107"/>
  <c r="N91"/>
  <c r="N92"/>
  <c r="N93"/>
  <c r="N79"/>
  <c r="N77"/>
  <c r="N78"/>
  <c r="N63"/>
  <c r="N64"/>
  <c r="N65"/>
  <c r="N49"/>
  <c r="N50"/>
  <c r="N51"/>
  <c r="N36"/>
  <c r="M60" i="6" s="1"/>
  <c r="AE3" i="2" s="1"/>
  <c r="N37" i="41"/>
  <c r="M61" i="6" s="1"/>
  <c r="AG3" i="2" s="1"/>
  <c r="N17" i="41"/>
  <c r="N23"/>
  <c r="N22"/>
  <c r="D12" i="45"/>
  <c r="B8" i="2" s="1"/>
  <c r="P71" i="55"/>
  <c r="K71"/>
  <c r="J62"/>
  <c r="K62"/>
  <c r="L62"/>
  <c r="J63"/>
  <c r="K63"/>
  <c r="L63"/>
  <c r="J64"/>
  <c r="K64"/>
  <c r="L64"/>
  <c r="I63"/>
  <c r="I64"/>
  <c r="I62"/>
  <c r="J55"/>
  <c r="K55"/>
  <c r="L55"/>
  <c r="J56"/>
  <c r="K56"/>
  <c r="L56"/>
  <c r="J57"/>
  <c r="K57"/>
  <c r="L57"/>
  <c r="J58"/>
  <c r="K58"/>
  <c r="L58"/>
  <c r="J59"/>
  <c r="K59"/>
  <c r="L59"/>
  <c r="J60"/>
  <c r="K60"/>
  <c r="L60"/>
  <c r="J61"/>
  <c r="K61"/>
  <c r="L61"/>
  <c r="I56"/>
  <c r="I57"/>
  <c r="I58"/>
  <c r="I59"/>
  <c r="I60"/>
  <c r="I61"/>
  <c r="I55"/>
  <c r="D63"/>
  <c r="D64"/>
  <c r="D62"/>
  <c r="D56"/>
  <c r="D57"/>
  <c r="D58"/>
  <c r="D59"/>
  <c r="D60"/>
  <c r="D61"/>
  <c r="D55"/>
  <c r="P71" i="58"/>
  <c r="K71"/>
  <c r="J62"/>
  <c r="K62"/>
  <c r="L62"/>
  <c r="J63"/>
  <c r="K63"/>
  <c r="L63"/>
  <c r="J64"/>
  <c r="K64"/>
  <c r="L64"/>
  <c r="I63"/>
  <c r="I64"/>
  <c r="I62"/>
  <c r="J55"/>
  <c r="K55"/>
  <c r="L55"/>
  <c r="J56"/>
  <c r="K56"/>
  <c r="L56"/>
  <c r="J57"/>
  <c r="K57"/>
  <c r="L57"/>
  <c r="J58"/>
  <c r="K58"/>
  <c r="L58"/>
  <c r="J59"/>
  <c r="K59"/>
  <c r="L59"/>
  <c r="J60"/>
  <c r="K60"/>
  <c r="L60"/>
  <c r="J61"/>
  <c r="K61"/>
  <c r="L61"/>
  <c r="I56"/>
  <c r="I57"/>
  <c r="I58"/>
  <c r="I59"/>
  <c r="I60"/>
  <c r="I61"/>
  <c r="I55"/>
  <c r="D63"/>
  <c r="D64"/>
  <c r="D62"/>
  <c r="D56"/>
  <c r="D57"/>
  <c r="D58"/>
  <c r="D59"/>
  <c r="D60"/>
  <c r="D61"/>
  <c r="D55"/>
  <c r="P71" i="57"/>
  <c r="K71"/>
  <c r="J62"/>
  <c r="K62"/>
  <c r="L62"/>
  <c r="J63"/>
  <c r="K63"/>
  <c r="L63"/>
  <c r="J64"/>
  <c r="K64"/>
  <c r="L64"/>
  <c r="I63"/>
  <c r="I64"/>
  <c r="I62"/>
  <c r="J55"/>
  <c r="K55"/>
  <c r="L55"/>
  <c r="J56"/>
  <c r="K56"/>
  <c r="L56"/>
  <c r="J57"/>
  <c r="K57"/>
  <c r="L57"/>
  <c r="J58"/>
  <c r="K58"/>
  <c r="L58"/>
  <c r="J59"/>
  <c r="K59"/>
  <c r="L59"/>
  <c r="J60"/>
  <c r="K60"/>
  <c r="L60"/>
  <c r="J61"/>
  <c r="K61"/>
  <c r="L61"/>
  <c r="I56"/>
  <c r="I57"/>
  <c r="I58"/>
  <c r="I59"/>
  <c r="I60"/>
  <c r="I61"/>
  <c r="I55"/>
  <c r="D63"/>
  <c r="D64"/>
  <c r="D62"/>
  <c r="D56"/>
  <c r="D57"/>
  <c r="D58"/>
  <c r="D59"/>
  <c r="D60"/>
  <c r="D61"/>
  <c r="D55"/>
  <c r="D20"/>
  <c r="P71" i="56"/>
  <c r="K71"/>
  <c r="J62"/>
  <c r="K62"/>
  <c r="L62"/>
  <c r="J63"/>
  <c r="K63"/>
  <c r="L63"/>
  <c r="J64"/>
  <c r="K64"/>
  <c r="L64"/>
  <c r="I63"/>
  <c r="I64"/>
  <c r="I62"/>
  <c r="J55"/>
  <c r="K55"/>
  <c r="L55"/>
  <c r="J56"/>
  <c r="K56"/>
  <c r="L56"/>
  <c r="J57"/>
  <c r="K57"/>
  <c r="L57"/>
  <c r="J58"/>
  <c r="K58"/>
  <c r="L58"/>
  <c r="J59"/>
  <c r="K59"/>
  <c r="L59"/>
  <c r="J60"/>
  <c r="K60"/>
  <c r="L60"/>
  <c r="J61"/>
  <c r="K61"/>
  <c r="L61"/>
  <c r="I56"/>
  <c r="I57"/>
  <c r="I58"/>
  <c r="I59"/>
  <c r="I60"/>
  <c r="I61"/>
  <c r="I55"/>
  <c r="D63"/>
  <c r="D64"/>
  <c r="D62"/>
  <c r="D56"/>
  <c r="D57"/>
  <c r="D58"/>
  <c r="D59"/>
  <c r="D60"/>
  <c r="D61"/>
  <c r="D55"/>
  <c r="D20"/>
  <c r="P71" i="54"/>
  <c r="K71"/>
  <c r="J62"/>
  <c r="K62"/>
  <c r="L62"/>
  <c r="J63"/>
  <c r="K63"/>
  <c r="L63"/>
  <c r="J64"/>
  <c r="K64"/>
  <c r="L64"/>
  <c r="I63"/>
  <c r="I64"/>
  <c r="I62"/>
  <c r="J55"/>
  <c r="K55"/>
  <c r="L55"/>
  <c r="J56"/>
  <c r="K56"/>
  <c r="L56"/>
  <c r="J57"/>
  <c r="K57"/>
  <c r="L57"/>
  <c r="J58"/>
  <c r="K58"/>
  <c r="L58"/>
  <c r="J59"/>
  <c r="K59"/>
  <c r="L59"/>
  <c r="J60"/>
  <c r="K60"/>
  <c r="L60"/>
  <c r="J61"/>
  <c r="K61"/>
  <c r="L61"/>
  <c r="I56"/>
  <c r="I57"/>
  <c r="I58"/>
  <c r="I59"/>
  <c r="I60"/>
  <c r="I61"/>
  <c r="I55"/>
  <c r="D63"/>
  <c r="D64"/>
  <c r="D62"/>
  <c r="D56"/>
  <c r="D57"/>
  <c r="D58"/>
  <c r="D59"/>
  <c r="D60"/>
  <c r="D61"/>
  <c r="D55"/>
  <c r="D12"/>
  <c r="D12" i="58"/>
  <c r="D12" i="57"/>
  <c r="D12" i="56"/>
  <c r="D12" i="55"/>
  <c r="D12" i="48"/>
  <c r="B16" i="2" s="1"/>
  <c r="O71" i="48"/>
  <c r="K71"/>
  <c r="J62"/>
  <c r="K62"/>
  <c r="L62"/>
  <c r="J63"/>
  <c r="K63"/>
  <c r="L63"/>
  <c r="J64"/>
  <c r="K64"/>
  <c r="L64"/>
  <c r="I63"/>
  <c r="I64"/>
  <c r="I62"/>
  <c r="J55"/>
  <c r="K55"/>
  <c r="L55"/>
  <c r="K56"/>
  <c r="L56"/>
  <c r="J57"/>
  <c r="K57"/>
  <c r="L57"/>
  <c r="J58"/>
  <c r="K58"/>
  <c r="L58"/>
  <c r="J59"/>
  <c r="K59"/>
  <c r="L59"/>
  <c r="J60"/>
  <c r="K60"/>
  <c r="L60"/>
  <c r="J61"/>
  <c r="K61"/>
  <c r="L61"/>
  <c r="I56"/>
  <c r="I57"/>
  <c r="I58"/>
  <c r="I59"/>
  <c r="I60"/>
  <c r="I61"/>
  <c r="I55"/>
  <c r="D63"/>
  <c r="AJ16" i="2" s="1"/>
  <c r="D64" i="48"/>
  <c r="AL16" i="2" s="1"/>
  <c r="D62" i="48"/>
  <c r="AH16" i="2" s="1"/>
  <c r="D56" i="48"/>
  <c r="V16" i="2" s="1"/>
  <c r="D57" i="48"/>
  <c r="X16" i="2" s="1"/>
  <c r="D58" i="48"/>
  <c r="Z16" i="2" s="1"/>
  <c r="D59" i="48"/>
  <c r="AB16" i="2" s="1"/>
  <c r="D60" i="48"/>
  <c r="AD16" i="2" s="1"/>
  <c r="D61" i="48"/>
  <c r="AF16" i="2" s="1"/>
  <c r="D55" i="48"/>
  <c r="T16" i="2" s="1"/>
  <c r="K71" i="53"/>
  <c r="P71"/>
  <c r="J62"/>
  <c r="K62"/>
  <c r="L62"/>
  <c r="J63"/>
  <c r="K63"/>
  <c r="L63"/>
  <c r="J64"/>
  <c r="K64"/>
  <c r="L64"/>
  <c r="I63"/>
  <c r="I64"/>
  <c r="I62"/>
  <c r="D16"/>
  <c r="F15" i="2" s="1"/>
  <c r="B201" i="41"/>
  <c r="M60" i="43" l="1"/>
  <c r="AE6" i="2" s="1"/>
  <c r="M61" i="43"/>
  <c r="AG6" i="2" s="1"/>
  <c r="M59" i="58"/>
  <c r="M60"/>
  <c r="M59" i="57"/>
  <c r="M60"/>
  <c r="M59" i="56"/>
  <c r="M60"/>
  <c r="M60" i="55"/>
  <c r="M59"/>
  <c r="M59" i="54"/>
  <c r="M60"/>
  <c r="M59" i="48"/>
  <c r="AC16" i="2" s="1"/>
  <c r="M60" i="48"/>
  <c r="AE16" i="2" s="1"/>
  <c r="M59" i="44"/>
  <c r="AC7" i="2" s="1"/>
  <c r="M60" i="44"/>
  <c r="AE7" i="2" s="1"/>
  <c r="M61" i="44"/>
  <c r="AG7" i="2" s="1"/>
  <c r="J55" i="53"/>
  <c r="K55"/>
  <c r="L55"/>
  <c r="J56"/>
  <c r="K56"/>
  <c r="L56"/>
  <c r="J57"/>
  <c r="K57"/>
  <c r="L57"/>
  <c r="J58"/>
  <c r="K58"/>
  <c r="L58"/>
  <c r="J59"/>
  <c r="K59"/>
  <c r="L59"/>
  <c r="M59"/>
  <c r="AC15" i="2" s="1"/>
  <c r="J60" i="53"/>
  <c r="K60"/>
  <c r="L60"/>
  <c r="M60"/>
  <c r="AE15" i="2" s="1"/>
  <c r="J61" i="53"/>
  <c r="K61"/>
  <c r="L61"/>
  <c r="M61"/>
  <c r="AG15" i="2" s="1"/>
  <c r="I56" i="53"/>
  <c r="I57"/>
  <c r="I58"/>
  <c r="I59"/>
  <c r="I60"/>
  <c r="I61"/>
  <c r="I55"/>
  <c r="D63"/>
  <c r="AJ15" i="2" s="1"/>
  <c r="D64" i="53"/>
  <c r="AL15" i="2" s="1"/>
  <c r="D62" i="53"/>
  <c r="AH15" i="2" s="1"/>
  <c r="D56" i="53"/>
  <c r="V15" i="2" s="1"/>
  <c r="D57" i="53"/>
  <c r="X15" i="2" s="1"/>
  <c r="D58" i="53"/>
  <c r="Z15" i="2" s="1"/>
  <c r="D59" i="53"/>
  <c r="AB15" i="2" s="1"/>
  <c r="D60" i="53"/>
  <c r="AD15" i="2" s="1"/>
  <c r="D61" i="53"/>
  <c r="AF15" i="2" s="1"/>
  <c r="D55" i="53"/>
  <c r="T15" i="2" s="1"/>
  <c r="D12" i="53"/>
  <c r="B15" i="2" s="1"/>
  <c r="P71" i="52"/>
  <c r="K71"/>
  <c r="P71" i="51"/>
  <c r="K71"/>
  <c r="J62" i="52"/>
  <c r="K62"/>
  <c r="L62"/>
  <c r="J63"/>
  <c r="K63"/>
  <c r="L63"/>
  <c r="J64"/>
  <c r="K64"/>
  <c r="L64"/>
  <c r="I63"/>
  <c r="I64"/>
  <c r="I62"/>
  <c r="J55"/>
  <c r="K55"/>
  <c r="L55"/>
  <c r="J56"/>
  <c r="K56"/>
  <c r="L56"/>
  <c r="J57"/>
  <c r="K57"/>
  <c r="L57"/>
  <c r="J58"/>
  <c r="K58"/>
  <c r="L58"/>
  <c r="J59"/>
  <c r="K59"/>
  <c r="L59"/>
  <c r="M59"/>
  <c r="AC14" i="2" s="1"/>
  <c r="J60" i="52"/>
  <c r="K60"/>
  <c r="L60"/>
  <c r="M60"/>
  <c r="AE14" i="2" s="1"/>
  <c r="J61" i="52"/>
  <c r="K61"/>
  <c r="L61"/>
  <c r="M61"/>
  <c r="AG14" i="2" s="1"/>
  <c r="I56" i="52"/>
  <c r="I57"/>
  <c r="I58"/>
  <c r="I59"/>
  <c r="I60"/>
  <c r="I61"/>
  <c r="I55"/>
  <c r="D63"/>
  <c r="AJ14" i="2" s="1"/>
  <c r="D64" i="52"/>
  <c r="AL14" i="2" s="1"/>
  <c r="D62" i="52"/>
  <c r="AH14" i="2" s="1"/>
  <c r="D56" i="52"/>
  <c r="V14" i="2" s="1"/>
  <c r="D57" i="52"/>
  <c r="X14" i="2" s="1"/>
  <c r="D58" i="52"/>
  <c r="Z14" i="2" s="1"/>
  <c r="D59" i="52"/>
  <c r="AB14" i="2" s="1"/>
  <c r="D60" i="52"/>
  <c r="AD14" i="2" s="1"/>
  <c r="D61" i="52"/>
  <c r="AF14" i="2" s="1"/>
  <c r="D55" i="52"/>
  <c r="T14" i="2" s="1"/>
  <c r="D12" i="52"/>
  <c r="B14" i="2" s="1"/>
  <c r="J62" i="51"/>
  <c r="K62"/>
  <c r="L62"/>
  <c r="J63"/>
  <c r="K63"/>
  <c r="L63"/>
  <c r="J64"/>
  <c r="K64"/>
  <c r="L64"/>
  <c r="I63"/>
  <c r="I64"/>
  <c r="I62"/>
  <c r="J55"/>
  <c r="K55"/>
  <c r="L55"/>
  <c r="J56"/>
  <c r="K56"/>
  <c r="L56"/>
  <c r="J57"/>
  <c r="K57"/>
  <c r="L57"/>
  <c r="J58"/>
  <c r="K58"/>
  <c r="L58"/>
  <c r="J59"/>
  <c r="K59"/>
  <c r="L59"/>
  <c r="M59"/>
  <c r="AC13" i="2" s="1"/>
  <c r="J60" i="51"/>
  <c r="K60"/>
  <c r="L60"/>
  <c r="M60"/>
  <c r="AE13" i="2" s="1"/>
  <c r="J61" i="51"/>
  <c r="K61"/>
  <c r="L61"/>
  <c r="M61"/>
  <c r="AG13" i="2" s="1"/>
  <c r="I56" i="51"/>
  <c r="I57"/>
  <c r="I58"/>
  <c r="I59"/>
  <c r="I60"/>
  <c r="I61"/>
  <c r="I55"/>
  <c r="D63"/>
  <c r="AJ13" i="2" s="1"/>
  <c r="D64" i="51"/>
  <c r="AL13" i="2" s="1"/>
  <c r="D62" i="51"/>
  <c r="AH13" i="2" s="1"/>
  <c r="D56" i="51"/>
  <c r="V13" i="2" s="1"/>
  <c r="D57" i="51"/>
  <c r="X13" i="2" s="1"/>
  <c r="D58" i="51"/>
  <c r="Z13" i="2" s="1"/>
  <c r="D59" i="51"/>
  <c r="AB13" i="2" s="1"/>
  <c r="D60" i="51"/>
  <c r="AD13" i="2" s="1"/>
  <c r="D61" i="51"/>
  <c r="AF13" i="2" s="1"/>
  <c r="D55" i="51"/>
  <c r="T13" i="2" s="1"/>
  <c r="P71" i="50"/>
  <c r="K71"/>
  <c r="J62"/>
  <c r="K62"/>
  <c r="L62"/>
  <c r="J63"/>
  <c r="K63"/>
  <c r="L63"/>
  <c r="J64"/>
  <c r="K64"/>
  <c r="L64"/>
  <c r="I63"/>
  <c r="I64"/>
  <c r="I61"/>
  <c r="I62"/>
  <c r="J55"/>
  <c r="K55"/>
  <c r="L55"/>
  <c r="J56"/>
  <c r="K56"/>
  <c r="L56"/>
  <c r="J57"/>
  <c r="K57"/>
  <c r="L57"/>
  <c r="J58"/>
  <c r="K58"/>
  <c r="L58"/>
  <c r="J59"/>
  <c r="K59"/>
  <c r="L59"/>
  <c r="M59"/>
  <c r="AC12" i="2" s="1"/>
  <c r="J60" i="50"/>
  <c r="K60"/>
  <c r="L60"/>
  <c r="M60"/>
  <c r="AE12" i="2" s="1"/>
  <c r="J61" i="50"/>
  <c r="K61"/>
  <c r="L61"/>
  <c r="M61"/>
  <c r="AG12" i="2" s="1"/>
  <c r="I56" i="50"/>
  <c r="I57"/>
  <c r="I58"/>
  <c r="I59"/>
  <c r="I60"/>
  <c r="I55"/>
  <c r="D63"/>
  <c r="AJ12" i="2" s="1"/>
  <c r="D64" i="50"/>
  <c r="AL12" i="2" s="1"/>
  <c r="D62" i="50"/>
  <c r="AH12" i="2" s="1"/>
  <c r="D56" i="50"/>
  <c r="V12" i="2" s="1"/>
  <c r="D57" i="50"/>
  <c r="X12" i="2" s="1"/>
  <c r="D58" i="50"/>
  <c r="Z12" i="2" s="1"/>
  <c r="D59" i="50"/>
  <c r="AB12" i="2" s="1"/>
  <c r="D60" i="50"/>
  <c r="AD12" i="2" s="1"/>
  <c r="D61" i="50"/>
  <c r="AF12" i="2" s="1"/>
  <c r="D55" i="50"/>
  <c r="T12" i="2" s="1"/>
  <c r="P71" i="49"/>
  <c r="K71"/>
  <c r="J62"/>
  <c r="K62"/>
  <c r="L62"/>
  <c r="J63"/>
  <c r="K63"/>
  <c r="L63"/>
  <c r="J64"/>
  <c r="K64"/>
  <c r="L64"/>
  <c r="I63"/>
  <c r="I64"/>
  <c r="I62"/>
  <c r="I61"/>
  <c r="J55"/>
  <c r="K55"/>
  <c r="L55"/>
  <c r="J56"/>
  <c r="K56"/>
  <c r="L56"/>
  <c r="J57"/>
  <c r="K57"/>
  <c r="L57"/>
  <c r="J58"/>
  <c r="K58"/>
  <c r="L58"/>
  <c r="J59"/>
  <c r="K59"/>
  <c r="L59"/>
  <c r="M59"/>
  <c r="AC11" i="2" s="1"/>
  <c r="J60" i="49"/>
  <c r="K60"/>
  <c r="L60"/>
  <c r="M60"/>
  <c r="AE11" i="2" s="1"/>
  <c r="J61" i="49"/>
  <c r="K61"/>
  <c r="L61"/>
  <c r="M61"/>
  <c r="AG11" i="2" s="1"/>
  <c r="I56" i="49"/>
  <c r="I57"/>
  <c r="I58"/>
  <c r="I59"/>
  <c r="I60"/>
  <c r="I55"/>
  <c r="D63"/>
  <c r="AJ11" i="2" s="1"/>
  <c r="D64" i="49"/>
  <c r="AL11" i="2" s="1"/>
  <c r="D62" i="49"/>
  <c r="AH11" i="2" s="1"/>
  <c r="D56" i="49"/>
  <c r="V11" i="2" s="1"/>
  <c r="D57" i="49"/>
  <c r="X11" i="2" s="1"/>
  <c r="D58" i="49"/>
  <c r="Z11" i="2" s="1"/>
  <c r="D59" i="49"/>
  <c r="AB11" i="2" s="1"/>
  <c r="D60" i="49"/>
  <c r="AD11" i="2" s="1"/>
  <c r="D61" i="49"/>
  <c r="AF11" i="2" s="1"/>
  <c r="D55" i="49"/>
  <c r="T11" i="2" s="1"/>
  <c r="D16" i="49"/>
  <c r="F11" i="2" s="1"/>
  <c r="P71" i="47"/>
  <c r="K71"/>
  <c r="J62"/>
  <c r="K62"/>
  <c r="L62"/>
  <c r="J63"/>
  <c r="K63"/>
  <c r="L63"/>
  <c r="J64"/>
  <c r="K64"/>
  <c r="L64"/>
  <c r="I63"/>
  <c r="I64"/>
  <c r="I62"/>
  <c r="J55"/>
  <c r="K55"/>
  <c r="L55"/>
  <c r="J56"/>
  <c r="K56"/>
  <c r="L56"/>
  <c r="J57"/>
  <c r="K57"/>
  <c r="L57"/>
  <c r="J58"/>
  <c r="K58"/>
  <c r="L58"/>
  <c r="J59"/>
  <c r="K59"/>
  <c r="L59"/>
  <c r="M59"/>
  <c r="AC10" i="2" s="1"/>
  <c r="J60" i="47"/>
  <c r="K60"/>
  <c r="L60"/>
  <c r="M60"/>
  <c r="AE10" i="2" s="1"/>
  <c r="J61" i="47"/>
  <c r="K61"/>
  <c r="L61"/>
  <c r="M61"/>
  <c r="AG10" i="2" s="1"/>
  <c r="I56" i="47"/>
  <c r="I57"/>
  <c r="I58"/>
  <c r="I59"/>
  <c r="I60"/>
  <c r="I61"/>
  <c r="I55"/>
  <c r="D63"/>
  <c r="AJ10" i="2" s="1"/>
  <c r="D64" i="47"/>
  <c r="AL10" i="2" s="1"/>
  <c r="D62" i="47"/>
  <c r="AH10" i="2" s="1"/>
  <c r="D56" i="47"/>
  <c r="V10" i="2" s="1"/>
  <c r="D57" i="47"/>
  <c r="X10" i="2" s="1"/>
  <c r="D58" i="47"/>
  <c r="Z10" i="2" s="1"/>
  <c r="D59" i="47"/>
  <c r="AB10" i="2" s="1"/>
  <c r="D60" i="47"/>
  <c r="AD10" i="2" s="1"/>
  <c r="D61" i="47"/>
  <c r="AF10" i="2" s="1"/>
  <c r="D55" i="47"/>
  <c r="T10" i="2" s="1"/>
  <c r="D12" i="47"/>
  <c r="B10" i="2" s="1"/>
  <c r="Q71" i="46"/>
  <c r="K71"/>
  <c r="J62"/>
  <c r="K62"/>
  <c r="L62"/>
  <c r="J63"/>
  <c r="K63"/>
  <c r="L63"/>
  <c r="J64"/>
  <c r="K64"/>
  <c r="L64"/>
  <c r="I63"/>
  <c r="I64"/>
  <c r="I62"/>
  <c r="J55"/>
  <c r="K55"/>
  <c r="L55"/>
  <c r="J56"/>
  <c r="K56"/>
  <c r="L56"/>
  <c r="J57"/>
  <c r="K57"/>
  <c r="L57"/>
  <c r="J58"/>
  <c r="K58"/>
  <c r="L58"/>
  <c r="J59"/>
  <c r="K59"/>
  <c r="L59"/>
  <c r="M59"/>
  <c r="AC9" i="2" s="1"/>
  <c r="J60" i="46"/>
  <c r="K60"/>
  <c r="L60"/>
  <c r="M60"/>
  <c r="AE9" i="2" s="1"/>
  <c r="J61" i="46"/>
  <c r="K61"/>
  <c r="L61"/>
  <c r="M61"/>
  <c r="AG9" i="2" s="1"/>
  <c r="I56" i="46"/>
  <c r="I57"/>
  <c r="I58"/>
  <c r="I59"/>
  <c r="I60"/>
  <c r="I61"/>
  <c r="I55"/>
  <c r="D63"/>
  <c r="AJ9" i="2" s="1"/>
  <c r="D64" i="46"/>
  <c r="AL9" i="2" s="1"/>
  <c r="D62" i="46"/>
  <c r="AH9" i="2" s="1"/>
  <c r="D56" i="46"/>
  <c r="V9" i="2" s="1"/>
  <c r="D57" i="46"/>
  <c r="X9" i="2" s="1"/>
  <c r="D58" i="46"/>
  <c r="Z9" i="2" s="1"/>
  <c r="D59" i="46"/>
  <c r="AB9" i="2" s="1"/>
  <c r="D60" i="46"/>
  <c r="AD9" i="2" s="1"/>
  <c r="D61" i="46"/>
  <c r="AF9" i="2" s="1"/>
  <c r="D55" i="46"/>
  <c r="T9" i="2" s="1"/>
  <c r="P71" i="45"/>
  <c r="K71"/>
  <c r="J62"/>
  <c r="K62"/>
  <c r="L62"/>
  <c r="J63"/>
  <c r="K63"/>
  <c r="L63"/>
  <c r="J64"/>
  <c r="K64"/>
  <c r="L64"/>
  <c r="I63"/>
  <c r="I64"/>
  <c r="I62"/>
  <c r="J55"/>
  <c r="K55"/>
  <c r="L55"/>
  <c r="J56"/>
  <c r="K56"/>
  <c r="L56"/>
  <c r="J57"/>
  <c r="K57"/>
  <c r="L57"/>
  <c r="J58"/>
  <c r="K58"/>
  <c r="L58"/>
  <c r="J59"/>
  <c r="K59"/>
  <c r="L59"/>
  <c r="M59"/>
  <c r="AC8" i="2" s="1"/>
  <c r="J60" i="45"/>
  <c r="K60"/>
  <c r="L60"/>
  <c r="M60"/>
  <c r="AE8" i="2" s="1"/>
  <c r="J61" i="45"/>
  <c r="K61"/>
  <c r="L61"/>
  <c r="M61"/>
  <c r="AG8" i="2" s="1"/>
  <c r="I56" i="45"/>
  <c r="I57"/>
  <c r="I58"/>
  <c r="I59"/>
  <c r="I60"/>
  <c r="I61"/>
  <c r="I55"/>
  <c r="D63"/>
  <c r="AJ8" i="2" s="1"/>
  <c r="D64" i="45"/>
  <c r="AL8" i="2" s="1"/>
  <c r="D62" i="45"/>
  <c r="AH8" i="2" s="1"/>
  <c r="D56" i="45"/>
  <c r="V8" i="2" s="1"/>
  <c r="D57" i="45"/>
  <c r="X8" i="2" s="1"/>
  <c r="D58" i="45"/>
  <c r="Z8" i="2" s="1"/>
  <c r="D59" i="45"/>
  <c r="AB8" i="2" s="1"/>
  <c r="D60" i="45"/>
  <c r="AD8" i="2" s="1"/>
  <c r="D61" i="45"/>
  <c r="AF8" i="2" s="1"/>
  <c r="D55" i="45"/>
  <c r="T8" i="2" s="1"/>
  <c r="J66" i="58"/>
  <c r="J66" i="57"/>
  <c r="J66" i="56"/>
  <c r="J66" i="55"/>
  <c r="J66" i="54"/>
  <c r="J66" i="48"/>
  <c r="S16" i="2" s="1"/>
  <c r="J62" i="44"/>
  <c r="K62"/>
  <c r="L62"/>
  <c r="J63"/>
  <c r="K63"/>
  <c r="L63"/>
  <c r="J64"/>
  <c r="K64"/>
  <c r="L64"/>
  <c r="I63"/>
  <c r="I64"/>
  <c r="I62"/>
  <c r="P71" i="43"/>
  <c r="K71"/>
  <c r="D56" i="44"/>
  <c r="V7" i="2" s="1"/>
  <c r="D57" i="44"/>
  <c r="X7" i="2" s="1"/>
  <c r="D58" i="44"/>
  <c r="Z7" i="2" s="1"/>
  <c r="D59" i="44"/>
  <c r="AB7" i="2" s="1"/>
  <c r="D60" i="44"/>
  <c r="AD7" i="2" s="1"/>
  <c r="D61" i="44"/>
  <c r="AF7" i="2" s="1"/>
  <c r="D55" i="44"/>
  <c r="T7" i="2" s="1"/>
  <c r="D63" i="44"/>
  <c r="AJ7" i="2" s="1"/>
  <c r="D64" i="44"/>
  <c r="AL7" i="2" s="1"/>
  <c r="D62" i="44"/>
  <c r="AH7" i="2" s="1"/>
  <c r="G51" i="41"/>
  <c r="D28" i="7" s="1"/>
  <c r="I4" i="2" s="1"/>
  <c r="G65" i="41" l="1"/>
  <c r="D28" i="42" s="1"/>
  <c r="I5" i="2" s="1"/>
  <c r="T29" i="4"/>
  <c r="J66" i="52"/>
  <c r="S14" i="2" s="1"/>
  <c r="J66" i="44"/>
  <c r="S7" i="2" s="1"/>
  <c r="J66" i="53"/>
  <c r="S15" i="2" s="1"/>
  <c r="J66" i="51"/>
  <c r="S13" i="2" s="1"/>
  <c r="J66" i="50"/>
  <c r="S12" i="2" s="1"/>
  <c r="J66" i="49"/>
  <c r="S11" i="2" s="1"/>
  <c r="J66" i="47"/>
  <c r="S10" i="2" s="1"/>
  <c r="J66" i="46"/>
  <c r="S9" i="2" s="1"/>
  <c r="J66" i="45"/>
  <c r="S8" i="2" s="1"/>
  <c r="G19" i="41"/>
  <c r="G33" l="1"/>
  <c r="D24" i="6" s="1"/>
  <c r="D3" i="2" s="1"/>
  <c r="D24" i="1"/>
  <c r="D2" i="2" s="1"/>
  <c r="G79" i="41"/>
  <c r="D28" i="43" s="1"/>
  <c r="I6" i="2" s="1"/>
  <c r="T40" i="4"/>
  <c r="N60" i="41"/>
  <c r="J62" i="43"/>
  <c r="K62"/>
  <c r="L62"/>
  <c r="J63"/>
  <c r="K63"/>
  <c r="L63"/>
  <c r="J64"/>
  <c r="K64"/>
  <c r="L64"/>
  <c r="I63"/>
  <c r="I64"/>
  <c r="I55"/>
  <c r="I56"/>
  <c r="I57"/>
  <c r="I58"/>
  <c r="J55"/>
  <c r="K55"/>
  <c r="L55"/>
  <c r="J56"/>
  <c r="K56"/>
  <c r="L56"/>
  <c r="J57"/>
  <c r="K57"/>
  <c r="L57"/>
  <c r="J58"/>
  <c r="K58"/>
  <c r="L58"/>
  <c r="J59"/>
  <c r="K59"/>
  <c r="L59"/>
  <c r="M59"/>
  <c r="AC6" i="2" s="1"/>
  <c r="J60" i="43"/>
  <c r="K60"/>
  <c r="L60"/>
  <c r="J61"/>
  <c r="K61"/>
  <c r="L61"/>
  <c r="I59"/>
  <c r="J62" i="42"/>
  <c r="K62"/>
  <c r="L62"/>
  <c r="J63"/>
  <c r="K63"/>
  <c r="L63"/>
  <c r="J64"/>
  <c r="K64"/>
  <c r="L64"/>
  <c r="I63"/>
  <c r="I64"/>
  <c r="I62"/>
  <c r="K71"/>
  <c r="I63" i="7"/>
  <c r="J63"/>
  <c r="K63"/>
  <c r="L63"/>
  <c r="I64"/>
  <c r="J64"/>
  <c r="K64"/>
  <c r="L64"/>
  <c r="J62"/>
  <c r="K62"/>
  <c r="L62"/>
  <c r="I62"/>
  <c r="D63" i="42"/>
  <c r="AJ5" i="2" s="1"/>
  <c r="D64" i="42"/>
  <c r="AL5" i="2" s="1"/>
  <c r="D62" i="42"/>
  <c r="AH5" i="2" s="1"/>
  <c r="I55" i="42"/>
  <c r="J55"/>
  <c r="K55"/>
  <c r="L55"/>
  <c r="J56"/>
  <c r="K56"/>
  <c r="L56"/>
  <c r="J57"/>
  <c r="K57"/>
  <c r="L57"/>
  <c r="J58"/>
  <c r="K58"/>
  <c r="L58"/>
  <c r="J59"/>
  <c r="K59"/>
  <c r="L59"/>
  <c r="M59"/>
  <c r="AC5" i="2" s="1"/>
  <c r="J60" i="42"/>
  <c r="K60"/>
  <c r="L60"/>
  <c r="M60"/>
  <c r="AE5" i="2" s="1"/>
  <c r="J61" i="42"/>
  <c r="K61"/>
  <c r="L61"/>
  <c r="M61"/>
  <c r="AG5" i="2" s="1"/>
  <c r="I56" i="42"/>
  <c r="I57"/>
  <c r="I58"/>
  <c r="I59"/>
  <c r="I60"/>
  <c r="I61"/>
  <c r="D56"/>
  <c r="V5" i="2" s="1"/>
  <c r="D57" i="42"/>
  <c r="X5" i="2" s="1"/>
  <c r="D58" i="42"/>
  <c r="Z5" i="2" s="1"/>
  <c r="D59" i="42"/>
  <c r="AB5" i="2" s="1"/>
  <c r="D60" i="42"/>
  <c r="AD5" i="2" s="1"/>
  <c r="D61" i="42"/>
  <c r="AF5" i="2" s="1"/>
  <c r="D55" i="42"/>
  <c r="T5" i="2" s="1"/>
  <c r="R71" i="7"/>
  <c r="L71"/>
  <c r="J55"/>
  <c r="K55"/>
  <c r="L55"/>
  <c r="J56"/>
  <c r="K56"/>
  <c r="L56"/>
  <c r="J57"/>
  <c r="K57"/>
  <c r="L57"/>
  <c r="J58"/>
  <c r="K58"/>
  <c r="L58"/>
  <c r="J59"/>
  <c r="K59"/>
  <c r="L59"/>
  <c r="M59"/>
  <c r="AC4" i="2" s="1"/>
  <c r="J60" i="7"/>
  <c r="K60"/>
  <c r="L60"/>
  <c r="M60"/>
  <c r="AE4" i="2" s="1"/>
  <c r="J61" i="7"/>
  <c r="K61"/>
  <c r="L61"/>
  <c r="M61"/>
  <c r="AG4" i="2" s="1"/>
  <c r="I56" i="7"/>
  <c r="I57"/>
  <c r="I58"/>
  <c r="I59"/>
  <c r="I60"/>
  <c r="I55"/>
  <c r="D56"/>
  <c r="V4" i="2" s="1"/>
  <c r="D57" i="7"/>
  <c r="X4" i="2" s="1"/>
  <c r="D58" i="7"/>
  <c r="Z4" i="2" s="1"/>
  <c r="D59" i="7"/>
  <c r="AB4" i="2" s="1"/>
  <c r="D60" i="7"/>
  <c r="AD4" i="2" s="1"/>
  <c r="D61" i="7"/>
  <c r="AF4" i="2" s="1"/>
  <c r="D55" i="7"/>
  <c r="T4" i="2" s="1"/>
  <c r="D63" i="7"/>
  <c r="AJ4" i="2" s="1"/>
  <c r="D64" i="7"/>
  <c r="AL4" i="2" s="1"/>
  <c r="D62" i="7"/>
  <c r="AH4" i="2" s="1"/>
  <c r="N35" i="41"/>
  <c r="M59" i="6" s="1"/>
  <c r="AC3" i="2" s="1"/>
  <c r="N21" i="41"/>
  <c r="J62" i="6"/>
  <c r="K62"/>
  <c r="L62"/>
  <c r="J63"/>
  <c r="K63"/>
  <c r="L63"/>
  <c r="J64"/>
  <c r="K64"/>
  <c r="L64"/>
  <c r="I63"/>
  <c r="I64"/>
  <c r="I62"/>
  <c r="J55"/>
  <c r="K55"/>
  <c r="L55"/>
  <c r="I56"/>
  <c r="I57"/>
  <c r="I58"/>
  <c r="I55"/>
  <c r="M71"/>
  <c r="D63"/>
  <c r="AJ3" i="2" s="1"/>
  <c r="D64" i="6"/>
  <c r="AL3" i="2" s="1"/>
  <c r="D62" i="6"/>
  <c r="AH3" i="2" s="1"/>
  <c r="D56" i="6"/>
  <c r="V3" i="2" s="1"/>
  <c r="D57" i="6"/>
  <c r="X3" i="2" s="1"/>
  <c r="D58" i="6"/>
  <c r="Z3" i="2" s="1"/>
  <c r="D59" i="6"/>
  <c r="AB3" i="2" s="1"/>
  <c r="D60" i="6"/>
  <c r="AD3" i="2" s="1"/>
  <c r="D61" i="6"/>
  <c r="AF3" i="2" s="1"/>
  <c r="J62" i="1"/>
  <c r="K62"/>
  <c r="L62"/>
  <c r="J63"/>
  <c r="K63"/>
  <c r="L63"/>
  <c r="J64"/>
  <c r="K64"/>
  <c r="L64"/>
  <c r="I63"/>
  <c r="I64"/>
  <c r="I62"/>
  <c r="D55" i="6"/>
  <c r="T3" i="2" s="1"/>
  <c r="D55" i="1"/>
  <c r="T2" i="2" s="1"/>
  <c r="W286" i="41"/>
  <c r="W285"/>
  <c r="W284"/>
  <c r="W272"/>
  <c r="W271"/>
  <c r="W270"/>
  <c r="W258"/>
  <c r="W257"/>
  <c r="W256"/>
  <c r="W244"/>
  <c r="W243"/>
  <c r="W242"/>
  <c r="W230"/>
  <c r="W229"/>
  <c r="W228"/>
  <c r="W216"/>
  <c r="W215"/>
  <c r="W214"/>
  <c r="W202"/>
  <c r="W201"/>
  <c r="W200"/>
  <c r="W188"/>
  <c r="W187"/>
  <c r="W186"/>
  <c r="W174"/>
  <c r="W173"/>
  <c r="W172"/>
  <c r="W160"/>
  <c r="W159"/>
  <c r="W158"/>
  <c r="W146"/>
  <c r="W145"/>
  <c r="W144"/>
  <c r="W132"/>
  <c r="W131"/>
  <c r="W130"/>
  <c r="W118"/>
  <c r="W117"/>
  <c r="W116"/>
  <c r="W104"/>
  <c r="W103"/>
  <c r="W102"/>
  <c r="W90"/>
  <c r="W89"/>
  <c r="W88"/>
  <c r="W76"/>
  <c r="W75"/>
  <c r="W74"/>
  <c r="W62"/>
  <c r="W61"/>
  <c r="W60"/>
  <c r="W48"/>
  <c r="W47"/>
  <c r="W46"/>
  <c r="W34"/>
  <c r="W33"/>
  <c r="W32"/>
  <c r="W19"/>
  <c r="W20"/>
  <c r="W18"/>
  <c r="N286"/>
  <c r="N285"/>
  <c r="N284"/>
  <c r="N283"/>
  <c r="N272"/>
  <c r="N271"/>
  <c r="N270"/>
  <c r="N269"/>
  <c r="N258"/>
  <c r="N257"/>
  <c r="N256"/>
  <c r="N255"/>
  <c r="N244"/>
  <c r="N243"/>
  <c r="N242"/>
  <c r="N241"/>
  <c r="N230"/>
  <c r="N229"/>
  <c r="N228"/>
  <c r="N227"/>
  <c r="N216"/>
  <c r="N215"/>
  <c r="N214"/>
  <c r="N213"/>
  <c r="N202"/>
  <c r="N201"/>
  <c r="N200"/>
  <c r="N199"/>
  <c r="N188"/>
  <c r="N187"/>
  <c r="N186"/>
  <c r="N185"/>
  <c r="N174"/>
  <c r="N173"/>
  <c r="N172"/>
  <c r="N171"/>
  <c r="N160"/>
  <c r="N159"/>
  <c r="N158"/>
  <c r="N157"/>
  <c r="N146"/>
  <c r="N145"/>
  <c r="N144"/>
  <c r="N143"/>
  <c r="N132"/>
  <c r="N131"/>
  <c r="N130"/>
  <c r="N129"/>
  <c r="N118"/>
  <c r="N117"/>
  <c r="N116"/>
  <c r="N115"/>
  <c r="N104"/>
  <c r="N103"/>
  <c r="N102"/>
  <c r="N101"/>
  <c r="N90"/>
  <c r="N89"/>
  <c r="N88"/>
  <c r="N87"/>
  <c r="N76"/>
  <c r="N75"/>
  <c r="N74"/>
  <c r="N73"/>
  <c r="N62"/>
  <c r="N61"/>
  <c r="N59"/>
  <c r="N48"/>
  <c r="N47"/>
  <c r="N46"/>
  <c r="N45"/>
  <c r="N34"/>
  <c r="N33"/>
  <c r="N32"/>
  <c r="N31"/>
  <c r="G47" l="1"/>
  <c r="D24" i="7" s="1"/>
  <c r="D4" i="2" s="1"/>
  <c r="G26" i="43"/>
  <c r="K6" i="2" s="1"/>
  <c r="G61" i="41"/>
  <c r="G75" s="1"/>
  <c r="G89" s="1"/>
  <c r="G93"/>
  <c r="D28" i="44" s="1"/>
  <c r="I7" i="2" s="1"/>
  <c r="T51" i="4"/>
  <c r="M64" i="58"/>
  <c r="M63"/>
  <c r="M62"/>
  <c r="M58"/>
  <c r="M57"/>
  <c r="M56"/>
  <c r="M55"/>
  <c r="N55" s="1"/>
  <c r="G283" i="41"/>
  <c r="M63" i="57"/>
  <c r="M62"/>
  <c r="M64"/>
  <c r="M58"/>
  <c r="M57"/>
  <c r="M56"/>
  <c r="M55"/>
  <c r="N55" s="1"/>
  <c r="M62" i="56"/>
  <c r="M64"/>
  <c r="M63"/>
  <c r="M58"/>
  <c r="M57"/>
  <c r="M56"/>
  <c r="M55"/>
  <c r="N55" s="1"/>
  <c r="M64" i="55"/>
  <c r="M63"/>
  <c r="M62"/>
  <c r="M56"/>
  <c r="M58"/>
  <c r="M57"/>
  <c r="M55"/>
  <c r="N55" s="1"/>
  <c r="M64" i="54"/>
  <c r="M63"/>
  <c r="M62"/>
  <c r="M58"/>
  <c r="M57"/>
  <c r="M56"/>
  <c r="M63" i="48"/>
  <c r="AK16" i="2" s="1"/>
  <c r="M62" i="48"/>
  <c r="AI16" i="2" s="1"/>
  <c r="M64" i="48"/>
  <c r="AM16" i="2" s="1"/>
  <c r="M58" i="48"/>
  <c r="AA16" i="2" s="1"/>
  <c r="M57" i="48"/>
  <c r="Y16" i="2" s="1"/>
  <c r="M56" i="48"/>
  <c r="W16" i="2" s="1"/>
  <c r="M55" i="48"/>
  <c r="M62" i="53"/>
  <c r="AI15" i="2" s="1"/>
  <c r="M64" i="53"/>
  <c r="AM15" i="2" s="1"/>
  <c r="M63" i="53"/>
  <c r="AK15" i="2" s="1"/>
  <c r="M58" i="53"/>
  <c r="AA15" i="2" s="1"/>
  <c r="M56" i="53"/>
  <c r="W15" i="2" s="1"/>
  <c r="M57" i="53"/>
  <c r="Y15" i="2" s="1"/>
  <c r="M64" i="52"/>
  <c r="AM14" i="2" s="1"/>
  <c r="M63" i="52"/>
  <c r="AK14" i="2" s="1"/>
  <c r="M62" i="52"/>
  <c r="AI14" i="2" s="1"/>
  <c r="M58" i="52"/>
  <c r="AA14" i="2" s="1"/>
  <c r="M57" i="52"/>
  <c r="Y14" i="2" s="1"/>
  <c r="M56" i="52"/>
  <c r="W14" i="2" s="1"/>
  <c r="M55" i="52"/>
  <c r="M64" i="51"/>
  <c r="AM13" i="2" s="1"/>
  <c r="M63" i="51"/>
  <c r="AK13" i="2" s="1"/>
  <c r="M62" i="51"/>
  <c r="AI13" i="2" s="1"/>
  <c r="M58" i="51"/>
  <c r="AA13" i="2" s="1"/>
  <c r="M57" i="51"/>
  <c r="Y13" i="2" s="1"/>
  <c r="M56" i="51"/>
  <c r="W13" i="2" s="1"/>
  <c r="M63" i="50"/>
  <c r="AK12" i="2" s="1"/>
  <c r="M62" i="50"/>
  <c r="AI12" i="2" s="1"/>
  <c r="M64" i="50"/>
  <c r="AM12" i="2" s="1"/>
  <c r="M58" i="50"/>
  <c r="AA12" i="2" s="1"/>
  <c r="M57" i="50"/>
  <c r="Y12" i="2" s="1"/>
  <c r="M56" i="50"/>
  <c r="W12" i="2" s="1"/>
  <c r="M55" i="50"/>
  <c r="M62" i="49"/>
  <c r="AI11" i="2" s="1"/>
  <c r="M64" i="49"/>
  <c r="AM11" i="2" s="1"/>
  <c r="M63" i="49"/>
  <c r="AK11" i="2" s="1"/>
  <c r="M58" i="49"/>
  <c r="AA11" i="2" s="1"/>
  <c r="M57" i="49"/>
  <c r="Y11" i="2" s="1"/>
  <c r="M56" i="49"/>
  <c r="W11" i="2" s="1"/>
  <c r="M64" i="47"/>
  <c r="AM10" i="2" s="1"/>
  <c r="M63" i="47"/>
  <c r="AK10" i="2" s="1"/>
  <c r="M62" i="47"/>
  <c r="AI10" i="2" s="1"/>
  <c r="M58" i="47"/>
  <c r="AA10" i="2" s="1"/>
  <c r="M57" i="47"/>
  <c r="Y10" i="2" s="1"/>
  <c r="M56" i="47"/>
  <c r="W10" i="2" s="1"/>
  <c r="M55" i="47"/>
  <c r="U10" i="2" s="1"/>
  <c r="M64" i="46"/>
  <c r="AM9" i="2" s="1"/>
  <c r="M63" i="46"/>
  <c r="AK9" i="2" s="1"/>
  <c r="M62" i="46"/>
  <c r="AI9" i="2" s="1"/>
  <c r="M58" i="46"/>
  <c r="AA9" i="2" s="1"/>
  <c r="M56" i="46"/>
  <c r="W9" i="2" s="1"/>
  <c r="M57" i="46"/>
  <c r="Y9" i="2" s="1"/>
  <c r="M55" i="46"/>
  <c r="M63" i="45"/>
  <c r="AK8" i="2" s="1"/>
  <c r="M62" i="45"/>
  <c r="AI8" i="2" s="1"/>
  <c r="M64" i="45"/>
  <c r="AM8" i="2" s="1"/>
  <c r="M58" i="45"/>
  <c r="AA8" i="2" s="1"/>
  <c r="M57" i="45"/>
  <c r="Y8" i="2" s="1"/>
  <c r="M56" i="45"/>
  <c r="W8" i="2" s="1"/>
  <c r="M62" i="44"/>
  <c r="AI7" i="2" s="1"/>
  <c r="M64" i="44"/>
  <c r="AM7" i="2" s="1"/>
  <c r="M63" i="44"/>
  <c r="AK7" i="2" s="1"/>
  <c r="M58" i="44"/>
  <c r="AA7" i="2" s="1"/>
  <c r="M57" i="44"/>
  <c r="Y7" i="2" s="1"/>
  <c r="M56" i="44"/>
  <c r="W7" i="2" s="1"/>
  <c r="M55" i="44"/>
  <c r="M64" i="43"/>
  <c r="AM6" i="2" s="1"/>
  <c r="M63" i="43"/>
  <c r="AK6" i="2" s="1"/>
  <c r="M62" i="43"/>
  <c r="AI6" i="2" s="1"/>
  <c r="M58" i="43"/>
  <c r="AA6" i="2" s="1"/>
  <c r="M57" i="43"/>
  <c r="Y6" i="2" s="1"/>
  <c r="M56" i="43"/>
  <c r="W6" i="2" s="1"/>
  <c r="M64" i="42"/>
  <c r="AM5" i="2" s="1"/>
  <c r="M63" i="42"/>
  <c r="AK5" i="2" s="1"/>
  <c r="M62" i="42"/>
  <c r="AI5" i="2" s="1"/>
  <c r="M58" i="42"/>
  <c r="AA5" i="2" s="1"/>
  <c r="M56" i="42"/>
  <c r="W5" i="2" s="1"/>
  <c r="M57" i="42"/>
  <c r="Y5" i="2" s="1"/>
  <c r="M63" i="7"/>
  <c r="AK4" i="2" s="1"/>
  <c r="M62" i="7"/>
  <c r="AI4" i="2" s="1"/>
  <c r="M64" i="7"/>
  <c r="AM4" i="2" s="1"/>
  <c r="M57" i="7"/>
  <c r="Y4" i="2" s="1"/>
  <c r="M56" i="7"/>
  <c r="W4" i="2" s="1"/>
  <c r="M58" i="7"/>
  <c r="AA4" i="2" s="1"/>
  <c r="M62" i="6"/>
  <c r="AI3" i="2" s="1"/>
  <c r="M64" i="6"/>
  <c r="AM3" i="2" s="1"/>
  <c r="M63" i="6"/>
  <c r="AK3" i="2" s="1"/>
  <c r="M58" i="6"/>
  <c r="AA3" i="2" s="1"/>
  <c r="M57" i="6"/>
  <c r="Y3" i="2" s="1"/>
  <c r="M56" i="6"/>
  <c r="W3" i="2" s="1"/>
  <c r="M64" i="1"/>
  <c r="AM2" i="2" s="1"/>
  <c r="M63" i="1"/>
  <c r="AK2" i="2" s="1"/>
  <c r="M62" i="1"/>
  <c r="AI2" i="2" s="1"/>
  <c r="M55" i="49"/>
  <c r="G87" i="41"/>
  <c r="G45"/>
  <c r="M55" i="43"/>
  <c r="G73" i="41"/>
  <c r="G171"/>
  <c r="M55" i="51"/>
  <c r="M55" i="6"/>
  <c r="G31" i="41"/>
  <c r="M55" i="42"/>
  <c r="G59" i="41"/>
  <c r="J66" i="7"/>
  <c r="S4" i="2" s="1"/>
  <c r="I66" i="42"/>
  <c r="M55" i="7"/>
  <c r="G101" i="41"/>
  <c r="M55" i="45"/>
  <c r="J66" i="43"/>
  <c r="S6" i="2" s="1"/>
  <c r="G269" i="41"/>
  <c r="G255"/>
  <c r="G241"/>
  <c r="M55" i="54"/>
  <c r="N55" s="1"/>
  <c r="G227" i="41"/>
  <c r="G213"/>
  <c r="G199"/>
  <c r="M55" i="53"/>
  <c r="G185" i="41"/>
  <c r="G157"/>
  <c r="G143"/>
  <c r="G129"/>
  <c r="G115"/>
  <c r="D10" i="58"/>
  <c r="D6"/>
  <c r="D10" i="57"/>
  <c r="D6"/>
  <c r="D6" i="56"/>
  <c r="D10"/>
  <c r="D10" i="55"/>
  <c r="D6"/>
  <c r="D10" i="54"/>
  <c r="D6"/>
  <c r="D10" i="48"/>
  <c r="D6"/>
  <c r="D10" i="53"/>
  <c r="D6"/>
  <c r="D10" i="52"/>
  <c r="D6"/>
  <c r="D6" i="51"/>
  <c r="D10" i="50"/>
  <c r="D6"/>
  <c r="D10" i="49"/>
  <c r="D6"/>
  <c r="D10" i="47"/>
  <c r="D6"/>
  <c r="D10" i="46"/>
  <c r="D6"/>
  <c r="D10" i="45"/>
  <c r="D6"/>
  <c r="D10" i="44"/>
  <c r="D6"/>
  <c r="K11" i="41"/>
  <c r="D10" i="43"/>
  <c r="D6"/>
  <c r="D10" i="42"/>
  <c r="D6"/>
  <c r="D10" i="7"/>
  <c r="D6"/>
  <c r="D10" i="6"/>
  <c r="D6"/>
  <c r="P71" i="1"/>
  <c r="D61"/>
  <c r="AF2" i="2" s="1"/>
  <c r="L56" i="1"/>
  <c r="L57"/>
  <c r="L58"/>
  <c r="L59"/>
  <c r="L60"/>
  <c r="L61"/>
  <c r="I56"/>
  <c r="J56"/>
  <c r="K56"/>
  <c r="I57"/>
  <c r="J57"/>
  <c r="K57"/>
  <c r="I58"/>
  <c r="J58"/>
  <c r="I59"/>
  <c r="J59"/>
  <c r="K59"/>
  <c r="I60"/>
  <c r="J60"/>
  <c r="K60"/>
  <c r="I61"/>
  <c r="J61"/>
  <c r="K61"/>
  <c r="J55"/>
  <c r="K55"/>
  <c r="L55"/>
  <c r="I55"/>
  <c r="N18" i="41"/>
  <c r="N19"/>
  <c r="N20"/>
  <c r="M59" i="1"/>
  <c r="AC2" i="2" s="1"/>
  <c r="M60" i="1"/>
  <c r="AE2" i="2" s="1"/>
  <c r="M61" i="1"/>
  <c r="AG2" i="2" s="1"/>
  <c r="D63" i="1"/>
  <c r="AJ2" i="2" s="1"/>
  <c r="D64" i="1"/>
  <c r="AL2" i="2" s="1"/>
  <c r="D62" i="1"/>
  <c r="AH2" i="2" s="1"/>
  <c r="D56" i="1"/>
  <c r="V2" i="2" s="1"/>
  <c r="D57" i="1"/>
  <c r="X2" i="2" s="1"/>
  <c r="D58" i="1"/>
  <c r="Z2" i="2" s="1"/>
  <c r="D59" i="1"/>
  <c r="AB2" i="2" s="1"/>
  <c r="N55" i="49" l="1"/>
  <c r="N56" s="1"/>
  <c r="N57" s="1"/>
  <c r="N58" s="1"/>
  <c r="U11" i="2"/>
  <c r="N55" i="46"/>
  <c r="N56" s="1"/>
  <c r="N57" s="1"/>
  <c r="N58" s="1"/>
  <c r="U9" i="2"/>
  <c r="N55" i="45"/>
  <c r="N56" s="1"/>
  <c r="N57" s="1"/>
  <c r="N58" s="1"/>
  <c r="U8" i="2"/>
  <c r="N55" i="44"/>
  <c r="N56" s="1"/>
  <c r="N57" s="1"/>
  <c r="N58" s="1"/>
  <c r="U7" i="2"/>
  <c r="N55" i="43"/>
  <c r="N56" s="1"/>
  <c r="N57" s="1"/>
  <c r="N58" s="1"/>
  <c r="N59" s="1"/>
  <c r="N60" s="1"/>
  <c r="N61" s="1"/>
  <c r="N62" s="1"/>
  <c r="N63" s="1"/>
  <c r="N64" s="1"/>
  <c r="U6" i="2"/>
  <c r="N55" i="42"/>
  <c r="N56" s="1"/>
  <c r="N57" s="1"/>
  <c r="N58" s="1"/>
  <c r="U5" i="2"/>
  <c r="N55" i="50"/>
  <c r="N56" s="1"/>
  <c r="N57" s="1"/>
  <c r="N58" s="1"/>
  <c r="U12" i="2"/>
  <c r="N55" i="51"/>
  <c r="N56" s="1"/>
  <c r="N57" s="1"/>
  <c r="N58" s="1"/>
  <c r="N59" s="1"/>
  <c r="N60" s="1"/>
  <c r="U13" i="2"/>
  <c r="N55" i="52"/>
  <c r="N56" s="1"/>
  <c r="N57" s="1"/>
  <c r="N58" s="1"/>
  <c r="N59" s="1"/>
  <c r="U14" i="2"/>
  <c r="N55" i="53"/>
  <c r="N56" s="1"/>
  <c r="N57" s="1"/>
  <c r="N58" s="1"/>
  <c r="U15" i="2"/>
  <c r="N55" i="48"/>
  <c r="N56" s="1"/>
  <c r="N57" s="1"/>
  <c r="N58" s="1"/>
  <c r="N59" s="1"/>
  <c r="U16" i="2"/>
  <c r="D24" i="42"/>
  <c r="D5" i="2" s="1"/>
  <c r="N55" i="7"/>
  <c r="N56" s="1"/>
  <c r="N57" s="1"/>
  <c r="N58" s="1"/>
  <c r="U4" i="2"/>
  <c r="N55" i="6"/>
  <c r="N56" s="1"/>
  <c r="N57" s="1"/>
  <c r="N58" s="1"/>
  <c r="N59" s="1"/>
  <c r="N60" s="1"/>
  <c r="N61" s="1"/>
  <c r="N62" s="1"/>
  <c r="N63" s="1"/>
  <c r="N64" s="1"/>
  <c r="U3" i="2"/>
  <c r="T62" i="4"/>
  <c r="G107" i="41"/>
  <c r="D28" i="45" s="1"/>
  <c r="I8" i="2" s="1"/>
  <c r="N56" i="57"/>
  <c r="N57" s="1"/>
  <c r="N58" s="1"/>
  <c r="N56" i="58"/>
  <c r="N57" s="1"/>
  <c r="N58" s="1"/>
  <c r="N55" i="47"/>
  <c r="N56" s="1"/>
  <c r="N57" s="1"/>
  <c r="N58" s="1"/>
  <c r="N66"/>
  <c r="N56" i="56"/>
  <c r="N57" s="1"/>
  <c r="N58" s="1"/>
  <c r="N59" s="1"/>
  <c r="N60" s="1"/>
  <c r="N61" s="1"/>
  <c r="N56" i="55"/>
  <c r="N57" s="1"/>
  <c r="N58" s="1"/>
  <c r="N59" s="1"/>
  <c r="N56" i="54"/>
  <c r="N57" s="1"/>
  <c r="N58" s="1"/>
  <c r="N59" s="1"/>
  <c r="G17" i="41"/>
  <c r="J66" i="6"/>
  <c r="S3" i="2" s="1"/>
  <c r="J66" i="1"/>
  <c r="S2" i="2" s="1"/>
  <c r="M55" i="1"/>
  <c r="M58"/>
  <c r="AA2" i="2" s="1"/>
  <c r="N66" i="6"/>
  <c r="R66" s="1"/>
  <c r="M57" i="1"/>
  <c r="Y2" i="2" s="1"/>
  <c r="M56" i="1"/>
  <c r="W2" i="2" s="1"/>
  <c r="G21" i="41"/>
  <c r="T45" i="4"/>
  <c r="D16" i="58"/>
  <c r="D16" i="57"/>
  <c r="D16" i="56"/>
  <c r="D16" i="55"/>
  <c r="D16" i="54"/>
  <c r="D16" i="48"/>
  <c r="F16" i="2" s="1"/>
  <c r="D16" i="52"/>
  <c r="F14" i="2" s="1"/>
  <c r="D16" i="51"/>
  <c r="F13" i="2" s="1"/>
  <c r="D16" i="50"/>
  <c r="F12" i="2" s="1"/>
  <c r="D16" i="47"/>
  <c r="F10" i="2" s="1"/>
  <c r="D16" i="45"/>
  <c r="F8" i="2" s="1"/>
  <c r="B285" i="41"/>
  <c r="B271"/>
  <c r="B257"/>
  <c r="B243"/>
  <c r="B229"/>
  <c r="B215"/>
  <c r="B187"/>
  <c r="B173"/>
  <c r="D12" i="51" s="1"/>
  <c r="B13" i="2" s="1"/>
  <c r="B159" i="41"/>
  <c r="D12" i="50" s="1"/>
  <c r="B12" i="2" s="1"/>
  <c r="B145" i="41"/>
  <c r="D12" i="49" s="1"/>
  <c r="B11" i="2" s="1"/>
  <c r="B131" i="41"/>
  <c r="B117"/>
  <c r="B103"/>
  <c r="B89"/>
  <c r="B75"/>
  <c r="B61"/>
  <c r="D12" i="42" s="1"/>
  <c r="B47" i="41"/>
  <c r="B19"/>
  <c r="S11"/>
  <c r="Q11"/>
  <c r="U11"/>
  <c r="F28" i="1"/>
  <c r="H2" i="2" s="1"/>
  <c r="H25" i="4"/>
  <c r="T27"/>
  <c r="H36"/>
  <c r="T38"/>
  <c r="H47"/>
  <c r="T49"/>
  <c r="H58"/>
  <c r="T60"/>
  <c r="D20" i="44" s="1"/>
  <c r="H69" i="4"/>
  <c r="T71"/>
  <c r="H80"/>
  <c r="T82"/>
  <c r="D20" i="46" s="1"/>
  <c r="H91" i="4"/>
  <c r="T93"/>
  <c r="H102"/>
  <c r="T104"/>
  <c r="H113"/>
  <c r="T115"/>
  <c r="H124"/>
  <c r="T126"/>
  <c r="H135"/>
  <c r="T137"/>
  <c r="H146"/>
  <c r="T148"/>
  <c r="H157"/>
  <c r="T159"/>
  <c r="H168"/>
  <c r="T170"/>
  <c r="H179"/>
  <c r="T181"/>
  <c r="H190"/>
  <c r="T192"/>
  <c r="H201"/>
  <c r="T203"/>
  <c r="H212"/>
  <c r="T214"/>
  <c r="T7"/>
  <c r="H14"/>
  <c r="H3"/>
  <c r="T16"/>
  <c r="D10" i="1"/>
  <c r="D6"/>
  <c r="D12" i="46" l="1"/>
  <c r="B9" i="2" s="1"/>
  <c r="D12" i="7"/>
  <c r="B4" i="2" s="1"/>
  <c r="B33" i="41"/>
  <c r="D12" i="6" s="1"/>
  <c r="B3" i="2" s="1"/>
  <c r="D12" i="1"/>
  <c r="B2" i="2" s="1"/>
  <c r="D24" i="43"/>
  <c r="D6" i="2" s="1"/>
  <c r="H196" i="4"/>
  <c r="D16" i="1"/>
  <c r="F2" i="2" s="1"/>
  <c r="D16" i="6"/>
  <c r="F3" i="2" s="1"/>
  <c r="N55" i="1"/>
  <c r="N56" s="1"/>
  <c r="N57" s="1"/>
  <c r="N58" s="1"/>
  <c r="U2" i="2"/>
  <c r="G121" i="41"/>
  <c r="D28" i="46" s="1"/>
  <c r="I9" i="2" s="1"/>
  <c r="T73" i="4"/>
  <c r="H1"/>
  <c r="E37" i="41"/>
  <c r="G26" i="1"/>
  <c r="K2" i="2" s="1"/>
  <c r="N66" i="56"/>
  <c r="R66" s="1"/>
  <c r="N59" i="44"/>
  <c r="N60" s="1"/>
  <c r="R66" i="47"/>
  <c r="N59" i="49"/>
  <c r="N60" s="1"/>
  <c r="N61" s="1"/>
  <c r="N62" s="1"/>
  <c r="N63" s="1"/>
  <c r="N64" s="1"/>
  <c r="H26" i="43"/>
  <c r="L6" i="2" s="1"/>
  <c r="F26" i="43"/>
  <c r="J6" i="2" s="1"/>
  <c r="D18" i="6"/>
  <c r="G3" i="2" s="1"/>
  <c r="D18" i="57"/>
  <c r="D18" i="55"/>
  <c r="D18" i="48"/>
  <c r="G16" i="2" s="1"/>
  <c r="D18" i="52"/>
  <c r="G14" i="2" s="1"/>
  <c r="D18" i="50"/>
  <c r="G12" i="2" s="1"/>
  <c r="D18" i="47"/>
  <c r="G10" i="2" s="1"/>
  <c r="D18" i="45"/>
  <c r="G8" i="2" s="1"/>
  <c r="D18" i="42"/>
  <c r="G5" i="2" s="1"/>
  <c r="D18" i="56"/>
  <c r="D18" i="58"/>
  <c r="D18" i="54"/>
  <c r="D18" i="53"/>
  <c r="G15" i="2" s="1"/>
  <c r="D18" i="51"/>
  <c r="G13" i="2" s="1"/>
  <c r="D18" i="49"/>
  <c r="G11" i="2" s="1"/>
  <c r="D18" i="46"/>
  <c r="G9" i="2" s="1"/>
  <c r="D18" i="44"/>
  <c r="G7" i="2" s="1"/>
  <c r="D18" i="43"/>
  <c r="G6" i="2" s="1"/>
  <c r="D18" i="7"/>
  <c r="G4" i="2" s="1"/>
  <c r="N66" i="42"/>
  <c r="R66" s="1"/>
  <c r="N66" i="49"/>
  <c r="R66" s="1"/>
  <c r="N59" i="58"/>
  <c r="N60" s="1"/>
  <c r="N61" s="1"/>
  <c r="N62" s="1"/>
  <c r="N63" s="1"/>
  <c r="N64" s="1"/>
  <c r="N62" i="56"/>
  <c r="N63" s="1"/>
  <c r="N64" s="1"/>
  <c r="N66" i="43"/>
  <c r="R66" s="1"/>
  <c r="N66" i="57"/>
  <c r="R66" s="1"/>
  <c r="N66" i="51"/>
  <c r="R66" s="1"/>
  <c r="N59" i="7"/>
  <c r="N60" s="1"/>
  <c r="N66" i="54"/>
  <c r="R66" s="1"/>
  <c r="N66" i="53"/>
  <c r="R66" s="1"/>
  <c r="N66" i="46"/>
  <c r="R66" s="1"/>
  <c r="N66" i="44"/>
  <c r="R66" s="1"/>
  <c r="N59" i="53"/>
  <c r="N60" s="1"/>
  <c r="N61" s="1"/>
  <c r="N62" s="1"/>
  <c r="N63" s="1"/>
  <c r="N64" s="1"/>
  <c r="N66" i="58"/>
  <c r="R66" s="1"/>
  <c r="N66" i="52"/>
  <c r="R66" s="1"/>
  <c r="N59" i="45"/>
  <c r="N60" s="1"/>
  <c r="N61" s="1"/>
  <c r="N62" s="1"/>
  <c r="N63" s="1"/>
  <c r="N64" s="1"/>
  <c r="N59" i="46"/>
  <c r="N60" s="1"/>
  <c r="N61" s="1"/>
  <c r="N62" s="1"/>
  <c r="N63" s="1"/>
  <c r="N64" s="1"/>
  <c r="N66" i="55"/>
  <c r="R66" s="1"/>
  <c r="N66" i="48"/>
  <c r="R66" s="1"/>
  <c r="N59" i="50"/>
  <c r="N60" s="1"/>
  <c r="N61" s="1"/>
  <c r="N62" s="1"/>
  <c r="N63" s="1"/>
  <c r="N64" s="1"/>
  <c r="N59" i="47"/>
  <c r="N60" s="1"/>
  <c r="N61" s="1"/>
  <c r="N62" s="1"/>
  <c r="N63" s="1"/>
  <c r="N64" s="1"/>
  <c r="N59" i="57"/>
  <c r="N60" s="1"/>
  <c r="N61" s="1"/>
  <c r="N62" s="1"/>
  <c r="N63" s="1"/>
  <c r="N64" s="1"/>
  <c r="N66" i="45"/>
  <c r="R66" s="1"/>
  <c r="N61" i="51"/>
  <c r="N62" s="1"/>
  <c r="N63" s="1"/>
  <c r="N64" s="1"/>
  <c r="N66" i="50"/>
  <c r="R66" s="1"/>
  <c r="D12" i="44"/>
  <c r="B7" i="2" s="1"/>
  <c r="N60" i="52"/>
  <c r="N61" s="1"/>
  <c r="N62" s="1"/>
  <c r="N63" s="1"/>
  <c r="N64" s="1"/>
  <c r="N60" i="48"/>
  <c r="N61" s="1"/>
  <c r="N62" s="1"/>
  <c r="N63" s="1"/>
  <c r="N64" s="1"/>
  <c r="N60" i="55"/>
  <c r="N61" s="1"/>
  <c r="N62" s="1"/>
  <c r="N63" s="1"/>
  <c r="N64" s="1"/>
  <c r="N59" i="42"/>
  <c r="N60" s="1"/>
  <c r="N61" s="1"/>
  <c r="N62" s="1"/>
  <c r="N63" s="1"/>
  <c r="N64" s="1"/>
  <c r="N60" i="54"/>
  <c r="N61" s="1"/>
  <c r="N62" s="1"/>
  <c r="N63" s="1"/>
  <c r="N64" s="1"/>
  <c r="N66" i="7"/>
  <c r="R66" s="1"/>
  <c r="B5" i="2"/>
  <c r="D12" i="43"/>
  <c r="B6" i="2" s="1"/>
  <c r="G217" i="41"/>
  <c r="D18" i="1"/>
  <c r="G2" i="2" s="1"/>
  <c r="T67" i="4"/>
  <c r="T1"/>
  <c r="T155"/>
  <c r="T177"/>
  <c r="T89"/>
  <c r="T199"/>
  <c r="T111"/>
  <c r="T23"/>
  <c r="T56"/>
  <c r="T133"/>
  <c r="G35" i="41"/>
  <c r="G49" s="1"/>
  <c r="G287"/>
  <c r="H5" i="4"/>
  <c r="T25"/>
  <c r="H53"/>
  <c r="H97"/>
  <c r="H141"/>
  <c r="H185"/>
  <c r="H174"/>
  <c r="H42"/>
  <c r="H31"/>
  <c r="H75"/>
  <c r="H119"/>
  <c r="H163"/>
  <c r="H207"/>
  <c r="H86"/>
  <c r="H130"/>
  <c r="H20"/>
  <c r="H64"/>
  <c r="H108"/>
  <c r="H152"/>
  <c r="T113"/>
  <c r="T201"/>
  <c r="T102"/>
  <c r="T190"/>
  <c r="T210"/>
  <c r="T122"/>
  <c r="T34"/>
  <c r="T157"/>
  <c r="T146"/>
  <c r="T69"/>
  <c r="T58"/>
  <c r="T166"/>
  <c r="T78"/>
  <c r="H161"/>
  <c r="H73"/>
  <c r="H29"/>
  <c r="H216"/>
  <c r="H128"/>
  <c r="H84"/>
  <c r="H40"/>
  <c r="H205"/>
  <c r="H18"/>
  <c r="H117"/>
  <c r="H172"/>
  <c r="H9"/>
  <c r="T12"/>
  <c r="T14"/>
  <c r="T212"/>
  <c r="T188"/>
  <c r="H183"/>
  <c r="T168"/>
  <c r="T144"/>
  <c r="H139"/>
  <c r="T124"/>
  <c r="T100"/>
  <c r="H95"/>
  <c r="T80"/>
  <c r="H51"/>
  <c r="T36"/>
  <c r="H7"/>
  <c r="T3"/>
  <c r="H218"/>
  <c r="H194"/>
  <c r="T179"/>
  <c r="H150"/>
  <c r="T135"/>
  <c r="H106"/>
  <c r="T91"/>
  <c r="H62"/>
  <c r="T47"/>
  <c r="G105" i="41"/>
  <c r="G161"/>
  <c r="G259"/>
  <c r="G147"/>
  <c r="G63"/>
  <c r="G119"/>
  <c r="G273"/>
  <c r="G231"/>
  <c r="G245" s="1"/>
  <c r="G91"/>
  <c r="G133"/>
  <c r="G175"/>
  <c r="G189" s="1"/>
  <c r="G203"/>
  <c r="T5" i="4"/>
  <c r="D24" i="44" l="1"/>
  <c r="D7" i="2" s="1"/>
  <c r="G103" i="41"/>
  <c r="G117" s="1"/>
  <c r="F28" i="7"/>
  <c r="H4" i="2" s="1"/>
  <c r="H12" i="4"/>
  <c r="F28" i="6"/>
  <c r="H3" i="2" s="1"/>
  <c r="T84" i="4"/>
  <c r="G135" i="41"/>
  <c r="D28" i="47" s="1"/>
  <c r="I10" i="2" s="1"/>
  <c r="N61" i="44"/>
  <c r="N62" s="1"/>
  <c r="N63" s="1"/>
  <c r="N64" s="1"/>
  <c r="G26" i="6"/>
  <c r="K3" i="2" s="1"/>
  <c r="F28" i="42"/>
  <c r="H5" i="2" s="1"/>
  <c r="H26" i="6"/>
  <c r="L3" i="2" s="1"/>
  <c r="E51" i="41"/>
  <c r="F26" i="6"/>
  <c r="J3" i="2" s="1"/>
  <c r="N61" i="7"/>
  <c r="N62" s="1"/>
  <c r="N63" s="1"/>
  <c r="N64" s="1"/>
  <c r="D16" i="46"/>
  <c r="F9" i="2" s="1"/>
  <c r="D16" i="44"/>
  <c r="F7" i="2" s="1"/>
  <c r="F5"/>
  <c r="D16" i="43"/>
  <c r="F6" i="2" s="1"/>
  <c r="D16" i="7"/>
  <c r="F4" i="2" s="1"/>
  <c r="G77" i="41"/>
  <c r="F28" i="43"/>
  <c r="H6" i="2" s="1"/>
  <c r="D24" i="45" l="1"/>
  <c r="D8" i="2" s="1"/>
  <c r="B65" i="41"/>
  <c r="F28" i="44"/>
  <c r="H7" i="2" s="1"/>
  <c r="T95" i="4"/>
  <c r="G149" i="41"/>
  <c r="G26" i="7"/>
  <c r="K4" i="2" s="1"/>
  <c r="H26" i="7"/>
  <c r="L4" i="2" s="1"/>
  <c r="E65" i="41"/>
  <c r="F26" i="7"/>
  <c r="J4" i="2" s="1"/>
  <c r="G131" i="41" l="1"/>
  <c r="D24" i="46"/>
  <c r="D9" i="2" s="1"/>
  <c r="B79" i="41"/>
  <c r="F28" i="45"/>
  <c r="H8" i="2" s="1"/>
  <c r="G163" i="41"/>
  <c r="D28" i="50" s="1"/>
  <c r="I12" i="2" s="1"/>
  <c r="T106" i="4"/>
  <c r="D22" i="42"/>
  <c r="C5" i="2" s="1"/>
  <c r="H38" i="4"/>
  <c r="G26" i="42"/>
  <c r="K5" i="2" s="1"/>
  <c r="H26" i="42"/>
  <c r="L5" i="2" s="1"/>
  <c r="E79" i="41"/>
  <c r="F26" i="42"/>
  <c r="J5" i="2" s="1"/>
  <c r="C2"/>
  <c r="G145" i="41" l="1"/>
  <c r="D24" i="47"/>
  <c r="D10" i="2" s="1"/>
  <c r="B93" i="41"/>
  <c r="T117" i="4"/>
  <c r="G177" i="41"/>
  <c r="D28" i="51" s="1"/>
  <c r="I13" i="2" s="1"/>
  <c r="E93" i="41"/>
  <c r="H49" i="4"/>
  <c r="C3" i="2"/>
  <c r="F28" i="46" l="1"/>
  <c r="H9" i="2" s="1"/>
  <c r="G159" i="41"/>
  <c r="D24" i="49"/>
  <c r="D11" i="2" s="1"/>
  <c r="B107" i="41"/>
  <c r="T128" i="4"/>
  <c r="G191" i="41"/>
  <c r="D28" i="52" s="1"/>
  <c r="I14" i="2" s="1"/>
  <c r="E107" i="41"/>
  <c r="H26" i="44"/>
  <c r="L7" i="2" s="1"/>
  <c r="F26" i="44"/>
  <c r="J7" i="2" s="1"/>
  <c r="H60" i="4"/>
  <c r="G26" i="44" s="1"/>
  <c r="K7" i="2" s="1"/>
  <c r="N66" i="1"/>
  <c r="N59"/>
  <c r="N60" s="1"/>
  <c r="N61" s="1"/>
  <c r="N62" s="1"/>
  <c r="N63" s="1"/>
  <c r="N64" s="1"/>
  <c r="F28" i="47" l="1"/>
  <c r="H10" i="2" s="1"/>
  <c r="D24" i="50"/>
  <c r="D12" i="2" s="1"/>
  <c r="G173" i="41"/>
  <c r="B121"/>
  <c r="F26" i="45"/>
  <c r="J8" i="2" s="1"/>
  <c r="T139" i="4"/>
  <c r="G205" i="41"/>
  <c r="D28" i="53" s="1"/>
  <c r="I15" i="2" s="1"/>
  <c r="E121" i="41"/>
  <c r="H26" i="45"/>
  <c r="L8" i="2" s="1"/>
  <c r="G26" i="45"/>
  <c r="K8" i="2" s="1"/>
  <c r="H71" i="4"/>
  <c r="R66" i="1"/>
  <c r="G26" i="49" l="1"/>
  <c r="K11" i="2" s="1"/>
  <c r="F28" i="49"/>
  <c r="H11" i="2" s="1"/>
  <c r="G187" i="41"/>
  <c r="D24" i="51"/>
  <c r="D13" i="2" s="1"/>
  <c r="F26" i="46"/>
  <c r="J9" i="2" s="1"/>
  <c r="B135" i="41"/>
  <c r="T150" i="4"/>
  <c r="G219" i="41"/>
  <c r="D28" i="48" s="1"/>
  <c r="I16" i="2" s="1"/>
  <c r="E135" i="41"/>
  <c r="H26" i="46"/>
  <c r="L9" i="2" s="1"/>
  <c r="G26" i="46"/>
  <c r="K9" i="2" s="1"/>
  <c r="H82" i="4"/>
  <c r="H27"/>
  <c r="H16"/>
  <c r="F28" i="50" l="1"/>
  <c r="H12" i="2" s="1"/>
  <c r="D24" i="52"/>
  <c r="D14" i="2" s="1"/>
  <c r="G201" i="41"/>
  <c r="G215" s="1"/>
  <c r="G229" s="1"/>
  <c r="B149"/>
  <c r="B163" s="1"/>
  <c r="T161" i="4"/>
  <c r="G233" i="41"/>
  <c r="D28" i="54" s="1"/>
  <c r="E149" i="41"/>
  <c r="H26" i="47"/>
  <c r="L10" i="2" s="1"/>
  <c r="F26" i="47"/>
  <c r="J10" i="2" s="1"/>
  <c r="D22" i="47"/>
  <c r="C10" i="2" s="1"/>
  <c r="C8"/>
  <c r="D22" i="46"/>
  <c r="C9" i="2" s="1"/>
  <c r="H93" i="4"/>
  <c r="G26" i="47"/>
  <c r="K10" i="2" s="1"/>
  <c r="H34" i="4"/>
  <c r="H23"/>
  <c r="D22" i="7" s="1"/>
  <c r="C4" i="2" s="1"/>
  <c r="F28" i="51" l="1"/>
  <c r="H13" i="2" s="1"/>
  <c r="D24" i="53"/>
  <c r="D15" i="2" s="1"/>
  <c r="T172" i="4"/>
  <c r="G247" i="41"/>
  <c r="D28" i="55" s="1"/>
  <c r="E163" i="41"/>
  <c r="D22" i="49"/>
  <c r="C11" i="2" s="1"/>
  <c r="H104" i="4"/>
  <c r="H45"/>
  <c r="D22" i="43" s="1"/>
  <c r="C6" i="2" s="1"/>
  <c r="F28" i="52" l="1"/>
  <c r="H14" i="2" s="1"/>
  <c r="D24" i="48"/>
  <c r="D16" i="2" s="1"/>
  <c r="T183" i="4"/>
  <c r="G261" i="41"/>
  <c r="D28" i="56" s="1"/>
  <c r="H26" i="49"/>
  <c r="L11" i="2" s="1"/>
  <c r="E177" i="41"/>
  <c r="H26" i="50"/>
  <c r="L12" i="2" s="1"/>
  <c r="F26" i="49"/>
  <c r="J11" i="2" s="1"/>
  <c r="B177" i="41"/>
  <c r="F26" i="50"/>
  <c r="J12" i="2" s="1"/>
  <c r="D22" i="50"/>
  <c r="C12" i="2" s="1"/>
  <c r="G26" i="50"/>
  <c r="K12" i="2" s="1"/>
  <c r="H115" i="4"/>
  <c r="H56"/>
  <c r="D22" i="44" s="1"/>
  <c r="C7" i="2" s="1"/>
  <c r="F28" i="53" l="1"/>
  <c r="H15" i="2" s="1"/>
  <c r="G243" i="41"/>
  <c r="D24" i="54"/>
  <c r="T194" i="4"/>
  <c r="G275" i="41"/>
  <c r="D28" i="57" s="1"/>
  <c r="H26" i="51"/>
  <c r="L13" i="2" s="1"/>
  <c r="E191" i="41"/>
  <c r="F26" i="51"/>
  <c r="J13" i="2" s="1"/>
  <c r="B191" i="41"/>
  <c r="D22" i="51"/>
  <c r="C13" i="2" s="1"/>
  <c r="H126" i="4"/>
  <c r="G26" i="51"/>
  <c r="K13" i="2" s="1"/>
  <c r="H67" i="4"/>
  <c r="F28" i="54" l="1"/>
  <c r="G257" i="41"/>
  <c r="D24" i="55"/>
  <c r="F28" i="48"/>
  <c r="H16" i="2" s="1"/>
  <c r="T205" i="4"/>
  <c r="G289" i="41"/>
  <c r="D28" i="58" s="1"/>
  <c r="H26" i="52"/>
  <c r="L14" i="2" s="1"/>
  <c r="E205" i="41"/>
  <c r="B205"/>
  <c r="F26" i="52"/>
  <c r="J14" i="2" s="1"/>
  <c r="D22" i="52"/>
  <c r="C14" i="2" s="1"/>
  <c r="H137" i="4"/>
  <c r="G26" i="52"/>
  <c r="K14" i="2" s="1"/>
  <c r="H78" i="4"/>
  <c r="F28" i="55" l="1"/>
  <c r="D24" i="56"/>
  <c r="G271" i="41"/>
  <c r="T216" i="4"/>
  <c r="E219" i="41"/>
  <c r="H26" i="53"/>
  <c r="L15" i="2" s="1"/>
  <c r="B219" i="41"/>
  <c r="F26" i="53"/>
  <c r="J15" i="2" s="1"/>
  <c r="D22" i="53"/>
  <c r="C15" i="2" s="1"/>
  <c r="H148" i="4"/>
  <c r="G26" i="53"/>
  <c r="K15" i="2" s="1"/>
  <c r="H89" i="4"/>
  <c r="F28" i="56" l="1"/>
  <c r="G285" i="41"/>
  <c r="D24" i="58" s="1"/>
  <c r="D24" i="57"/>
  <c r="E233" i="41"/>
  <c r="H26" i="48"/>
  <c r="L16" i="2" s="1"/>
  <c r="B233" i="41"/>
  <c r="F26" i="48"/>
  <c r="J16" i="2" s="1"/>
  <c r="D22" i="48"/>
  <c r="C16" i="2" s="1"/>
  <c r="G26" i="48"/>
  <c r="K16" i="2" s="1"/>
  <c r="H159" i="4"/>
  <c r="H100"/>
  <c r="F28" i="57" l="1"/>
  <c r="E247" i="41"/>
  <c r="H26" i="54"/>
  <c r="B247" i="41"/>
  <c r="B261" s="1"/>
  <c r="F26" i="54"/>
  <c r="D22"/>
  <c r="G26"/>
  <c r="H170" i="4"/>
  <c r="H111"/>
  <c r="W11" i="41" l="1"/>
  <c r="F28" i="58"/>
  <c r="E261" i="41"/>
  <c r="H26" i="55"/>
  <c r="F26"/>
  <c r="D22"/>
  <c r="G26"/>
  <c r="H181" i="4"/>
  <c r="H122"/>
  <c r="E275" i="41" l="1"/>
  <c r="H26" i="56"/>
  <c r="F26"/>
  <c r="D22"/>
  <c r="G26"/>
  <c r="H192" i="4"/>
  <c r="H133"/>
  <c r="E289" i="41" l="1"/>
  <c r="H26" i="57"/>
  <c r="F26"/>
  <c r="D22"/>
  <c r="G26"/>
  <c r="H203" i="4"/>
  <c r="H144"/>
  <c r="H26" i="58" l="1"/>
  <c r="D22"/>
  <c r="G26"/>
  <c r="H214" i="4"/>
  <c r="H155"/>
  <c r="H166" l="1"/>
  <c r="H177" l="1"/>
  <c r="H188" l="1"/>
  <c r="H199" l="1"/>
  <c r="H210" l="1"/>
</calcChain>
</file>

<file path=xl/sharedStrings.xml><?xml version="1.0" encoding="utf-8"?>
<sst xmlns="http://schemas.openxmlformats.org/spreadsheetml/2006/main" count="34328" uniqueCount="943">
  <si>
    <t>CORE DATA:</t>
  </si>
  <si>
    <t>Surface Material Type:</t>
  </si>
  <si>
    <t>Reinforcing Fabric Present:</t>
  </si>
  <si>
    <t>Other Notes (i.e. Rebar Present, etc.):</t>
  </si>
  <si>
    <t>CORE LAYER DATA (FROM TOP TO BOTTOM):</t>
  </si>
  <si>
    <t>Layer Type</t>
  </si>
  <si>
    <t xml:space="preserve"> </t>
  </si>
  <si>
    <t>Stabilized Subgrade Beneath Pavement or Sub-base:</t>
  </si>
  <si>
    <t>Point of Contact:</t>
  </si>
  <si>
    <t>Phone # :</t>
  </si>
  <si>
    <t>Comments</t>
  </si>
  <si>
    <t>Layer*
Characteristics</t>
  </si>
  <si>
    <t>Layer
No.</t>
  </si>
  <si>
    <r>
      <t>*Note:  For bound core material need to measure the length of core material at 4 separate locations each 90</t>
    </r>
    <r>
      <rPr>
        <vertAlign val="superscript"/>
        <sz val="10"/>
        <rFont val="Book Antiqua"/>
        <family val="1"/>
      </rPr>
      <t>0</t>
    </r>
    <r>
      <rPr>
        <sz val="10"/>
        <rFont val="Book Antiqua"/>
        <family val="1"/>
      </rPr>
      <t xml:space="preserve"> to each other</t>
    </r>
  </si>
  <si>
    <t>Company name:</t>
  </si>
  <si>
    <t>Caltrans Project Name:</t>
  </si>
  <si>
    <t>Total Thickness:</t>
  </si>
  <si>
    <t>COUNTY:</t>
  </si>
  <si>
    <t>ROUTE #:</t>
  </si>
  <si>
    <t>DATE CORED:</t>
  </si>
  <si>
    <t>CS LOG MILE (DMI):</t>
  </si>
  <si>
    <t>LANE / DIRECTION:</t>
  </si>
  <si>
    <t>LATITUDE:</t>
  </si>
  <si>
    <t>LONGITUDE:</t>
  </si>
  <si>
    <t>STATION:</t>
  </si>
  <si>
    <t>Depth and Type  (i.e. SAMI-F or -R):</t>
  </si>
  <si>
    <t>CORE</t>
  </si>
  <si>
    <t>Route</t>
  </si>
  <si>
    <t>Direction</t>
  </si>
  <si>
    <t>DISTRICT:</t>
  </si>
  <si>
    <t>D1</t>
  </si>
  <si>
    <t>D2</t>
  </si>
  <si>
    <t>D3</t>
  </si>
  <si>
    <t>D4</t>
  </si>
  <si>
    <t>D5</t>
  </si>
  <si>
    <t>D6</t>
  </si>
  <si>
    <t>D7</t>
  </si>
  <si>
    <t>D8</t>
  </si>
  <si>
    <t>D9</t>
  </si>
  <si>
    <t>D10</t>
  </si>
  <si>
    <t>D11</t>
  </si>
  <si>
    <t>D12</t>
  </si>
  <si>
    <t>Del Norte</t>
  </si>
  <si>
    <t>Humboldt</t>
  </si>
  <si>
    <t>Mendocino</t>
  </si>
  <si>
    <t>Lake</t>
  </si>
  <si>
    <t>Siskiyou</t>
  </si>
  <si>
    <t>Modoc</t>
  </si>
  <si>
    <t>Shasta</t>
  </si>
  <si>
    <t>Lassen</t>
  </si>
  <si>
    <t>Tehama</t>
  </si>
  <si>
    <t>Plumas</t>
  </si>
  <si>
    <t>Glenn</t>
  </si>
  <si>
    <t>Butte</t>
  </si>
  <si>
    <t>Colusa</t>
  </si>
  <si>
    <t>Yolo</t>
  </si>
  <si>
    <t xml:space="preserve">Sutter </t>
  </si>
  <si>
    <t>Yuba</t>
  </si>
  <si>
    <t>Sierra</t>
  </si>
  <si>
    <t>Nevada</t>
  </si>
  <si>
    <t>Placer</t>
  </si>
  <si>
    <t>El Dorado</t>
  </si>
  <si>
    <t>Sacramento</t>
  </si>
  <si>
    <t>Sonoma</t>
  </si>
  <si>
    <t>Napa</t>
  </si>
  <si>
    <t>Solano</t>
  </si>
  <si>
    <t>Contra Costa</t>
  </si>
  <si>
    <t>Alameda</t>
  </si>
  <si>
    <t>Santa Clara</t>
  </si>
  <si>
    <t>San Francisco</t>
  </si>
  <si>
    <t>San Mateo</t>
  </si>
  <si>
    <t>San Joaquin</t>
  </si>
  <si>
    <t>Layer Thickness (in) *</t>
  </si>
  <si>
    <t>inches</t>
  </si>
  <si>
    <t>Avg.</t>
  </si>
  <si>
    <t>ELEVATION:</t>
  </si>
  <si>
    <t xml:space="preserve">Number of Layers: </t>
  </si>
  <si>
    <t>Depth</t>
  </si>
  <si>
    <t>Trinity</t>
  </si>
  <si>
    <t>Monterey</t>
  </si>
  <si>
    <t>San Benito</t>
  </si>
  <si>
    <t>San Luis Obispo</t>
  </si>
  <si>
    <t>Santa Cruz</t>
  </si>
  <si>
    <t>Fresno</t>
  </si>
  <si>
    <t>Kern</t>
  </si>
  <si>
    <t>Kings</t>
  </si>
  <si>
    <t>Madera</t>
  </si>
  <si>
    <t>Tulare</t>
  </si>
  <si>
    <t>Los Angeles</t>
  </si>
  <si>
    <t>Ventura</t>
  </si>
  <si>
    <t>San Bernardino</t>
  </si>
  <si>
    <t>Riverside</t>
  </si>
  <si>
    <t>Inyo</t>
  </si>
  <si>
    <t>Mono</t>
  </si>
  <si>
    <t>Alpine</t>
  </si>
  <si>
    <t>Amador</t>
  </si>
  <si>
    <t>Calaveras</t>
  </si>
  <si>
    <t>Mariposa</t>
  </si>
  <si>
    <t>Merced</t>
  </si>
  <si>
    <t>Stanislaus</t>
  </si>
  <si>
    <t>Tuolumne</t>
  </si>
  <si>
    <t>Imperial</t>
  </si>
  <si>
    <t>San Diego</t>
  </si>
  <si>
    <t>Orange</t>
  </si>
  <si>
    <t>Marin</t>
  </si>
  <si>
    <t>Santa Barbara</t>
  </si>
  <si>
    <t xml:space="preserve"> PM</t>
  </si>
  <si>
    <t>Prefix</t>
  </si>
  <si>
    <t>NameLookup</t>
  </si>
  <si>
    <t>Butte D2</t>
  </si>
  <si>
    <t>SanMateo D5</t>
  </si>
  <si>
    <t>Ventura D5</t>
  </si>
  <si>
    <t>Los Angeles D12</t>
  </si>
  <si>
    <t>Project No. :</t>
  </si>
  <si>
    <t>feet</t>
  </si>
  <si>
    <t>U</t>
  </si>
  <si>
    <t>S</t>
  </si>
  <si>
    <t>PrefixPM</t>
  </si>
  <si>
    <t>R</t>
  </si>
  <si>
    <t>M</t>
  </si>
  <si>
    <t>N</t>
  </si>
  <si>
    <t>L</t>
  </si>
  <si>
    <t>T</t>
  </si>
  <si>
    <t>D</t>
  </si>
  <si>
    <t>G</t>
  </si>
  <si>
    <t>H</t>
  </si>
  <si>
    <t>C</t>
  </si>
  <si>
    <t>SuffixPM</t>
  </si>
  <si>
    <t>Suffix</t>
  </si>
  <si>
    <t>CORE ID:</t>
  </si>
  <si>
    <t>Core ID #</t>
  </si>
  <si>
    <t>Date Cored</t>
  </si>
  <si>
    <t>Project ID #</t>
  </si>
  <si>
    <t>Post Mile</t>
  </si>
  <si>
    <t>Station</t>
  </si>
  <si>
    <t>Lane #</t>
  </si>
  <si>
    <t>County</t>
  </si>
  <si>
    <t>or</t>
  </si>
  <si>
    <t>Type and approximate thickness of unstabilized material not recovered</t>
  </si>
  <si>
    <t>HMA</t>
  </si>
  <si>
    <t>CONTRACTOR NAME, ADDRESS, AND PHONE NUMBER</t>
  </si>
  <si>
    <t xml:space="preserve">PROJECT DESCRIPTION </t>
  </si>
  <si>
    <t>Core Identification Number</t>
  </si>
  <si>
    <t>Total Core Thickness</t>
  </si>
  <si>
    <t>Project Identification Number</t>
  </si>
  <si>
    <t>Lane Number</t>
  </si>
  <si>
    <t>Lane Direction</t>
  </si>
  <si>
    <t>DISTRICT/CO/RTE/PM</t>
  </si>
  <si>
    <t>Company Log</t>
  </si>
  <si>
    <t>01</t>
  </si>
  <si>
    <t>02</t>
  </si>
  <si>
    <t>03</t>
  </si>
  <si>
    <t>04</t>
  </si>
  <si>
    <t>05</t>
  </si>
  <si>
    <t>06</t>
  </si>
  <si>
    <t>07</t>
  </si>
  <si>
    <t>08</t>
  </si>
  <si>
    <t>09</t>
  </si>
  <si>
    <t>10</t>
  </si>
  <si>
    <t>11</t>
  </si>
  <si>
    <t>12</t>
  </si>
  <si>
    <t>-</t>
  </si>
  <si>
    <t>HUM</t>
  </si>
  <si>
    <t>LAK</t>
  </si>
  <si>
    <t>MEN</t>
  </si>
  <si>
    <t>BUT</t>
  </si>
  <si>
    <t>LAS</t>
  </si>
  <si>
    <t>MOD</t>
  </si>
  <si>
    <t>PLU</t>
  </si>
  <si>
    <t>SHA</t>
  </si>
  <si>
    <t>SIS</t>
  </si>
  <si>
    <t>COL</t>
  </si>
  <si>
    <t>GLE</t>
  </si>
  <si>
    <t>DN</t>
  </si>
  <si>
    <t>TEH</t>
  </si>
  <si>
    <t>ED</t>
  </si>
  <si>
    <t>NEV</t>
  </si>
  <si>
    <t>PLA</t>
  </si>
  <si>
    <t>SAC</t>
  </si>
  <si>
    <t>SIE</t>
  </si>
  <si>
    <t>SUT</t>
  </si>
  <si>
    <t>YOL</t>
  </si>
  <si>
    <t>YUB</t>
  </si>
  <si>
    <t>ALA</t>
  </si>
  <si>
    <t>CC</t>
  </si>
  <si>
    <t>MRN</t>
  </si>
  <si>
    <t>NAP</t>
  </si>
  <si>
    <t>SF</t>
  </si>
  <si>
    <t>SCL</t>
  </si>
  <si>
    <t>SCR</t>
  </si>
  <si>
    <t>SM</t>
  </si>
  <si>
    <t>SON</t>
  </si>
  <si>
    <t>MON</t>
  </si>
  <si>
    <t>SB</t>
  </si>
  <si>
    <t>SBT</t>
  </si>
  <si>
    <t>SLO</t>
  </si>
  <si>
    <t>VEN</t>
  </si>
  <si>
    <t>FRE</t>
  </si>
  <si>
    <t>KER</t>
  </si>
  <si>
    <t>KIN</t>
  </si>
  <si>
    <t>MAD</t>
  </si>
  <si>
    <t>MPA</t>
  </si>
  <si>
    <t>TUL</t>
  </si>
  <si>
    <t>LA</t>
  </si>
  <si>
    <t>ORG</t>
  </si>
  <si>
    <t>RIV</t>
  </si>
  <si>
    <t>SBD</t>
  </si>
  <si>
    <t>INV</t>
  </si>
  <si>
    <t>MNO</t>
  </si>
  <si>
    <t>ALP</t>
  </si>
  <si>
    <t>AMA</t>
  </si>
  <si>
    <t>CAL</t>
  </si>
  <si>
    <t>MER</t>
  </si>
  <si>
    <t>SJ</t>
  </si>
  <si>
    <t>SOL</t>
  </si>
  <si>
    <t>STA</t>
  </si>
  <si>
    <t>TUO</t>
  </si>
  <si>
    <t>IMP</t>
  </si>
  <si>
    <t>SD</t>
  </si>
  <si>
    <t>TRI</t>
  </si>
  <si>
    <t>INY</t>
  </si>
  <si>
    <t>ORA</t>
  </si>
  <si>
    <t xml:space="preserve">MEN </t>
  </si>
  <si>
    <t>/</t>
  </si>
  <si>
    <t>POINT OF CONTACT</t>
  </si>
  <si>
    <t>PCC</t>
  </si>
  <si>
    <t>ACB</t>
  </si>
  <si>
    <t>CTB</t>
  </si>
  <si>
    <t>County:</t>
  </si>
  <si>
    <t>Route:</t>
  </si>
  <si>
    <t>Route No.</t>
  </si>
  <si>
    <t>DATE FILE SUBMITTED</t>
  </si>
  <si>
    <t>District_01</t>
  </si>
  <si>
    <t>District_02</t>
  </si>
  <si>
    <t>District_03</t>
  </si>
  <si>
    <t>District_04</t>
  </si>
  <si>
    <t>District_05</t>
  </si>
  <si>
    <t>District_06</t>
  </si>
  <si>
    <t>District_07</t>
  </si>
  <si>
    <t>District_08</t>
  </si>
  <si>
    <t>District_09</t>
  </si>
  <si>
    <t>District_10</t>
  </si>
  <si>
    <t>District_11</t>
  </si>
  <si>
    <t>District_12</t>
  </si>
  <si>
    <t>Ascending</t>
  </si>
  <si>
    <t>BUT_D2</t>
  </si>
  <si>
    <t>Descending</t>
  </si>
  <si>
    <t xml:space="preserve">East </t>
  </si>
  <si>
    <t>West</t>
  </si>
  <si>
    <t>North</t>
  </si>
  <si>
    <t>South</t>
  </si>
  <si>
    <t>Right</t>
  </si>
  <si>
    <t>Left</t>
  </si>
  <si>
    <t>Both</t>
  </si>
  <si>
    <t>Pavement Type</t>
  </si>
  <si>
    <t>Composite</t>
  </si>
  <si>
    <t xml:space="preserve">Treatment Year </t>
  </si>
  <si>
    <t xml:space="preserve">PLU   </t>
  </si>
  <si>
    <t>SM_D5</t>
  </si>
  <si>
    <t>VEN_D5</t>
  </si>
  <si>
    <t>LA_D12</t>
  </si>
  <si>
    <t>LANE</t>
  </si>
  <si>
    <t>13</t>
  </si>
  <si>
    <t>Month</t>
  </si>
  <si>
    <t>Jan</t>
  </si>
  <si>
    <t>Feb</t>
  </si>
  <si>
    <t>Mar</t>
  </si>
  <si>
    <t>Apr</t>
  </si>
  <si>
    <t>May</t>
  </si>
  <si>
    <t>Jun</t>
  </si>
  <si>
    <t>Jul</t>
  </si>
  <si>
    <t>Aug</t>
  </si>
  <si>
    <t>Sep</t>
  </si>
  <si>
    <t>Oct</t>
  </si>
  <si>
    <t>Nov</t>
  </si>
  <si>
    <t>Dec</t>
  </si>
  <si>
    <t>DAY</t>
  </si>
  <si>
    <t>AURF</t>
  </si>
  <si>
    <t>Route
Suffix (RS)</t>
  </si>
  <si>
    <t>JPCP</t>
  </si>
  <si>
    <t>CRCP</t>
  </si>
  <si>
    <t>PRECAST</t>
  </si>
  <si>
    <t>Material_Type</t>
  </si>
  <si>
    <t>Surface Material_Type</t>
  </si>
  <si>
    <t>District_No</t>
  </si>
  <si>
    <t>ft</t>
  </si>
  <si>
    <t>Type of Materials Recovered Average (in)</t>
  </si>
  <si>
    <t>Total Core Thickness (in)</t>
  </si>
  <si>
    <t>Global Positioning Coordinates</t>
  </si>
  <si>
    <t>Route Suffix</t>
  </si>
  <si>
    <t xml:space="preserve">AVG </t>
  </si>
  <si>
    <t>AVG</t>
  </si>
  <si>
    <t>Latitude</t>
  </si>
  <si>
    <t>Elevation</t>
  </si>
  <si>
    <t>Longitude</t>
  </si>
  <si>
    <t>PROJECTID</t>
  </si>
  <si>
    <t>CORE ID</t>
  </si>
  <si>
    <t>SOURCE_INDEX</t>
  </si>
  <si>
    <t>DATE</t>
  </si>
  <si>
    <t>DISTRICT</t>
  </si>
  <si>
    <t>COUNTY</t>
  </si>
  <si>
    <t>ROUTE</t>
  </si>
  <si>
    <t>DIRECTION</t>
  </si>
  <si>
    <t>PMPREFIX</t>
  </si>
  <si>
    <t>PM</t>
  </si>
  <si>
    <t>PMSUFFIX</t>
  </si>
  <si>
    <t>LAT</t>
  </si>
  <si>
    <t>LONG</t>
  </si>
  <si>
    <t>ELEV</t>
  </si>
  <si>
    <t>HDOP</t>
  </si>
  <si>
    <t>RMSERROR</t>
  </si>
  <si>
    <t>NGS_ZONE</t>
  </si>
  <si>
    <t>NUMOFLAYERS</t>
  </si>
  <si>
    <t>MATNAME1</t>
  </si>
  <si>
    <t>MATNAME2</t>
  </si>
  <si>
    <t>MATNAME3</t>
  </si>
  <si>
    <t>MATNAME4</t>
  </si>
  <si>
    <t>MATNAME5</t>
  </si>
  <si>
    <t>MATNAME6</t>
  </si>
  <si>
    <t>MATNAME7</t>
  </si>
  <si>
    <t>MATNAME8</t>
  </si>
  <si>
    <t>MATNAME9</t>
  </si>
  <si>
    <t>MATNAME10</t>
  </si>
  <si>
    <t>AVGTHCK1</t>
  </si>
  <si>
    <t>AVGTHCK2</t>
  </si>
  <si>
    <t>AVGTHCK3</t>
  </si>
  <si>
    <t>AVGTHCK4</t>
  </si>
  <si>
    <t>AVGTHCK5</t>
  </si>
  <si>
    <t>AVGTHCK6</t>
  </si>
  <si>
    <t>AVGTHCK7</t>
  </si>
  <si>
    <t>AVGTHCK8</t>
  </si>
  <si>
    <t>AVGTHCK9</t>
  </si>
  <si>
    <t>AVGTHCK10</t>
  </si>
  <si>
    <t>Type and approximate thickness of unstabilized material not recovered (in)</t>
  </si>
  <si>
    <t>in</t>
  </si>
  <si>
    <t>CONTRACT EA NUMBER</t>
  </si>
  <si>
    <t>OBJECTID</t>
  </si>
  <si>
    <t>SEG</t>
  </si>
  <si>
    <t>ROUTE SUFFIX</t>
  </si>
  <si>
    <t>ROUTE MEASURE BEGIN</t>
  </si>
  <si>
    <t>ROUTE MEASURE END</t>
  </si>
  <si>
    <t>ALIGNMENT</t>
  </si>
  <si>
    <t>GROUP_</t>
  </si>
  <si>
    <t>ROUTE_GEOM_ID</t>
  </si>
  <si>
    <t>1_20080130_R</t>
  </si>
  <si>
    <t>1_20080130_L</t>
  </si>
  <si>
    <t>2_20080130_R</t>
  </si>
  <si>
    <t>2_20080130_L</t>
  </si>
  <si>
    <t>3_20080130_R</t>
  </si>
  <si>
    <t>3_20080130_L</t>
  </si>
  <si>
    <t>4_20080130_R</t>
  </si>
  <si>
    <t>4_20080130_L</t>
  </si>
  <si>
    <t>5S_20080130_R</t>
  </si>
  <si>
    <t>5S_20080130_L</t>
  </si>
  <si>
    <t>5_20080130_R</t>
  </si>
  <si>
    <t>5_20080130_L</t>
  </si>
  <si>
    <t>6_20080130_R</t>
  </si>
  <si>
    <t>6_20080130_L</t>
  </si>
  <si>
    <t>7_20080130_R</t>
  </si>
  <si>
    <t>7_20080130_L</t>
  </si>
  <si>
    <t>8U_20080130_R</t>
  </si>
  <si>
    <t>8U_20080130_L</t>
  </si>
  <si>
    <t>8_20080130_R</t>
  </si>
  <si>
    <t>8_20080130_L</t>
  </si>
  <si>
    <t>9_20080130_R</t>
  </si>
  <si>
    <t>9_20080130_L</t>
  </si>
  <si>
    <t>10S_20080130_R</t>
  </si>
  <si>
    <t>10S_20080130_L</t>
  </si>
  <si>
    <t>10_20080130_R</t>
  </si>
  <si>
    <t>10_20080130_L</t>
  </si>
  <si>
    <t>12_20080130_R</t>
  </si>
  <si>
    <t>12_20080130_L</t>
  </si>
  <si>
    <t>13_20080130_R</t>
  </si>
  <si>
    <t>13_20080130_L</t>
  </si>
  <si>
    <t>14U_20080130_R</t>
  </si>
  <si>
    <t>14U_20080130_L</t>
  </si>
  <si>
    <t>14_20080130_R</t>
  </si>
  <si>
    <t>14_20080130_L</t>
  </si>
  <si>
    <t>15S_20080130_R</t>
  </si>
  <si>
    <t>15S_20080130_L</t>
  </si>
  <si>
    <t>15_20080130_R</t>
  </si>
  <si>
    <t>15_20080130_L</t>
  </si>
  <si>
    <t>16_20080130_R</t>
  </si>
  <si>
    <t>16_20080130_L</t>
  </si>
  <si>
    <t>17_20080130_R</t>
  </si>
  <si>
    <t>17_20080130_L</t>
  </si>
  <si>
    <t>18_20080130_R</t>
  </si>
  <si>
    <t>18_20080130_L</t>
  </si>
  <si>
    <t>19_20080130_R</t>
  </si>
  <si>
    <t>19_20080130_L</t>
  </si>
  <si>
    <t>20_20080130_R</t>
  </si>
  <si>
    <t>20_20080130_L</t>
  </si>
  <si>
    <t>22U_20080130_R</t>
  </si>
  <si>
    <t>22U_20080130_L</t>
  </si>
  <si>
    <t>22_20080130_R</t>
  </si>
  <si>
    <t>22_20080130_L</t>
  </si>
  <si>
    <t>23_20080130_R</t>
  </si>
  <si>
    <t>23_20080130_L</t>
  </si>
  <si>
    <t>24_20080130_R</t>
  </si>
  <si>
    <t>24_20080130_L</t>
  </si>
  <si>
    <t>25_20080130_R</t>
  </si>
  <si>
    <t>25_20080130_L</t>
  </si>
  <si>
    <t>26_20080130_R</t>
  </si>
  <si>
    <t>26_20080130_L</t>
  </si>
  <si>
    <t>27_20080130_R</t>
  </si>
  <si>
    <t>27_20080130_L</t>
  </si>
  <si>
    <t>28_20080130_R</t>
  </si>
  <si>
    <t>28_20080130_L</t>
  </si>
  <si>
    <t>29_20080130_R</t>
  </si>
  <si>
    <t>29_20080130_L</t>
  </si>
  <si>
    <t>32_20080130_R</t>
  </si>
  <si>
    <t>32_20080130_L</t>
  </si>
  <si>
    <t>33_20080130_R</t>
  </si>
  <si>
    <t>33_20080130_L</t>
  </si>
  <si>
    <t>34_20080130_R</t>
  </si>
  <si>
    <t>34_20080130_L</t>
  </si>
  <si>
    <t>35_20080130_R</t>
  </si>
  <si>
    <t>35_20080130_L</t>
  </si>
  <si>
    <t>36_20080130_R</t>
  </si>
  <si>
    <t>36_20080130_L</t>
  </si>
  <si>
    <t>37_20080130_R</t>
  </si>
  <si>
    <t>37_20080130_L</t>
  </si>
  <si>
    <t>38_20080130_R</t>
  </si>
  <si>
    <t>38_20080130_L</t>
  </si>
  <si>
    <t>39_20080130_R</t>
  </si>
  <si>
    <t>39_20080130_L</t>
  </si>
  <si>
    <t>40_20080130_R</t>
  </si>
  <si>
    <t>40_20080130_L</t>
  </si>
  <si>
    <t>41_20080130_R</t>
  </si>
  <si>
    <t>41_20080130_L</t>
  </si>
  <si>
    <t>43_20080130_R</t>
  </si>
  <si>
    <t>43_20080130_L</t>
  </si>
  <si>
    <t>44_20080130_R</t>
  </si>
  <si>
    <t>44_20080130_L</t>
  </si>
  <si>
    <t>45_20080130_R</t>
  </si>
  <si>
    <t>45_20080130_L</t>
  </si>
  <si>
    <t>46_20080130_R</t>
  </si>
  <si>
    <t>46_20080130_L</t>
  </si>
  <si>
    <t>47_20080130_R</t>
  </si>
  <si>
    <t>47_20080130_L</t>
  </si>
  <si>
    <t>49_20080130_R</t>
  </si>
  <si>
    <t>49_20080130_L</t>
  </si>
  <si>
    <t>50_20080130_R</t>
  </si>
  <si>
    <t>50_20080130_L</t>
  </si>
  <si>
    <t>51_20080130_R</t>
  </si>
  <si>
    <t>51_20080130_L</t>
  </si>
  <si>
    <t>52_20080130_R</t>
  </si>
  <si>
    <t>52_20080130_L</t>
  </si>
  <si>
    <t>53_20080130_R</t>
  </si>
  <si>
    <t>53_20080130_L</t>
  </si>
  <si>
    <t>54_20080130_R</t>
  </si>
  <si>
    <t>54_20080130_L</t>
  </si>
  <si>
    <t>55_20080130_R</t>
  </si>
  <si>
    <t>55_20080130_L</t>
  </si>
  <si>
    <t>56_20080130_L</t>
  </si>
  <si>
    <t>56_20080130_R</t>
  </si>
  <si>
    <t>57_20080130_R</t>
  </si>
  <si>
    <t>57_20080130_L</t>
  </si>
  <si>
    <t>58U_20080130_R</t>
  </si>
  <si>
    <t>58U_20080130_L</t>
  </si>
  <si>
    <t>58_20080130_R</t>
  </si>
  <si>
    <t>58_20080130_L</t>
  </si>
  <si>
    <t>59_20080130_R</t>
  </si>
  <si>
    <t>59_20080130_L</t>
  </si>
  <si>
    <t>60_20080130_R</t>
  </si>
  <si>
    <t>60_20080130_L</t>
  </si>
  <si>
    <t>61_20080130_R</t>
  </si>
  <si>
    <t>61_20080130_L</t>
  </si>
  <si>
    <t>62_20080130_R</t>
  </si>
  <si>
    <t>62_20080130_L</t>
  </si>
  <si>
    <t>63_20080130_R</t>
  </si>
  <si>
    <t>63_20080130_L</t>
  </si>
  <si>
    <t>65_20080130_R</t>
  </si>
  <si>
    <t>65_20080130_L</t>
  </si>
  <si>
    <t>66_20080130_R</t>
  </si>
  <si>
    <t>66_20080130_L</t>
  </si>
  <si>
    <t>67_20080130_R</t>
  </si>
  <si>
    <t>67_20080130_L</t>
  </si>
  <si>
    <t>68_20080130_R</t>
  </si>
  <si>
    <t>68_20080130_L</t>
  </si>
  <si>
    <t>70_20080130_R</t>
  </si>
  <si>
    <t>70_20080130_L</t>
  </si>
  <si>
    <t>71_20080130_R</t>
  </si>
  <si>
    <t>71_20080130_L</t>
  </si>
  <si>
    <t>72_20080130_R</t>
  </si>
  <si>
    <t>72_20080130_L</t>
  </si>
  <si>
    <t>73_20080130_R</t>
  </si>
  <si>
    <t>73_20080130_L</t>
  </si>
  <si>
    <t>74_20080130_R</t>
  </si>
  <si>
    <t>74_20080130_L</t>
  </si>
  <si>
    <t>75_20080130_R</t>
  </si>
  <si>
    <t>75_20080130_L</t>
  </si>
  <si>
    <t>76_20080130_R</t>
  </si>
  <si>
    <t>76_20080130_L</t>
  </si>
  <si>
    <t>77_20080130_R</t>
  </si>
  <si>
    <t>77_20080130_L</t>
  </si>
  <si>
    <t>78_20080130_R</t>
  </si>
  <si>
    <t>78_20080130_L</t>
  </si>
  <si>
    <t>79_20080130_R</t>
  </si>
  <si>
    <t>79_20080130_L</t>
  </si>
  <si>
    <t>80_20080130_R</t>
  </si>
  <si>
    <t>80_20080130_L</t>
  </si>
  <si>
    <t>82_20080130_R</t>
  </si>
  <si>
    <t>82_20080130_L</t>
  </si>
  <si>
    <t>83_20080130_R</t>
  </si>
  <si>
    <t>83_20080130_L</t>
  </si>
  <si>
    <t>84_20080130_R</t>
  </si>
  <si>
    <t>84_20080130_L</t>
  </si>
  <si>
    <t>85_20080130_R</t>
  </si>
  <si>
    <t>85_20080130_L</t>
  </si>
  <si>
    <t>86S_20080130_R</t>
  </si>
  <si>
    <t>86S_20080130_L</t>
  </si>
  <si>
    <t>86_20080130_R</t>
  </si>
  <si>
    <t>86_20080130_L</t>
  </si>
  <si>
    <t>87_20080130_R</t>
  </si>
  <si>
    <t>87_20080130_L</t>
  </si>
  <si>
    <t>88_20080130_R</t>
  </si>
  <si>
    <t>88_20080130_L</t>
  </si>
  <si>
    <t>89_20080130_R</t>
  </si>
  <si>
    <t>89_20080130_L</t>
  </si>
  <si>
    <t>90_20080130_R</t>
  </si>
  <si>
    <t>90_20080130_L</t>
  </si>
  <si>
    <t>91_20080130_R</t>
  </si>
  <si>
    <t>91_20080130_L</t>
  </si>
  <si>
    <t>92_20080130_R</t>
  </si>
  <si>
    <t>92_20080130_L</t>
  </si>
  <si>
    <t>94_20080130_R</t>
  </si>
  <si>
    <t>94_20080130_L</t>
  </si>
  <si>
    <t>95_20080130_R</t>
  </si>
  <si>
    <t>95_20080130_L</t>
  </si>
  <si>
    <t>96_20080130_R</t>
  </si>
  <si>
    <t>96_20080130_L</t>
  </si>
  <si>
    <t>97_20080130_R</t>
  </si>
  <si>
    <t>97_20080130_L</t>
  </si>
  <si>
    <t>98_20080130_R</t>
  </si>
  <si>
    <t>98_20080130_L</t>
  </si>
  <si>
    <t>99_20080130_R</t>
  </si>
  <si>
    <t>99_20080130_L</t>
  </si>
  <si>
    <t>101U_20080130_R</t>
  </si>
  <si>
    <t>101U_20080130_L</t>
  </si>
  <si>
    <t>101_20080130_R</t>
  </si>
  <si>
    <t>101_20080130_L</t>
  </si>
  <si>
    <t>103_20080130_R</t>
  </si>
  <si>
    <t>103_20080130_L</t>
  </si>
  <si>
    <t>104_20080130_R</t>
  </si>
  <si>
    <t>104_20080130_L</t>
  </si>
  <si>
    <t>105_20080130_R</t>
  </si>
  <si>
    <t>105_20080130_L</t>
  </si>
  <si>
    <t>107_20080130_R</t>
  </si>
  <si>
    <t>107_20080130_L</t>
  </si>
  <si>
    <t>108_20080130_R</t>
  </si>
  <si>
    <t>108_20080130_L</t>
  </si>
  <si>
    <t>109_20080130_R</t>
  </si>
  <si>
    <t>109_20080130_L</t>
  </si>
  <si>
    <t>110_20080130_R</t>
  </si>
  <si>
    <t>110_20080130_L</t>
  </si>
  <si>
    <t>111_20080130_R</t>
  </si>
  <si>
    <t>111_20080130_L</t>
  </si>
  <si>
    <t>112_20080130_R</t>
  </si>
  <si>
    <t>112_20080130_L</t>
  </si>
  <si>
    <t>113_20080130_R</t>
  </si>
  <si>
    <t>113_20080130_L</t>
  </si>
  <si>
    <t>114_20080130_R</t>
  </si>
  <si>
    <t>114_20080130_L</t>
  </si>
  <si>
    <t>115_20080130_R</t>
  </si>
  <si>
    <t>115_20080130_L</t>
  </si>
  <si>
    <t>116_20080130_R</t>
  </si>
  <si>
    <t>116_20080130_L</t>
  </si>
  <si>
    <t>118_20080130_R</t>
  </si>
  <si>
    <t>118_20080130_L</t>
  </si>
  <si>
    <t>119_20080130_R</t>
  </si>
  <si>
    <t>119_20080130_L</t>
  </si>
  <si>
    <t>120_20080130_R</t>
  </si>
  <si>
    <t>120_20080130_L</t>
  </si>
  <si>
    <t>121_20080130_R</t>
  </si>
  <si>
    <t>121_20080130_L</t>
  </si>
  <si>
    <t>123_20080130_R</t>
  </si>
  <si>
    <t>123_20080130_L</t>
  </si>
  <si>
    <t>124_20080130_R</t>
  </si>
  <si>
    <t>124_20080130_L</t>
  </si>
  <si>
    <t>125_20080130_R</t>
  </si>
  <si>
    <t>125_20080130_L</t>
  </si>
  <si>
    <t>126_20080130_R</t>
  </si>
  <si>
    <t>126_20080130_L</t>
  </si>
  <si>
    <t>127_20080130_R</t>
  </si>
  <si>
    <t>127_20080130_L</t>
  </si>
  <si>
    <t>128_20080130_R</t>
  </si>
  <si>
    <t>128_20080130_L</t>
  </si>
  <si>
    <t>129_20080130_R</t>
  </si>
  <si>
    <t>129_20080130_L</t>
  </si>
  <si>
    <t>130_20080130_R</t>
  </si>
  <si>
    <t>130_20080130_L</t>
  </si>
  <si>
    <t>131_20080130_R</t>
  </si>
  <si>
    <t>131_20080130_L</t>
  </si>
  <si>
    <t>132_20080130_R</t>
  </si>
  <si>
    <t>132_20080130_L</t>
  </si>
  <si>
    <t>133_20080130_R</t>
  </si>
  <si>
    <t>133_20080130_L</t>
  </si>
  <si>
    <t>134_20080130_R</t>
  </si>
  <si>
    <t>134_20080130_L</t>
  </si>
  <si>
    <t>135_20080130_R</t>
  </si>
  <si>
    <t>135_20080130_L</t>
  </si>
  <si>
    <t>136_20080130_R</t>
  </si>
  <si>
    <t>136_20080130_L</t>
  </si>
  <si>
    <t>137_20080130_R</t>
  </si>
  <si>
    <t>137_20080130_L</t>
  </si>
  <si>
    <t>138_20080130_R</t>
  </si>
  <si>
    <t>138_20080130_L</t>
  </si>
  <si>
    <t>139_20080130_R</t>
  </si>
  <si>
    <t>139_20080130_L</t>
  </si>
  <si>
    <t>140_20080130_R</t>
  </si>
  <si>
    <t>140_20080130_L</t>
  </si>
  <si>
    <t>142_20080130_R</t>
  </si>
  <si>
    <t>142_20080130_L</t>
  </si>
  <si>
    <t>144_20080130_R</t>
  </si>
  <si>
    <t>144_20080130_L</t>
  </si>
  <si>
    <t>145_20080130_R</t>
  </si>
  <si>
    <t>145_20080130_L</t>
  </si>
  <si>
    <t>146_20080130_R</t>
  </si>
  <si>
    <t>146_20080130_L</t>
  </si>
  <si>
    <t>147_20080130_R</t>
  </si>
  <si>
    <t>147_20080130_L</t>
  </si>
  <si>
    <t>149_20080130_R</t>
  </si>
  <si>
    <t>149_20080130_L</t>
  </si>
  <si>
    <t>150_20080130_R</t>
  </si>
  <si>
    <t>150_20080130_L</t>
  </si>
  <si>
    <t>151_20080130_R</t>
  </si>
  <si>
    <t>151_20080130_L</t>
  </si>
  <si>
    <t>152_20080130_R</t>
  </si>
  <si>
    <t>152_20080130_L</t>
  </si>
  <si>
    <t>153_20080130_R</t>
  </si>
  <si>
    <t>153_20080130_L</t>
  </si>
  <si>
    <t>154_20080130_R</t>
  </si>
  <si>
    <t>154_20080130_L</t>
  </si>
  <si>
    <t>155_20080130_R</t>
  </si>
  <si>
    <t>155_20080130_L</t>
  </si>
  <si>
    <t>156_20080130_R</t>
  </si>
  <si>
    <t>156_20080130_L</t>
  </si>
  <si>
    <t>158_20080130_R</t>
  </si>
  <si>
    <t>158_20080130_L</t>
  </si>
  <si>
    <t>160_20080130_R</t>
  </si>
  <si>
    <t>160_20080130_L</t>
  </si>
  <si>
    <t>161_20080130_R</t>
  </si>
  <si>
    <t>161_20080130_L</t>
  </si>
  <si>
    <t>162_20080130_R</t>
  </si>
  <si>
    <t>162_20080130_L</t>
  </si>
  <si>
    <t>163_20080130_R</t>
  </si>
  <si>
    <t>163_20080130_L</t>
  </si>
  <si>
    <t>164_20080130_R</t>
  </si>
  <si>
    <t>164_20080130_L</t>
  </si>
  <si>
    <t>165_20080130_R</t>
  </si>
  <si>
    <t>165_20080130_L</t>
  </si>
  <si>
    <t>166_20080130_R</t>
  </si>
  <si>
    <t>166_20080130_L</t>
  </si>
  <si>
    <t>167_20080130_R</t>
  </si>
  <si>
    <t>167_20080130_L</t>
  </si>
  <si>
    <t>168S_20080130_R</t>
  </si>
  <si>
    <t>168S_20080130_L</t>
  </si>
  <si>
    <t>168_20080130_R</t>
  </si>
  <si>
    <t>168_20080130_L</t>
  </si>
  <si>
    <t>169_20080130_R</t>
  </si>
  <si>
    <t>169_20080130_L</t>
  </si>
  <si>
    <t>170_20080130_R</t>
  </si>
  <si>
    <t>170_20080130_L</t>
  </si>
  <si>
    <t>172_20080130_R</t>
  </si>
  <si>
    <t>172_20080130_L</t>
  </si>
  <si>
    <t>173_20080130_R</t>
  </si>
  <si>
    <t>173_20080130_L</t>
  </si>
  <si>
    <t>174_20080130_R</t>
  </si>
  <si>
    <t>174_20080130_L</t>
  </si>
  <si>
    <t>175_20080130_R</t>
  </si>
  <si>
    <t>175_20080130_L</t>
  </si>
  <si>
    <t>177_20080130_R</t>
  </si>
  <si>
    <t>177_20080130_L</t>
  </si>
  <si>
    <t>178S_20080130_R</t>
  </si>
  <si>
    <t>178S_20080130_L</t>
  </si>
  <si>
    <t>178_20080130_R</t>
  </si>
  <si>
    <t>178_20080130_L</t>
  </si>
  <si>
    <t>180S_20080130_R</t>
  </si>
  <si>
    <t>180S_20080130_L</t>
  </si>
  <si>
    <t>180_20080130_R</t>
  </si>
  <si>
    <t>180_20080130_L</t>
  </si>
  <si>
    <t>182_20080130_R</t>
  </si>
  <si>
    <t>182_20080130_L</t>
  </si>
  <si>
    <t>183_20080130_R</t>
  </si>
  <si>
    <t>183_20080130_L</t>
  </si>
  <si>
    <t>184_20080130_R</t>
  </si>
  <si>
    <t>184_20080130_L</t>
  </si>
  <si>
    <t>185_20080130_R</t>
  </si>
  <si>
    <t>185_20080130_L</t>
  </si>
  <si>
    <t>186_20080130_R</t>
  </si>
  <si>
    <t>186_20080130_L</t>
  </si>
  <si>
    <t>187_20080130_R</t>
  </si>
  <si>
    <t>187_20080130_L</t>
  </si>
  <si>
    <t>188_20080130_R</t>
  </si>
  <si>
    <t>188_20080130_L</t>
  </si>
  <si>
    <t>189_20080130_R</t>
  </si>
  <si>
    <t>189_20080130_L</t>
  </si>
  <si>
    <t>190_20080130_R</t>
  </si>
  <si>
    <t>190_20080130_L</t>
  </si>
  <si>
    <t>191_20080130_R</t>
  </si>
  <si>
    <t>191_20080130_L</t>
  </si>
  <si>
    <t>192_20080130_R</t>
  </si>
  <si>
    <t>192_20080130_L</t>
  </si>
  <si>
    <t>193_20080130_R</t>
  </si>
  <si>
    <t>193_20080130_L</t>
  </si>
  <si>
    <t>195_20080130_R</t>
  </si>
  <si>
    <t>195_20080130_L</t>
  </si>
  <si>
    <t>197_20080130_R</t>
  </si>
  <si>
    <t>197_20080130_L</t>
  </si>
  <si>
    <t>198_20080130_R</t>
  </si>
  <si>
    <t>198_20080130_L</t>
  </si>
  <si>
    <t>199_20080130_R</t>
  </si>
  <si>
    <t>199_20080130_L</t>
  </si>
  <si>
    <t>200_20080130_R</t>
  </si>
  <si>
    <t>200_20080130_L</t>
  </si>
  <si>
    <t>201_20080130_R</t>
  </si>
  <si>
    <t>201_20080130_L</t>
  </si>
  <si>
    <t>202_20080130_R</t>
  </si>
  <si>
    <t>202_20080130_L</t>
  </si>
  <si>
    <t>203_20080130_R</t>
  </si>
  <si>
    <t>203_20080130_L</t>
  </si>
  <si>
    <t>204_20080130_R</t>
  </si>
  <si>
    <t>204_20080130_L</t>
  </si>
  <si>
    <t>205_20080130_R</t>
  </si>
  <si>
    <t>205_20080130_L</t>
  </si>
  <si>
    <t>207_20080130_R</t>
  </si>
  <si>
    <t>207_20080130_L</t>
  </si>
  <si>
    <t>210U_20080130_R</t>
  </si>
  <si>
    <t>210U_20080130_L</t>
  </si>
  <si>
    <t>210_20080130_R</t>
  </si>
  <si>
    <t>210_20080130_L</t>
  </si>
  <si>
    <t>211_20080130_R</t>
  </si>
  <si>
    <t>211_20080130_L</t>
  </si>
  <si>
    <t>213_20080130_R</t>
  </si>
  <si>
    <t>213_20080130_L</t>
  </si>
  <si>
    <t>215_20080130_R</t>
  </si>
  <si>
    <t>215_20080130_L</t>
  </si>
  <si>
    <t>216_20080130_R</t>
  </si>
  <si>
    <t>216_20080130_L</t>
  </si>
  <si>
    <t>217_20080130_R</t>
  </si>
  <si>
    <t>217_20080130_L</t>
  </si>
  <si>
    <t>218_20080130_R</t>
  </si>
  <si>
    <t>218_20080130_L</t>
  </si>
  <si>
    <t>219_20080130_R</t>
  </si>
  <si>
    <t>219_20080130_L</t>
  </si>
  <si>
    <t>220_20080130_R</t>
  </si>
  <si>
    <t>220_20080130_L</t>
  </si>
  <si>
    <t>221_20080130_R</t>
  </si>
  <si>
    <t>221_20080130_L</t>
  </si>
  <si>
    <t>222_20080130_R</t>
  </si>
  <si>
    <t>222_20080130_L</t>
  </si>
  <si>
    <t>223_20080130_R</t>
  </si>
  <si>
    <t>223_20080130_L</t>
  </si>
  <si>
    <t>225_20080130_R</t>
  </si>
  <si>
    <t>225_20080130_L</t>
  </si>
  <si>
    <t>227_20080130_R</t>
  </si>
  <si>
    <t>227_20080130_L</t>
  </si>
  <si>
    <t>229_20080130_R</t>
  </si>
  <si>
    <t>229_20080130_L</t>
  </si>
  <si>
    <t>232_20080130_R</t>
  </si>
  <si>
    <t>232_20080130_L</t>
  </si>
  <si>
    <t>233_20080130_R</t>
  </si>
  <si>
    <t>233_20080130_L</t>
  </si>
  <si>
    <t>236_20080130_R</t>
  </si>
  <si>
    <t>236_20080130_L</t>
  </si>
  <si>
    <t>237_20080130_R</t>
  </si>
  <si>
    <t>237_20080130_L</t>
  </si>
  <si>
    <t>238_20080130_R</t>
  </si>
  <si>
    <t>238_20080130_L</t>
  </si>
  <si>
    <t>241_20080130_R</t>
  </si>
  <si>
    <t>241_20080130_L</t>
  </si>
  <si>
    <t>242_20080130_R</t>
  </si>
  <si>
    <t>242_20080130_L</t>
  </si>
  <si>
    <t>243_20080130_R</t>
  </si>
  <si>
    <t>243_20080130_L</t>
  </si>
  <si>
    <t>244_20080130_R</t>
  </si>
  <si>
    <t>244_20080130_L</t>
  </si>
  <si>
    <t>245_20080130_R</t>
  </si>
  <si>
    <t>245_20080130_L</t>
  </si>
  <si>
    <t>246_20080130_R</t>
  </si>
  <si>
    <t>246_20080130_L</t>
  </si>
  <si>
    <t>247_20080130_R</t>
  </si>
  <si>
    <t>247_20080130_L</t>
  </si>
  <si>
    <t>253_20080130_R</t>
  </si>
  <si>
    <t>253_20080130_L</t>
  </si>
  <si>
    <t>254_20080130_R</t>
  </si>
  <si>
    <t>254_20080130_L</t>
  </si>
  <si>
    <t>255_20080130_R</t>
  </si>
  <si>
    <t>255_20080130_L</t>
  </si>
  <si>
    <t>259_20080130_R</t>
  </si>
  <si>
    <t>259_20080130_L</t>
  </si>
  <si>
    <t>260_20080130_R</t>
  </si>
  <si>
    <t>260_20080130_L</t>
  </si>
  <si>
    <t>261_20080130_R</t>
  </si>
  <si>
    <t>261_20080130_L</t>
  </si>
  <si>
    <t>262_20080130_R</t>
  </si>
  <si>
    <t>262_20080130_L</t>
  </si>
  <si>
    <t>263_20080130_R</t>
  </si>
  <si>
    <t>263_20080130_L</t>
  </si>
  <si>
    <t>265_20080130_R</t>
  </si>
  <si>
    <t>265_20080130_L</t>
  </si>
  <si>
    <t>266_20080130_R</t>
  </si>
  <si>
    <t>266_20080130_L</t>
  </si>
  <si>
    <t>267_20080130_R</t>
  </si>
  <si>
    <t>267_20080130_L</t>
  </si>
  <si>
    <t>269_20080130_R</t>
  </si>
  <si>
    <t>269_20080130_L</t>
  </si>
  <si>
    <t>270_20080130_R</t>
  </si>
  <si>
    <t>270_20080130_L</t>
  </si>
  <si>
    <t>271_20080130_R</t>
  </si>
  <si>
    <t>271_20080130_L</t>
  </si>
  <si>
    <t>273_20080130_R</t>
  </si>
  <si>
    <t>273_20080130_L</t>
  </si>
  <si>
    <t>275_20080130_R</t>
  </si>
  <si>
    <t>275_20080130_L</t>
  </si>
  <si>
    <t>280_20080130_R</t>
  </si>
  <si>
    <t>280_20080130_L</t>
  </si>
  <si>
    <t>281_20080130_R</t>
  </si>
  <si>
    <t>281_20080130_L</t>
  </si>
  <si>
    <t>282_20080130_R</t>
  </si>
  <si>
    <t>282_20080130_L</t>
  </si>
  <si>
    <t>283_20080130_R</t>
  </si>
  <si>
    <t>283_20080130_L</t>
  </si>
  <si>
    <t>284_20080130_R</t>
  </si>
  <si>
    <t>284_20080130_L</t>
  </si>
  <si>
    <t>299_20080130_R</t>
  </si>
  <si>
    <t>299_20080130_L</t>
  </si>
  <si>
    <t>330_20080130_R</t>
  </si>
  <si>
    <t>330_20080130_L</t>
  </si>
  <si>
    <t>371_20080130_R</t>
  </si>
  <si>
    <t>371_20080130_L</t>
  </si>
  <si>
    <t>380_20080130_R</t>
  </si>
  <si>
    <t>380_20080130_L</t>
  </si>
  <si>
    <t>395_20080130_R</t>
  </si>
  <si>
    <t>395_20080130_L</t>
  </si>
  <si>
    <t>405_20080130_R</t>
  </si>
  <si>
    <t>405_20080130_L</t>
  </si>
  <si>
    <t>505_20080130_R</t>
  </si>
  <si>
    <t>505_20080130_L</t>
  </si>
  <si>
    <t>580_20080130_R</t>
  </si>
  <si>
    <t>580_20080130_L</t>
  </si>
  <si>
    <t>605_20080130_R</t>
  </si>
  <si>
    <t>605_20080130_L</t>
  </si>
  <si>
    <t>680_20080130_R</t>
  </si>
  <si>
    <t>680_20080130_L</t>
  </si>
  <si>
    <t>710_20080130_R</t>
  </si>
  <si>
    <t>710_20080130_L</t>
  </si>
  <si>
    <t>780_20080130_R</t>
  </si>
  <si>
    <t>780_20080130_L</t>
  </si>
  <si>
    <t>805_20080130_R</t>
  </si>
  <si>
    <t>805_20080130_L</t>
  </si>
  <si>
    <t>880S_20080130_R</t>
  </si>
  <si>
    <t>880S_20080130_L</t>
  </si>
  <si>
    <t>880_20080130_R</t>
  </si>
  <si>
    <t>880_20080130_L</t>
  </si>
  <si>
    <t>905_20080130_R</t>
  </si>
  <si>
    <t>905_20080130_L</t>
  </si>
  <si>
    <t>980_20080130_R</t>
  </si>
  <si>
    <t>980_20080130_L</t>
  </si>
  <si>
    <t>111U_20080130_L</t>
  </si>
  <si>
    <t>111U_20080130_R</t>
  </si>
  <si>
    <t>ROUTE
#</t>
  </si>
  <si>
    <t>PM
PREFIX</t>
  </si>
  <si>
    <t>PM
BEGIN</t>
  </si>
  <si>
    <t>PM
END</t>
  </si>
  <si>
    <t>PM
SUFFIX</t>
  </si>
  <si>
    <t xml:space="preserve">PROJECT LOCATION SUMMARY </t>
  </si>
  <si>
    <t>Continuously Reinforced Concrete CRCP</t>
  </si>
  <si>
    <t>District:</t>
  </si>
  <si>
    <t>Direction:</t>
  </si>
  <si>
    <t>Station if available:</t>
  </si>
  <si>
    <t>START OF PROJECT PM SUMMARY</t>
  </si>
  <si>
    <t>Type of Materials Recovered Avg (in)</t>
  </si>
  <si>
    <t>continue</t>
  </si>
  <si>
    <t>continues</t>
  </si>
  <si>
    <t>Dir</t>
  </si>
  <si>
    <t>PM Asending Direction</t>
  </si>
  <si>
    <t>PM Desending Direction</t>
  </si>
  <si>
    <t>S-N</t>
  </si>
  <si>
    <t>NB</t>
  </si>
  <si>
    <t>W-E</t>
  </si>
  <si>
    <t>EB</t>
  </si>
  <si>
    <t>WB</t>
  </si>
  <si>
    <t>N-S</t>
  </si>
  <si>
    <t>E-W</t>
  </si>
  <si>
    <t>Tab</t>
  </si>
  <si>
    <t>Summary Page:</t>
  </si>
  <si>
    <t xml:space="preserve">3.  CONTRACTOR INFORMATION:
This is company information that performed the coring.  Also, please enter a relevant Point of Contact, this is for any event where Caltrans may need to ask questions about the core file information.
</t>
  </si>
  <si>
    <t xml:space="preserve">5.  CORE INFORMATION:
Core ID number will automatically be generated based on previous information provided. 
The core PM will also be automatically generated  based on the PM in the PROJECT LOCATION SUMMARY.
All subsequent Core post miles will be generated based on 0.5 miles intervals.
Nevertheless, if for some reason, the user wants to enter a different Core PM location, the cells are unlocked for this purpose.
</t>
  </si>
  <si>
    <t xml:space="preserve">6.  Lane Number:  Looking towards the direction of Travel, the most left lane will be lane 1, increasing in number moving to the right.  Therefore, if the project location has 4 lanes, two direction, two North and two South, then looking North, the most left lane going North is lane 1 and the other lane would be lane 2.  Same method for looking South.
</t>
  </si>
  <si>
    <t xml:space="preserve">7.  If the user has access to the Project Plans enter the Project Station Location in the form.
</t>
  </si>
  <si>
    <t xml:space="preserve">9.  Enter Material Layers and their measurements accordingly.  The files provides up to 10 layers of information.  If the core material breaks apart, take a picture of the core and material that broke off and estimate approximate thickness of pavement.  
</t>
  </si>
  <si>
    <t xml:space="preserve">10.  Enter type and approximate thickness of unstabilized material not recovered. 
If there is any pertain core information, please provide it here.   
</t>
  </si>
  <si>
    <t>Tags</t>
  </si>
  <si>
    <t xml:space="preserve">12.  For your convenience, this file automatically generates a "TAG" slips that can be used out in the field.  The user just has to place the corresponding "Tag" next to the core when taking the pictures of the core.  
If user is going to hand right tags in the field, please provide clear and readable handwriting.  (Caltrans does not read hieroglyphics)
</t>
  </si>
  <si>
    <t>Cores</t>
  </si>
  <si>
    <t xml:space="preserve">13.  Enter CS Log Mile (DMI) if accessible.
</t>
  </si>
  <si>
    <t xml:space="preserve">14.  Enter any Pavement Fabric if applicable.
</t>
  </si>
  <si>
    <t xml:space="preserve">15.  Other Notes if applicable.  
</t>
  </si>
  <si>
    <t>If you have any questions, please feel free to contact Caltrans</t>
  </si>
  <si>
    <t>Eventually, this is the type of information we will have on our CA highways:</t>
  </si>
  <si>
    <t xml:space="preserve">Every blue balloon is a core location submitted by construction crews.  </t>
  </si>
  <si>
    <t>When the user Clicks on "Core Log", your core page will appear like this:</t>
  </si>
  <si>
    <t>INFO FOR CSV</t>
  </si>
  <si>
    <t>This page is where a comma separated values (CSV) is automatically generated.  Caltrans uses this page to load multiple cores into our database.</t>
  </si>
  <si>
    <t>View of the Highway where core was taken</t>
  </si>
  <si>
    <t xml:space="preserve">GPS (FIELD): </t>
  </si>
  <si>
    <t>Surface Type</t>
  </si>
  <si>
    <t>Continuously Reinforced Concrete  CRCP</t>
  </si>
  <si>
    <t>Surface Type:</t>
  </si>
  <si>
    <t xml:space="preserve"> Continuously Reinforced Concrete  CRCP</t>
  </si>
  <si>
    <t>Bound</t>
  </si>
  <si>
    <t>Day</t>
  </si>
  <si>
    <t>Year</t>
  </si>
  <si>
    <t xml:space="preserve">2.  PROJECT LOCATION SUMMARY:
Enter District, Route, Route Suffix, Post Mile (PM), PM Prefix and Suffix, and Date Cored information.  
To learn if your project has Prefix or Suffix, which these two variables are PM dependent, go to Route "Prefix and Suffix" Tab and use the Excel filter function to acquire the Core's PM Prefix and Suffix in your project area.  
The Post Miles (PM) are set to increase or decrease by half a mile (0.5 miles) automatically once the starting point is entered.  The PM will increase (+) is done if the direction is "North" ore "East", and decrease (-) if the direction is "South" or "West".
FYI-
Drop downs are provided and the Route information is variable dependent for your convenience (i.e. if you entered D03 only the counties in D03 will appear).
</t>
  </si>
  <si>
    <r>
      <t xml:space="preserve">NOTE: 
PLEASE READ ALL OF THE INSTRUCTIONS BEFORE COMPLETING THIS FORM:
1.  In the Summary page the user can enter all project and core information necessary to accomplish Caltrans requirements.  Cells highlighted in yellow indicates that information is needed to be entered by the user. Once the information is entered into this page, the rest of the "Tags" and "Core" pages information will automatically be entered into their proper location.  </t>
    </r>
    <r>
      <rPr>
        <b/>
        <sz val="11"/>
        <color theme="1"/>
        <rFont val="Calibri"/>
        <family val="2"/>
        <scheme val="minor"/>
      </rPr>
      <t xml:space="preserve">To make it form easy to use, all formulas can be over written if necessary. </t>
    </r>
    <r>
      <rPr>
        <sz val="11"/>
        <color theme="1"/>
        <rFont val="Calibri"/>
        <family val="2"/>
        <scheme val="minor"/>
      </rPr>
      <t xml:space="preserve">
In addition, I inserted a red box to help me focus on which core information I am working on.  You are welcomed to delete this object.
</t>
    </r>
  </si>
  <si>
    <t xml:space="preserve">4.  DATE FILE SUBMITTED: 
Date of when the core files were loaded or e-mailed to Caltrans.  
Contract EA Number:
Enter the last 5 digits of the Caltrans EA number excluding the last digit or the number "4".  In other words drop the "4" of the project EA number, because every project in Caltrans has a "4" to indicate the project was completed in the design process.  
</t>
  </si>
  <si>
    <t xml:space="preserve">11.  Global Positioning Coordinates (GPS):
Currently, Caltrans does not have this requirement in the Contract specification, but if the coring contractor has a GPS device or a smart phone application, please provide us with the Latitude and Longitude coordinates.  We need these numbers to the last eight decimal places.  
For example Longitude (x) : -121.36595001 and Latitude (y): 38.65561001 
</t>
  </si>
  <si>
    <t xml:space="preserve">
8.  Type of Materials Recovered Average (in):
Core in the center of the lane, not the wheel paths.
Coring Contractor: Measure the core from all four sides of the core.  See figure below.  
The four measurements are done because sometimes the core breaks unevenly at the bottom end.  So taking four measurements of the core, we can get a better idea of the core.  In addition, the file is set up to add the averages of these four measurements automatically.  
</t>
  </si>
  <si>
    <r>
      <t xml:space="preserve">FOR PRINTING: </t>
    </r>
    <r>
      <rPr>
        <sz val="14"/>
        <color theme="1"/>
        <rFont val="Calibri"/>
        <family val="2"/>
        <scheme val="minor"/>
      </rPr>
      <t>HIDE THE INSTRUCTIONS, SUMMARY PAGE, ROUTE PREFIX AND SUFFIX TABS BY RIGHT CLICKING ON THE TABS AND SELECTING "HIDE" FUNCTION.  YOU MAY WANT TO LOOK AT THE PREVIEW TO MAKE SURE EACH PAGE IS INSIDE THE PRINT BOUNDARIES.</t>
    </r>
  </si>
  <si>
    <t>17.  Core Pictures:  Place the corresponding TAB slip next the corresponding core.    Please provide a good picture of the core and TAB slip. The picture does not necessarily have to be high memory, but the picture has to be focused and clear, and make sure the TAB slip is readable.  Please make sure that the measuring scale is properly place next to the core.  Also, make sure the core is clearly visible on both ends in the picture.  
If coring takes place during day light, mark the pavement with core location, and take a picture of the surrounding area where visible land markers can be clearly seen.  This is done so that Caltrans can verify the GPS coordinates by using Caltrans Photo log or Google Earth.  If done at night and if possible, please take two measurements to any fix visible object, x and y to calculate the location of core.  
See example below:</t>
  </si>
  <si>
    <t>Office: (916) 274-6080</t>
  </si>
  <si>
    <t>Sacramento, CA 95833</t>
  </si>
  <si>
    <t>2389 Gateway Oaks Dr., Suite 200</t>
  </si>
  <si>
    <t>Office of Pavement Management &amp; Performance, MS-91</t>
  </si>
  <si>
    <t>Pavement Program</t>
  </si>
  <si>
    <t>Division of Maintenance</t>
  </si>
  <si>
    <r>
      <t xml:space="preserve">If for any reason the user needs to unlock the pages, and knowing you read all the instructions, the password is: </t>
    </r>
    <r>
      <rPr>
        <b/>
        <sz val="14"/>
        <color rgb="FFFF0000"/>
        <rFont val="Calibri"/>
        <family val="2"/>
        <scheme val="minor"/>
      </rPr>
      <t>qaz</t>
    </r>
    <r>
      <rPr>
        <b/>
        <sz val="14"/>
        <color theme="1"/>
        <rFont val="Calibri"/>
        <family val="2"/>
        <scheme val="minor"/>
      </rPr>
      <t xml:space="preserve"> for every page. </t>
    </r>
  </si>
  <si>
    <t>Continuously Reinforced Concrete</t>
  </si>
  <si>
    <t xml:space="preserve">16.  In addition, if the core layer has any unique information, please provide it in the comments section for each core.  In other words, each Core TAB will have additional information corresponding to each unique core.  
</t>
  </si>
  <si>
    <t>2" Aggregate Base</t>
  </si>
  <si>
    <t>Mark Horn</t>
  </si>
  <si>
    <t>491 W. Enterprise Ave</t>
  </si>
  <si>
    <t>Clovis, CA 93619</t>
  </si>
  <si>
    <t>Trinity Engineering Laboratories Inc.</t>
  </si>
  <si>
    <t>0A730</t>
  </si>
  <si>
    <t>Highway 20</t>
  </si>
  <si>
    <t>Not shown in picture</t>
  </si>
  <si>
    <t>East</t>
  </si>
  <si>
    <t>RHMA-G</t>
  </si>
  <si>
    <t>AC</t>
  </si>
  <si>
    <t>Broke off</t>
  </si>
</sst>
</file>

<file path=xl/styles.xml><?xml version="1.0" encoding="utf-8"?>
<styleSheet xmlns="http://schemas.openxmlformats.org/spreadsheetml/2006/main">
  <numFmts count="12">
    <numFmt numFmtId="5" formatCode="&quot;$&quot;#,##0_);\(&quot;$&quot;#,##0\)"/>
    <numFmt numFmtId="43" formatCode="_(* #,##0.00_);_(* \(#,##0.00\);_(* &quot;-&quot;??_);_(@_)"/>
    <numFmt numFmtId="164" formatCode="0.00000000"/>
    <numFmt numFmtId="165" formatCode="[&lt;=9999999]###\-####;\(###\)\ ###\-####"/>
    <numFmt numFmtId="166" formatCode="m/d/yyyy;@"/>
    <numFmt numFmtId="167" formatCode="0.0"/>
    <numFmt numFmtId="168" formatCode="[$-409]mmmm\ d\,\ yyyy;@"/>
    <numFmt numFmtId="169" formatCode="[$-409]d\-mmm\-yy;@"/>
    <numFmt numFmtId="170" formatCode="_(* #,##0.0_);_(* \(#,##0.0\);_(* &quot;-&quot;??_);_(@_)"/>
    <numFmt numFmtId="171" formatCode="[$-409]d\-mmm\-yyyy;@"/>
    <numFmt numFmtId="172" formatCode="0.000"/>
    <numFmt numFmtId="173" formatCode="_(* #,##0.000_);_(* \(#,##0.000\);_(* &quot;-&quot;??_);_(@_)"/>
  </numFmts>
  <fonts count="87">
    <font>
      <sz val="11"/>
      <color theme="1"/>
      <name val="Calibri"/>
      <family val="2"/>
      <scheme val="minor"/>
    </font>
    <font>
      <sz val="10"/>
      <name val="Arial"/>
      <family val="2"/>
    </font>
    <font>
      <b/>
      <u/>
      <sz val="10"/>
      <name val="Book Antiqua"/>
      <family val="1"/>
    </font>
    <font>
      <b/>
      <sz val="12"/>
      <name val="Book Antiqua"/>
      <family val="1"/>
    </font>
    <font>
      <b/>
      <sz val="10"/>
      <name val="Book Antiqua"/>
      <family val="1"/>
    </font>
    <font>
      <u/>
      <sz val="10"/>
      <color indexed="12"/>
      <name val="Arial"/>
      <family val="2"/>
    </font>
    <font>
      <sz val="10"/>
      <name val="Book Antiqua"/>
      <family val="1"/>
    </font>
    <font>
      <sz val="8"/>
      <name val="Book Antiqua"/>
      <family val="1"/>
    </font>
    <font>
      <sz val="8"/>
      <name val="Arial"/>
      <family val="2"/>
    </font>
    <font>
      <sz val="10"/>
      <name val="Calibri"/>
      <family val="2"/>
    </font>
    <font>
      <b/>
      <sz val="12"/>
      <name val="Calibri"/>
      <family val="2"/>
    </font>
    <font>
      <b/>
      <u/>
      <sz val="8"/>
      <name val="Book Antiqua"/>
      <family val="1"/>
    </font>
    <font>
      <b/>
      <sz val="8"/>
      <name val="Arial"/>
      <family val="2"/>
    </font>
    <font>
      <b/>
      <sz val="10"/>
      <name val="Arial"/>
      <family val="2"/>
    </font>
    <font>
      <sz val="11"/>
      <name val="Arial"/>
      <family val="2"/>
    </font>
    <font>
      <b/>
      <sz val="11"/>
      <name val="Arial"/>
      <family val="2"/>
    </font>
    <font>
      <sz val="9"/>
      <name val="Book Antiqua"/>
      <family val="1"/>
    </font>
    <font>
      <sz val="11"/>
      <name val="Book Antiqua"/>
      <family val="1"/>
    </font>
    <font>
      <b/>
      <u/>
      <sz val="11"/>
      <name val="Book Antiqua"/>
      <family val="1"/>
    </font>
    <font>
      <sz val="12"/>
      <name val="Book Antiqua"/>
      <family val="1"/>
    </font>
    <font>
      <b/>
      <u/>
      <sz val="12"/>
      <name val="Book Antiqua"/>
      <family val="1"/>
    </font>
    <font>
      <b/>
      <sz val="9"/>
      <name val="Book Antiqua"/>
      <family val="1"/>
    </font>
    <font>
      <b/>
      <sz val="11"/>
      <name val="Book Antiqua"/>
      <family val="1"/>
    </font>
    <font>
      <sz val="10"/>
      <name val="Arial Narrow"/>
      <family val="2"/>
    </font>
    <font>
      <b/>
      <sz val="12"/>
      <name val="Arial"/>
      <family val="2"/>
    </font>
    <font>
      <sz val="9"/>
      <name val="Arial"/>
      <family val="2"/>
    </font>
    <font>
      <sz val="11"/>
      <name val="Calibri"/>
      <family val="2"/>
    </font>
    <font>
      <vertAlign val="superscript"/>
      <sz val="10"/>
      <name val="Book Antiqua"/>
      <family val="1"/>
    </font>
    <font>
      <sz val="8"/>
      <color rgb="FF000000"/>
      <name val="Tahoma"/>
      <family val="2"/>
    </font>
    <font>
      <sz val="11"/>
      <name val="Calibri"/>
      <family val="2"/>
      <scheme val="minor"/>
    </font>
    <font>
      <sz val="10"/>
      <name val="Arial"/>
      <family val="2"/>
    </font>
    <font>
      <sz val="11"/>
      <color theme="1"/>
      <name val="Calibri"/>
      <family val="2"/>
      <scheme val="minor"/>
    </font>
    <font>
      <sz val="12"/>
      <name val="Arial"/>
      <family val="2"/>
    </font>
    <font>
      <sz val="10"/>
      <color indexed="16"/>
      <name val="Arial"/>
      <family val="2"/>
    </font>
    <font>
      <sz val="14"/>
      <name val="Book Antiqua"/>
      <family val="1"/>
    </font>
    <font>
      <b/>
      <sz val="10"/>
      <name val="Arial Narrow"/>
      <family val="2"/>
    </font>
    <font>
      <b/>
      <sz val="9"/>
      <name val="Arial"/>
      <family val="2"/>
    </font>
    <font>
      <sz val="10"/>
      <name val="Calibri"/>
      <family val="2"/>
      <scheme val="minor"/>
    </font>
    <font>
      <b/>
      <sz val="11"/>
      <name val="Calibri"/>
      <family val="2"/>
      <scheme val="minor"/>
    </font>
    <font>
      <b/>
      <sz val="12"/>
      <name val="Calibri"/>
      <family val="2"/>
      <scheme val="minor"/>
    </font>
    <font>
      <sz val="12"/>
      <name val="Calibri"/>
      <family val="2"/>
      <scheme val="minor"/>
    </font>
    <font>
      <sz val="11"/>
      <name val="Arial Narrow"/>
      <family val="2"/>
    </font>
    <font>
      <sz val="9"/>
      <name val="Times New Roman"/>
      <family val="1"/>
    </font>
    <font>
      <sz val="12"/>
      <color theme="1"/>
      <name val="Calibri"/>
      <family val="2"/>
      <scheme val="minor"/>
    </font>
    <font>
      <sz val="10"/>
      <color indexed="8"/>
      <name val="Arial"/>
      <family val="2"/>
    </font>
    <font>
      <sz val="12"/>
      <color indexed="8"/>
      <name val="Calibri"/>
      <family val="2"/>
    </font>
    <font>
      <b/>
      <sz val="14"/>
      <color theme="0"/>
      <name val="Calibri"/>
      <family val="2"/>
      <scheme val="minor"/>
    </font>
    <font>
      <sz val="11"/>
      <name val="Cambria"/>
      <family val="1"/>
      <scheme val="major"/>
    </font>
    <font>
      <b/>
      <sz val="11"/>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ahoma"/>
      <family val="2"/>
    </font>
    <font>
      <sz val="9.5"/>
      <name val="Book Antiqua"/>
      <family val="1"/>
    </font>
    <font>
      <sz val="12"/>
      <name val="Calibri"/>
      <family val="2"/>
    </font>
    <font>
      <b/>
      <sz val="28"/>
      <name val="Arial"/>
      <family val="2"/>
    </font>
    <font>
      <b/>
      <sz val="28"/>
      <name val="Calibri"/>
      <family val="2"/>
      <scheme val="minor"/>
    </font>
    <font>
      <sz val="28"/>
      <name val="Arial"/>
      <family val="2"/>
    </font>
    <font>
      <sz val="28"/>
      <name val="Calibri"/>
      <family val="2"/>
      <scheme val="minor"/>
    </font>
    <font>
      <b/>
      <sz val="7.5"/>
      <name val="Arial"/>
      <family val="2"/>
    </font>
    <font>
      <sz val="7.5"/>
      <color theme="1"/>
      <name val="Arial"/>
      <family val="2"/>
    </font>
    <font>
      <b/>
      <sz val="12"/>
      <color theme="1"/>
      <name val="Book Antiqua"/>
      <family val="1"/>
    </font>
    <font>
      <sz val="12"/>
      <color theme="1"/>
      <name val="Book Antiqua"/>
      <family val="1"/>
    </font>
    <font>
      <b/>
      <sz val="11"/>
      <color theme="1"/>
      <name val="Book Antiqua"/>
      <family val="1"/>
    </font>
    <font>
      <b/>
      <sz val="12"/>
      <color indexed="8"/>
      <name val="Book Antiqua"/>
      <family val="1"/>
    </font>
    <font>
      <b/>
      <sz val="11"/>
      <color indexed="8"/>
      <name val="Book Antiqua"/>
      <family val="1"/>
    </font>
    <font>
      <sz val="11"/>
      <color theme="1"/>
      <name val="Book Antiqua"/>
      <family val="1"/>
    </font>
    <font>
      <sz val="9"/>
      <name val="Arial Narrow"/>
      <family val="2"/>
    </font>
    <font>
      <b/>
      <sz val="14"/>
      <name val="Calibri"/>
      <family val="2"/>
      <scheme val="minor"/>
    </font>
    <font>
      <sz val="8"/>
      <name val="Arial Narrow"/>
      <family val="2"/>
    </font>
    <font>
      <b/>
      <sz val="14"/>
      <color theme="1"/>
      <name val="Calibri"/>
      <family val="2"/>
      <scheme val="minor"/>
    </font>
    <font>
      <b/>
      <sz val="14"/>
      <name val="Book Antiqua"/>
      <family val="1"/>
    </font>
    <font>
      <b/>
      <sz val="14"/>
      <color rgb="FFFF0000"/>
      <name val="Calibri"/>
      <family val="2"/>
      <scheme val="minor"/>
    </font>
    <font>
      <sz val="14"/>
      <color theme="1"/>
      <name val="Calibri"/>
      <family val="2"/>
      <scheme val="minor"/>
    </font>
  </fonts>
  <fills count="58">
    <fill>
      <patternFill patternType="none"/>
    </fill>
    <fill>
      <patternFill patternType="gray125"/>
    </fill>
    <fill>
      <patternFill patternType="solid">
        <fgColor rgb="FFECECEC"/>
        <bgColor indexed="64"/>
      </patternFill>
    </fill>
    <fill>
      <patternFill patternType="solid">
        <fgColor theme="2" tint="-9.9978637043366805E-2"/>
        <bgColor indexed="64"/>
      </patternFill>
    </fill>
    <fill>
      <patternFill patternType="solid">
        <fgColor theme="2"/>
        <bgColor indexed="64"/>
      </patternFill>
    </fill>
    <fill>
      <patternFill patternType="solid">
        <fgColor theme="0"/>
        <bgColor indexed="64"/>
      </patternFill>
    </fill>
    <fill>
      <patternFill patternType="solid">
        <fgColor indexed="26"/>
        <bgColor indexed="64"/>
      </patternFill>
    </fill>
    <fill>
      <patternFill patternType="solid">
        <fgColor rgb="FFFFFFCC"/>
        <bgColor indexed="64"/>
      </patternFill>
    </fill>
    <fill>
      <patternFill patternType="solid">
        <fgColor rgb="FFFF0000"/>
        <bgColor indexed="64"/>
      </patternFill>
    </fill>
    <fill>
      <patternFill patternType="solid">
        <fgColor rgb="FFCCECFF"/>
        <bgColor indexed="64"/>
      </patternFill>
    </fill>
    <fill>
      <patternFill patternType="solid">
        <fgColor rgb="FFFFCCFF"/>
        <bgColor indexed="64"/>
      </patternFill>
    </fill>
    <fill>
      <patternFill patternType="solid">
        <fgColor rgb="FFCCFFCC"/>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CCCCFF"/>
        <bgColor indexed="64"/>
      </patternFill>
    </fill>
    <fill>
      <patternFill patternType="solid">
        <fgColor rgb="FF99FFCC"/>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rgb="FFFFFF99"/>
        <bgColor indexed="64"/>
      </patternFill>
    </fill>
    <fill>
      <patternFill patternType="solid">
        <fgColor theme="3" tint="0.59999389629810485"/>
        <bgColor indexed="64"/>
      </patternFill>
    </fill>
    <fill>
      <patternFill patternType="solid">
        <fgColor rgb="FFCCFFFF"/>
        <bgColor indexed="64"/>
      </patternFill>
    </fill>
  </fills>
  <borders count="70">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double">
        <color indexed="64"/>
      </bottom>
      <diagonal/>
    </border>
    <border>
      <left style="thin">
        <color indexed="64"/>
      </left>
      <right/>
      <top/>
      <bottom style="double">
        <color indexed="64"/>
      </bottom>
      <diagonal/>
    </border>
    <border>
      <left style="thin">
        <color indexed="64"/>
      </left>
      <right/>
      <top/>
      <bottom style="thin">
        <color indexed="64"/>
      </bottom>
      <diagonal/>
    </border>
    <border>
      <left/>
      <right/>
      <top style="double">
        <color indexed="64"/>
      </top>
      <bottom style="double">
        <color indexed="64"/>
      </bottom>
      <diagonal/>
    </border>
    <border>
      <left/>
      <right/>
      <top style="double">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medium">
        <color indexed="64"/>
      </bottom>
      <diagonal/>
    </border>
    <border>
      <left style="medium">
        <color indexed="64"/>
      </left>
      <right/>
      <top style="double">
        <color indexed="64"/>
      </top>
      <bottom style="double">
        <color indexed="64"/>
      </bottom>
      <diagonal/>
    </border>
    <border>
      <left/>
      <right style="medium">
        <color indexed="64"/>
      </right>
      <top style="double">
        <color indexed="64"/>
      </top>
      <bottom style="double">
        <color indexed="64"/>
      </bottom>
      <diagonal/>
    </border>
    <border>
      <left/>
      <right/>
      <top style="medium">
        <color indexed="64"/>
      </top>
      <bottom style="medium">
        <color indexed="64"/>
      </bottom>
      <diagonal/>
    </border>
  </borders>
  <cellStyleXfs count="65">
    <xf numFmtId="0" fontId="0" fillId="0" borderId="0"/>
    <xf numFmtId="0" fontId="1" fillId="0" borderId="0"/>
    <xf numFmtId="0" fontId="5" fillId="0" borderId="0" applyNumberFormat="0" applyFill="0" applyBorder="0" applyAlignment="0" applyProtection="0">
      <alignment vertical="top"/>
      <protection locked="0"/>
    </xf>
    <xf numFmtId="0" fontId="30" fillId="0" borderId="0"/>
    <xf numFmtId="0" fontId="31" fillId="0" borderId="0"/>
    <xf numFmtId="3" fontId="1" fillId="0" borderId="0" applyFont="0" applyFill="0" applyBorder="0" applyAlignment="0" applyProtection="0"/>
    <xf numFmtId="5" fontId="1" fillId="0" borderId="0" applyFont="0" applyFill="0" applyBorder="0" applyAlignment="0" applyProtection="0"/>
    <xf numFmtId="0" fontId="1" fillId="0" borderId="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2" fontId="1" fillId="0" borderId="0" applyFont="0" applyFill="0" applyBorder="0" applyAlignment="0" applyProtection="0"/>
    <xf numFmtId="9" fontId="1" fillId="0" borderId="0" applyFont="0" applyFill="0" applyBorder="0" applyAlignment="0" applyProtection="0"/>
    <xf numFmtId="0" fontId="33" fillId="6" borderId="0" applyNumberFormat="0" applyBorder="0">
      <alignment horizontal="right"/>
    </xf>
    <xf numFmtId="43" fontId="31" fillId="0" borderId="0" applyFont="0" applyFill="0" applyBorder="0" applyAlignment="0" applyProtection="0"/>
    <xf numFmtId="0" fontId="1" fillId="0" borderId="0"/>
    <xf numFmtId="0" fontId="1" fillId="0" borderId="0"/>
    <xf numFmtId="0" fontId="1" fillId="0" borderId="0"/>
    <xf numFmtId="0" fontId="44" fillId="0" borderId="0"/>
    <xf numFmtId="0" fontId="49" fillId="0" borderId="0" applyNumberFormat="0" applyFill="0" applyBorder="0" applyAlignment="0" applyProtection="0"/>
    <xf numFmtId="0" fontId="50" fillId="0" borderId="44" applyNumberFormat="0" applyFill="0" applyAlignment="0" applyProtection="0"/>
    <xf numFmtId="0" fontId="51" fillId="0" borderId="45" applyNumberFormat="0" applyFill="0" applyAlignment="0" applyProtection="0"/>
    <xf numFmtId="0" fontId="52" fillId="0" borderId="46" applyNumberFormat="0" applyFill="0" applyAlignment="0" applyProtection="0"/>
    <xf numFmtId="0" fontId="52" fillId="0" borderId="0" applyNumberFormat="0" applyFill="0" applyBorder="0" applyAlignment="0" applyProtection="0"/>
    <xf numFmtId="0" fontId="53" fillId="19" borderId="0" applyNumberFormat="0" applyBorder="0" applyAlignment="0" applyProtection="0"/>
    <xf numFmtId="0" fontId="54" fillId="20" borderId="0" applyNumberFormat="0" applyBorder="0" applyAlignment="0" applyProtection="0"/>
    <xf numFmtId="0" fontId="55" fillId="21" borderId="0" applyNumberFormat="0" applyBorder="0" applyAlignment="0" applyProtection="0"/>
    <xf numFmtId="0" fontId="56" fillId="22" borderId="47" applyNumberFormat="0" applyAlignment="0" applyProtection="0"/>
    <xf numFmtId="0" fontId="57" fillId="23" borderId="48" applyNumberFormat="0" applyAlignment="0" applyProtection="0"/>
    <xf numFmtId="0" fontId="58" fillId="23" borderId="47" applyNumberFormat="0" applyAlignment="0" applyProtection="0"/>
    <xf numFmtId="0" fontId="59" fillId="0" borderId="49" applyNumberFormat="0" applyFill="0" applyAlignment="0" applyProtection="0"/>
    <xf numFmtId="0" fontId="60" fillId="24" borderId="50" applyNumberFormat="0" applyAlignment="0" applyProtection="0"/>
    <xf numFmtId="0" fontId="61" fillId="0" borderId="0" applyNumberFormat="0" applyFill="0" applyBorder="0" applyAlignment="0" applyProtection="0"/>
    <xf numFmtId="0" fontId="31" fillId="25" borderId="51" applyNumberFormat="0" applyFont="0" applyAlignment="0" applyProtection="0"/>
    <xf numFmtId="0" fontId="62" fillId="0" borderId="0" applyNumberFormat="0" applyFill="0" applyBorder="0" applyAlignment="0" applyProtection="0"/>
    <xf numFmtId="0" fontId="63" fillId="0" borderId="52" applyNumberFormat="0" applyFill="0" applyAlignment="0" applyProtection="0"/>
    <xf numFmtId="0" fontId="64"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64" fillId="29" borderId="0" applyNumberFormat="0" applyBorder="0" applyAlignment="0" applyProtection="0"/>
    <xf numFmtId="0" fontId="64"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64" fillId="33" borderId="0" applyNumberFormat="0" applyBorder="0" applyAlignment="0" applyProtection="0"/>
    <xf numFmtId="0" fontId="64"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64" fillId="37" borderId="0" applyNumberFormat="0" applyBorder="0" applyAlignment="0" applyProtection="0"/>
    <xf numFmtId="0" fontId="64"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64" fillId="41" borderId="0" applyNumberFormat="0" applyBorder="0" applyAlignment="0" applyProtection="0"/>
    <xf numFmtId="0" fontId="64"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64" fillId="49" borderId="0" applyNumberFormat="0" applyBorder="0" applyAlignment="0" applyProtection="0"/>
    <xf numFmtId="0" fontId="1" fillId="0" borderId="0"/>
  </cellStyleXfs>
  <cellXfs count="1132">
    <xf numFmtId="0" fontId="0" fillId="0" borderId="0" xfId="0"/>
    <xf numFmtId="0" fontId="1" fillId="0" borderId="0" xfId="2" applyFont="1" applyFill="1" applyBorder="1" applyAlignment="1" applyProtection="1">
      <alignment horizontal="center"/>
    </xf>
    <xf numFmtId="0" fontId="8" fillId="0" borderId="0" xfId="2" applyFont="1" applyFill="1" applyBorder="1" applyAlignment="1" applyProtection="1">
      <alignment horizontal="left"/>
    </xf>
    <xf numFmtId="0" fontId="9" fillId="0" borderId="0" xfId="2" applyFont="1" applyFill="1" applyBorder="1" applyAlignment="1" applyProtection="1">
      <alignment horizontal="center"/>
    </xf>
    <xf numFmtId="0" fontId="13" fillId="0" borderId="0" xfId="2" applyFont="1" applyFill="1" applyBorder="1" applyAlignment="1" applyProtection="1">
      <alignment horizontal="center"/>
    </xf>
    <xf numFmtId="0" fontId="6" fillId="0" borderId="0" xfId="1" applyFont="1" applyBorder="1" applyProtection="1"/>
    <xf numFmtId="0" fontId="7" fillId="0" borderId="0" xfId="1" applyFont="1" applyBorder="1" applyProtection="1"/>
    <xf numFmtId="0" fontId="7" fillId="0" borderId="0" xfId="1" applyFont="1" applyFill="1" applyBorder="1" applyProtection="1"/>
    <xf numFmtId="0" fontId="6" fillId="0" borderId="1" xfId="1" applyFont="1" applyBorder="1" applyProtection="1"/>
    <xf numFmtId="0" fontId="7" fillId="0" borderId="1" xfId="1" applyFont="1" applyBorder="1" applyProtection="1"/>
    <xf numFmtId="0" fontId="7" fillId="0" borderId="0" xfId="1" applyFont="1" applyBorder="1" applyAlignment="1" applyProtection="1">
      <alignment horizontal="right"/>
    </xf>
    <xf numFmtId="0" fontId="1" fillId="3" borderId="0" xfId="1" applyFont="1" applyFill="1" applyBorder="1" applyProtection="1"/>
    <xf numFmtId="0" fontId="6" fillId="0" borderId="0" xfId="1" applyFont="1" applyBorder="1" applyAlignment="1" applyProtection="1">
      <alignment horizontal="left"/>
    </xf>
    <xf numFmtId="0" fontId="9" fillId="0" borderId="0" xfId="1" applyFont="1" applyFill="1" applyBorder="1" applyAlignment="1" applyProtection="1"/>
    <xf numFmtId="0" fontId="2" fillId="0" borderId="0" xfId="1" applyFont="1" applyBorder="1" applyAlignment="1" applyProtection="1">
      <alignment horizontal="left"/>
    </xf>
    <xf numFmtId="0" fontId="1" fillId="0" borderId="0" xfId="1" applyFont="1" applyBorder="1" applyProtection="1"/>
    <xf numFmtId="0" fontId="1" fillId="0" borderId="0" xfId="1" applyFont="1" applyFill="1" applyBorder="1" applyProtection="1"/>
    <xf numFmtId="0" fontId="1" fillId="0" borderId="0" xfId="1" applyFont="1" applyBorder="1" applyAlignment="1" applyProtection="1"/>
    <xf numFmtId="0" fontId="8" fillId="0" borderId="0" xfId="1" applyFont="1" applyBorder="1" applyProtection="1"/>
    <xf numFmtId="2" fontId="6" fillId="0" borderId="0" xfId="1" applyNumberFormat="1" applyFont="1" applyBorder="1" applyAlignment="1" applyProtection="1">
      <alignment horizontal="center"/>
    </xf>
    <xf numFmtId="0" fontId="10" fillId="0" borderId="0" xfId="1" applyFont="1" applyFill="1" applyBorder="1" applyAlignment="1" applyProtection="1">
      <alignment horizontal="center" vertical="center"/>
    </xf>
    <xf numFmtId="0" fontId="0" fillId="0" borderId="0" xfId="0" applyFill="1"/>
    <xf numFmtId="0" fontId="13" fillId="2" borderId="6" xfId="2" applyFont="1" applyFill="1" applyBorder="1" applyAlignment="1" applyProtection="1">
      <alignment horizontal="center" vertical="center"/>
      <protection locked="0"/>
    </xf>
    <xf numFmtId="0" fontId="1" fillId="2" borderId="0" xfId="1" applyFont="1" applyFill="1" applyBorder="1" applyAlignment="1" applyProtection="1">
      <alignment vertical="center"/>
    </xf>
    <xf numFmtId="0" fontId="1" fillId="2" borderId="5" xfId="1" applyFont="1" applyFill="1" applyBorder="1" applyAlignment="1" applyProtection="1">
      <alignment vertical="center"/>
    </xf>
    <xf numFmtId="0" fontId="6" fillId="0" borderId="1" xfId="2" applyFont="1" applyFill="1" applyBorder="1" applyAlignment="1" applyProtection="1">
      <alignment horizontal="center"/>
    </xf>
    <xf numFmtId="0" fontId="7" fillId="0" borderId="0" xfId="1" applyFont="1" applyBorder="1" applyAlignment="1" applyProtection="1">
      <alignment horizontal="left"/>
    </xf>
    <xf numFmtId="0" fontId="22" fillId="0" borderId="0" xfId="1" applyFont="1" applyBorder="1" applyProtection="1"/>
    <xf numFmtId="0" fontId="6" fillId="3" borderId="1" xfId="1" applyFont="1" applyFill="1" applyBorder="1" applyAlignment="1" applyProtection="1"/>
    <xf numFmtId="0" fontId="6" fillId="3" borderId="0" xfId="1" applyFont="1" applyFill="1" applyBorder="1" applyAlignment="1" applyProtection="1"/>
    <xf numFmtId="0" fontId="6" fillId="2" borderId="25" xfId="1" applyFont="1" applyFill="1" applyBorder="1" applyAlignment="1" applyProtection="1">
      <alignment horizontal="center" vertical="center"/>
    </xf>
    <xf numFmtId="0" fontId="14" fillId="0" borderId="0" xfId="1" applyFont="1" applyBorder="1" applyAlignment="1" applyProtection="1">
      <alignment vertical="center"/>
    </xf>
    <xf numFmtId="0" fontId="3" fillId="0" borderId="0" xfId="1" applyFont="1" applyBorder="1" applyAlignment="1" applyProtection="1">
      <alignment horizontal="left" vertical="top"/>
    </xf>
    <xf numFmtId="0" fontId="6" fillId="0" borderId="0" xfId="2" applyFont="1" applyFill="1" applyBorder="1" applyAlignment="1" applyProtection="1">
      <alignment horizontal="left"/>
    </xf>
    <xf numFmtId="0" fontId="22" fillId="0" borderId="0" xfId="1" applyFont="1" applyFill="1" applyBorder="1" applyAlignment="1" applyProtection="1">
      <alignment horizontal="left"/>
    </xf>
    <xf numFmtId="0" fontId="15" fillId="0" borderId="0" xfId="1" applyFont="1" applyFill="1" applyBorder="1" applyAlignment="1" applyProtection="1">
      <alignment horizontal="left" vertical="center"/>
    </xf>
    <xf numFmtId="0" fontId="1" fillId="0" borderId="0" xfId="2" applyFont="1" applyFill="1" applyBorder="1" applyAlignment="1" applyProtection="1">
      <alignment horizontal="left" vertical="center"/>
    </xf>
    <xf numFmtId="167" fontId="24" fillId="0" borderId="16" xfId="1" applyNumberFormat="1" applyFont="1" applyFill="1" applyBorder="1" applyAlignment="1" applyProtection="1">
      <alignment horizontal="center" vertical="center"/>
    </xf>
    <xf numFmtId="0" fontId="7" fillId="0" borderId="0" xfId="2" applyFont="1" applyFill="1" applyBorder="1" applyAlignment="1" applyProtection="1">
      <alignment horizontal="right" vertical="center"/>
    </xf>
    <xf numFmtId="0" fontId="6" fillId="0" borderId="1" xfId="2" applyFont="1" applyFill="1" applyBorder="1" applyAlignment="1" applyProtection="1">
      <alignment horizontal="right" vertical="center"/>
    </xf>
    <xf numFmtId="0" fontId="6" fillId="0" borderId="0" xfId="2" applyFont="1" applyFill="1" applyBorder="1" applyAlignment="1" applyProtection="1">
      <alignment horizontal="right" vertical="center"/>
    </xf>
    <xf numFmtId="0" fontId="4" fillId="0" borderId="0" xfId="2" applyFont="1" applyFill="1" applyBorder="1" applyAlignment="1" applyProtection="1">
      <alignment horizontal="right" vertical="center"/>
    </xf>
    <xf numFmtId="0" fontId="17" fillId="0" borderId="0" xfId="2" applyFont="1" applyFill="1" applyBorder="1" applyAlignment="1" applyProtection="1">
      <alignment horizontal="right" vertical="center"/>
    </xf>
    <xf numFmtId="0" fontId="14" fillId="5" borderId="33" xfId="4" applyFont="1" applyFill="1" applyBorder="1" applyAlignment="1">
      <alignment horizontal="center"/>
    </xf>
    <xf numFmtId="0" fontId="8" fillId="5" borderId="33" xfId="4" applyFont="1" applyFill="1" applyBorder="1" applyAlignment="1" applyProtection="1">
      <alignment vertical="center"/>
    </xf>
    <xf numFmtId="0" fontId="6" fillId="0" borderId="0" xfId="0" applyFont="1" applyFill="1" applyBorder="1"/>
    <xf numFmtId="0" fontId="3" fillId="0" borderId="11" xfId="1" applyFont="1" applyBorder="1" applyAlignment="1" applyProtection="1">
      <alignment horizontal="left" vertical="top"/>
    </xf>
    <xf numFmtId="0" fontId="29" fillId="0" borderId="0" xfId="0" applyFont="1"/>
    <xf numFmtId="0" fontId="29" fillId="0" borderId="0" xfId="0" applyFont="1" applyFill="1"/>
    <xf numFmtId="0" fontId="29" fillId="0" borderId="0" xfId="0" applyFont="1" applyFill="1" applyBorder="1"/>
    <xf numFmtId="0" fontId="29" fillId="0" borderId="0" xfId="4" applyFont="1"/>
    <xf numFmtId="0" fontId="29" fillId="0" borderId="0" xfId="4" applyFont="1" applyFill="1"/>
    <xf numFmtId="0" fontId="29" fillId="0" borderId="0" xfId="4" applyFont="1" applyFill="1" applyProtection="1"/>
    <xf numFmtId="0" fontId="29" fillId="0" borderId="0" xfId="4" applyFont="1" applyAlignment="1">
      <alignment vertical="center"/>
    </xf>
    <xf numFmtId="0" fontId="8" fillId="0" borderId="0" xfId="4" applyFont="1" applyAlignment="1">
      <alignment vertical="center"/>
    </xf>
    <xf numFmtId="0" fontId="8" fillId="0" borderId="0" xfId="4" applyFont="1" applyBorder="1" applyAlignment="1">
      <alignment vertical="center"/>
    </xf>
    <xf numFmtId="0" fontId="29" fillId="5" borderId="0" xfId="4" applyFont="1" applyFill="1" applyProtection="1"/>
    <xf numFmtId="0" fontId="1" fillId="0" borderId="17" xfId="1" applyFont="1" applyBorder="1"/>
    <xf numFmtId="0" fontId="1" fillId="0" borderId="18" xfId="1" applyFont="1" applyBorder="1"/>
    <xf numFmtId="0" fontId="1" fillId="0" borderId="18" xfId="1" applyFont="1" applyBorder="1" applyAlignment="1" applyProtection="1"/>
    <xf numFmtId="0" fontId="1" fillId="0" borderId="18" xfId="1" applyFont="1" applyBorder="1" applyAlignment="1" applyProtection="1">
      <alignment horizontal="center"/>
    </xf>
    <xf numFmtId="0" fontId="1" fillId="0" borderId="19" xfId="1" applyFont="1" applyBorder="1" applyAlignment="1" applyProtection="1"/>
    <xf numFmtId="0" fontId="1" fillId="0" borderId="11" xfId="1" applyFont="1" applyBorder="1" applyAlignment="1" applyProtection="1"/>
    <xf numFmtId="0" fontId="1" fillId="0" borderId="1" xfId="1" applyFont="1" applyBorder="1" applyProtection="1"/>
    <xf numFmtId="0" fontId="1" fillId="0" borderId="0" xfId="1" applyFont="1" applyBorder="1" applyAlignment="1" applyProtection="1">
      <alignment horizontal="left"/>
    </xf>
    <xf numFmtId="0" fontId="29" fillId="0" borderId="0" xfId="0" applyFont="1" applyFill="1" applyBorder="1" applyProtection="1"/>
    <xf numFmtId="0" fontId="29" fillId="0" borderId="0" xfId="0" applyFont="1" applyBorder="1"/>
    <xf numFmtId="0" fontId="1" fillId="0" borderId="0" xfId="1" applyFont="1" applyBorder="1"/>
    <xf numFmtId="0" fontId="1" fillId="0" borderId="11" xfId="1" applyFont="1" applyBorder="1" applyProtection="1"/>
    <xf numFmtId="0" fontId="29" fillId="0" borderId="1" xfId="0" applyFont="1" applyBorder="1"/>
    <xf numFmtId="49" fontId="0" fillId="0" borderId="0" xfId="0" applyNumberFormat="1" applyAlignment="1">
      <alignment horizontal="right"/>
    </xf>
    <xf numFmtId="0" fontId="0" fillId="0" borderId="0" xfId="0"/>
    <xf numFmtId="0" fontId="0" fillId="0" borderId="0" xfId="0" applyAlignment="1">
      <alignment horizontal="center" vertical="center"/>
    </xf>
    <xf numFmtId="0" fontId="29" fillId="0" borderId="0" xfId="0" applyFont="1" applyFill="1" applyBorder="1" applyAlignment="1">
      <alignment horizontal="center" vertical="center"/>
    </xf>
    <xf numFmtId="0" fontId="29" fillId="0" borderId="0" xfId="1" applyFont="1" applyFill="1" applyBorder="1" applyAlignment="1">
      <alignment horizontal="center" vertical="center"/>
    </xf>
    <xf numFmtId="0" fontId="29" fillId="0" borderId="0" xfId="0" applyFont="1" applyFill="1" applyBorder="1"/>
    <xf numFmtId="0" fontId="29" fillId="0" borderId="0" xfId="19" applyFont="1" applyFill="1" applyBorder="1" applyAlignment="1">
      <alignment horizontal="center"/>
    </xf>
    <xf numFmtId="0" fontId="29" fillId="0" borderId="0" xfId="0" applyFont="1" applyFill="1" applyBorder="1" applyAlignment="1">
      <alignment horizontal="right"/>
    </xf>
    <xf numFmtId="0" fontId="29" fillId="0" borderId="0" xfId="0" applyFont="1" applyFill="1" applyBorder="1" applyAlignment="1">
      <alignment horizontal="left"/>
    </xf>
    <xf numFmtId="0" fontId="29" fillId="0" borderId="0" xfId="0" applyFont="1" applyFill="1" applyBorder="1" applyAlignment="1">
      <alignment horizontal="right" vertical="center"/>
    </xf>
    <xf numFmtId="0" fontId="29" fillId="0" borderId="0" xfId="0" applyFont="1" applyFill="1" applyAlignment="1">
      <alignment horizontal="right"/>
    </xf>
    <xf numFmtId="49" fontId="29" fillId="0" borderId="0" xfId="0" applyNumberFormat="1" applyFont="1" applyFill="1" applyBorder="1" applyAlignment="1">
      <alignment horizontal="center"/>
    </xf>
    <xf numFmtId="49" fontId="0" fillId="0" borderId="0" xfId="0" applyNumberFormat="1" applyFill="1" applyAlignment="1">
      <alignment horizontal="center" vertical="center"/>
    </xf>
    <xf numFmtId="0" fontId="29" fillId="0" borderId="0" xfId="0" applyFont="1" applyFill="1" applyBorder="1" applyAlignment="1">
      <alignment horizontal="center"/>
    </xf>
    <xf numFmtId="0" fontId="29" fillId="0" borderId="0" xfId="0" applyFont="1" applyFill="1" applyAlignment="1">
      <alignment horizontal="center"/>
    </xf>
    <xf numFmtId="0" fontId="0" fillId="0" borderId="0" xfId="0" applyFill="1" applyBorder="1"/>
    <xf numFmtId="0" fontId="0" fillId="8" borderId="0" xfId="0" applyFill="1"/>
    <xf numFmtId="0" fontId="0" fillId="8" borderId="0" xfId="0" applyFill="1" applyProtection="1"/>
    <xf numFmtId="0" fontId="0" fillId="0" borderId="5" xfId="0" applyBorder="1"/>
    <xf numFmtId="0" fontId="29" fillId="0" borderId="5" xfId="0" applyFont="1" applyFill="1" applyBorder="1" applyAlignment="1">
      <alignment horizontal="center" vertical="center"/>
    </xf>
    <xf numFmtId="49" fontId="29" fillId="0" borderId="0" xfId="0" applyNumberFormat="1" applyFont="1" applyFill="1" applyBorder="1" applyAlignment="1">
      <alignment horizontal="center" vertical="center"/>
    </xf>
    <xf numFmtId="0" fontId="29" fillId="7" borderId="0" xfId="0" applyFont="1" applyFill="1" applyBorder="1" applyAlignment="1">
      <alignment horizontal="center" vertical="center"/>
    </xf>
    <xf numFmtId="0" fontId="29" fillId="7" borderId="0" xfId="0" applyFont="1" applyFill="1" applyBorder="1"/>
    <xf numFmtId="0" fontId="29" fillId="7" borderId="0" xfId="0" applyFont="1" applyFill="1" applyBorder="1" applyAlignment="1">
      <alignment horizontal="right"/>
    </xf>
    <xf numFmtId="0" fontId="29" fillId="3" borderId="0" xfId="0" applyFont="1" applyFill="1" applyBorder="1" applyAlignment="1">
      <alignment horizontal="center" vertical="center"/>
    </xf>
    <xf numFmtId="0" fontId="29" fillId="3" borderId="0" xfId="0" applyFont="1" applyFill="1" applyBorder="1"/>
    <xf numFmtId="0" fontId="29" fillId="3" borderId="0" xfId="0" applyFont="1" applyFill="1" applyBorder="1" applyAlignment="1">
      <alignment horizontal="right"/>
    </xf>
    <xf numFmtId="0" fontId="29" fillId="3" borderId="0" xfId="0" applyFont="1" applyFill="1" applyBorder="1" applyAlignment="1">
      <alignment horizontal="right" vertical="center"/>
    </xf>
    <xf numFmtId="0" fontId="29" fillId="9" borderId="0" xfId="0" applyFont="1" applyFill="1" applyBorder="1" applyAlignment="1">
      <alignment horizontal="center" vertical="center"/>
    </xf>
    <xf numFmtId="0" fontId="29" fillId="9" borderId="0" xfId="0" applyFont="1" applyFill="1" applyBorder="1"/>
    <xf numFmtId="0" fontId="29" fillId="9" borderId="0" xfId="0" applyFont="1" applyFill="1" applyBorder="1" applyAlignment="1">
      <alignment horizontal="right"/>
    </xf>
    <xf numFmtId="0" fontId="29" fillId="9" borderId="0" xfId="0" applyFont="1" applyFill="1" applyBorder="1" applyAlignment="1">
      <alignment horizontal="right" vertical="center"/>
    </xf>
    <xf numFmtId="0" fontId="29" fillId="10" borderId="0" xfId="0" applyFont="1" applyFill="1" applyBorder="1" applyAlignment="1">
      <alignment horizontal="center" vertical="center"/>
    </xf>
    <xf numFmtId="0" fontId="29" fillId="10" borderId="0" xfId="0" applyFont="1" applyFill="1" applyBorder="1"/>
    <xf numFmtId="0" fontId="29" fillId="10" borderId="0" xfId="0" applyFont="1" applyFill="1" applyBorder="1" applyAlignment="1">
      <alignment horizontal="right"/>
    </xf>
    <xf numFmtId="0" fontId="29" fillId="11" borderId="0" xfId="0" applyFont="1" applyFill="1" applyBorder="1" applyAlignment="1">
      <alignment horizontal="center" vertical="center"/>
    </xf>
    <xf numFmtId="0" fontId="29" fillId="11" borderId="0" xfId="0" applyFont="1" applyFill="1" applyBorder="1"/>
    <xf numFmtId="0" fontId="29" fillId="11" borderId="0" xfId="19" applyFont="1" applyFill="1" applyBorder="1" applyAlignment="1">
      <alignment horizontal="center"/>
    </xf>
    <xf numFmtId="0" fontId="29" fillId="11" borderId="0" xfId="0" applyFont="1" applyFill="1" applyBorder="1" applyAlignment="1">
      <alignment horizontal="right"/>
    </xf>
    <xf numFmtId="0" fontId="29" fillId="11" borderId="0" xfId="0" applyFont="1" applyFill="1" applyBorder="1" applyAlignment="1">
      <alignment horizontal="right" vertical="center"/>
    </xf>
    <xf numFmtId="0" fontId="29" fillId="12" borderId="0" xfId="1" applyFont="1" applyFill="1" applyBorder="1" applyAlignment="1">
      <alignment horizontal="center" vertical="center"/>
    </xf>
    <xf numFmtId="0" fontId="29" fillId="12" borderId="0" xfId="0" applyFont="1" applyFill="1" applyBorder="1" applyAlignment="1">
      <alignment horizontal="center" vertical="center"/>
    </xf>
    <xf numFmtId="0" fontId="29" fillId="12" borderId="0" xfId="0" applyFont="1" applyFill="1" applyBorder="1"/>
    <xf numFmtId="0" fontId="29" fillId="12" borderId="0" xfId="0" applyFont="1" applyFill="1" applyBorder="1" applyAlignment="1">
      <alignment horizontal="right"/>
    </xf>
    <xf numFmtId="0" fontId="29" fillId="13" borderId="0" xfId="0" applyFont="1" applyFill="1" applyBorder="1" applyAlignment="1">
      <alignment horizontal="center" vertical="center"/>
    </xf>
    <xf numFmtId="0" fontId="29" fillId="13" borderId="0" xfId="0" applyFont="1" applyFill="1" applyBorder="1"/>
    <xf numFmtId="0" fontId="29" fillId="13" borderId="0" xfId="1" applyFont="1" applyFill="1" applyBorder="1" applyAlignment="1">
      <alignment horizontal="center" vertical="center"/>
    </xf>
    <xf numFmtId="0" fontId="29" fillId="13" borderId="0" xfId="0" applyFont="1" applyFill="1" applyBorder="1" applyAlignment="1">
      <alignment horizontal="right"/>
    </xf>
    <xf numFmtId="0" fontId="29" fillId="14" borderId="0" xfId="0" applyFont="1" applyFill="1" applyBorder="1" applyAlignment="1">
      <alignment horizontal="center" vertical="center"/>
    </xf>
    <xf numFmtId="0" fontId="29" fillId="14" borderId="0" xfId="0" applyFont="1" applyFill="1" applyBorder="1"/>
    <xf numFmtId="0" fontId="29" fillId="14" borderId="0" xfId="0" applyFont="1" applyFill="1" applyBorder="1" applyAlignment="1">
      <alignment horizontal="right"/>
    </xf>
    <xf numFmtId="0" fontId="29" fillId="15" borderId="0" xfId="0" applyFont="1" applyFill="1" applyBorder="1" applyAlignment="1">
      <alignment horizontal="center" vertical="center"/>
    </xf>
    <xf numFmtId="0" fontId="29" fillId="15" borderId="0" xfId="0" applyFont="1" applyFill="1" applyBorder="1"/>
    <xf numFmtId="0" fontId="29" fillId="15" borderId="0" xfId="0" applyFont="1" applyFill="1" applyBorder="1" applyAlignment="1">
      <alignment horizontal="right"/>
    </xf>
    <xf numFmtId="0" fontId="29" fillId="16" borderId="0" xfId="0" applyFont="1" applyFill="1" applyBorder="1" applyAlignment="1">
      <alignment horizontal="center" vertical="center"/>
    </xf>
    <xf numFmtId="0" fontId="29" fillId="16" borderId="0" xfId="0" applyFont="1" applyFill="1" applyBorder="1"/>
    <xf numFmtId="0" fontId="29" fillId="16" borderId="0" xfId="0" applyFont="1" applyFill="1" applyBorder="1" applyAlignment="1">
      <alignment horizontal="right" vertical="center"/>
    </xf>
    <xf numFmtId="0" fontId="29" fillId="16" borderId="0" xfId="0" applyFont="1" applyFill="1" applyBorder="1" applyAlignment="1">
      <alignment horizontal="right"/>
    </xf>
    <xf numFmtId="0" fontId="29" fillId="17" borderId="0" xfId="0" applyFont="1" applyFill="1" applyBorder="1" applyAlignment="1">
      <alignment horizontal="center" vertical="center"/>
    </xf>
    <xf numFmtId="0" fontId="29" fillId="17" borderId="0" xfId="0" applyFont="1" applyFill="1" applyBorder="1"/>
    <xf numFmtId="0" fontId="29" fillId="17" borderId="0" xfId="0" applyFont="1" applyFill="1" applyBorder="1" applyAlignment="1">
      <alignment horizontal="right"/>
    </xf>
    <xf numFmtId="49" fontId="29" fillId="0" borderId="0" xfId="0" applyNumberFormat="1" applyFont="1" applyFill="1" applyBorder="1" applyAlignment="1">
      <alignment horizontal="right"/>
    </xf>
    <xf numFmtId="0" fontId="29" fillId="0" borderId="5" xfId="0" applyFont="1" applyFill="1" applyBorder="1" applyAlignment="1">
      <alignment horizontal="center"/>
    </xf>
    <xf numFmtId="0" fontId="29" fillId="18" borderId="0" xfId="0" applyFont="1" applyFill="1" applyBorder="1" applyAlignment="1">
      <alignment horizontal="center"/>
    </xf>
    <xf numFmtId="0" fontId="29" fillId="18" borderId="0" xfId="0" applyFont="1" applyFill="1" applyBorder="1" applyAlignment="1">
      <alignment horizontal="right"/>
    </xf>
    <xf numFmtId="0" fontId="37" fillId="0" borderId="5" xfId="0" applyFont="1" applyFill="1" applyBorder="1" applyAlignment="1">
      <alignment horizontal="center" vertical="center"/>
    </xf>
    <xf numFmtId="0" fontId="0" fillId="0" borderId="0" xfId="0" applyAlignment="1">
      <alignment horizontal="left" indent="1"/>
    </xf>
    <xf numFmtId="0" fontId="40" fillId="0" borderId="0" xfId="0" applyFont="1" applyFill="1" applyBorder="1" applyAlignment="1">
      <alignment horizontal="left" indent="1"/>
    </xf>
    <xf numFmtId="0" fontId="40" fillId="0" borderId="0" xfId="0" applyFont="1" applyFill="1" applyBorder="1" applyAlignment="1">
      <alignment horizontal="left" indent="2"/>
    </xf>
    <xf numFmtId="0" fontId="45" fillId="0" borderId="0" xfId="22" applyNumberFormat="1" applyFont="1" applyFill="1" applyBorder="1" applyAlignment="1">
      <alignment horizontal="left" wrapText="1" indent="1"/>
    </xf>
    <xf numFmtId="0" fontId="0" fillId="0" borderId="5" xfId="0" applyBorder="1" applyAlignment="1">
      <alignment horizontal="center"/>
    </xf>
    <xf numFmtId="0" fontId="22" fillId="0" borderId="10" xfId="1" applyFont="1" applyBorder="1" applyAlignment="1" applyProtection="1">
      <alignment horizontal="center"/>
    </xf>
    <xf numFmtId="0" fontId="22" fillId="0" borderId="0" xfId="2" applyFont="1" applyFill="1" applyBorder="1" applyAlignment="1" applyProtection="1">
      <alignment horizontal="right" vertical="center"/>
    </xf>
    <xf numFmtId="0" fontId="3" fillId="0" borderId="0" xfId="1" applyFont="1" applyBorder="1" applyAlignment="1" applyProtection="1">
      <alignment horizontal="right" vertical="center"/>
    </xf>
    <xf numFmtId="0" fontId="3" fillId="0" borderId="0" xfId="1" applyFont="1" applyBorder="1" applyAlignment="1" applyProtection="1">
      <alignment horizontal="right"/>
    </xf>
    <xf numFmtId="0" fontId="22" fillId="0" borderId="0" xfId="1" applyFont="1" applyBorder="1" applyAlignment="1" applyProtection="1">
      <alignment horizontal="right" vertical="center"/>
    </xf>
    <xf numFmtId="0" fontId="29" fillId="0" borderId="0" xfId="0" applyFont="1" applyProtection="1">
      <protection locked="0"/>
    </xf>
    <xf numFmtId="0" fontId="29" fillId="0" borderId="0" xfId="0" applyFont="1" applyFill="1" applyProtection="1">
      <protection locked="0"/>
    </xf>
    <xf numFmtId="0" fontId="39" fillId="7" borderId="6" xfId="0" applyFont="1" applyFill="1" applyBorder="1" applyAlignment="1" applyProtection="1">
      <alignment horizontal="center" vertic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pplyProtection="1">
      <alignment horizontal="center" vertical="top" wrapText="1"/>
      <protection locked="0"/>
    </xf>
    <xf numFmtId="169" fontId="14" fillId="0" borderId="32" xfId="0" applyNumberFormat="1" applyFont="1" applyBorder="1" applyAlignment="1" applyProtection="1">
      <alignment horizontal="center"/>
    </xf>
    <xf numFmtId="0" fontId="14" fillId="5" borderId="16" xfId="0" applyFont="1" applyFill="1" applyBorder="1" applyAlignment="1" applyProtection="1">
      <alignment horizontal="center"/>
    </xf>
    <xf numFmtId="0" fontId="14" fillId="5" borderId="33" xfId="0" applyFont="1" applyFill="1" applyBorder="1" applyAlignment="1" applyProtection="1">
      <alignment horizontal="center"/>
    </xf>
    <xf numFmtId="14" fontId="29" fillId="0" borderId="0" xfId="0" quotePrefix="1" applyNumberFormat="1" applyFont="1" applyFill="1" applyBorder="1" applyAlignment="1" applyProtection="1">
      <alignment vertical="center"/>
    </xf>
    <xf numFmtId="14" fontId="29" fillId="0" borderId="0" xfId="0" applyNumberFormat="1" applyFont="1" applyFill="1" applyBorder="1" applyAlignment="1" applyProtection="1">
      <alignment vertical="center"/>
    </xf>
    <xf numFmtId="167" fontId="29" fillId="0" borderId="0" xfId="0" applyNumberFormat="1" applyFont="1" applyFill="1" applyBorder="1" applyAlignment="1" applyProtection="1">
      <alignment horizontal="center"/>
    </xf>
    <xf numFmtId="0" fontId="29" fillId="0" borderId="0" xfId="0" quotePrefix="1" applyFont="1" applyFill="1" applyBorder="1" applyProtection="1"/>
    <xf numFmtId="49" fontId="29" fillId="0" borderId="0" xfId="0" applyNumberFormat="1" applyFont="1" applyFill="1" applyBorder="1" applyAlignment="1" applyProtection="1">
      <alignment horizontal="right"/>
      <protection locked="0"/>
    </xf>
    <xf numFmtId="49" fontId="29" fillId="0" borderId="0" xfId="0" applyNumberFormat="1" applyFont="1" applyFill="1" applyBorder="1" applyAlignment="1" applyProtection="1">
      <alignment horizontal="center"/>
      <protection locked="0"/>
    </xf>
    <xf numFmtId="14" fontId="29" fillId="0" borderId="28" xfId="0" applyNumberFormat="1" applyFont="1" applyFill="1" applyBorder="1" applyAlignment="1" applyProtection="1">
      <alignment horizontal="center" vertical="center"/>
    </xf>
    <xf numFmtId="0" fontId="29" fillId="0" borderId="0" xfId="0" applyNumberFormat="1" applyFont="1" applyFill="1" applyBorder="1" applyAlignment="1" applyProtection="1">
      <alignment horizontal="center" vertical="center"/>
    </xf>
    <xf numFmtId="43" fontId="13" fillId="4" borderId="6" xfId="1" applyNumberFormat="1" applyFont="1" applyFill="1" applyBorder="1" applyAlignment="1" applyProtection="1">
      <alignment horizontal="center" vertical="center"/>
    </xf>
    <xf numFmtId="0" fontId="29" fillId="0" borderId="0" xfId="0" applyFont="1" applyBorder="1" applyAlignment="1" applyProtection="1">
      <alignment horizontal="left"/>
    </xf>
    <xf numFmtId="14" fontId="15" fillId="2" borderId="6" xfId="1" applyNumberFormat="1" applyFont="1" applyFill="1" applyBorder="1" applyAlignment="1" applyProtection="1">
      <alignment horizontal="center" vertical="center"/>
    </xf>
    <xf numFmtId="0" fontId="13" fillId="2" borderId="6" xfId="2" applyNumberFormat="1" applyFont="1" applyFill="1" applyBorder="1" applyAlignment="1" applyProtection="1">
      <alignment horizontal="center" vertical="center"/>
    </xf>
    <xf numFmtId="0" fontId="13" fillId="2" borderId="6" xfId="2" applyFont="1" applyFill="1" applyBorder="1" applyAlignment="1" applyProtection="1">
      <alignment horizontal="center" vertical="center"/>
    </xf>
    <xf numFmtId="0" fontId="15" fillId="2" borderId="6" xfId="1" applyFont="1" applyFill="1" applyBorder="1" applyAlignment="1" applyProtection="1">
      <alignment horizontal="center" vertical="center"/>
    </xf>
    <xf numFmtId="166" fontId="13" fillId="2" borderId="6" xfId="2" applyNumberFormat="1" applyFont="1" applyFill="1" applyBorder="1" applyAlignment="1" applyProtection="1">
      <alignment horizontal="center" vertical="center"/>
    </xf>
    <xf numFmtId="0" fontId="29" fillId="0" borderId="0" xfId="0" applyFont="1" applyBorder="1" applyProtection="1"/>
    <xf numFmtId="0" fontId="29" fillId="7" borderId="6" xfId="0" applyFont="1" applyFill="1" applyBorder="1" applyAlignment="1" applyProtection="1">
      <alignment horizontal="center" vertical="top"/>
      <protection locked="0"/>
    </xf>
    <xf numFmtId="0" fontId="38" fillId="0" borderId="0" xfId="0" applyFont="1" applyProtection="1">
      <protection locked="0"/>
    </xf>
    <xf numFmtId="0" fontId="29" fillId="0" borderId="0" xfId="0" applyFont="1" applyAlignment="1" applyProtection="1">
      <alignment horizontal="center"/>
      <protection locked="0"/>
    </xf>
    <xf numFmtId="49" fontId="0" fillId="0" borderId="0" xfId="0" applyNumberFormat="1" applyAlignment="1">
      <alignment horizontal="center"/>
    </xf>
    <xf numFmtId="2" fontId="15" fillId="5" borderId="32" xfId="0" quotePrefix="1" applyNumberFormat="1" applyFont="1" applyFill="1" applyBorder="1" applyAlignment="1" applyProtection="1">
      <alignment horizontal="center"/>
    </xf>
    <xf numFmtId="0" fontId="38" fillId="7" borderId="7" xfId="0" applyNumberFormat="1" applyFont="1" applyFill="1" applyBorder="1" applyAlignment="1" applyProtection="1">
      <protection locked="0"/>
    </xf>
    <xf numFmtId="14" fontId="38" fillId="7" borderId="15" xfId="0" applyNumberFormat="1" applyFont="1" applyFill="1" applyBorder="1" applyAlignment="1" applyProtection="1">
      <alignment horizontal="center"/>
      <protection locked="0"/>
    </xf>
    <xf numFmtId="0" fontId="34" fillId="0" borderId="1" xfId="0" applyFont="1" applyBorder="1" applyAlignment="1">
      <alignment vertical="center"/>
    </xf>
    <xf numFmtId="0" fontId="34" fillId="0" borderId="0" xfId="0" applyFont="1" applyBorder="1" applyAlignment="1">
      <alignment vertical="center"/>
    </xf>
    <xf numFmtId="0" fontId="34" fillId="0" borderId="11" xfId="0" applyFont="1" applyBorder="1" applyAlignment="1">
      <alignment vertical="center"/>
    </xf>
    <xf numFmtId="0" fontId="34" fillId="0" borderId="12" xfId="0" applyFont="1" applyBorder="1" applyAlignment="1">
      <alignment vertical="center"/>
    </xf>
    <xf numFmtId="0" fontId="34" fillId="0" borderId="13" xfId="0" applyFont="1" applyBorder="1" applyAlignment="1">
      <alignment vertical="center"/>
    </xf>
    <xf numFmtId="0" fontId="34" fillId="0" borderId="14" xfId="0" applyFont="1" applyBorder="1" applyAlignment="1">
      <alignment vertical="center"/>
    </xf>
    <xf numFmtId="0" fontId="22" fillId="0" borderId="0" xfId="1" applyFont="1" applyBorder="1" applyAlignment="1" applyProtection="1">
      <alignment horizontal="right" vertical="center"/>
    </xf>
    <xf numFmtId="0" fontId="22" fillId="0" borderId="0" xfId="2" applyFont="1" applyFill="1" applyBorder="1" applyAlignment="1" applyProtection="1">
      <alignment horizontal="right" vertical="center"/>
    </xf>
    <xf numFmtId="0" fontId="3" fillId="0" borderId="0" xfId="1" applyFont="1" applyBorder="1" applyAlignment="1" applyProtection="1">
      <alignment horizontal="right" vertical="center"/>
    </xf>
    <xf numFmtId="0" fontId="3" fillId="0" borderId="0" xfId="1" applyFont="1" applyBorder="1" applyAlignment="1" applyProtection="1">
      <alignment horizontal="right"/>
    </xf>
    <xf numFmtId="0" fontId="22" fillId="0" borderId="10" xfId="1" applyFont="1" applyBorder="1" applyAlignment="1" applyProtection="1">
      <alignment horizontal="center"/>
    </xf>
    <xf numFmtId="0" fontId="19" fillId="0" borderId="0" xfId="0" applyFont="1" applyBorder="1" applyAlignment="1">
      <alignment vertical="center"/>
    </xf>
    <xf numFmtId="43" fontId="39" fillId="4" borderId="6" xfId="1" applyNumberFormat="1" applyFont="1" applyFill="1" applyBorder="1" applyAlignment="1" applyProtection="1">
      <alignment horizontal="center" vertical="center"/>
    </xf>
    <xf numFmtId="0" fontId="15" fillId="2" borderId="6" xfId="2" applyNumberFormat="1" applyFont="1" applyFill="1" applyBorder="1" applyAlignment="1" applyProtection="1">
      <alignment horizontal="center" vertical="center"/>
    </xf>
    <xf numFmtId="0" fontId="15" fillId="2" borderId="6" xfId="2" applyFont="1" applyFill="1" applyBorder="1" applyAlignment="1" applyProtection="1">
      <alignment horizontal="center" vertical="center"/>
    </xf>
    <xf numFmtId="0" fontId="0" fillId="0" borderId="0" xfId="0"/>
    <xf numFmtId="0" fontId="14" fillId="0" borderId="0" xfId="1" applyFont="1" applyFill="1" applyBorder="1" applyAlignment="1" applyProtection="1">
      <alignment vertical="center"/>
      <protection locked="0"/>
    </xf>
    <xf numFmtId="0" fontId="14" fillId="0" borderId="11" xfId="1" applyFont="1" applyFill="1" applyBorder="1" applyAlignment="1" applyProtection="1">
      <alignment vertical="center"/>
      <protection locked="0"/>
    </xf>
    <xf numFmtId="0" fontId="29" fillId="0" borderId="0" xfId="0" applyFont="1" applyAlignment="1"/>
    <xf numFmtId="0" fontId="22" fillId="0" borderId="10" xfId="1" applyFont="1" applyBorder="1" applyAlignment="1" applyProtection="1">
      <alignment horizontal="center"/>
    </xf>
    <xf numFmtId="0" fontId="22" fillId="0" borderId="0" xfId="2" applyFont="1" applyFill="1" applyBorder="1" applyAlignment="1" applyProtection="1">
      <alignment horizontal="right" vertical="center"/>
    </xf>
    <xf numFmtId="0" fontId="3" fillId="0" borderId="0" xfId="1" applyFont="1" applyBorder="1" applyAlignment="1" applyProtection="1">
      <alignment horizontal="right"/>
    </xf>
    <xf numFmtId="0" fontId="22" fillId="0" borderId="0" xfId="1" applyFont="1" applyBorder="1" applyAlignment="1" applyProtection="1">
      <alignment horizontal="right" vertical="center"/>
    </xf>
    <xf numFmtId="0" fontId="3" fillId="0" borderId="0" xfId="1" applyFont="1" applyBorder="1" applyAlignment="1" applyProtection="1">
      <alignment horizontal="right" vertical="center"/>
    </xf>
    <xf numFmtId="0" fontId="1" fillId="0" borderId="0" xfId="1" applyFont="1" applyFill="1" applyBorder="1" applyAlignment="1" applyProtection="1"/>
    <xf numFmtId="0" fontId="1" fillId="0" borderId="11" xfId="1" applyFont="1" applyFill="1" applyBorder="1" applyAlignment="1" applyProtection="1"/>
    <xf numFmtId="0" fontId="3" fillId="0" borderId="11" xfId="1" applyFont="1" applyBorder="1" applyAlignment="1" applyProtection="1">
      <alignment vertical="center"/>
    </xf>
    <xf numFmtId="0" fontId="29" fillId="0" borderId="1" xfId="0" applyFont="1" applyBorder="1" applyAlignment="1">
      <alignment vertical="center"/>
    </xf>
    <xf numFmtId="0" fontId="29" fillId="0" borderId="0" xfId="0" applyFont="1" applyBorder="1" applyAlignment="1">
      <alignment vertical="center"/>
    </xf>
    <xf numFmtId="0" fontId="7" fillId="0" borderId="0" xfId="1" applyFont="1" applyBorder="1" applyAlignment="1" applyProtection="1">
      <alignment vertical="center"/>
    </xf>
    <xf numFmtId="0" fontId="3" fillId="0" borderId="0" xfId="1" applyFont="1" applyBorder="1" applyAlignment="1" applyProtection="1">
      <alignment vertical="center"/>
    </xf>
    <xf numFmtId="0" fontId="1" fillId="0" borderId="0" xfId="1" applyFont="1" applyBorder="1" applyAlignment="1">
      <alignment vertical="center"/>
    </xf>
    <xf numFmtId="0" fontId="22" fillId="0" borderId="0" xfId="1" applyFont="1" applyBorder="1" applyAlignment="1" applyProtection="1">
      <alignment horizontal="right" vertical="center"/>
    </xf>
    <xf numFmtId="0" fontId="22" fillId="0" borderId="0" xfId="2" applyFont="1" applyFill="1" applyBorder="1" applyAlignment="1" applyProtection="1">
      <alignment horizontal="right" vertical="center"/>
    </xf>
    <xf numFmtId="0" fontId="22" fillId="0" borderId="10" xfId="1" applyFont="1" applyBorder="1" applyAlignment="1" applyProtection="1">
      <alignment horizontal="center"/>
    </xf>
    <xf numFmtId="0" fontId="29" fillId="18" borderId="5" xfId="0" applyFont="1" applyFill="1" applyBorder="1" applyAlignment="1">
      <alignment horizontal="center" vertical="center" wrapText="1"/>
    </xf>
    <xf numFmtId="0" fontId="29" fillId="18" borderId="0" xfId="0" applyFont="1" applyFill="1" applyBorder="1" applyAlignment="1">
      <alignment horizontal="center" vertical="center"/>
    </xf>
    <xf numFmtId="0" fontId="0" fillId="18" borderId="0" xfId="0" applyFill="1"/>
    <xf numFmtId="0" fontId="29" fillId="18" borderId="0" xfId="0" applyFont="1" applyFill="1" applyBorder="1"/>
    <xf numFmtId="0" fontId="29" fillId="18" borderId="5" xfId="0" applyFont="1" applyFill="1" applyBorder="1"/>
    <xf numFmtId="0" fontId="29" fillId="18" borderId="0" xfId="1" applyFont="1" applyFill="1" applyBorder="1" applyAlignment="1">
      <alignment horizontal="center" vertical="center"/>
    </xf>
    <xf numFmtId="0" fontId="38" fillId="7" borderId="8" xfId="0" applyNumberFormat="1" applyFont="1" applyFill="1" applyBorder="1" applyAlignment="1" applyProtection="1">
      <protection locked="0"/>
    </xf>
    <xf numFmtId="0" fontId="38" fillId="0" borderId="0" xfId="0" applyFont="1" applyFill="1" applyAlignment="1" applyProtection="1">
      <alignment horizontal="center"/>
      <protection locked="0"/>
    </xf>
    <xf numFmtId="167" fontId="22" fillId="2" borderId="7" xfId="1" applyNumberFormat="1" applyFont="1" applyFill="1" applyBorder="1" applyAlignment="1" applyProtection="1">
      <alignment horizontal="center" vertical="center"/>
    </xf>
    <xf numFmtId="167" fontId="22" fillId="2" borderId="6" xfId="1" applyNumberFormat="1" applyFont="1" applyFill="1" applyBorder="1" applyAlignment="1" applyProtection="1">
      <alignment horizontal="center" vertical="center"/>
    </xf>
    <xf numFmtId="0" fontId="1" fillId="2" borderId="5" xfId="1" applyNumberFormat="1" applyFont="1" applyFill="1" applyBorder="1" applyAlignment="1" applyProtection="1">
      <alignment horizontal="center" vertical="center" wrapText="1"/>
    </xf>
    <xf numFmtId="0" fontId="19" fillId="0" borderId="0" xfId="1" applyFont="1" applyBorder="1" applyProtection="1"/>
    <xf numFmtId="0" fontId="14" fillId="2" borderId="5" xfId="1" applyNumberFormat="1" applyFont="1" applyFill="1" applyBorder="1" applyAlignment="1" applyProtection="1">
      <alignment horizontal="center" vertical="center" wrapText="1"/>
    </xf>
    <xf numFmtId="0" fontId="40" fillId="0" borderId="0" xfId="0" applyFont="1"/>
    <xf numFmtId="43" fontId="15" fillId="4" borderId="6" xfId="1" applyNumberFormat="1" applyFont="1" applyFill="1" applyBorder="1" applyAlignment="1" applyProtection="1">
      <alignment horizontal="center" vertical="center"/>
    </xf>
    <xf numFmtId="167" fontId="1" fillId="0" borderId="0" xfId="1" applyNumberFormat="1" applyFont="1" applyBorder="1" applyAlignment="1" applyProtection="1"/>
    <xf numFmtId="167" fontId="6" fillId="0" borderId="0" xfId="1" applyNumberFormat="1" applyFont="1" applyBorder="1" applyProtection="1"/>
    <xf numFmtId="0" fontId="14" fillId="0" borderId="0" xfId="1" applyFont="1" applyBorder="1" applyAlignment="1" applyProtection="1">
      <alignment horizontal="left"/>
    </xf>
    <xf numFmtId="0" fontId="48" fillId="0" borderId="0" xfId="1" applyFont="1" applyFill="1" applyBorder="1" applyAlignment="1" applyProtection="1">
      <alignment horizontal="center" vertical="center"/>
    </xf>
    <xf numFmtId="0" fontId="14" fillId="0" borderId="0" xfId="2" applyFont="1" applyFill="1" applyBorder="1" applyAlignment="1" applyProtection="1">
      <alignment horizontal="left" vertical="center"/>
    </xf>
    <xf numFmtId="0" fontId="14" fillId="0" borderId="0" xfId="2" applyFont="1" applyFill="1" applyBorder="1" applyAlignment="1" applyProtection="1">
      <alignment horizontal="left"/>
    </xf>
    <xf numFmtId="0" fontId="14" fillId="0" borderId="0" xfId="1" applyFont="1" applyFill="1" applyBorder="1" applyProtection="1"/>
    <xf numFmtId="0" fontId="26" fillId="0" borderId="0" xfId="2" applyFont="1" applyFill="1" applyBorder="1" applyAlignment="1" applyProtection="1">
      <alignment horizontal="center"/>
    </xf>
    <xf numFmtId="0" fontId="15" fillId="0" borderId="0" xfId="2" applyFont="1" applyFill="1" applyBorder="1" applyAlignment="1" applyProtection="1">
      <alignment horizontal="center"/>
    </xf>
    <xf numFmtId="0" fontId="14" fillId="0" borderId="0" xfId="1" applyFont="1" applyBorder="1" applyProtection="1"/>
    <xf numFmtId="0" fontId="14" fillId="0" borderId="0" xfId="2" applyFont="1" applyFill="1" applyBorder="1" applyAlignment="1" applyProtection="1">
      <alignment horizontal="center"/>
    </xf>
    <xf numFmtId="0" fontId="17" fillId="0" borderId="0" xfId="1" applyFont="1" applyBorder="1" applyProtection="1"/>
    <xf numFmtId="0" fontId="14" fillId="0" borderId="0" xfId="1" applyFont="1" applyBorder="1" applyAlignment="1" applyProtection="1"/>
    <xf numFmtId="43" fontId="38" fillId="4" borderId="6" xfId="1" applyNumberFormat="1" applyFont="1" applyFill="1" applyBorder="1" applyAlignment="1" applyProtection="1">
      <alignment horizontal="center" vertical="center"/>
    </xf>
    <xf numFmtId="0" fontId="17" fillId="0" borderId="0" xfId="1" applyFont="1" applyFill="1" applyBorder="1" applyProtection="1"/>
    <xf numFmtId="0" fontId="19" fillId="2" borderId="5" xfId="1" applyNumberFormat="1" applyFont="1" applyFill="1" applyBorder="1" applyAlignment="1" applyProtection="1">
      <alignment horizontal="center" vertical="center" wrapText="1"/>
    </xf>
    <xf numFmtId="1" fontId="3" fillId="0" borderId="16" xfId="0" applyNumberFormat="1" applyFont="1" applyBorder="1" applyAlignment="1">
      <alignment horizontal="center" vertical="center"/>
    </xf>
    <xf numFmtId="167" fontId="1" fillId="0" borderId="0" xfId="1" applyNumberFormat="1" applyFont="1" applyBorder="1" applyProtection="1"/>
    <xf numFmtId="0" fontId="17" fillId="2" borderId="5" xfId="1" applyNumberFormat="1" applyFont="1" applyFill="1" applyBorder="1" applyAlignment="1" applyProtection="1">
      <alignment horizontal="center" vertical="center" wrapText="1"/>
    </xf>
    <xf numFmtId="0" fontId="25" fillId="0" borderId="36" xfId="0" applyFont="1" applyBorder="1" applyAlignment="1" applyProtection="1">
      <alignment horizontal="left" vertical="top"/>
    </xf>
    <xf numFmtId="0" fontId="14" fillId="5" borderId="41" xfId="0" applyFont="1" applyFill="1" applyBorder="1" applyAlignment="1" applyProtection="1">
      <alignment horizontal="center"/>
    </xf>
    <xf numFmtId="0" fontId="29" fillId="0" borderId="0" xfId="0" applyFont="1" applyProtection="1"/>
    <xf numFmtId="0" fontId="8" fillId="0" borderId="0" xfId="0" applyFont="1" applyProtection="1"/>
    <xf numFmtId="0" fontId="29" fillId="0" borderId="0" xfId="0" applyFont="1" applyAlignment="1" applyProtection="1">
      <alignment vertical="center"/>
    </xf>
    <xf numFmtId="0" fontId="8" fillId="0" borderId="0" xfId="0" applyFont="1" applyAlignment="1" applyProtection="1">
      <alignment vertical="center"/>
    </xf>
    <xf numFmtId="0" fontId="25" fillId="5" borderId="33" xfId="0" applyFont="1" applyFill="1" applyBorder="1" applyAlignment="1" applyProtection="1">
      <alignment horizontal="center"/>
    </xf>
    <xf numFmtId="0" fontId="8" fillId="5" borderId="42" xfId="0" applyFont="1" applyFill="1" applyBorder="1" applyAlignment="1" applyProtection="1">
      <alignment horizontal="center" vertical="center"/>
    </xf>
    <xf numFmtId="0" fontId="8" fillId="5" borderId="16" xfId="0" applyFont="1" applyFill="1" applyBorder="1" applyAlignment="1" applyProtection="1">
      <alignment horizontal="center" vertical="center"/>
    </xf>
    <xf numFmtId="0" fontId="12" fillId="5" borderId="16" xfId="0" applyFont="1" applyFill="1" applyBorder="1" applyAlignment="1" applyProtection="1">
      <alignment horizontal="center" vertical="center"/>
    </xf>
    <xf numFmtId="0" fontId="29" fillId="5" borderId="16" xfId="0" applyFont="1" applyFill="1" applyBorder="1" applyAlignment="1" applyProtection="1">
      <alignment horizontal="center" vertical="center"/>
    </xf>
    <xf numFmtId="0" fontId="25" fillId="5" borderId="16" xfId="0" applyFont="1" applyFill="1" applyBorder="1" applyAlignment="1" applyProtection="1">
      <alignment horizontal="center"/>
    </xf>
    <xf numFmtId="0" fontId="8" fillId="5" borderId="33" xfId="0" applyFont="1" applyFill="1" applyBorder="1" applyAlignment="1" applyProtection="1">
      <alignment horizontal="center" vertical="center"/>
    </xf>
    <xf numFmtId="0" fontId="12" fillId="5" borderId="33" xfId="0" applyFont="1" applyFill="1" applyBorder="1" applyAlignment="1" applyProtection="1">
      <alignment horizontal="center" vertical="center"/>
    </xf>
    <xf numFmtId="0" fontId="29" fillId="5" borderId="33" xfId="0" applyFont="1" applyFill="1" applyBorder="1" applyAlignment="1" applyProtection="1">
      <alignment horizontal="center" vertical="center"/>
    </xf>
    <xf numFmtId="14" fontId="38" fillId="7" borderId="15" xfId="0" quotePrefix="1" applyNumberFormat="1" applyFont="1" applyFill="1" applyBorder="1" applyAlignment="1" applyProtection="1"/>
    <xf numFmtId="14" fontId="38" fillId="7" borderId="15" xfId="0" quotePrefix="1" applyNumberFormat="1" applyFont="1" applyFill="1" applyBorder="1" applyAlignment="1" applyProtection="1">
      <alignment horizontal="center"/>
    </xf>
    <xf numFmtId="0" fontId="29" fillId="7" borderId="7" xfId="0" applyFont="1" applyFill="1" applyBorder="1" applyAlignment="1" applyProtection="1">
      <alignment horizontal="center" vertical="top"/>
    </xf>
    <xf numFmtId="0" fontId="14" fillId="5" borderId="31" xfId="0" applyFont="1" applyFill="1" applyBorder="1" applyAlignment="1" applyProtection="1">
      <alignment horizontal="center"/>
    </xf>
    <xf numFmtId="0" fontId="12" fillId="5" borderId="30" xfId="0" applyFont="1" applyFill="1" applyBorder="1" applyAlignment="1" applyProtection="1">
      <alignment horizontal="center" vertical="center"/>
    </xf>
    <xf numFmtId="0" fontId="12" fillId="5" borderId="42" xfId="0" applyFont="1" applyFill="1" applyBorder="1" applyAlignment="1" applyProtection="1">
      <alignment horizontal="center" vertical="center"/>
    </xf>
    <xf numFmtId="0" fontId="25" fillId="0" borderId="43" xfId="0" applyFont="1" applyBorder="1" applyAlignment="1" applyProtection="1">
      <alignment horizontal="left" vertical="top"/>
    </xf>
    <xf numFmtId="169" fontId="14" fillId="0" borderId="24" xfId="0" applyNumberFormat="1" applyFont="1" applyBorder="1" applyAlignment="1" applyProtection="1">
      <alignment horizontal="center"/>
    </xf>
    <xf numFmtId="0" fontId="14" fillId="0" borderId="24" xfId="0" applyNumberFormat="1" applyFont="1" applyBorder="1" applyAlignment="1" applyProtection="1">
      <alignment horizontal="center"/>
    </xf>
    <xf numFmtId="1" fontId="3" fillId="0" borderId="16" xfId="0" applyNumberFormat="1" applyFont="1" applyBorder="1" applyAlignment="1" applyProtection="1">
      <alignment horizontal="center" vertical="center"/>
    </xf>
    <xf numFmtId="0" fontId="1" fillId="2" borderId="15" xfId="1" applyFont="1" applyFill="1" applyBorder="1" applyAlignment="1" applyProtection="1">
      <alignment vertical="center"/>
    </xf>
    <xf numFmtId="0" fontId="13" fillId="7" borderId="6" xfId="2" applyFont="1" applyFill="1" applyBorder="1" applyAlignment="1" applyProtection="1">
      <alignment horizontal="center" vertical="center"/>
      <protection locked="0"/>
    </xf>
    <xf numFmtId="0" fontId="23" fillId="7" borderId="5" xfId="1" applyFont="1" applyFill="1" applyBorder="1" applyAlignment="1" applyProtection="1">
      <alignment horizontal="center" vertical="center"/>
      <protection locked="0"/>
    </xf>
    <xf numFmtId="0" fontId="15" fillId="7" borderId="6" xfId="2" applyFont="1" applyFill="1" applyBorder="1" applyAlignment="1" applyProtection="1">
      <alignment horizontal="center" vertical="center"/>
      <protection locked="0"/>
    </xf>
    <xf numFmtId="0" fontId="1" fillId="7" borderId="5" xfId="1" applyFont="1" applyFill="1" applyBorder="1" applyAlignment="1" applyProtection="1">
      <alignment horizontal="center" vertical="center"/>
      <protection locked="0"/>
    </xf>
    <xf numFmtId="0" fontId="46" fillId="0" borderId="0" xfId="0" applyFont="1" applyFill="1" applyBorder="1" applyAlignment="1">
      <alignment horizontal="center" vertical="center"/>
    </xf>
    <xf numFmtId="0" fontId="43" fillId="0" borderId="0" xfId="0" applyFont="1" applyFill="1" applyBorder="1" applyAlignment="1">
      <alignment horizontal="center"/>
    </xf>
    <xf numFmtId="0" fontId="43" fillId="0" borderId="0" xfId="0" applyFont="1" applyFill="1" applyBorder="1" applyAlignment="1">
      <alignment horizontal="left" indent="1"/>
    </xf>
    <xf numFmtId="0" fontId="43" fillId="0" borderId="0" xfId="0" applyFont="1" applyFill="1" applyBorder="1" applyAlignment="1">
      <alignment horizontal="left" indent="2"/>
    </xf>
    <xf numFmtId="0" fontId="14" fillId="7" borderId="36" xfId="0" applyFont="1" applyFill="1" applyBorder="1" applyAlignment="1" applyProtection="1">
      <alignment horizontal="center"/>
      <protection locked="0"/>
    </xf>
    <xf numFmtId="0" fontId="14" fillId="7" borderId="24" xfId="0" applyFont="1" applyFill="1" applyBorder="1" applyAlignment="1" applyProtection="1">
      <alignment horizontal="center" vertical="center"/>
      <protection locked="0"/>
    </xf>
    <xf numFmtId="0" fontId="14" fillId="7" borderId="24" xfId="0" applyFont="1" applyFill="1" applyBorder="1" applyAlignment="1" applyProtection="1">
      <alignment horizontal="center"/>
      <protection locked="0"/>
    </xf>
    <xf numFmtId="14" fontId="32" fillId="0" borderId="5" xfId="0" applyNumberFormat="1" applyFont="1" applyFill="1" applyBorder="1" applyAlignment="1" applyProtection="1">
      <alignment horizontal="right" vertical="center"/>
    </xf>
    <xf numFmtId="0" fontId="1" fillId="2" borderId="6" xfId="2" applyFont="1" applyFill="1" applyBorder="1" applyAlignment="1" applyProtection="1">
      <alignment horizontal="center" vertical="center"/>
    </xf>
    <xf numFmtId="0" fontId="1" fillId="7" borderId="6" xfId="2" applyFont="1" applyFill="1" applyBorder="1" applyAlignment="1" applyProtection="1">
      <alignment horizontal="center" vertical="center"/>
      <protection locked="0"/>
    </xf>
    <xf numFmtId="0" fontId="16" fillId="0" borderId="0" xfId="1" applyFont="1" applyBorder="1" applyAlignment="1" applyProtection="1">
      <alignment vertical="center"/>
    </xf>
    <xf numFmtId="0" fontId="67" fillId="0" borderId="0" xfId="1" applyFont="1" applyFill="1" applyBorder="1" applyAlignment="1" applyProtection="1">
      <alignment horizontal="center" vertical="center"/>
    </xf>
    <xf numFmtId="0" fontId="14" fillId="0" borderId="0" xfId="1" applyFont="1" applyFill="1" applyBorder="1" applyAlignment="1" applyProtection="1">
      <alignment horizontal="left" vertical="center"/>
    </xf>
    <xf numFmtId="0" fontId="17" fillId="0" borderId="0" xfId="1" applyFont="1" applyFill="1" applyBorder="1" applyAlignment="1" applyProtection="1">
      <alignment horizontal="left"/>
    </xf>
    <xf numFmtId="0" fontId="19" fillId="0" borderId="0" xfId="1" applyFont="1" applyBorder="1" applyAlignment="1" applyProtection="1">
      <alignment horizontal="right" vertical="center"/>
    </xf>
    <xf numFmtId="0" fontId="4" fillId="0" borderId="1" xfId="1" applyFont="1" applyBorder="1" applyAlignment="1" applyProtection="1"/>
    <xf numFmtId="0" fontId="4" fillId="0" borderId="0" xfId="1" applyFont="1" applyBorder="1" applyAlignment="1" applyProtection="1"/>
    <xf numFmtId="0" fontId="0" fillId="0" borderId="0" xfId="0"/>
    <xf numFmtId="0" fontId="14" fillId="7" borderId="29" xfId="0" applyFont="1" applyFill="1" applyBorder="1" applyAlignment="1" applyProtection="1">
      <alignment horizontal="center" vertical="center"/>
      <protection locked="0"/>
    </xf>
    <xf numFmtId="0" fontId="29" fillId="0" borderId="6" xfId="0" applyFont="1" applyFill="1" applyBorder="1" applyProtection="1"/>
    <xf numFmtId="0" fontId="15" fillId="0" borderId="6" xfId="1" applyFont="1" applyFill="1" applyBorder="1" applyAlignment="1" applyProtection="1">
      <alignment horizontal="left" vertical="center"/>
    </xf>
    <xf numFmtId="0" fontId="15" fillId="0" borderId="6" xfId="1" applyFont="1" applyFill="1" applyBorder="1" applyAlignment="1" applyProtection="1">
      <alignment horizontal="center" vertical="center"/>
    </xf>
    <xf numFmtId="0" fontId="36" fillId="0" borderId="8" xfId="0" applyFont="1" applyFill="1" applyBorder="1" applyAlignment="1" applyProtection="1">
      <alignment horizontal="center" vertical="center"/>
    </xf>
    <xf numFmtId="167" fontId="38" fillId="0" borderId="8" xfId="0" applyNumberFormat="1" applyFont="1" applyFill="1" applyBorder="1" applyAlignment="1" applyProtection="1">
      <alignment horizontal="center" vertical="top" wrapText="1"/>
    </xf>
    <xf numFmtId="0" fontId="38" fillId="0" borderId="7" xfId="0" applyFont="1" applyFill="1" applyBorder="1" applyAlignment="1" applyProtection="1">
      <alignment horizontal="center" vertical="top" wrapText="1"/>
    </xf>
    <xf numFmtId="0" fontId="29" fillId="0" borderId="8" xfId="0" applyFont="1" applyFill="1" applyBorder="1" applyAlignment="1" applyProtection="1">
      <alignment horizontal="center" vertical="top" wrapText="1"/>
    </xf>
    <xf numFmtId="0" fontId="29" fillId="0" borderId="7" xfId="0" applyFont="1" applyFill="1" applyBorder="1" applyAlignment="1" applyProtection="1">
      <alignment horizontal="center" vertical="top" wrapText="1"/>
    </xf>
    <xf numFmtId="0" fontId="15" fillId="0" borderId="6" xfId="0" quotePrefix="1" applyNumberFormat="1" applyFont="1" applyFill="1" applyBorder="1" applyAlignment="1" applyProtection="1">
      <alignment horizontal="center"/>
    </xf>
    <xf numFmtId="0" fontId="36" fillId="0" borderId="6" xfId="0" applyNumberFormat="1" applyFont="1" applyFill="1" applyBorder="1" applyAlignment="1" applyProtection="1">
      <alignment horizontal="center" vertical="top"/>
    </xf>
    <xf numFmtId="0" fontId="15" fillId="0" borderId="6" xfId="0" applyNumberFormat="1" applyFont="1" applyFill="1" applyBorder="1" applyAlignment="1" applyProtection="1">
      <alignment horizontal="center"/>
    </xf>
    <xf numFmtId="0" fontId="29" fillId="0" borderId="7" xfId="0" applyFont="1" applyFill="1" applyBorder="1" applyAlignment="1" applyProtection="1">
      <alignment horizontal="center" vertical="top"/>
    </xf>
    <xf numFmtId="170" fontId="38" fillId="0" borderId="8" xfId="0" applyNumberFormat="1" applyFont="1" applyFill="1" applyBorder="1" applyAlignment="1" applyProtection="1">
      <alignment horizontal="center" vertical="top" wrapText="1"/>
    </xf>
    <xf numFmtId="0" fontId="25" fillId="0" borderId="9" xfId="0" applyFont="1" applyFill="1" applyBorder="1" applyAlignment="1" applyProtection="1">
      <alignment horizontal="left" vertical="top"/>
    </xf>
    <xf numFmtId="0" fontId="25" fillId="0" borderId="36" xfId="0" applyFont="1" applyFill="1" applyBorder="1" applyAlignment="1" applyProtection="1">
      <alignment horizontal="left" vertical="top"/>
    </xf>
    <xf numFmtId="0" fontId="36" fillId="0" borderId="29" xfId="0" applyFont="1" applyFill="1" applyBorder="1" applyAlignment="1" applyProtection="1">
      <alignment horizontal="center" vertical="top" wrapText="1"/>
    </xf>
    <xf numFmtId="170" fontId="38" fillId="0" borderId="8" xfId="18" applyNumberFormat="1" applyFont="1" applyFill="1" applyBorder="1" applyAlignment="1" applyProtection="1">
      <alignment horizontal="center" vertical="top" wrapText="1"/>
    </xf>
    <xf numFmtId="0" fontId="29" fillId="0" borderId="15" xfId="0" applyFont="1" applyFill="1" applyBorder="1" applyAlignment="1" applyProtection="1">
      <alignment horizontal="center" vertical="top"/>
    </xf>
    <xf numFmtId="0" fontId="29" fillId="0" borderId="6" xfId="0" applyFont="1" applyFill="1" applyBorder="1" applyAlignment="1" applyProtection="1">
      <alignment horizontal="center" vertical="center"/>
    </xf>
    <xf numFmtId="0" fontId="29" fillId="0" borderId="6" xfId="0" applyFont="1" applyFill="1" applyBorder="1" applyAlignment="1" applyProtection="1">
      <alignment horizontal="center" vertical="top"/>
    </xf>
    <xf numFmtId="0" fontId="29" fillId="0" borderId="6" xfId="0" applyFont="1" applyFill="1" applyBorder="1" applyAlignment="1" applyProtection="1">
      <alignment horizontal="center" vertical="top" wrapText="1"/>
    </xf>
    <xf numFmtId="0" fontId="8" fillId="5" borderId="28" xfId="0" applyFont="1" applyFill="1" applyBorder="1" applyAlignment="1" applyProtection="1">
      <alignment horizontal="left" vertical="top"/>
    </xf>
    <xf numFmtId="0" fontId="8" fillId="5" borderId="0" xfId="0" applyFont="1" applyFill="1" applyBorder="1" applyAlignment="1" applyProtection="1">
      <alignment horizontal="left" vertical="top"/>
    </xf>
    <xf numFmtId="0" fontId="29" fillId="5" borderId="0" xfId="0" applyFont="1" applyFill="1" applyBorder="1" applyProtection="1"/>
    <xf numFmtId="0" fontId="38" fillId="5" borderId="0" xfId="0" applyFont="1" applyFill="1" applyBorder="1" applyProtection="1"/>
    <xf numFmtId="0" fontId="29" fillId="5" borderId="0" xfId="0" applyFont="1" applyFill="1" applyBorder="1" applyAlignment="1" applyProtection="1">
      <alignment horizontal="center"/>
    </xf>
    <xf numFmtId="0" fontId="36" fillId="0" borderId="29" xfId="0" applyFont="1" applyFill="1" applyBorder="1" applyAlignment="1" applyProtection="1">
      <alignment horizontal="center" vertical="center"/>
    </xf>
    <xf numFmtId="167" fontId="29" fillId="0" borderId="11" xfId="0" applyNumberFormat="1" applyFont="1" applyFill="1" applyBorder="1" applyAlignment="1" applyProtection="1">
      <alignment horizontal="left"/>
    </xf>
    <xf numFmtId="0" fontId="15" fillId="0" borderId="9" xfId="0" applyNumberFormat="1" applyFont="1" applyFill="1" applyBorder="1" applyAlignment="1" applyProtection="1">
      <alignment horizontal="center"/>
    </xf>
    <xf numFmtId="0" fontId="29" fillId="0" borderId="2" xfId="0" applyFont="1" applyFill="1" applyBorder="1" applyAlignment="1" applyProtection="1">
      <alignment horizontal="center" vertical="top" wrapText="1"/>
    </xf>
    <xf numFmtId="0" fontId="29" fillId="0" borderId="4" xfId="0" applyFont="1" applyFill="1" applyBorder="1" applyAlignment="1" applyProtection="1">
      <alignment horizontal="center" vertical="top" wrapText="1"/>
    </xf>
    <xf numFmtId="0" fontId="29" fillId="0" borderId="3" xfId="0" applyFont="1" applyFill="1" applyBorder="1" applyAlignment="1" applyProtection="1">
      <alignment horizontal="center" vertical="top"/>
    </xf>
    <xf numFmtId="0" fontId="29" fillId="0" borderId="2" xfId="0" applyFont="1" applyFill="1" applyBorder="1" applyAlignment="1" applyProtection="1">
      <alignment horizontal="center" vertical="top"/>
    </xf>
    <xf numFmtId="0" fontId="29" fillId="0" borderId="9" xfId="0" applyFont="1" applyFill="1" applyBorder="1" applyAlignment="1" applyProtection="1">
      <alignment horizontal="center" vertical="center"/>
    </xf>
    <xf numFmtId="0" fontId="29" fillId="0" borderId="9" xfId="0" applyFont="1" applyFill="1" applyBorder="1" applyAlignment="1" applyProtection="1">
      <alignment horizontal="center" vertical="top"/>
    </xf>
    <xf numFmtId="0" fontId="29" fillId="0" borderId="9" xfId="0" applyFont="1" applyFill="1" applyBorder="1" applyAlignment="1" applyProtection="1">
      <alignment horizontal="center" vertical="top" wrapText="1"/>
    </xf>
    <xf numFmtId="167" fontId="38" fillId="0" borderId="4" xfId="0" applyNumberFormat="1" applyFont="1" applyFill="1" applyBorder="1" applyAlignment="1" applyProtection="1">
      <alignment horizontal="center" vertical="top" wrapText="1"/>
    </xf>
    <xf numFmtId="0" fontId="14" fillId="7" borderId="16" xfId="0" applyFont="1" applyFill="1" applyBorder="1" applyAlignment="1" applyProtection="1">
      <alignment horizontal="center"/>
    </xf>
    <xf numFmtId="0" fontId="25" fillId="7" borderId="16" xfId="0" applyFont="1" applyFill="1" applyBorder="1" applyAlignment="1" applyProtection="1">
      <alignment horizontal="center"/>
    </xf>
    <xf numFmtId="0" fontId="8" fillId="7" borderId="16" xfId="0" applyFont="1" applyFill="1" applyBorder="1" applyAlignment="1" applyProtection="1">
      <alignment horizontal="center" vertical="center"/>
    </xf>
    <xf numFmtId="0" fontId="12" fillId="7" borderId="16" xfId="0" applyFont="1" applyFill="1" applyBorder="1" applyAlignment="1" applyProtection="1">
      <alignment horizontal="center" vertical="center"/>
    </xf>
    <xf numFmtId="0" fontId="29" fillId="7" borderId="16" xfId="0" applyFont="1" applyFill="1" applyBorder="1" applyAlignment="1" applyProtection="1">
      <alignment horizontal="center" vertical="center"/>
    </xf>
    <xf numFmtId="0" fontId="38" fillId="5" borderId="0" xfId="0" applyFont="1" applyFill="1" applyBorder="1" applyAlignment="1" applyProtection="1">
      <alignment horizontal="center"/>
    </xf>
    <xf numFmtId="1" fontId="1" fillId="2" borderId="7" xfId="1" applyNumberFormat="1" applyFont="1" applyFill="1" applyBorder="1" applyAlignment="1" applyProtection="1">
      <alignment horizontal="center" vertical="center"/>
    </xf>
    <xf numFmtId="1" fontId="1" fillId="2" borderId="6" xfId="1" applyNumberFormat="1" applyFont="1" applyFill="1" applyBorder="1" applyAlignment="1" applyProtection="1">
      <alignment horizontal="center" vertical="center"/>
    </xf>
    <xf numFmtId="0" fontId="29" fillId="0" borderId="5" xfId="0" applyFont="1" applyFill="1" applyBorder="1" applyAlignment="1" applyProtection="1"/>
    <xf numFmtId="0" fontId="29" fillId="0" borderId="29" xfId="0" applyFont="1" applyFill="1" applyBorder="1" applyAlignment="1" applyProtection="1"/>
    <xf numFmtId="2" fontId="47" fillId="7" borderId="6" xfId="0" applyNumberFormat="1" applyFont="1" applyFill="1" applyBorder="1" applyAlignment="1" applyProtection="1">
      <alignment horizontal="center" vertical="center"/>
      <protection locked="0"/>
    </xf>
    <xf numFmtId="167" fontId="1" fillId="2" borderId="7" xfId="1" applyNumberFormat="1" applyFont="1" applyFill="1" applyBorder="1" applyAlignment="1" applyProtection="1">
      <alignment horizontal="center" vertical="center"/>
    </xf>
    <xf numFmtId="164" fontId="14" fillId="7" borderId="31" xfId="0" applyNumberFormat="1" applyFont="1" applyFill="1" applyBorder="1" applyAlignment="1" applyProtection="1">
      <alignment horizontal="centerContinuous"/>
      <protection locked="0"/>
    </xf>
    <xf numFmtId="164" fontId="14" fillId="7" borderId="32" xfId="0" applyNumberFormat="1" applyFont="1" applyFill="1" applyBorder="1" applyAlignment="1" applyProtection="1">
      <alignment horizontal="centerContinuous"/>
      <protection locked="0"/>
    </xf>
    <xf numFmtId="43" fontId="1" fillId="2" borderId="7" xfId="18" applyNumberFormat="1" applyFont="1" applyFill="1" applyBorder="1" applyAlignment="1" applyProtection="1">
      <alignment horizontal="center" vertical="center"/>
    </xf>
    <xf numFmtId="43" fontId="22" fillId="2" borderId="7" xfId="18" applyNumberFormat="1" applyFont="1" applyFill="1" applyBorder="1" applyAlignment="1" applyProtection="1">
      <alignment horizontal="center" vertical="center"/>
    </xf>
    <xf numFmtId="43" fontId="22" fillId="2" borderId="6" xfId="18" applyNumberFormat="1" applyFont="1" applyFill="1" applyBorder="1" applyAlignment="1" applyProtection="1">
      <alignment horizontal="center" vertical="center"/>
    </xf>
    <xf numFmtId="2" fontId="38" fillId="0" borderId="6" xfId="18" applyNumberFormat="1" applyFont="1" applyFill="1" applyBorder="1" applyAlignment="1" applyProtection="1">
      <alignment horizontal="center" vertical="center"/>
    </xf>
    <xf numFmtId="2" fontId="38" fillId="0" borderId="6" xfId="0" applyNumberFormat="1" applyFont="1" applyFill="1" applyBorder="1" applyAlignment="1" applyProtection="1">
      <alignment horizontal="center" vertical="center"/>
    </xf>
    <xf numFmtId="0" fontId="40" fillId="7" borderId="32" xfId="0" applyFont="1" applyFill="1" applyBorder="1" applyAlignment="1" applyProtection="1">
      <alignment horizontal="centerContinuous"/>
      <protection locked="0"/>
    </xf>
    <xf numFmtId="2" fontId="1" fillId="2" borderId="7" xfId="1" applyNumberFormat="1" applyFont="1" applyFill="1" applyBorder="1" applyAlignment="1" applyProtection="1">
      <alignment horizontal="center" vertical="center"/>
    </xf>
    <xf numFmtId="2" fontId="22" fillId="2" borderId="7" xfId="1" applyNumberFormat="1" applyFont="1" applyFill="1" applyBorder="1" applyAlignment="1" applyProtection="1">
      <alignment horizontal="center" vertical="center"/>
    </xf>
    <xf numFmtId="2" fontId="22" fillId="2" borderId="6" xfId="1" applyNumberFormat="1" applyFont="1" applyFill="1" applyBorder="1" applyAlignment="1" applyProtection="1">
      <alignment horizontal="center" vertical="center"/>
    </xf>
    <xf numFmtId="2" fontId="24" fillId="0" borderId="16" xfId="1" applyNumberFormat="1" applyFont="1" applyBorder="1" applyAlignment="1" applyProtection="1">
      <alignment horizontal="center"/>
    </xf>
    <xf numFmtId="2" fontId="24" fillId="0" borderId="16" xfId="1" applyNumberFormat="1" applyFont="1" applyFill="1" applyBorder="1" applyAlignment="1" applyProtection="1">
      <alignment horizontal="center" vertical="center"/>
    </xf>
    <xf numFmtId="1" fontId="24" fillId="0" borderId="16" xfId="0" applyNumberFormat="1" applyFont="1" applyBorder="1" applyAlignment="1">
      <alignment horizontal="center" vertical="center"/>
    </xf>
    <xf numFmtId="2" fontId="47" fillId="7" borderId="9" xfId="0" applyNumberFormat="1" applyFont="1" applyFill="1" applyBorder="1" applyAlignment="1" applyProtection="1">
      <alignment horizontal="center" vertical="center"/>
      <protection locked="0"/>
    </xf>
    <xf numFmtId="2" fontId="15" fillId="5" borderId="24" xfId="0" quotePrefix="1" applyNumberFormat="1" applyFont="1" applyFill="1" applyBorder="1" applyAlignment="1" applyProtection="1">
      <alignment horizontal="center"/>
    </xf>
    <xf numFmtId="2" fontId="1" fillId="2" borderId="6" xfId="1" applyNumberFormat="1" applyFont="1" applyFill="1" applyBorder="1" applyAlignment="1" applyProtection="1">
      <alignment horizontal="center" vertical="center"/>
    </xf>
    <xf numFmtId="43" fontId="38" fillId="0" borderId="6" xfId="0" applyNumberFormat="1" applyFont="1" applyFill="1" applyBorder="1" applyAlignment="1" applyProtection="1">
      <alignment horizontal="center" vertical="center"/>
    </xf>
    <xf numFmtId="43" fontId="38" fillId="0" borderId="6" xfId="18" applyNumberFormat="1" applyFont="1" applyFill="1" applyBorder="1" applyAlignment="1" applyProtection="1">
      <alignment horizontal="center" vertical="center"/>
    </xf>
    <xf numFmtId="2" fontId="1" fillId="0" borderId="0" xfId="1" applyNumberFormat="1" applyFont="1" applyBorder="1" applyProtection="1"/>
    <xf numFmtId="2" fontId="24" fillId="0" borderId="16" xfId="1" applyNumberFormat="1" applyFont="1" applyBorder="1" applyAlignment="1" applyProtection="1">
      <alignment vertical="center"/>
    </xf>
    <xf numFmtId="2" fontId="1" fillId="2" borderId="7" xfId="1" applyNumberFormat="1" applyFont="1" applyFill="1" applyBorder="1" applyAlignment="1" applyProtection="1">
      <alignment horizontal="left" vertical="center" indent="1"/>
    </xf>
    <xf numFmtId="2" fontId="22" fillId="2" borderId="7" xfId="1" applyNumberFormat="1" applyFont="1" applyFill="1" applyBorder="1" applyAlignment="1" applyProtection="1">
      <alignment horizontal="left" vertical="center" indent="1"/>
    </xf>
    <xf numFmtId="2" fontId="22" fillId="2" borderId="6" xfId="1" applyNumberFormat="1" applyFont="1" applyFill="1" applyBorder="1" applyAlignment="1" applyProtection="1">
      <alignment horizontal="left" vertical="center" indent="1"/>
    </xf>
    <xf numFmtId="2" fontId="24" fillId="0" borderId="16" xfId="1" applyNumberFormat="1" applyFont="1" applyFill="1" applyBorder="1" applyAlignment="1" applyProtection="1">
      <alignment vertical="center"/>
    </xf>
    <xf numFmtId="0" fontId="6" fillId="3" borderId="11" xfId="1" applyFont="1" applyFill="1" applyBorder="1" applyAlignment="1" applyProtection="1"/>
    <xf numFmtId="2" fontId="15" fillId="0" borderId="16" xfId="1" applyNumberFormat="1" applyFont="1" applyBorder="1" applyAlignment="1" applyProtection="1">
      <alignment horizontal="center"/>
    </xf>
    <xf numFmtId="0" fontId="25" fillId="0" borderId="28" xfId="0" applyFont="1" applyFill="1" applyBorder="1" applyAlignment="1" applyProtection="1">
      <alignment horizontal="left" vertical="top"/>
    </xf>
    <xf numFmtId="0" fontId="14" fillId="0" borderId="32" xfId="0" applyNumberFormat="1" applyFont="1" applyBorder="1" applyAlignment="1" applyProtection="1">
      <alignment horizontal="center"/>
    </xf>
    <xf numFmtId="0" fontId="25" fillId="0" borderId="3" xfId="0" applyFont="1" applyFill="1" applyBorder="1" applyAlignment="1" applyProtection="1">
      <alignment horizontal="left" vertical="top"/>
    </xf>
    <xf numFmtId="0" fontId="25" fillId="0" borderId="3" xfId="0" applyFont="1" applyBorder="1" applyAlignment="1" applyProtection="1">
      <alignment horizontal="center" vertical="top"/>
    </xf>
    <xf numFmtId="0" fontId="25" fillId="0" borderId="28" xfId="0" applyFont="1" applyBorder="1" applyAlignment="1" applyProtection="1">
      <alignment horizontal="left" vertical="top"/>
    </xf>
    <xf numFmtId="0" fontId="25" fillId="0" borderId="28" xfId="0" applyFont="1" applyFill="1" applyBorder="1" applyAlignment="1" applyProtection="1">
      <alignment horizontal="left"/>
    </xf>
    <xf numFmtId="0" fontId="29" fillId="55" borderId="6" xfId="0" applyFont="1" applyFill="1" applyBorder="1" applyAlignment="1" applyProtection="1">
      <alignment horizontal="center" vertical="center"/>
      <protection locked="0"/>
    </xf>
    <xf numFmtId="0" fontId="29" fillId="55" borderId="9" xfId="0" applyFont="1" applyFill="1" applyBorder="1" applyAlignment="1" applyProtection="1">
      <alignment horizontal="center" vertical="center"/>
      <protection locked="0"/>
    </xf>
    <xf numFmtId="0" fontId="29" fillId="55" borderId="15" xfId="0" applyFont="1" applyFill="1" applyBorder="1" applyAlignment="1" applyProtection="1">
      <alignment horizontal="center" vertical="top"/>
      <protection locked="0"/>
    </xf>
    <xf numFmtId="0" fontId="0" fillId="0" borderId="5" xfId="0" applyBorder="1" applyAlignment="1" applyProtection="1">
      <alignment horizontal="centerContinuous"/>
    </xf>
    <xf numFmtId="0" fontId="40" fillId="0" borderId="5" xfId="0" applyFont="1" applyFill="1" applyBorder="1" applyAlignment="1" applyProtection="1"/>
    <xf numFmtId="0" fontId="40" fillId="0" borderId="29" xfId="0" applyFont="1" applyFill="1" applyBorder="1" applyAlignment="1" applyProtection="1"/>
    <xf numFmtId="167" fontId="14" fillId="7" borderId="31" xfId="0" applyNumberFormat="1" applyFont="1" applyFill="1" applyBorder="1" applyAlignment="1" applyProtection="1">
      <alignment horizontal="centerContinuous"/>
      <protection locked="0"/>
    </xf>
    <xf numFmtId="167" fontId="14" fillId="7" borderId="16" xfId="0" applyNumberFormat="1" applyFont="1" applyFill="1" applyBorder="1" applyAlignment="1" applyProtection="1">
      <alignment horizontal="centerContinuous"/>
    </xf>
    <xf numFmtId="167" fontId="14" fillId="7" borderId="30" xfId="0" applyNumberFormat="1" applyFont="1" applyFill="1" applyBorder="1" applyAlignment="1" applyProtection="1">
      <alignment horizontal="centerContinuous"/>
    </xf>
    <xf numFmtId="0" fontId="29" fillId="0" borderId="5" xfId="0" quotePrefix="1" applyFont="1" applyFill="1" applyBorder="1" applyAlignment="1" applyProtection="1">
      <alignment horizontal="center"/>
    </xf>
    <xf numFmtId="164" fontId="14" fillId="7" borderId="16" xfId="0" applyNumberFormat="1" applyFont="1" applyFill="1" applyBorder="1" applyAlignment="1" applyProtection="1">
      <alignment horizontal="centerContinuous"/>
    </xf>
    <xf numFmtId="164" fontId="14" fillId="7" borderId="30" xfId="0" applyNumberFormat="1" applyFont="1" applyFill="1" applyBorder="1" applyAlignment="1" applyProtection="1">
      <alignment horizontal="centerContinuous"/>
    </xf>
    <xf numFmtId="0" fontId="14" fillId="7" borderId="16" xfId="0" applyNumberFormat="1" applyFont="1" applyFill="1" applyBorder="1" applyAlignment="1" applyProtection="1">
      <alignment horizontal="centerContinuous"/>
    </xf>
    <xf numFmtId="0" fontId="14" fillId="7" borderId="30" xfId="0" applyNumberFormat="1" applyFont="1" applyFill="1" applyBorder="1" applyAlignment="1" applyProtection="1">
      <alignment horizontal="centerContinuous"/>
    </xf>
    <xf numFmtId="164" fontId="14" fillId="7" borderId="5" xfId="0" applyNumberFormat="1" applyFont="1" applyFill="1" applyBorder="1" applyAlignment="1" applyProtection="1">
      <alignment horizontal="centerContinuous"/>
    </xf>
    <xf numFmtId="164" fontId="14" fillId="7" borderId="29" xfId="0" applyNumberFormat="1" applyFont="1" applyFill="1" applyBorder="1" applyAlignment="1" applyProtection="1">
      <alignment horizontal="centerContinuous"/>
    </xf>
    <xf numFmtId="0" fontId="8" fillId="0" borderId="18" xfId="0" applyFont="1" applyFill="1" applyBorder="1" applyAlignment="1" applyProtection="1"/>
    <xf numFmtId="0" fontId="8" fillId="0" borderId="18" xfId="0" applyFont="1" applyFill="1" applyBorder="1" applyAlignment="1" applyProtection="1">
      <alignment horizontal="centerContinuous"/>
    </xf>
    <xf numFmtId="0" fontId="8" fillId="0" borderId="19" xfId="0" applyFont="1" applyFill="1" applyBorder="1" applyAlignment="1" applyProtection="1"/>
    <xf numFmtId="0" fontId="8" fillId="0" borderId="3" xfId="0" applyFont="1" applyFill="1" applyBorder="1" applyAlignment="1" applyProtection="1">
      <alignment vertical="center"/>
    </xf>
    <xf numFmtId="0" fontId="8" fillId="0" borderId="21" xfId="0" applyFont="1" applyFill="1" applyBorder="1" applyAlignment="1" applyProtection="1">
      <alignment vertical="center"/>
    </xf>
    <xf numFmtId="0" fontId="25" fillId="0" borderId="5" xfId="0" applyFont="1" applyFill="1" applyBorder="1" applyAlignment="1" applyProtection="1">
      <alignment vertical="top" wrapText="1"/>
    </xf>
    <xf numFmtId="0" fontId="25" fillId="0" borderId="29" xfId="0" applyFont="1" applyFill="1" applyBorder="1" applyAlignment="1" applyProtection="1">
      <alignment vertical="top" wrapText="1"/>
    </xf>
    <xf numFmtId="0" fontId="25" fillId="0" borderId="2" xfId="0" applyFont="1" applyFill="1" applyBorder="1" applyAlignment="1" applyProtection="1">
      <alignment vertical="top"/>
    </xf>
    <xf numFmtId="0" fontId="25" fillId="0" borderId="3" xfId="0" applyFont="1" applyFill="1" applyBorder="1" applyAlignment="1" applyProtection="1">
      <alignment vertical="top"/>
    </xf>
    <xf numFmtId="0" fontId="25" fillId="0" borderId="4" xfId="0" applyFont="1" applyFill="1" applyBorder="1" applyAlignment="1" applyProtection="1">
      <alignment vertical="top"/>
    </xf>
    <xf numFmtId="0" fontId="25" fillId="0" borderId="9" xfId="0" applyFont="1" applyFill="1" applyBorder="1" applyAlignment="1" applyProtection="1">
      <alignment horizontal="center" vertical="top"/>
    </xf>
    <xf numFmtId="0" fontId="25" fillId="0" borderId="36" xfId="0" applyFont="1" applyFill="1" applyBorder="1" applyAlignment="1" applyProtection="1">
      <alignment horizontal="center" vertical="top"/>
    </xf>
    <xf numFmtId="0" fontId="25" fillId="0" borderId="2" xfId="0" applyFont="1" applyFill="1" applyBorder="1" applyAlignment="1" applyProtection="1">
      <alignment vertical="center"/>
    </xf>
    <xf numFmtId="0" fontId="25" fillId="0" borderId="3" xfId="0" applyFont="1" applyFill="1" applyBorder="1" applyAlignment="1" applyProtection="1">
      <alignment vertical="center"/>
    </xf>
    <xf numFmtId="0" fontId="25" fillId="0" borderId="4" xfId="0" applyFont="1" applyFill="1" applyBorder="1" applyAlignment="1" applyProtection="1">
      <alignment vertical="center"/>
    </xf>
    <xf numFmtId="43" fontId="25" fillId="0" borderId="7" xfId="18" applyFont="1" applyFill="1" applyBorder="1" applyAlignment="1" applyProtection="1">
      <alignment vertical="center"/>
    </xf>
    <xf numFmtId="43" fontId="25" fillId="0" borderId="15" xfId="18" applyFont="1" applyFill="1" applyBorder="1" applyAlignment="1" applyProtection="1">
      <alignment vertical="center"/>
    </xf>
    <xf numFmtId="43" fontId="25" fillId="0" borderId="8" xfId="18" applyFont="1" applyFill="1" applyBorder="1" applyAlignment="1" applyProtection="1">
      <alignment vertical="center"/>
    </xf>
    <xf numFmtId="0" fontId="14" fillId="5" borderId="2" xfId="0" applyFont="1" applyFill="1" applyBorder="1" applyAlignment="1" applyProtection="1">
      <alignment vertical="center"/>
    </xf>
    <xf numFmtId="0" fontId="14" fillId="5" borderId="3" xfId="0" applyFont="1" applyFill="1" applyBorder="1" applyAlignment="1" applyProtection="1">
      <alignment vertical="center"/>
    </xf>
    <xf numFmtId="0" fontId="14" fillId="5" borderId="4" xfId="0" applyFont="1" applyFill="1" applyBorder="1" applyAlignment="1" applyProtection="1">
      <alignment vertical="center"/>
    </xf>
    <xf numFmtId="0" fontId="14" fillId="5" borderId="28" xfId="0" applyFont="1" applyFill="1" applyBorder="1" applyAlignment="1" applyProtection="1">
      <alignment vertical="center"/>
    </xf>
    <xf numFmtId="0" fontId="14" fillId="5" borderId="0" xfId="0" applyFont="1" applyFill="1" applyBorder="1" applyAlignment="1" applyProtection="1">
      <alignment vertical="center"/>
    </xf>
    <xf numFmtId="0" fontId="14" fillId="5" borderId="10" xfId="0" applyFont="1" applyFill="1" applyBorder="1" applyAlignment="1" applyProtection="1">
      <alignment vertical="center"/>
    </xf>
    <xf numFmtId="0" fontId="14" fillId="5" borderId="31" xfId="0" applyFont="1" applyFill="1" applyBorder="1" applyAlignment="1" applyProtection="1">
      <alignment vertical="center"/>
    </xf>
    <xf numFmtId="0" fontId="14" fillId="5" borderId="16" xfId="0" applyFont="1" applyFill="1" applyBorder="1" applyAlignment="1" applyProtection="1">
      <alignment vertical="center"/>
    </xf>
    <xf numFmtId="0" fontId="14" fillId="5" borderId="30" xfId="0" applyFont="1" applyFill="1" applyBorder="1" applyAlignment="1" applyProtection="1">
      <alignment vertical="center"/>
    </xf>
    <xf numFmtId="0" fontId="15" fillId="0" borderId="61" xfId="0" applyFont="1" applyFill="1" applyBorder="1" applyAlignment="1" applyProtection="1">
      <alignment vertical="top"/>
    </xf>
    <xf numFmtId="0" fontId="15" fillId="0" borderId="62" xfId="0" applyFont="1" applyFill="1" applyBorder="1" applyAlignment="1" applyProtection="1">
      <alignment vertical="top"/>
    </xf>
    <xf numFmtId="0" fontId="29" fillId="0" borderId="26" xfId="0" applyFont="1" applyFill="1" applyBorder="1" applyAlignment="1" applyProtection="1"/>
    <xf numFmtId="0" fontId="29" fillId="0" borderId="8" xfId="0" applyFont="1" applyFill="1" applyBorder="1" applyAlignment="1" applyProtection="1"/>
    <xf numFmtId="0" fontId="15" fillId="0" borderId="23" xfId="0" applyFont="1" applyFill="1" applyBorder="1" applyAlignment="1" applyProtection="1">
      <alignment vertical="top"/>
    </xf>
    <xf numFmtId="0" fontId="15" fillId="0" borderId="29" xfId="0" applyFont="1" applyFill="1" applyBorder="1" applyAlignment="1" applyProtection="1">
      <alignment vertical="top"/>
    </xf>
    <xf numFmtId="0" fontId="15" fillId="0" borderId="1" xfId="0" applyFont="1" applyBorder="1" applyAlignment="1" applyProtection="1"/>
    <xf numFmtId="0" fontId="32" fillId="7" borderId="1" xfId="0" applyFont="1" applyFill="1" applyBorder="1" applyAlignment="1" applyProtection="1">
      <alignment horizontal="centerContinuous" vertical="center"/>
      <protection locked="0"/>
    </xf>
    <xf numFmtId="165" fontId="32" fillId="7" borderId="23" xfId="0" applyNumberFormat="1" applyFont="1" applyFill="1" applyBorder="1" applyAlignment="1" applyProtection="1">
      <alignment horizontal="centerContinuous" vertical="center"/>
      <protection locked="0"/>
    </xf>
    <xf numFmtId="0" fontId="25" fillId="0" borderId="57" xfId="0" applyFont="1" applyFill="1" applyBorder="1" applyAlignment="1" applyProtection="1">
      <alignment horizontal="centerContinuous" vertical="top"/>
    </xf>
    <xf numFmtId="0" fontId="25" fillId="0" borderId="18" xfId="0" applyFont="1" applyFill="1" applyBorder="1" applyAlignment="1" applyProtection="1">
      <alignment horizontal="centerContinuous" vertical="top"/>
    </xf>
    <xf numFmtId="0" fontId="25" fillId="0" borderId="37" xfId="0" applyFont="1" applyFill="1" applyBorder="1" applyAlignment="1" applyProtection="1">
      <alignment horizontal="centerContinuous" vertical="top"/>
    </xf>
    <xf numFmtId="0" fontId="25" fillId="0" borderId="2" xfId="0" applyFont="1" applyBorder="1" applyAlignment="1" applyProtection="1">
      <alignment horizontal="centerContinuous" vertical="top"/>
    </xf>
    <xf numFmtId="0" fontId="25" fillId="0" borderId="3" xfId="0" applyFont="1" applyBorder="1" applyAlignment="1" applyProtection="1">
      <alignment horizontal="centerContinuous" vertical="top"/>
    </xf>
    <xf numFmtId="0" fontId="25" fillId="0" borderId="4" xfId="0" applyFont="1" applyBorder="1" applyAlignment="1" applyProtection="1">
      <alignment horizontal="centerContinuous" vertical="top"/>
    </xf>
    <xf numFmtId="0" fontId="25" fillId="0" borderId="2" xfId="0" applyFont="1" applyFill="1" applyBorder="1" applyAlignment="1" applyProtection="1">
      <alignment horizontal="centerContinuous" vertical="top"/>
    </xf>
    <xf numFmtId="0" fontId="25" fillId="0" borderId="3" xfId="0" applyFont="1" applyFill="1" applyBorder="1" applyAlignment="1" applyProtection="1">
      <alignment horizontal="centerContinuous" vertical="top"/>
    </xf>
    <xf numFmtId="0" fontId="25" fillId="0" borderId="4" xfId="0" applyFont="1" applyFill="1" applyBorder="1" applyAlignment="1" applyProtection="1">
      <alignment horizontal="centerContinuous" vertical="top"/>
    </xf>
    <xf numFmtId="0" fontId="8" fillId="0" borderId="3" xfId="0" applyFont="1" applyFill="1" applyBorder="1" applyAlignment="1" applyProtection="1">
      <alignment horizontal="centerContinuous"/>
    </xf>
    <xf numFmtId="0" fontId="25" fillId="0" borderId="59" xfId="0" applyFont="1" applyFill="1" applyBorder="1" applyAlignment="1" applyProtection="1">
      <alignment horizontal="centerContinuous"/>
    </xf>
    <xf numFmtId="0" fontId="25" fillId="0" borderId="60" xfId="0" applyFont="1" applyFill="1" applyBorder="1" applyAlignment="1" applyProtection="1">
      <alignment horizontal="centerContinuous"/>
    </xf>
    <xf numFmtId="0" fontId="25" fillId="0" borderId="63" xfId="0" applyFont="1" applyFill="1" applyBorder="1" applyAlignment="1" applyProtection="1">
      <alignment vertical="top"/>
    </xf>
    <xf numFmtId="0" fontId="25" fillId="0" borderId="64" xfId="0" applyFont="1" applyFill="1" applyBorder="1" applyAlignment="1" applyProtection="1">
      <alignment vertical="top"/>
    </xf>
    <xf numFmtId="0" fontId="25" fillId="0" borderId="65" xfId="0" applyFont="1" applyFill="1" applyBorder="1" applyAlignment="1" applyProtection="1">
      <alignment vertical="top"/>
    </xf>
    <xf numFmtId="0" fontId="25" fillId="0" borderId="2" xfId="0" applyFont="1" applyFill="1" applyBorder="1" applyAlignment="1" applyProtection="1"/>
    <xf numFmtId="0" fontId="25" fillId="0" borderId="3" xfId="0" applyFont="1" applyFill="1" applyBorder="1" applyAlignment="1" applyProtection="1"/>
    <xf numFmtId="0" fontId="25" fillId="0" borderId="4" xfId="0" applyFont="1" applyFill="1" applyBorder="1" applyAlignment="1" applyProtection="1"/>
    <xf numFmtId="14" fontId="41" fillId="7" borderId="28" xfId="0" applyNumberFormat="1" applyFont="1" applyFill="1" applyBorder="1" applyAlignment="1" applyProtection="1">
      <alignment vertical="center"/>
      <protection locked="0"/>
    </xf>
    <xf numFmtId="49" fontId="32" fillId="7" borderId="5" xfId="0" applyNumberFormat="1" applyFont="1" applyFill="1" applyBorder="1" applyAlignment="1" applyProtection="1">
      <alignment horizontal="centerContinuous" vertical="center"/>
      <protection locked="0"/>
    </xf>
    <xf numFmtId="0" fontId="38" fillId="7" borderId="66" xfId="0" applyFont="1" applyFill="1" applyBorder="1" applyAlignment="1" applyProtection="1">
      <alignment horizontal="centerContinuous" vertical="center"/>
    </xf>
    <xf numFmtId="0" fontId="8" fillId="0" borderId="18" xfId="0" applyFont="1" applyFill="1" applyBorder="1" applyAlignment="1" applyProtection="1">
      <alignment horizontal="centerContinuous" vertical="center"/>
    </xf>
    <xf numFmtId="0" fontId="8" fillId="0" borderId="17" xfId="0" applyFont="1" applyFill="1" applyBorder="1" applyAlignment="1" applyProtection="1">
      <alignment horizontal="centerContinuous" vertical="center"/>
    </xf>
    <xf numFmtId="165" fontId="8" fillId="0" borderId="22" xfId="0" applyNumberFormat="1" applyFont="1" applyFill="1" applyBorder="1" applyAlignment="1" applyProtection="1">
      <alignment horizontal="centerContinuous" vertical="center"/>
    </xf>
    <xf numFmtId="0" fontId="25" fillId="0" borderId="57" xfId="0" applyFont="1" applyFill="1" applyBorder="1" applyAlignment="1" applyProtection="1">
      <alignment horizontal="centerContinuous" vertical="center"/>
    </xf>
    <xf numFmtId="0" fontId="25" fillId="0" borderId="28" xfId="0" applyFont="1" applyBorder="1" applyAlignment="1" applyProtection="1">
      <alignment horizontal="left" vertical="center"/>
    </xf>
    <xf numFmtId="0" fontId="25" fillId="0" borderId="2" xfId="0" applyFont="1" applyBorder="1" applyAlignment="1" applyProtection="1">
      <alignment horizontal="centerContinuous" vertical="center"/>
    </xf>
    <xf numFmtId="0" fontId="25" fillId="0" borderId="2" xfId="0" applyFont="1" applyFill="1" applyBorder="1" applyAlignment="1" applyProtection="1">
      <alignment horizontal="centerContinuous" vertical="center"/>
    </xf>
    <xf numFmtId="0" fontId="25" fillId="0" borderId="28" xfId="0" applyFont="1" applyBorder="1" applyAlignment="1" applyProtection="1">
      <alignment horizontal="center" vertical="top"/>
    </xf>
    <xf numFmtId="0" fontId="25" fillId="0" borderId="58" xfId="0" applyFont="1" applyFill="1" applyBorder="1" applyAlignment="1" applyProtection="1">
      <alignment horizontal="centerContinuous" vertical="center"/>
    </xf>
    <xf numFmtId="0" fontId="25" fillId="0" borderId="32" xfId="0" applyFont="1" applyFill="1" applyBorder="1" applyAlignment="1" applyProtection="1">
      <alignment horizontal="centerContinuous" vertical="top" wrapText="1"/>
    </xf>
    <xf numFmtId="0" fontId="25" fillId="0" borderId="5" xfId="0" applyFont="1" applyFill="1" applyBorder="1" applyAlignment="1" applyProtection="1">
      <alignment horizontal="centerContinuous" vertical="top" wrapText="1"/>
    </xf>
    <xf numFmtId="0" fontId="25" fillId="0" borderId="5" xfId="0" applyFont="1" applyFill="1" applyBorder="1" applyAlignment="1" applyProtection="1">
      <alignment horizontal="center" vertical="top" wrapText="1"/>
    </xf>
    <xf numFmtId="0" fontId="25" fillId="0" borderId="29" xfId="0" applyFont="1" applyFill="1" applyBorder="1" applyAlignment="1" applyProtection="1">
      <alignment horizontal="center" vertical="top" wrapText="1"/>
    </xf>
    <xf numFmtId="0" fontId="15" fillId="0" borderId="32" xfId="0" applyFont="1" applyFill="1" applyBorder="1" applyAlignment="1" applyProtection="1">
      <alignment horizontal="centerContinuous"/>
    </xf>
    <xf numFmtId="0" fontId="15" fillId="0" borderId="5" xfId="0" applyFont="1" applyFill="1" applyBorder="1" applyAlignment="1" applyProtection="1">
      <alignment horizontal="centerContinuous"/>
    </xf>
    <xf numFmtId="0" fontId="15" fillId="0" borderId="29" xfId="0" applyFont="1" applyFill="1" applyBorder="1" applyAlignment="1" applyProtection="1">
      <alignment horizontal="centerContinuous"/>
    </xf>
    <xf numFmtId="0" fontId="14" fillId="0" borderId="32" xfId="0" applyNumberFormat="1" applyFont="1" applyBorder="1" applyAlignment="1" applyProtection="1">
      <alignment horizontal="centerContinuous"/>
    </xf>
    <xf numFmtId="0" fontId="14" fillId="0" borderId="5" xfId="0" applyNumberFormat="1" applyFont="1" applyBorder="1" applyAlignment="1" applyProtection="1">
      <alignment horizontal="centerContinuous"/>
    </xf>
    <xf numFmtId="0" fontId="14" fillId="0" borderId="29" xfId="0" applyNumberFormat="1" applyFont="1" applyBorder="1" applyAlignment="1" applyProtection="1">
      <alignment horizontal="centerContinuous"/>
    </xf>
    <xf numFmtId="0" fontId="14" fillId="5" borderId="5" xfId="0" applyFont="1" applyFill="1" applyBorder="1" applyAlignment="1" applyProtection="1">
      <alignment horizontal="centerContinuous" vertical="center"/>
    </xf>
    <xf numFmtId="0" fontId="14" fillId="5" borderId="29" xfId="0" applyFont="1" applyFill="1" applyBorder="1" applyAlignment="1" applyProtection="1">
      <alignment horizontal="centerContinuous" vertical="center"/>
    </xf>
    <xf numFmtId="0" fontId="14" fillId="0" borderId="5" xfId="0" applyFont="1" applyFill="1" applyBorder="1" applyAlignment="1" applyProtection="1">
      <alignment horizontal="centerContinuous" vertical="center"/>
    </xf>
    <xf numFmtId="0" fontId="29" fillId="0" borderId="2" xfId="0" applyFont="1" applyFill="1" applyBorder="1" applyAlignment="1" applyProtection="1"/>
    <xf numFmtId="0" fontId="29" fillId="0" borderId="3" xfId="0" applyFont="1" applyFill="1" applyBorder="1" applyAlignment="1" applyProtection="1"/>
    <xf numFmtId="0" fontId="29" fillId="0" borderId="4" xfId="0" applyFont="1" applyFill="1" applyBorder="1" applyAlignment="1" applyProtection="1"/>
    <xf numFmtId="0" fontId="29" fillId="0" borderId="28" xfId="0" applyFont="1" applyFill="1" applyBorder="1" applyAlignment="1" applyProtection="1"/>
    <xf numFmtId="0" fontId="29" fillId="0" borderId="0" xfId="0" applyFont="1" applyFill="1" applyBorder="1" applyAlignment="1" applyProtection="1"/>
    <xf numFmtId="0" fontId="29" fillId="0" borderId="10" xfId="0" applyFont="1" applyFill="1" applyBorder="1" applyAlignment="1" applyProtection="1"/>
    <xf numFmtId="0" fontId="29" fillId="0" borderId="31" xfId="0" applyFont="1" applyFill="1" applyBorder="1" applyAlignment="1" applyProtection="1"/>
    <xf numFmtId="0" fontId="29" fillId="0" borderId="16" xfId="0" applyFont="1" applyFill="1" applyBorder="1" applyAlignment="1" applyProtection="1"/>
    <xf numFmtId="0" fontId="29" fillId="0" borderId="30" xfId="0" applyFont="1" applyFill="1" applyBorder="1" applyAlignment="1" applyProtection="1"/>
    <xf numFmtId="0" fontId="25" fillId="0" borderId="63" xfId="0" applyFont="1" applyFill="1" applyBorder="1" applyAlignment="1" applyProtection="1">
      <alignment horizontal="centerContinuous" vertical="top"/>
    </xf>
    <xf numFmtId="0" fontId="25" fillId="0" borderId="64" xfId="0" applyFont="1" applyFill="1" applyBorder="1" applyAlignment="1" applyProtection="1">
      <alignment horizontal="centerContinuous" vertical="top"/>
    </xf>
    <xf numFmtId="0" fontId="25" fillId="0" borderId="65" xfId="0" applyFont="1" applyFill="1" applyBorder="1" applyAlignment="1" applyProtection="1">
      <alignment horizontal="centerContinuous" vertical="top"/>
    </xf>
    <xf numFmtId="0" fontId="25" fillId="0" borderId="39" xfId="0" applyFont="1" applyBorder="1" applyAlignment="1" applyProtection="1">
      <alignment horizontal="centerContinuous" vertical="top"/>
    </xf>
    <xf numFmtId="0" fontId="25" fillId="0" borderId="34" xfId="0" applyFont="1" applyBorder="1" applyAlignment="1" applyProtection="1">
      <alignment horizontal="centerContinuous" vertical="top"/>
    </xf>
    <xf numFmtId="0" fontId="25" fillId="0" borderId="40" xfId="0" applyFont="1" applyBorder="1" applyAlignment="1" applyProtection="1">
      <alignment horizontal="centerContinuous" vertical="top"/>
    </xf>
    <xf numFmtId="43" fontId="25" fillId="0" borderId="7" xfId="18" applyFont="1" applyFill="1" applyBorder="1" applyAlignment="1" applyProtection="1">
      <alignment horizontal="centerContinuous" vertical="center"/>
    </xf>
    <xf numFmtId="43" fontId="25" fillId="0" borderId="15" xfId="18" applyFont="1" applyFill="1" applyBorder="1" applyAlignment="1" applyProtection="1">
      <alignment horizontal="centerContinuous" vertical="center"/>
    </xf>
    <xf numFmtId="43" fontId="25" fillId="0" borderId="8" xfId="18" applyFont="1" applyFill="1" applyBorder="1" applyAlignment="1" applyProtection="1">
      <alignment horizontal="centerContinuous" vertical="center"/>
    </xf>
    <xf numFmtId="0" fontId="29" fillId="0" borderId="32" xfId="0" applyFont="1" applyFill="1" applyBorder="1" applyAlignment="1" applyProtection="1"/>
    <xf numFmtId="0" fontId="25" fillId="0" borderId="2" xfId="0" applyNumberFormat="1" applyFont="1" applyFill="1" applyBorder="1" applyAlignment="1" applyProtection="1"/>
    <xf numFmtId="0" fontId="25" fillId="0" borderId="3" xfId="0" applyNumberFormat="1" applyFont="1" applyFill="1" applyBorder="1" applyAlignment="1" applyProtection="1"/>
    <xf numFmtId="0" fontId="25" fillId="0" borderId="4" xfId="0" applyNumberFormat="1" applyFont="1" applyFill="1" applyBorder="1" applyAlignment="1" applyProtection="1"/>
    <xf numFmtId="0" fontId="15" fillId="0" borderId="0" xfId="0" applyFont="1" applyFill="1" applyBorder="1" applyAlignment="1" applyProtection="1"/>
    <xf numFmtId="0" fontId="38" fillId="0" borderId="0" xfId="0" applyFont="1" applyFill="1" applyBorder="1" applyAlignment="1" applyProtection="1"/>
    <xf numFmtId="0" fontId="38" fillId="0" borderId="11" xfId="0" applyFont="1" applyFill="1" applyBorder="1" applyAlignment="1" applyProtection="1"/>
    <xf numFmtId="0" fontId="38" fillId="0" borderId="28" xfId="0" applyFont="1" applyFill="1" applyBorder="1" applyAlignment="1" applyProtection="1"/>
    <xf numFmtId="0" fontId="38" fillId="0" borderId="10" xfId="0" applyFont="1" applyFill="1" applyBorder="1" applyAlignment="1" applyProtection="1"/>
    <xf numFmtId="14" fontId="38" fillId="0" borderId="0" xfId="0" applyNumberFormat="1" applyFont="1" applyFill="1" applyBorder="1" applyAlignment="1" applyProtection="1"/>
    <xf numFmtId="14" fontId="38" fillId="0" borderId="11" xfId="0" applyNumberFormat="1" applyFont="1" applyFill="1" applyBorder="1" applyAlignment="1" applyProtection="1"/>
    <xf numFmtId="0" fontId="29" fillId="0" borderId="7" xfId="0" applyFont="1" applyFill="1" applyBorder="1" applyAlignment="1" applyProtection="1"/>
    <xf numFmtId="0" fontId="15" fillId="0" borderId="0" xfId="0" applyFont="1" applyFill="1" applyBorder="1" applyAlignment="1" applyProtection="1">
      <alignment vertical="top"/>
    </xf>
    <xf numFmtId="0" fontId="29" fillId="0" borderId="56" xfId="0" applyFont="1" applyFill="1" applyBorder="1" applyAlignment="1" applyProtection="1"/>
    <xf numFmtId="0" fontId="29" fillId="0" borderId="13" xfId="0" applyFont="1" applyFill="1" applyBorder="1" applyAlignment="1" applyProtection="1"/>
    <xf numFmtId="0" fontId="38" fillId="0" borderId="13" xfId="0" applyFont="1" applyFill="1" applyBorder="1" applyAlignment="1" applyProtection="1"/>
    <xf numFmtId="14" fontId="38" fillId="0" borderId="13" xfId="0" applyNumberFormat="1" applyFont="1" applyFill="1" applyBorder="1" applyAlignment="1" applyProtection="1"/>
    <xf numFmtId="14" fontId="38" fillId="0" borderId="14" xfId="0" applyNumberFormat="1" applyFont="1" applyFill="1" applyBorder="1" applyAlignment="1" applyProtection="1"/>
    <xf numFmtId="0" fontId="8" fillId="0" borderId="54" xfId="0" applyFont="1" applyFill="1" applyBorder="1" applyAlignment="1" applyProtection="1"/>
    <xf numFmtId="0" fontId="8" fillId="0" borderId="36" xfId="0" applyFont="1" applyFill="1" applyBorder="1" applyAlignment="1" applyProtection="1"/>
    <xf numFmtId="0" fontId="8" fillId="0" borderId="55" xfId="0" applyFont="1" applyFill="1" applyBorder="1" applyAlignment="1" applyProtection="1"/>
    <xf numFmtId="0" fontId="36" fillId="0" borderId="54" xfId="0" applyFont="1" applyFill="1" applyBorder="1" applyAlignment="1" applyProtection="1">
      <alignment wrapText="1"/>
    </xf>
    <xf numFmtId="0" fontId="36" fillId="0" borderId="24" xfId="0" applyFont="1" applyFill="1" applyBorder="1" applyAlignment="1" applyProtection="1">
      <alignment wrapText="1"/>
    </xf>
    <xf numFmtId="43" fontId="25" fillId="0" borderId="7" xfId="18" applyFont="1" applyFill="1" applyBorder="1" applyAlignment="1" applyProtection="1">
      <alignment horizontal="center" vertical="top"/>
    </xf>
    <xf numFmtId="43" fontId="25" fillId="0" borderId="15" xfId="18" applyFont="1" applyFill="1" applyBorder="1" applyAlignment="1" applyProtection="1">
      <alignment horizontal="center" vertical="top"/>
    </xf>
    <xf numFmtId="43" fontId="25" fillId="0" borderId="8" xfId="18" applyFont="1" applyFill="1" applyBorder="1" applyAlignment="1" applyProtection="1">
      <alignment horizontal="center" vertical="top"/>
    </xf>
    <xf numFmtId="0" fontId="36" fillId="0" borderId="43" xfId="0" applyFont="1" applyFill="1" applyBorder="1" applyAlignment="1" applyProtection="1">
      <alignment wrapText="1"/>
    </xf>
    <xf numFmtId="0" fontId="40" fillId="0" borderId="5" xfId="0" applyFont="1" applyFill="1" applyBorder="1" applyAlignment="1" applyProtection="1">
      <alignment vertical="center"/>
    </xf>
    <xf numFmtId="0" fontId="40" fillId="0" borderId="29" xfId="0" applyFont="1" applyFill="1" applyBorder="1" applyAlignment="1" applyProtection="1">
      <alignment vertical="center"/>
    </xf>
    <xf numFmtId="0" fontId="25" fillId="5" borderId="41" xfId="0" applyFont="1" applyFill="1" applyBorder="1" applyAlignment="1" applyProtection="1"/>
    <xf numFmtId="0" fontId="25" fillId="5" borderId="33" xfId="0" applyFont="1" applyFill="1" applyBorder="1" applyAlignment="1" applyProtection="1"/>
    <xf numFmtId="0" fontId="25" fillId="5" borderId="42" xfId="0" applyFont="1" applyFill="1" applyBorder="1" applyAlignment="1" applyProtection="1"/>
    <xf numFmtId="0" fontId="14" fillId="5" borderId="32" xfId="0" applyFont="1" applyFill="1" applyBorder="1" applyAlignment="1" applyProtection="1">
      <alignment vertical="center"/>
    </xf>
    <xf numFmtId="0" fontId="14" fillId="5" borderId="5" xfId="0" applyFont="1" applyFill="1" applyBorder="1" applyAlignment="1" applyProtection="1">
      <alignment vertical="center"/>
    </xf>
    <xf numFmtId="0" fontId="14" fillId="5" borderId="29" xfId="0" applyFont="1" applyFill="1" applyBorder="1" applyAlignment="1" applyProtection="1">
      <alignment vertical="center"/>
    </xf>
    <xf numFmtId="0" fontId="8" fillId="0" borderId="37" xfId="0" applyFont="1" applyFill="1" applyBorder="1" applyAlignment="1" applyProtection="1">
      <alignment horizontal="centerContinuous" vertical="center"/>
    </xf>
    <xf numFmtId="165" fontId="8" fillId="0" borderId="3" xfId="0" applyNumberFormat="1" applyFont="1" applyFill="1" applyBorder="1" applyAlignment="1" applyProtection="1">
      <alignment horizontal="centerContinuous" vertical="center"/>
    </xf>
    <xf numFmtId="165" fontId="8" fillId="0" borderId="4" xfId="0" applyNumberFormat="1" applyFont="1" applyFill="1" applyBorder="1" applyAlignment="1" applyProtection="1">
      <alignment horizontal="centerContinuous" vertical="center"/>
    </xf>
    <xf numFmtId="0" fontId="8" fillId="0" borderId="57" xfId="0" applyFont="1" applyFill="1" applyBorder="1" applyAlignment="1" applyProtection="1">
      <alignment horizontal="centerContinuous" vertical="center"/>
    </xf>
    <xf numFmtId="0" fontId="8" fillId="0" borderId="4" xfId="0" applyFont="1" applyFill="1" applyBorder="1" applyAlignment="1" applyProtection="1">
      <alignment horizontal="centerContinuous"/>
    </xf>
    <xf numFmtId="0" fontId="29" fillId="0" borderId="2" xfId="0" applyFont="1" applyFill="1" applyBorder="1" applyAlignment="1" applyProtection="1">
      <alignment horizontal="centerContinuous"/>
    </xf>
    <xf numFmtId="0" fontId="29" fillId="0" borderId="3" xfId="0" applyFont="1" applyFill="1" applyBorder="1" applyAlignment="1" applyProtection="1">
      <alignment horizontal="centerContinuous"/>
    </xf>
    <xf numFmtId="14" fontId="15" fillId="0" borderId="21" xfId="0" applyNumberFormat="1" applyFont="1" applyFill="1" applyBorder="1" applyAlignment="1" applyProtection="1">
      <alignment horizontal="centerContinuous"/>
    </xf>
    <xf numFmtId="0" fontId="8" fillId="0" borderId="2" xfId="0" applyFont="1" applyFill="1" applyBorder="1" applyAlignment="1" applyProtection="1">
      <alignment horizontal="centerContinuous" vertical="center"/>
    </xf>
    <xf numFmtId="0" fontId="8" fillId="0" borderId="3" xfId="0" applyFont="1" applyFill="1" applyBorder="1" applyAlignment="1" applyProtection="1">
      <alignment horizontal="centerContinuous" vertical="center"/>
    </xf>
    <xf numFmtId="0" fontId="25" fillId="0" borderId="32" xfId="0" applyFont="1" applyFill="1" applyBorder="1" applyAlignment="1" applyProtection="1">
      <alignment horizontal="centerContinuous" vertical="top"/>
    </xf>
    <xf numFmtId="0" fontId="25" fillId="0" borderId="5" xfId="0" applyFont="1" applyFill="1" applyBorder="1" applyAlignment="1" applyProtection="1">
      <alignment horizontal="centerContinuous" vertical="top"/>
    </xf>
    <xf numFmtId="0" fontId="15" fillId="0" borderId="5" xfId="0" applyNumberFormat="1" applyFont="1" applyBorder="1" applyAlignment="1" applyProtection="1">
      <alignment horizontal="centerContinuous"/>
    </xf>
    <xf numFmtId="0" fontId="15" fillId="0" borderId="29" xfId="0" applyNumberFormat="1" applyFont="1" applyBorder="1" applyAlignment="1" applyProtection="1">
      <alignment horizontal="centerContinuous"/>
    </xf>
    <xf numFmtId="0" fontId="25" fillId="0" borderId="2" xfId="0" applyFont="1" applyFill="1" applyBorder="1" applyAlignment="1" applyProtection="1">
      <alignment horizontal="centerContinuous"/>
    </xf>
    <xf numFmtId="0" fontId="25" fillId="0" borderId="3" xfId="0" applyFont="1" applyFill="1" applyBorder="1" applyAlignment="1" applyProtection="1">
      <alignment horizontal="centerContinuous"/>
    </xf>
    <xf numFmtId="0" fontId="25" fillId="0" borderId="4" xfId="0" applyFont="1" applyFill="1" applyBorder="1" applyAlignment="1" applyProtection="1">
      <alignment horizontal="centerContinuous"/>
    </xf>
    <xf numFmtId="0" fontId="25" fillId="0" borderId="2" xfId="0" applyNumberFormat="1" applyFont="1" applyFill="1" applyBorder="1" applyAlignment="1" applyProtection="1">
      <alignment horizontal="centerContinuous"/>
    </xf>
    <xf numFmtId="0" fontId="25" fillId="0" borderId="3" xfId="0" applyNumberFormat="1" applyFont="1" applyFill="1" applyBorder="1" applyAlignment="1" applyProtection="1">
      <alignment horizontal="centerContinuous"/>
    </xf>
    <xf numFmtId="0" fontId="25" fillId="0" borderId="4" xfId="0" applyNumberFormat="1" applyFont="1" applyFill="1" applyBorder="1" applyAlignment="1" applyProtection="1">
      <alignment horizontal="centerContinuous"/>
    </xf>
    <xf numFmtId="0" fontId="25" fillId="0" borderId="3" xfId="0" applyFont="1" applyFill="1" applyBorder="1" applyAlignment="1" applyProtection="1">
      <alignment horizontal="centerContinuous" vertical="center"/>
    </xf>
    <xf numFmtId="0" fontId="25" fillId="0" borderId="4" xfId="0" applyFont="1" applyFill="1" applyBorder="1" applyAlignment="1" applyProtection="1">
      <alignment horizontal="centerContinuous" vertical="center"/>
    </xf>
    <xf numFmtId="0" fontId="25" fillId="0" borderId="39" xfId="0" applyFont="1" applyFill="1" applyBorder="1" applyAlignment="1" applyProtection="1">
      <alignment horizontal="centerContinuous" vertical="top"/>
    </xf>
    <xf numFmtId="0" fontId="25" fillId="0" borderId="34" xfId="0" applyFont="1" applyFill="1" applyBorder="1" applyAlignment="1" applyProtection="1">
      <alignment horizontal="centerContinuous" vertical="top"/>
    </xf>
    <xf numFmtId="0" fontId="25" fillId="0" borderId="40" xfId="0" applyFont="1" applyFill="1" applyBorder="1" applyAlignment="1" applyProtection="1">
      <alignment horizontal="centerContinuous" vertical="top"/>
    </xf>
    <xf numFmtId="0" fontId="14" fillId="0" borderId="5" xfId="0" applyFont="1" applyFill="1" applyBorder="1" applyAlignment="1" applyProtection="1">
      <alignment horizontal="centerContinuous" vertical="top"/>
    </xf>
    <xf numFmtId="0" fontId="14" fillId="0" borderId="29" xfId="0" applyFont="1" applyFill="1" applyBorder="1" applyAlignment="1" applyProtection="1">
      <alignment horizontal="centerContinuous" vertical="top"/>
    </xf>
    <xf numFmtId="0" fontId="15" fillId="0" borderId="7" xfId="1" applyFont="1" applyFill="1" applyBorder="1" applyAlignment="1" applyProtection="1">
      <alignment horizontal="centerContinuous" vertical="center"/>
    </xf>
    <xf numFmtId="0" fontId="15" fillId="0" borderId="8" xfId="1" applyFont="1" applyFill="1" applyBorder="1" applyAlignment="1" applyProtection="1">
      <alignment horizontal="centerContinuous" vertical="center"/>
    </xf>
    <xf numFmtId="0" fontId="25" fillId="0" borderId="39" xfId="0" applyFont="1" applyFill="1" applyBorder="1" applyAlignment="1" applyProtection="1">
      <alignment horizontal="centerContinuous" vertical="center"/>
    </xf>
    <xf numFmtId="0" fontId="25" fillId="0" borderId="34" xfId="0" applyFont="1" applyFill="1" applyBorder="1" applyAlignment="1" applyProtection="1">
      <alignment horizontal="centerContinuous" vertical="center"/>
    </xf>
    <xf numFmtId="0" fontId="25" fillId="0" borderId="40" xfId="0" applyFont="1" applyFill="1" applyBorder="1" applyAlignment="1" applyProtection="1">
      <alignment horizontal="centerContinuous" vertical="center"/>
    </xf>
    <xf numFmtId="0" fontId="25" fillId="0" borderId="32" xfId="0" applyFont="1" applyFill="1" applyBorder="1" applyAlignment="1" applyProtection="1">
      <alignment horizontal="centerContinuous" vertical="center"/>
    </xf>
    <xf numFmtId="0" fontId="25" fillId="0" borderId="5" xfId="0" applyFont="1" applyFill="1" applyBorder="1" applyAlignment="1" applyProtection="1">
      <alignment horizontal="centerContinuous" vertical="center"/>
    </xf>
    <xf numFmtId="0" fontId="25" fillId="0" borderId="2" xfId="0" applyNumberFormat="1" applyFont="1" applyFill="1" applyBorder="1" applyAlignment="1" applyProtection="1">
      <alignment horizontal="centerContinuous" vertical="center"/>
    </xf>
    <xf numFmtId="0" fontId="25" fillId="0" borderId="3" xfId="0" applyNumberFormat="1" applyFont="1" applyFill="1" applyBorder="1" applyAlignment="1" applyProtection="1">
      <alignment horizontal="centerContinuous" vertical="center"/>
    </xf>
    <xf numFmtId="0" fontId="25" fillId="0" borderId="4" xfId="0" applyNumberFormat="1" applyFont="1" applyFill="1" applyBorder="1" applyAlignment="1" applyProtection="1">
      <alignment horizontal="centerContinuous" vertical="center"/>
    </xf>
    <xf numFmtId="164" fontId="14" fillId="7" borderId="31" xfId="0" applyNumberFormat="1" applyFont="1" applyFill="1" applyBorder="1" applyAlignment="1" applyProtection="1">
      <alignment horizontal="centerContinuous" vertical="center"/>
      <protection locked="0"/>
    </xf>
    <xf numFmtId="164" fontId="14" fillId="7" borderId="16" xfId="0" applyNumberFormat="1" applyFont="1" applyFill="1" applyBorder="1" applyAlignment="1" applyProtection="1">
      <alignment horizontal="centerContinuous" vertical="center"/>
    </xf>
    <xf numFmtId="164" fontId="14" fillId="7" borderId="30" xfId="0" applyNumberFormat="1" applyFont="1" applyFill="1" applyBorder="1" applyAlignment="1" applyProtection="1">
      <alignment horizontal="centerContinuous" vertical="center"/>
    </xf>
    <xf numFmtId="167" fontId="14" fillId="7" borderId="31" xfId="0" applyNumberFormat="1" applyFont="1" applyFill="1" applyBorder="1" applyAlignment="1" applyProtection="1">
      <alignment horizontal="centerContinuous" vertical="center"/>
      <protection locked="0"/>
    </xf>
    <xf numFmtId="0" fontId="25" fillId="0" borderId="39" xfId="0" applyFont="1" applyFill="1" applyBorder="1" applyAlignment="1" applyProtection="1">
      <alignment horizontal="centerContinuous" vertical="top" wrapText="1"/>
    </xf>
    <xf numFmtId="0" fontId="25" fillId="0" borderId="34" xfId="0" applyFont="1" applyFill="1" applyBorder="1" applyAlignment="1" applyProtection="1">
      <alignment horizontal="centerContinuous" vertical="top" wrapText="1"/>
    </xf>
    <xf numFmtId="0" fontId="25" fillId="0" borderId="40" xfId="0" applyFont="1" applyFill="1" applyBorder="1" applyAlignment="1" applyProtection="1">
      <alignment horizontal="centerContinuous" vertical="top" wrapText="1"/>
    </xf>
    <xf numFmtId="0" fontId="29" fillId="5" borderId="16" xfId="0" applyFont="1" applyFill="1" applyBorder="1" applyAlignment="1" applyProtection="1">
      <alignment horizontal="centerContinuous" vertical="top" wrapText="1"/>
    </xf>
    <xf numFmtId="0" fontId="29" fillId="0" borderId="10" xfId="0" applyFont="1" applyBorder="1" applyAlignment="1" applyProtection="1">
      <alignment vertical="center"/>
    </xf>
    <xf numFmtId="0" fontId="25" fillId="0" borderId="2" xfId="0" applyNumberFormat="1" applyFont="1" applyFill="1" applyBorder="1" applyAlignment="1" applyProtection="1">
      <alignment horizontal="centerContinuous" vertical="top" wrapText="1"/>
    </xf>
    <xf numFmtId="0" fontId="25" fillId="0" borderId="3" xfId="0" applyNumberFormat="1" applyFont="1" applyFill="1" applyBorder="1" applyAlignment="1" applyProtection="1">
      <alignment horizontal="centerContinuous" vertical="top" wrapText="1"/>
    </xf>
    <xf numFmtId="0" fontId="25" fillId="0" borderId="4" xfId="0" applyNumberFormat="1" applyFont="1" applyFill="1" applyBorder="1" applyAlignment="1" applyProtection="1">
      <alignment horizontal="centerContinuous" vertical="top" wrapText="1"/>
    </xf>
    <xf numFmtId="0" fontId="25" fillId="0" borderId="63" xfId="0" applyFont="1" applyFill="1" applyBorder="1" applyAlignment="1" applyProtection="1">
      <alignment horizontal="centerContinuous" vertical="top" wrapText="1"/>
    </xf>
    <xf numFmtId="0" fontId="25" fillId="0" borderId="64" xfId="0" applyFont="1" applyFill="1" applyBorder="1" applyAlignment="1" applyProtection="1">
      <alignment horizontal="centerContinuous" vertical="top" wrapText="1"/>
    </xf>
    <xf numFmtId="0" fontId="25" fillId="0" borderId="65" xfId="0" applyFont="1" applyFill="1" applyBorder="1" applyAlignment="1" applyProtection="1">
      <alignment horizontal="centerContinuous" vertical="top" wrapText="1"/>
    </xf>
    <xf numFmtId="43" fontId="25" fillId="0" borderId="7" xfId="18" applyFont="1" applyFill="1" applyBorder="1" applyAlignment="1" applyProtection="1">
      <alignment horizontal="centerContinuous"/>
    </xf>
    <xf numFmtId="43" fontId="25" fillId="0" borderId="15" xfId="18" applyFont="1" applyFill="1" applyBorder="1" applyAlignment="1" applyProtection="1">
      <alignment horizontal="centerContinuous"/>
    </xf>
    <xf numFmtId="43" fontId="25" fillId="0" borderId="8" xfId="18" applyFont="1" applyFill="1" applyBorder="1" applyAlignment="1" applyProtection="1">
      <alignment horizontal="centerContinuous"/>
    </xf>
    <xf numFmtId="0" fontId="25" fillId="0" borderId="63" xfId="0" applyFont="1" applyFill="1" applyBorder="1" applyAlignment="1" applyProtection="1">
      <alignment horizontal="centerContinuous"/>
    </xf>
    <xf numFmtId="0" fontId="25" fillId="0" borderId="64" xfId="0" applyFont="1" applyFill="1" applyBorder="1" applyAlignment="1" applyProtection="1">
      <alignment horizontal="centerContinuous"/>
    </xf>
    <xf numFmtId="0" fontId="25" fillId="0" borderId="65" xfId="0" applyFont="1" applyFill="1" applyBorder="1" applyAlignment="1" applyProtection="1">
      <alignment horizontal="centerContinuous"/>
    </xf>
    <xf numFmtId="0" fontId="25" fillId="0" borderId="63" xfId="0" applyFont="1" applyFill="1" applyBorder="1" applyAlignment="1" applyProtection="1">
      <alignment horizontal="centerContinuous" vertical="center"/>
    </xf>
    <xf numFmtId="0" fontId="25" fillId="0" borderId="64" xfId="0" applyFont="1" applyFill="1" applyBorder="1" applyAlignment="1" applyProtection="1">
      <alignment horizontal="centerContinuous" vertical="center"/>
    </xf>
    <xf numFmtId="0" fontId="25" fillId="0" borderId="65" xfId="0" applyFont="1" applyFill="1" applyBorder="1" applyAlignment="1" applyProtection="1">
      <alignment horizontal="centerContinuous" vertical="center"/>
    </xf>
    <xf numFmtId="0" fontId="14" fillId="7" borderId="16" xfId="0" applyNumberFormat="1" applyFont="1" applyFill="1" applyBorder="1" applyAlignment="1" applyProtection="1">
      <alignment horizontal="centerContinuous" vertical="center"/>
    </xf>
    <xf numFmtId="0" fontId="14" fillId="7" borderId="30" xfId="0" applyNumberFormat="1" applyFont="1" applyFill="1" applyBorder="1" applyAlignment="1" applyProtection="1">
      <alignment horizontal="centerContinuous" vertical="center"/>
    </xf>
    <xf numFmtId="168" fontId="32" fillId="7" borderId="32" xfId="0" applyNumberFormat="1" applyFont="1" applyFill="1" applyBorder="1" applyAlignment="1" applyProtection="1">
      <alignment horizontal="centerContinuous" vertical="center"/>
      <protection locked="0"/>
    </xf>
    <xf numFmtId="167" fontId="14" fillId="7" borderId="16" xfId="0" applyNumberFormat="1" applyFont="1" applyFill="1" applyBorder="1" applyAlignment="1" applyProtection="1">
      <alignment horizontal="centerContinuous" vertical="center"/>
    </xf>
    <xf numFmtId="167" fontId="14" fillId="7" borderId="30" xfId="0" applyNumberFormat="1" applyFont="1" applyFill="1" applyBorder="1" applyAlignment="1" applyProtection="1">
      <alignment horizontal="centerContinuous" vertical="center"/>
    </xf>
    <xf numFmtId="0" fontId="14" fillId="0" borderId="5" xfId="0" applyFont="1" applyFill="1" applyBorder="1" applyAlignment="1" applyProtection="1">
      <alignment horizontal="centerContinuous"/>
    </xf>
    <xf numFmtId="0" fontId="32" fillId="7" borderId="12" xfId="0" applyFont="1" applyFill="1" applyBorder="1" applyAlignment="1" applyProtection="1">
      <alignment horizontal="center" vertical="center"/>
    </xf>
    <xf numFmtId="0" fontId="14" fillId="0" borderId="29" xfId="0" applyFont="1" applyFill="1" applyBorder="1" applyAlignment="1" applyProtection="1">
      <alignment horizontal="centerContinuous"/>
    </xf>
    <xf numFmtId="0" fontId="14" fillId="0" borderId="28" xfId="0" applyFont="1" applyFill="1" applyBorder="1" applyAlignment="1" applyProtection="1">
      <alignment vertical="center"/>
    </xf>
    <xf numFmtId="0" fontId="14" fillId="0" borderId="0" xfId="0" applyFont="1" applyFill="1" applyBorder="1" applyAlignment="1" applyProtection="1">
      <alignment vertical="center"/>
    </xf>
    <xf numFmtId="0" fontId="14" fillId="0" borderId="31" xfId="0" applyFont="1" applyFill="1" applyBorder="1" applyAlignment="1" applyProtection="1">
      <alignment vertical="center"/>
    </xf>
    <xf numFmtId="0" fontId="14" fillId="0" borderId="16" xfId="0" applyFont="1" applyFill="1" applyBorder="1" applyAlignment="1" applyProtection="1">
      <alignment vertical="center"/>
    </xf>
    <xf numFmtId="0" fontId="14" fillId="0" borderId="41" xfId="0" applyFont="1" applyFill="1" applyBorder="1" applyAlignment="1" applyProtection="1">
      <alignment horizontal="center"/>
    </xf>
    <xf numFmtId="0" fontId="14" fillId="0" borderId="33" xfId="0" applyFont="1" applyFill="1" applyBorder="1" applyAlignment="1" applyProtection="1">
      <alignment horizontal="center"/>
    </xf>
    <xf numFmtId="0" fontId="15" fillId="0" borderId="5" xfId="0" applyNumberFormat="1" applyFont="1" applyFill="1" applyBorder="1" applyAlignment="1" applyProtection="1">
      <alignment horizontal="centerContinuous"/>
    </xf>
    <xf numFmtId="0" fontId="15" fillId="0" borderId="29" xfId="0" applyNumberFormat="1" applyFont="1" applyFill="1" applyBorder="1" applyAlignment="1" applyProtection="1">
      <alignment horizontal="centerContinuous"/>
    </xf>
    <xf numFmtId="0" fontId="14" fillId="0" borderId="32" xfId="0" applyNumberFormat="1" applyFont="1" applyFill="1" applyBorder="1" applyAlignment="1" applyProtection="1">
      <alignment horizontal="centerContinuous"/>
    </xf>
    <xf numFmtId="0" fontId="14" fillId="0" borderId="5" xfId="0" applyNumberFormat="1" applyFont="1" applyFill="1" applyBorder="1" applyAlignment="1" applyProtection="1">
      <alignment horizontal="centerContinuous"/>
    </xf>
    <xf numFmtId="0" fontId="14" fillId="0" borderId="29" xfId="0" applyNumberFormat="1" applyFont="1" applyFill="1" applyBorder="1" applyAlignment="1" applyProtection="1">
      <alignment horizontal="centerContinuous"/>
    </xf>
    <xf numFmtId="0" fontId="15" fillId="0" borderId="5" xfId="0" applyNumberFormat="1" applyFont="1" applyFill="1" applyBorder="1" applyAlignment="1" applyProtection="1">
      <alignment horizontal="centerContinuous" vertical="top"/>
    </xf>
    <xf numFmtId="0" fontId="15" fillId="0" borderId="29" xfId="0" applyNumberFormat="1" applyFont="1" applyFill="1" applyBorder="1" applyAlignment="1" applyProtection="1">
      <alignment horizontal="centerContinuous" vertical="top"/>
    </xf>
    <xf numFmtId="0" fontId="14" fillId="0" borderId="32" xfId="0" applyNumberFormat="1" applyFont="1" applyFill="1" applyBorder="1" applyAlignment="1" applyProtection="1">
      <alignment horizontal="centerContinuous" vertical="top"/>
    </xf>
    <xf numFmtId="0" fontId="14" fillId="0" borderId="5" xfId="0" applyNumberFormat="1" applyFont="1" applyFill="1" applyBorder="1" applyAlignment="1" applyProtection="1">
      <alignment horizontal="centerContinuous" vertical="top"/>
    </xf>
    <xf numFmtId="0" fontId="14" fillId="0" borderId="29" xfId="0" applyNumberFormat="1" applyFont="1" applyFill="1" applyBorder="1" applyAlignment="1" applyProtection="1">
      <alignment horizontal="centerContinuous" vertical="top"/>
    </xf>
    <xf numFmtId="0" fontId="14" fillId="0" borderId="39" xfId="0" applyFont="1" applyFill="1" applyBorder="1" applyAlignment="1" applyProtection="1">
      <alignment horizontal="center"/>
    </xf>
    <xf numFmtId="0" fontId="14" fillId="0" borderId="34" xfId="0" applyFont="1" applyFill="1" applyBorder="1" applyAlignment="1" applyProtection="1">
      <alignment horizontal="center"/>
    </xf>
    <xf numFmtId="0" fontId="25" fillId="0" borderId="39" xfId="0" applyFont="1" applyFill="1" applyBorder="1" applyAlignment="1" applyProtection="1">
      <alignment horizontal="centerContinuous"/>
    </xf>
    <xf numFmtId="0" fontId="25" fillId="0" borderId="34" xfId="0" applyFont="1" applyFill="1" applyBorder="1" applyAlignment="1" applyProtection="1">
      <alignment horizontal="centerContinuous"/>
    </xf>
    <xf numFmtId="0" fontId="25" fillId="0" borderId="40" xfId="0" applyFont="1" applyFill="1" applyBorder="1" applyAlignment="1" applyProtection="1">
      <alignment horizontal="centerContinuous"/>
    </xf>
    <xf numFmtId="43" fontId="14" fillId="0" borderId="5" xfId="0" applyNumberFormat="1" applyFont="1" applyFill="1" applyBorder="1" applyAlignment="1" applyProtection="1">
      <alignment horizontal="centerContinuous" vertical="top"/>
    </xf>
    <xf numFmtId="167" fontId="14" fillId="0" borderId="5" xfId="0" applyNumberFormat="1" applyFont="1" applyFill="1" applyBorder="1" applyAlignment="1" applyProtection="1">
      <alignment horizontal="centerContinuous" vertical="top"/>
    </xf>
    <xf numFmtId="0" fontId="70" fillId="5" borderId="33" xfId="4" applyFont="1" applyFill="1" applyBorder="1" applyAlignment="1">
      <alignment horizontal="center"/>
    </xf>
    <xf numFmtId="0" fontId="71" fillId="0" borderId="0" xfId="4" applyFont="1"/>
    <xf numFmtId="0" fontId="71" fillId="0" borderId="0" xfId="4" applyFont="1" applyFill="1" applyProtection="1"/>
    <xf numFmtId="0" fontId="71" fillId="0" borderId="0" xfId="4" applyFont="1" applyProtection="1"/>
    <xf numFmtId="0" fontId="71" fillId="5" borderId="0" xfId="4" applyFont="1" applyFill="1" applyProtection="1"/>
    <xf numFmtId="0" fontId="0" fillId="7" borderId="5" xfId="0" applyFill="1" applyBorder="1" applyAlignment="1" applyProtection="1">
      <alignment horizontal="centerContinuous"/>
      <protection locked="0"/>
    </xf>
    <xf numFmtId="167" fontId="14" fillId="7" borderId="32" xfId="0" applyNumberFormat="1" applyFont="1" applyFill="1" applyBorder="1" applyAlignment="1" applyProtection="1">
      <alignment horizontal="centerContinuous"/>
      <protection locked="0"/>
    </xf>
    <xf numFmtId="167" fontId="14" fillId="7" borderId="5" xfId="0" applyNumberFormat="1" applyFont="1" applyFill="1" applyBorder="1" applyAlignment="1" applyProtection="1">
      <alignment horizontal="centerContinuous"/>
    </xf>
    <xf numFmtId="167" fontId="14" fillId="7" borderId="29" xfId="0" applyNumberFormat="1" applyFont="1" applyFill="1" applyBorder="1" applyAlignment="1" applyProtection="1">
      <alignment horizontal="centerContinuous"/>
    </xf>
    <xf numFmtId="0" fontId="36" fillId="0" borderId="29" xfId="0" applyFont="1" applyFill="1" applyBorder="1" applyAlignment="1" applyProtection="1">
      <alignment horizontal="centerContinuous"/>
    </xf>
    <xf numFmtId="0" fontId="29" fillId="0" borderId="10" xfId="0" applyFont="1" applyBorder="1" applyAlignment="1" applyProtection="1">
      <alignment horizontal="centerContinuous"/>
    </xf>
    <xf numFmtId="0" fontId="38" fillId="2" borderId="6" xfId="1" applyFont="1" applyFill="1" applyBorder="1" applyAlignment="1" applyProtection="1">
      <alignment horizontal="center" vertical="center"/>
    </xf>
    <xf numFmtId="0" fontId="32" fillId="0" borderId="0" xfId="0" applyFont="1" applyFill="1" applyBorder="1" applyAlignment="1" applyProtection="1">
      <alignment horizontal="centerContinuous" vertical="center"/>
    </xf>
    <xf numFmtId="0" fontId="32" fillId="0" borderId="10" xfId="0" applyFont="1" applyFill="1" applyBorder="1" applyAlignment="1" applyProtection="1">
      <alignment horizontal="centerContinuous" vertical="center"/>
    </xf>
    <xf numFmtId="165" fontId="32" fillId="0" borderId="5" xfId="0" applyNumberFormat="1" applyFont="1" applyFill="1" applyBorder="1" applyAlignment="1" applyProtection="1">
      <alignment horizontal="centerContinuous" vertical="center"/>
    </xf>
    <xf numFmtId="0" fontId="32" fillId="0" borderId="5" xfId="0" applyFont="1" applyFill="1" applyBorder="1" applyAlignment="1" applyProtection="1">
      <alignment horizontal="centerContinuous" vertical="center"/>
    </xf>
    <xf numFmtId="0" fontId="32" fillId="0" borderId="29" xfId="0" applyFont="1" applyFill="1" applyBorder="1" applyAlignment="1" applyProtection="1">
      <alignment horizontal="centerContinuous" vertical="center"/>
    </xf>
    <xf numFmtId="168" fontId="32" fillId="0" borderId="5" xfId="0" applyNumberFormat="1" applyFont="1" applyFill="1" applyBorder="1" applyAlignment="1" applyProtection="1">
      <alignment horizontal="centerContinuous" vertical="center"/>
    </xf>
    <xf numFmtId="168" fontId="32" fillId="0" borderId="5" xfId="0" applyNumberFormat="1" applyFont="1" applyFill="1" applyBorder="1" applyAlignment="1" applyProtection="1">
      <alignment vertical="center"/>
    </xf>
    <xf numFmtId="168" fontId="32" fillId="0" borderId="20" xfId="0" applyNumberFormat="1" applyFont="1" applyFill="1" applyBorder="1" applyAlignment="1" applyProtection="1">
      <alignment vertical="center"/>
    </xf>
    <xf numFmtId="49" fontId="32" fillId="0" borderId="29" xfId="0" applyNumberFormat="1" applyFont="1" applyFill="1" applyBorder="1" applyAlignment="1" applyProtection="1">
      <alignment horizontal="centerContinuous" vertical="center"/>
    </xf>
    <xf numFmtId="14" fontId="41" fillId="0" borderId="0" xfId="0" applyNumberFormat="1" applyFont="1" applyFill="1" applyBorder="1" applyAlignment="1" applyProtection="1">
      <alignment vertical="center" wrapText="1"/>
    </xf>
    <xf numFmtId="14" fontId="41" fillId="0" borderId="11" xfId="0" applyNumberFormat="1" applyFont="1" applyFill="1" applyBorder="1" applyAlignment="1" applyProtection="1">
      <alignment vertical="center" wrapText="1"/>
    </xf>
    <xf numFmtId="0" fontId="1" fillId="7" borderId="7" xfId="1" applyFont="1" applyFill="1" applyBorder="1" applyAlignment="1" applyProtection="1">
      <alignment horizontal="left"/>
      <protection locked="0"/>
    </xf>
    <xf numFmtId="0" fontId="1" fillId="2" borderId="7" xfId="1" applyFont="1" applyFill="1" applyBorder="1" applyAlignment="1" applyProtection="1">
      <alignment horizontal="left"/>
      <protection locked="0"/>
    </xf>
    <xf numFmtId="0" fontId="0" fillId="7" borderId="0" xfId="0" applyFill="1" applyAlignment="1" applyProtection="1">
      <alignment horizontal="center"/>
      <protection hidden="1"/>
    </xf>
    <xf numFmtId="0" fontId="0" fillId="51" borderId="0" xfId="0" applyFill="1" applyProtection="1">
      <protection hidden="1"/>
    </xf>
    <xf numFmtId="0" fontId="0" fillId="52" borderId="0" xfId="0" applyFill="1" applyAlignment="1" applyProtection="1">
      <alignment horizontal="center"/>
      <protection hidden="1"/>
    </xf>
    <xf numFmtId="0" fontId="0" fillId="50" borderId="0" xfId="0" applyFill="1" applyAlignment="1" applyProtection="1">
      <alignment horizontal="center"/>
      <protection hidden="1"/>
    </xf>
    <xf numFmtId="0" fontId="0" fillId="0" borderId="0" xfId="0" applyAlignment="1" applyProtection="1">
      <alignment horizontal="center"/>
      <protection hidden="1"/>
    </xf>
    <xf numFmtId="0" fontId="0" fillId="0" borderId="0" xfId="0" applyProtection="1">
      <protection hidden="1"/>
    </xf>
    <xf numFmtId="0" fontId="0" fillId="53" borderId="0" xfId="0" applyFill="1" applyAlignment="1" applyProtection="1">
      <alignment horizontal="center"/>
      <protection hidden="1"/>
    </xf>
    <xf numFmtId="0" fontId="0" fillId="51" borderId="0" xfId="0" applyFill="1" applyAlignment="1" applyProtection="1">
      <alignment horizontal="center"/>
      <protection hidden="1"/>
    </xf>
    <xf numFmtId="0" fontId="0" fillId="54" borderId="0" xfId="0" applyFill="1" applyAlignment="1" applyProtection="1">
      <alignment horizontal="center"/>
      <protection hidden="1"/>
    </xf>
    <xf numFmtId="0" fontId="0" fillId="0" borderId="0" xfId="0" applyAlignment="1" applyProtection="1">
      <alignment vertical="top"/>
      <protection hidden="1"/>
    </xf>
    <xf numFmtId="0" fontId="0" fillId="0" borderId="0" xfId="0" applyFill="1" applyAlignment="1" applyProtection="1">
      <alignment horizontal="center" vertical="top" wrapText="1"/>
      <protection hidden="1"/>
    </xf>
    <xf numFmtId="0" fontId="0" fillId="7" borderId="0" xfId="0" applyFill="1" applyProtection="1">
      <protection hidden="1"/>
    </xf>
    <xf numFmtId="0" fontId="0" fillId="0" borderId="0" xfId="0" applyAlignment="1" applyProtection="1">
      <alignment horizontal="center" vertical="center"/>
      <protection hidden="1"/>
    </xf>
    <xf numFmtId="0" fontId="65" fillId="0" borderId="0" xfId="0" applyFont="1" applyFill="1" applyBorder="1" applyAlignment="1" applyProtection="1">
      <alignment horizontal="center" vertical="center"/>
      <protection hidden="1"/>
    </xf>
    <xf numFmtId="0" fontId="0" fillId="0" borderId="0" xfId="0" applyAlignment="1" applyProtection="1">
      <alignment horizontal="center" vertical="top" wrapText="1"/>
      <protection hidden="1"/>
    </xf>
    <xf numFmtId="0" fontId="0" fillId="0" borderId="0" xfId="0" applyFill="1" applyAlignment="1" applyProtection="1">
      <alignment horizontal="center"/>
      <protection hidden="1"/>
    </xf>
    <xf numFmtId="0" fontId="0" fillId="0" borderId="0" xfId="0" applyAlignment="1" applyProtection="1">
      <alignment horizontal="center" vertical="top" wrapText="1"/>
      <protection locked="0" hidden="1"/>
    </xf>
    <xf numFmtId="0" fontId="0" fillId="18" borderId="0" xfId="0" applyFill="1" applyAlignment="1" applyProtection="1">
      <alignment horizontal="center"/>
      <protection hidden="1"/>
    </xf>
    <xf numFmtId="0" fontId="72" fillId="56" borderId="6" xfId="0" applyFont="1" applyFill="1" applyBorder="1" applyAlignment="1">
      <alignment horizontal="center" wrapText="1"/>
    </xf>
    <xf numFmtId="0" fontId="29" fillId="14" borderId="6" xfId="0" applyFont="1" applyFill="1" applyBorder="1" applyAlignment="1">
      <alignment horizontal="center" wrapText="1"/>
    </xf>
    <xf numFmtId="0" fontId="73" fillId="5" borderId="6" xfId="0" applyFont="1" applyFill="1" applyBorder="1" applyAlignment="1">
      <alignment horizontal="center" wrapText="1"/>
    </xf>
    <xf numFmtId="0" fontId="0" fillId="5" borderId="6" xfId="0" applyFill="1" applyBorder="1" applyAlignment="1" applyProtection="1">
      <alignment horizontal="center"/>
      <protection hidden="1"/>
    </xf>
    <xf numFmtId="0" fontId="0" fillId="0" borderId="0" xfId="0"/>
    <xf numFmtId="0" fontId="0" fillId="0" borderId="0" xfId="0" applyAlignment="1">
      <alignment vertical="top"/>
    </xf>
    <xf numFmtId="0" fontId="0" fillId="0" borderId="0" xfId="0" applyAlignment="1">
      <alignment vertical="center"/>
    </xf>
    <xf numFmtId="0" fontId="0" fillId="0" borderId="0" xfId="0" applyAlignment="1">
      <alignment horizontal="left" vertical="center" wrapText="1"/>
    </xf>
    <xf numFmtId="0" fontId="0" fillId="0" borderId="0" xfId="0" applyAlignment="1"/>
    <xf numFmtId="0" fontId="0" fillId="0" borderId="0" xfId="0" applyAlignment="1">
      <alignment horizontal="left" vertical="center" wrapText="1" indent="4"/>
    </xf>
    <xf numFmtId="0" fontId="17" fillId="0" borderId="0" xfId="2" applyFont="1" applyFill="1" applyBorder="1" applyAlignment="1" applyProtection="1">
      <alignment horizontal="right" vertical="center"/>
    </xf>
    <xf numFmtId="0" fontId="3" fillId="0" borderId="0" xfId="1" applyFont="1" applyBorder="1" applyAlignment="1" applyProtection="1">
      <alignment horizontal="right" vertical="center"/>
    </xf>
    <xf numFmtId="0" fontId="3" fillId="0" borderId="0" xfId="1" applyFont="1" applyBorder="1" applyAlignment="1" applyProtection="1">
      <alignment horizontal="right"/>
    </xf>
    <xf numFmtId="0" fontId="22" fillId="0" borderId="0" xfId="2" applyFont="1" applyFill="1" applyBorder="1" applyAlignment="1" applyProtection="1">
      <alignment horizontal="right" vertical="center"/>
    </xf>
    <xf numFmtId="0" fontId="22" fillId="0" borderId="10" xfId="1" applyFont="1" applyBorder="1" applyAlignment="1" applyProtection="1">
      <alignment horizontal="center"/>
    </xf>
    <xf numFmtId="0" fontId="22" fillId="0" borderId="0" xfId="1" applyFont="1" applyBorder="1" applyAlignment="1" applyProtection="1">
      <alignment horizontal="right" vertical="center"/>
    </xf>
    <xf numFmtId="0" fontId="1" fillId="7" borderId="7" xfId="1" applyFont="1" applyFill="1" applyBorder="1" applyAlignment="1" applyProtection="1">
      <protection locked="0"/>
    </xf>
    <xf numFmtId="0" fontId="1" fillId="7" borderId="15" xfId="1" applyFont="1" applyFill="1" applyBorder="1" applyAlignment="1" applyProtection="1">
      <protection locked="0"/>
    </xf>
    <xf numFmtId="0" fontId="1" fillId="2" borderId="15" xfId="1" applyFont="1" applyFill="1" applyBorder="1" applyAlignment="1" applyProtection="1">
      <protection locked="0"/>
    </xf>
    <xf numFmtId="0" fontId="0" fillId="0" borderId="1" xfId="0" applyBorder="1"/>
    <xf numFmtId="0" fontId="1" fillId="7" borderId="7" xfId="1" applyFont="1" applyFill="1" applyBorder="1" applyAlignment="1" applyProtection="1">
      <alignment vertical="center"/>
      <protection locked="0"/>
    </xf>
    <xf numFmtId="0" fontId="1" fillId="7" borderId="15" xfId="1" applyFont="1" applyFill="1" applyBorder="1" applyAlignment="1" applyProtection="1">
      <alignment vertical="center"/>
      <protection locked="0"/>
    </xf>
    <xf numFmtId="0" fontId="0" fillId="0" borderId="0" xfId="0" applyAlignment="1">
      <alignment horizontal="centerContinuous"/>
    </xf>
    <xf numFmtId="0" fontId="22" fillId="2" borderId="27" xfId="1" applyFont="1" applyFill="1" applyBorder="1" applyAlignment="1" applyProtection="1">
      <alignment vertical="center"/>
    </xf>
    <xf numFmtId="0" fontId="32" fillId="0" borderId="13" xfId="0" applyFont="1" applyFill="1" applyBorder="1" applyAlignment="1" applyProtection="1">
      <alignment horizontal="center" vertical="center"/>
    </xf>
    <xf numFmtId="0" fontId="32" fillId="0" borderId="38" xfId="0" applyFont="1" applyFill="1" applyBorder="1" applyAlignment="1" applyProtection="1">
      <alignment horizontal="center" vertical="center"/>
    </xf>
    <xf numFmtId="14" fontId="41" fillId="0" borderId="56" xfId="0" applyNumberFormat="1" applyFont="1" applyFill="1" applyBorder="1" applyAlignment="1" applyProtection="1">
      <alignment vertical="center" wrapText="1"/>
    </xf>
    <xf numFmtId="14" fontId="41" fillId="0" borderId="13" xfId="0" applyNumberFormat="1" applyFont="1" applyFill="1" applyBorder="1" applyAlignment="1" applyProtection="1">
      <alignment vertical="center" wrapText="1"/>
    </xf>
    <xf numFmtId="14" fontId="41" fillId="0" borderId="14" xfId="0" applyNumberFormat="1" applyFont="1" applyFill="1" applyBorder="1" applyAlignment="1" applyProtection="1">
      <alignment vertical="center" wrapText="1"/>
    </xf>
    <xf numFmtId="0" fontId="66" fillId="0" borderId="0" xfId="1" applyFont="1" applyFill="1" applyBorder="1" applyAlignment="1" applyProtection="1"/>
    <xf numFmtId="0" fontId="66" fillId="57" borderId="0" xfId="1" applyFont="1" applyFill="1" applyBorder="1" applyAlignment="1" applyProtection="1"/>
    <xf numFmtId="0" fontId="19" fillId="0" borderId="0" xfId="1" applyFont="1" applyFill="1" applyBorder="1" applyAlignment="1" applyProtection="1"/>
    <xf numFmtId="0" fontId="3" fillId="57" borderId="0" xfId="1" applyFont="1" applyFill="1" applyBorder="1" applyAlignment="1" applyProtection="1"/>
    <xf numFmtId="0" fontId="66" fillId="0" borderId="15" xfId="1" applyFont="1" applyFill="1" applyBorder="1" applyAlignment="1" applyProtection="1">
      <alignment horizontal="centerContinuous"/>
    </xf>
    <xf numFmtId="0" fontId="3" fillId="0" borderId="15" xfId="1" applyFont="1" applyFill="1" applyBorder="1" applyAlignment="1" applyProtection="1">
      <alignment horizontal="centerContinuous"/>
    </xf>
    <xf numFmtId="0" fontId="19" fillId="0" borderId="1" xfId="1" applyFont="1" applyBorder="1" applyProtection="1"/>
    <xf numFmtId="0" fontId="19" fillId="0" borderId="0" xfId="1" applyFont="1" applyFill="1" applyBorder="1" applyProtection="1"/>
    <xf numFmtId="0" fontId="19" fillId="0" borderId="7" xfId="1" applyFont="1" applyFill="1" applyBorder="1" applyAlignment="1" applyProtection="1">
      <alignment horizontal="centerContinuous"/>
    </xf>
    <xf numFmtId="0" fontId="74" fillId="0" borderId="1" xfId="0" applyFont="1" applyBorder="1" applyAlignment="1">
      <alignment horizontal="centerContinuous"/>
    </xf>
    <xf numFmtId="0" fontId="77" fillId="0" borderId="1" xfId="0" applyFont="1" applyBorder="1" applyAlignment="1">
      <alignment horizontal="centerContinuous"/>
    </xf>
    <xf numFmtId="0" fontId="77" fillId="0" borderId="0" xfId="0" applyFont="1" applyFill="1" applyAlignment="1">
      <alignment horizontal="centerContinuous"/>
    </xf>
    <xf numFmtId="0" fontId="78" fillId="0" borderId="0" xfId="0" applyFont="1" applyFill="1" applyAlignment="1">
      <alignment horizontal="centerContinuous"/>
    </xf>
    <xf numFmtId="0" fontId="78" fillId="0" borderId="0" xfId="0" applyFont="1" applyAlignment="1">
      <alignment horizontal="center"/>
    </xf>
    <xf numFmtId="0" fontId="77" fillId="0" borderId="0" xfId="0" applyFont="1" applyAlignment="1">
      <alignment horizontal="centerContinuous"/>
    </xf>
    <xf numFmtId="0" fontId="78" fillId="0" borderId="0" xfId="0" applyFont="1" applyAlignment="1">
      <alignment horizontal="centerContinuous"/>
    </xf>
    <xf numFmtId="0" fontId="74" fillId="0" borderId="0" xfId="0" applyFont="1" applyAlignment="1">
      <alignment horizontal="centerContinuous"/>
    </xf>
    <xf numFmtId="0" fontId="76" fillId="0" borderId="0" xfId="0" applyFont="1" applyAlignment="1">
      <alignment horizontal="centerContinuous"/>
    </xf>
    <xf numFmtId="0" fontId="74" fillId="57" borderId="1" xfId="0" applyFont="1" applyFill="1" applyBorder="1"/>
    <xf numFmtId="0" fontId="74" fillId="57" borderId="0" xfId="0" applyFont="1" applyFill="1"/>
    <xf numFmtId="0" fontId="74" fillId="0" borderId="7" xfId="0" applyFont="1" applyBorder="1" applyAlignment="1">
      <alignment horizontal="centerContinuous"/>
    </xf>
    <xf numFmtId="0" fontId="74" fillId="0" borderId="15" xfId="0" applyFont="1" applyBorder="1" applyAlignment="1">
      <alignment horizontal="centerContinuous"/>
    </xf>
    <xf numFmtId="0" fontId="74" fillId="57" borderId="1" xfId="0" applyFont="1" applyFill="1" applyBorder="1" applyAlignment="1">
      <alignment horizontal="right"/>
    </xf>
    <xf numFmtId="0" fontId="74" fillId="57" borderId="0" xfId="0" applyFont="1" applyFill="1" applyAlignment="1">
      <alignment horizontal="right"/>
    </xf>
    <xf numFmtId="0" fontId="75" fillId="57" borderId="0" xfId="0" applyFont="1" applyFill="1"/>
    <xf numFmtId="0" fontId="75" fillId="0" borderId="7" xfId="0" applyFont="1" applyFill="1" applyBorder="1" applyAlignment="1">
      <alignment horizontal="centerContinuous"/>
    </xf>
    <xf numFmtId="0" fontId="75" fillId="0" borderId="15" xfId="0" applyFont="1" applyFill="1" applyBorder="1" applyAlignment="1">
      <alignment horizontal="centerContinuous"/>
    </xf>
    <xf numFmtId="0" fontId="75" fillId="0" borderId="15" xfId="0" applyFont="1" applyBorder="1" applyAlignment="1">
      <alignment horizontal="centerContinuous"/>
    </xf>
    <xf numFmtId="0" fontId="75" fillId="0" borderId="6" xfId="0" applyFont="1" applyBorder="1" applyAlignment="1">
      <alignment horizontal="center"/>
    </xf>
    <xf numFmtId="43" fontId="75" fillId="0" borderId="6" xfId="0" applyNumberFormat="1" applyFont="1" applyBorder="1" applyAlignment="1">
      <alignment horizontal="center"/>
    </xf>
    <xf numFmtId="0" fontId="35" fillId="2" borderId="15" xfId="1" applyFont="1" applyFill="1" applyBorder="1" applyAlignment="1" applyProtection="1">
      <alignment horizontal="centerContinuous" vertical="center"/>
    </xf>
    <xf numFmtId="0" fontId="13" fillId="2" borderId="7" xfId="1" applyNumberFormat="1" applyFont="1" applyFill="1" applyBorder="1" applyAlignment="1" applyProtection="1">
      <alignment horizontal="centerContinuous" vertical="center"/>
    </xf>
    <xf numFmtId="0" fontId="13" fillId="2" borderId="15" xfId="1" applyNumberFormat="1" applyFont="1" applyFill="1" applyBorder="1" applyAlignment="1" applyProtection="1">
      <alignment horizontal="centerContinuous" vertical="center"/>
    </xf>
    <xf numFmtId="0" fontId="13" fillId="2" borderId="7" xfId="1" applyFont="1" applyFill="1" applyBorder="1" applyAlignment="1" applyProtection="1">
      <alignment horizontal="centerContinuous" vertical="center"/>
    </xf>
    <xf numFmtId="0" fontId="13" fillId="2" borderId="15" xfId="1" applyFont="1" applyFill="1" applyBorder="1" applyAlignment="1" applyProtection="1">
      <alignment horizontal="centerContinuous" vertical="center"/>
    </xf>
    <xf numFmtId="0" fontId="15" fillId="2" borderId="7" xfId="1" applyFont="1" applyFill="1" applyBorder="1" applyAlignment="1" applyProtection="1">
      <alignment horizontal="centerContinuous" vertical="center"/>
    </xf>
    <xf numFmtId="0" fontId="15" fillId="2" borderId="15" xfId="1" applyFont="1" applyFill="1" applyBorder="1" applyAlignment="1" applyProtection="1">
      <alignment horizontal="centerContinuous" vertical="center"/>
    </xf>
    <xf numFmtId="165" fontId="13" fillId="2" borderId="7" xfId="1" applyNumberFormat="1" applyFont="1" applyFill="1" applyBorder="1" applyAlignment="1" applyProtection="1">
      <alignment horizontal="centerContinuous" vertical="center"/>
    </xf>
    <xf numFmtId="165" fontId="13" fillId="2" borderId="15" xfId="1" applyNumberFormat="1" applyFont="1" applyFill="1" applyBorder="1" applyAlignment="1" applyProtection="1">
      <alignment horizontal="centerContinuous" vertical="center"/>
    </xf>
    <xf numFmtId="165" fontId="15" fillId="2" borderId="7" xfId="1" applyNumberFormat="1" applyFont="1" applyFill="1" applyBorder="1" applyAlignment="1" applyProtection="1">
      <alignment horizontal="centerContinuous" vertical="center"/>
    </xf>
    <xf numFmtId="165" fontId="15" fillId="2" borderId="15" xfId="1" applyNumberFormat="1" applyFont="1" applyFill="1" applyBorder="1" applyAlignment="1" applyProtection="1">
      <alignment horizontal="centerContinuous" vertical="center"/>
    </xf>
    <xf numFmtId="43" fontId="38" fillId="4" borderId="7" xfId="0" applyNumberFormat="1" applyFont="1" applyFill="1" applyBorder="1" applyAlignment="1" applyProtection="1">
      <alignment horizontal="center" vertical="center"/>
    </xf>
    <xf numFmtId="43" fontId="15" fillId="4" borderId="7" xfId="1" applyNumberFormat="1" applyFont="1" applyFill="1" applyBorder="1" applyAlignment="1" applyProtection="1">
      <alignment horizontal="center" vertical="center"/>
    </xf>
    <xf numFmtId="43" fontId="13" fillId="4" borderId="7" xfId="1" applyNumberFormat="1" applyFont="1" applyFill="1" applyBorder="1" applyAlignment="1" applyProtection="1">
      <alignment horizontal="center" vertical="center"/>
    </xf>
    <xf numFmtId="0" fontId="22" fillId="2" borderId="26" xfId="1" applyFont="1" applyFill="1" applyBorder="1" applyAlignment="1" applyProtection="1">
      <alignment horizontal="centerContinuous" vertical="center"/>
    </xf>
    <xf numFmtId="0" fontId="22" fillId="2" borderId="15" xfId="1" applyFont="1" applyFill="1" applyBorder="1" applyAlignment="1" applyProtection="1">
      <alignment horizontal="centerContinuous" vertical="center"/>
    </xf>
    <xf numFmtId="0" fontId="22" fillId="2" borderId="1" xfId="1" applyFont="1" applyFill="1" applyBorder="1" applyAlignment="1" applyProtection="1">
      <alignment horizontal="centerContinuous" vertical="center"/>
    </xf>
    <xf numFmtId="0" fontId="22" fillId="2" borderId="0" xfId="1" applyFont="1" applyFill="1" applyBorder="1" applyAlignment="1" applyProtection="1">
      <alignment horizontal="centerContinuous" vertical="center"/>
    </xf>
    <xf numFmtId="0" fontId="22" fillId="2" borderId="33" xfId="1" applyFont="1" applyFill="1" applyBorder="1" applyAlignment="1" applyProtection="1">
      <alignment horizontal="centerContinuous" vertical="center"/>
    </xf>
    <xf numFmtId="43" fontId="15" fillId="4" borderId="7" xfId="0" applyNumberFormat="1" applyFont="1" applyFill="1" applyBorder="1" applyAlignment="1" applyProtection="1">
      <alignment horizontal="center" vertical="center"/>
    </xf>
    <xf numFmtId="43" fontId="39" fillId="4" borderId="7" xfId="1" applyNumberFormat="1" applyFont="1" applyFill="1" applyBorder="1" applyAlignment="1" applyProtection="1">
      <alignment horizontal="center" vertical="center"/>
    </xf>
    <xf numFmtId="43" fontId="38" fillId="4" borderId="7" xfId="1" applyNumberFormat="1" applyFont="1" applyFill="1" applyBorder="1" applyAlignment="1" applyProtection="1">
      <alignment horizontal="center" vertical="center"/>
    </xf>
    <xf numFmtId="43" fontId="39" fillId="4" borderId="7" xfId="0" applyNumberFormat="1" applyFont="1" applyFill="1" applyBorder="1" applyAlignment="1" applyProtection="1">
      <alignment horizontal="center" vertical="center"/>
    </xf>
    <xf numFmtId="0" fontId="15" fillId="0" borderId="28" xfId="0" applyFont="1" applyFill="1" applyBorder="1" applyAlignment="1" applyProtection="1">
      <alignment horizontal="right" vertical="top"/>
    </xf>
    <xf numFmtId="0" fontId="14" fillId="7" borderId="5" xfId="0" applyFont="1" applyFill="1" applyBorder="1" applyAlignment="1" applyProtection="1">
      <alignment horizontal="centerContinuous" vertical="center"/>
    </xf>
    <xf numFmtId="0" fontId="14" fillId="7" borderId="5" xfId="0" applyFont="1" applyFill="1" applyBorder="1" applyAlignment="1" applyProtection="1">
      <alignment horizontal="centerContinuous" vertical="top"/>
    </xf>
    <xf numFmtId="43" fontId="14" fillId="7" borderId="5" xfId="0" applyNumberFormat="1" applyFont="1" applyFill="1" applyBorder="1" applyAlignment="1" applyProtection="1">
      <alignment horizontal="centerContinuous" vertical="top"/>
    </xf>
    <xf numFmtId="167" fontId="14" fillId="7" borderId="5" xfId="0" applyNumberFormat="1" applyFont="1" applyFill="1" applyBorder="1" applyAlignment="1" applyProtection="1">
      <alignment horizontal="centerContinuous" vertical="top"/>
    </xf>
    <xf numFmtId="0" fontId="3" fillId="0" borderId="6" xfId="1" applyFont="1" applyFill="1" applyBorder="1" applyAlignment="1" applyProtection="1">
      <alignment horizontal="center"/>
    </xf>
    <xf numFmtId="0" fontId="17" fillId="0" borderId="0" xfId="0" applyFont="1"/>
    <xf numFmtId="0" fontId="0" fillId="0" borderId="0" xfId="0" applyBorder="1" applyAlignment="1"/>
    <xf numFmtId="0" fontId="17" fillId="0" borderId="0" xfId="0" applyFont="1" applyFill="1" applyBorder="1" applyAlignment="1">
      <alignment horizontal="left" indent="3"/>
    </xf>
    <xf numFmtId="0" fontId="79" fillId="0" borderId="0" xfId="0" applyFont="1" applyAlignment="1">
      <alignment horizontal="left" indent="1"/>
    </xf>
    <xf numFmtId="0" fontId="79" fillId="0" borderId="0" xfId="0" applyFont="1" applyAlignment="1">
      <alignment horizontal="left" indent="3"/>
    </xf>
    <xf numFmtId="0" fontId="29" fillId="0" borderId="17" xfId="0" applyFont="1" applyBorder="1"/>
    <xf numFmtId="0" fontId="29" fillId="0" borderId="18" xfId="0" applyFont="1" applyBorder="1"/>
    <xf numFmtId="0" fontId="29" fillId="0" borderId="19" xfId="0" applyFont="1" applyBorder="1"/>
    <xf numFmtId="0" fontId="22" fillId="2" borderId="67" xfId="1" applyFont="1" applyFill="1" applyBorder="1" applyAlignment="1" applyProtection="1">
      <alignment horizontal="centerContinuous" vertical="center"/>
    </xf>
    <xf numFmtId="0" fontId="22" fillId="2" borderId="68" xfId="1" applyFont="1" applyFill="1" applyBorder="1" applyAlignment="1" applyProtection="1">
      <alignment vertical="center"/>
    </xf>
    <xf numFmtId="0" fontId="43" fillId="0" borderId="0" xfId="0" applyFont="1" applyBorder="1" applyAlignment="1">
      <alignment horizontal="centerContinuous"/>
    </xf>
    <xf numFmtId="0" fontId="0" fillId="0" borderId="0" xfId="0" applyBorder="1" applyAlignment="1">
      <alignment horizontal="centerContinuous"/>
    </xf>
    <xf numFmtId="0" fontId="0" fillId="0" borderId="0" xfId="0" applyBorder="1"/>
    <xf numFmtId="0" fontId="74" fillId="57" borderId="0" xfId="0" applyFont="1" applyFill="1" applyBorder="1"/>
    <xf numFmtId="0" fontId="75" fillId="57" borderId="0" xfId="0" applyFont="1" applyFill="1" applyBorder="1"/>
    <xf numFmtId="0" fontId="74" fillId="0" borderId="26" xfId="0" applyFont="1" applyBorder="1" applyAlignment="1">
      <alignment horizontal="centerContinuous"/>
    </xf>
    <xf numFmtId="0" fontId="79" fillId="0" borderId="0" xfId="0" applyFont="1" applyBorder="1" applyAlignment="1">
      <alignment horizontal="left" indent="3"/>
    </xf>
    <xf numFmtId="0" fontId="19" fillId="0" borderId="1" xfId="1" applyFont="1" applyFill="1" applyBorder="1" applyAlignment="1" applyProtection="1"/>
    <xf numFmtId="0" fontId="66" fillId="0" borderId="1" xfId="1" applyFont="1" applyFill="1" applyBorder="1" applyAlignment="1" applyProtection="1"/>
    <xf numFmtId="0" fontId="3" fillId="57" borderId="1" xfId="1" applyFont="1" applyFill="1" applyBorder="1" applyAlignment="1" applyProtection="1"/>
    <xf numFmtId="0" fontId="3" fillId="0" borderId="26" xfId="1" applyFont="1" applyFill="1" applyBorder="1" applyAlignment="1" applyProtection="1">
      <alignment horizontal="centerContinuous"/>
    </xf>
    <xf numFmtId="0" fontId="17" fillId="0" borderId="1" xfId="1" applyFont="1" applyBorder="1" applyAlignment="1" applyProtection="1">
      <alignment vertical="center"/>
    </xf>
    <xf numFmtId="0" fontId="16" fillId="0" borderId="0" xfId="0" applyFont="1" applyBorder="1"/>
    <xf numFmtId="0" fontId="29" fillId="0" borderId="13" xfId="0" applyFont="1" applyBorder="1"/>
    <xf numFmtId="0" fontId="29" fillId="0" borderId="13" xfId="0" applyFont="1" applyBorder="1" applyProtection="1"/>
    <xf numFmtId="0" fontId="40" fillId="0" borderId="13" xfId="0" applyFont="1" applyBorder="1" applyProtection="1"/>
    <xf numFmtId="0" fontId="19" fillId="0" borderId="13" xfId="0" applyFont="1" applyBorder="1" applyAlignment="1" applyProtection="1">
      <alignment vertical="center"/>
    </xf>
    <xf numFmtId="0" fontId="19" fillId="0" borderId="13" xfId="0" applyFont="1" applyBorder="1" applyAlignment="1" applyProtection="1">
      <alignment horizontal="right" vertical="center"/>
    </xf>
    <xf numFmtId="0" fontId="19" fillId="0" borderId="13" xfId="0" applyFont="1" applyBorder="1" applyAlignment="1" applyProtection="1">
      <alignment horizontal="center" vertical="center"/>
    </xf>
    <xf numFmtId="0" fontId="34" fillId="0" borderId="14" xfId="0" applyFont="1" applyBorder="1" applyAlignment="1" applyProtection="1">
      <alignment vertical="center"/>
    </xf>
    <xf numFmtId="0" fontId="77" fillId="0" borderId="0" xfId="0" applyFont="1" applyBorder="1" applyAlignment="1">
      <alignment horizontal="centerContinuous"/>
    </xf>
    <xf numFmtId="0" fontId="78" fillId="0" borderId="0" xfId="0" applyFont="1" applyBorder="1" applyAlignment="1">
      <alignment horizontal="centerContinuous"/>
    </xf>
    <xf numFmtId="0" fontId="17" fillId="0" borderId="0" xfId="0" applyFont="1" applyBorder="1"/>
    <xf numFmtId="0" fontId="1" fillId="0" borderId="13" xfId="1" applyFont="1" applyFill="1" applyBorder="1" applyProtection="1"/>
    <xf numFmtId="0" fontId="19" fillId="0" borderId="13" xfId="0" applyFont="1" applyBorder="1" applyAlignment="1">
      <alignment vertical="center"/>
    </xf>
    <xf numFmtId="0" fontId="19" fillId="0" borderId="13" xfId="0" applyFont="1" applyBorder="1" applyAlignment="1">
      <alignment horizontal="centerContinuous" vertical="center"/>
    </xf>
    <xf numFmtId="0" fontId="29" fillId="0" borderId="13" xfId="0" applyFont="1" applyBorder="1" applyAlignment="1">
      <alignment horizontal="centerContinuous" vertical="center"/>
    </xf>
    <xf numFmtId="0" fontId="19" fillId="0" borderId="14" xfId="0" applyFont="1" applyBorder="1" applyAlignment="1">
      <alignment vertical="center"/>
    </xf>
    <xf numFmtId="0" fontId="22" fillId="2" borderId="11" xfId="1" applyFont="1" applyFill="1" applyBorder="1" applyAlignment="1" applyProtection="1">
      <alignment vertical="center"/>
    </xf>
    <xf numFmtId="0" fontId="79" fillId="0" borderId="0" xfId="0" applyFont="1" applyBorder="1" applyAlignment="1">
      <alignment horizontal="left" indent="1"/>
    </xf>
    <xf numFmtId="0" fontId="79" fillId="0" borderId="0" xfId="0" applyFont="1" applyBorder="1" applyAlignment="1">
      <alignment horizontal="left" indent="4"/>
    </xf>
    <xf numFmtId="0" fontId="21" fillId="0" borderId="1" xfId="1" applyFont="1" applyBorder="1" applyAlignment="1" applyProtection="1"/>
    <xf numFmtId="0" fontId="21" fillId="0" borderId="0" xfId="1" applyFont="1" applyBorder="1" applyAlignment="1" applyProtection="1"/>
    <xf numFmtId="0" fontId="21" fillId="0" borderId="1" xfId="1" applyFont="1" applyBorder="1" applyAlignment="1" applyProtection="1">
      <alignment horizontal="left"/>
    </xf>
    <xf numFmtId="0" fontId="17" fillId="0" borderId="0" xfId="0" applyFont="1" applyBorder="1" applyAlignment="1">
      <alignment horizontal="centerContinuous"/>
    </xf>
    <xf numFmtId="0" fontId="29" fillId="0" borderId="0" xfId="0" applyFont="1" applyAlignment="1">
      <alignment horizontal="centerContinuous"/>
    </xf>
    <xf numFmtId="0" fontId="17" fillId="0" borderId="13" xfId="0" applyFont="1" applyBorder="1" applyAlignment="1">
      <alignment vertical="center"/>
    </xf>
    <xf numFmtId="0" fontId="17" fillId="0" borderId="14" xfId="0" applyFont="1" applyBorder="1" applyAlignment="1">
      <alignment vertical="center"/>
    </xf>
    <xf numFmtId="0" fontId="17" fillId="0" borderId="0" xfId="0" applyFont="1" applyAlignment="1">
      <alignment horizontal="centerContinuous"/>
    </xf>
    <xf numFmtId="0" fontId="24" fillId="0" borderId="11" xfId="0" applyFont="1" applyBorder="1"/>
    <xf numFmtId="0" fontId="29" fillId="0" borderId="11" xfId="0" applyFont="1" applyBorder="1"/>
    <xf numFmtId="0" fontId="40" fillId="0" borderId="13" xfId="0" applyFont="1" applyBorder="1"/>
    <xf numFmtId="164" fontId="75" fillId="0" borderId="7" xfId="0" applyNumberFormat="1" applyFont="1" applyFill="1" applyBorder="1" applyAlignment="1">
      <alignment horizontal="centerContinuous"/>
    </xf>
    <xf numFmtId="164" fontId="19" fillId="0" borderId="7" xfId="1" applyNumberFormat="1" applyFont="1" applyFill="1" applyBorder="1" applyAlignment="1" applyProtection="1">
      <alignment horizontal="centerContinuous"/>
    </xf>
    <xf numFmtId="0" fontId="38" fillId="7" borderId="15" xfId="0" applyFont="1" applyFill="1" applyBorder="1" applyAlignment="1" applyProtection="1">
      <alignment horizontal="centerContinuous" vertical="center"/>
    </xf>
    <xf numFmtId="0" fontId="15" fillId="0" borderId="0" xfId="0" applyFont="1" applyBorder="1" applyAlignment="1" applyProtection="1"/>
    <xf numFmtId="0" fontId="81" fillId="7" borderId="24" xfId="0" applyFont="1" applyFill="1" applyBorder="1" applyAlignment="1" applyProtection="1">
      <alignment horizontal="center" vertical="center"/>
      <protection locked="0"/>
    </xf>
    <xf numFmtId="0" fontId="81" fillId="7" borderId="53" xfId="0" applyFont="1" applyFill="1" applyBorder="1" applyAlignment="1" applyProtection="1">
      <alignment horizontal="center" vertical="center"/>
      <protection locked="0"/>
    </xf>
    <xf numFmtId="0" fontId="14" fillId="0" borderId="29" xfId="0" applyFont="1" applyFill="1" applyBorder="1" applyAlignment="1" applyProtection="1">
      <alignment horizontal="left" vertical="center"/>
    </xf>
    <xf numFmtId="0" fontId="8" fillId="0" borderId="32" xfId="0" applyFont="1" applyBorder="1" applyAlignment="1" applyProtection="1">
      <alignment vertical="center"/>
    </xf>
    <xf numFmtId="0" fontId="8" fillId="0" borderId="5" xfId="0" applyFont="1" applyBorder="1" applyAlignment="1" applyProtection="1">
      <alignment vertical="center"/>
    </xf>
    <xf numFmtId="0" fontId="82" fillId="7" borderId="5" xfId="1" applyFont="1" applyFill="1" applyBorder="1" applyAlignment="1" applyProtection="1">
      <alignment horizontal="center" vertical="center"/>
      <protection locked="0"/>
    </xf>
    <xf numFmtId="171" fontId="14" fillId="0" borderId="32" xfId="0" applyNumberFormat="1" applyFont="1" applyBorder="1" applyAlignment="1" applyProtection="1">
      <alignment horizontal="center"/>
    </xf>
    <xf numFmtId="0" fontId="14" fillId="7" borderId="32" xfId="0" quotePrefix="1" applyFont="1" applyFill="1" applyBorder="1" applyAlignment="1" applyProtection="1">
      <alignment horizontal="center"/>
      <protection locked="0"/>
    </xf>
    <xf numFmtId="0" fontId="14" fillId="7" borderId="5" xfId="0" applyFont="1" applyFill="1" applyBorder="1" applyAlignment="1" applyProtection="1">
      <alignment horizontal="centerContinuous" vertical="center"/>
      <protection locked="0"/>
    </xf>
    <xf numFmtId="173" fontId="13" fillId="4" borderId="6" xfId="1" applyNumberFormat="1" applyFont="1" applyFill="1" applyBorder="1" applyAlignment="1" applyProtection="1">
      <alignment horizontal="center" vertical="center"/>
    </xf>
    <xf numFmtId="172" fontId="38" fillId="2" borderId="6" xfId="2" applyNumberFormat="1" applyFont="1" applyFill="1" applyBorder="1" applyAlignment="1" applyProtection="1">
      <alignment horizontal="center" vertical="center"/>
    </xf>
    <xf numFmtId="173" fontId="38" fillId="4" borderId="6" xfId="1" applyNumberFormat="1" applyFont="1" applyFill="1" applyBorder="1" applyAlignment="1" applyProtection="1">
      <alignment horizontal="center" vertical="center"/>
    </xf>
    <xf numFmtId="172" fontId="39" fillId="2" borderId="6" xfId="2" applyNumberFormat="1" applyFont="1" applyFill="1" applyBorder="1" applyAlignment="1" applyProtection="1">
      <alignment horizontal="center" vertical="center"/>
    </xf>
    <xf numFmtId="173" fontId="39" fillId="4" borderId="6" xfId="1" applyNumberFormat="1" applyFont="1" applyFill="1" applyBorder="1" applyAlignment="1" applyProtection="1">
      <alignment horizontal="center" vertical="center"/>
    </xf>
    <xf numFmtId="0" fontId="83" fillId="0" borderId="0" xfId="0" applyFont="1"/>
    <xf numFmtId="0" fontId="84" fillId="0" borderId="0" xfId="1" applyFont="1" applyFill="1" applyBorder="1" applyAlignment="1" applyProtection="1"/>
    <xf numFmtId="0" fontId="83" fillId="0" borderId="0" xfId="0" applyFont="1" applyBorder="1"/>
    <xf numFmtId="172" fontId="15" fillId="2" borderId="6" xfId="2" applyNumberFormat="1" applyFont="1" applyFill="1" applyBorder="1" applyAlignment="1" applyProtection="1">
      <alignment horizontal="center" vertical="center"/>
    </xf>
    <xf numFmtId="0" fontId="3" fillId="0" borderId="0" xfId="1" applyFont="1" applyBorder="1" applyAlignment="1" applyProtection="1">
      <alignment horizontal="center" vertical="top"/>
    </xf>
    <xf numFmtId="0" fontId="3" fillId="0" borderId="0" xfId="1" applyFont="1" applyBorder="1" applyAlignment="1" applyProtection="1">
      <alignment horizontal="center" vertical="center"/>
    </xf>
    <xf numFmtId="14" fontId="29" fillId="0" borderId="0" xfId="0" applyNumberFormat="1" applyFont="1" applyAlignment="1">
      <alignment horizontal="center"/>
    </xf>
    <xf numFmtId="171" fontId="29" fillId="0" borderId="0" xfId="0" applyNumberFormat="1" applyFont="1" applyAlignment="1">
      <alignment horizontal="center"/>
    </xf>
    <xf numFmtId="43" fontId="29" fillId="0" borderId="0" xfId="0" applyNumberFormat="1" applyFont="1" applyAlignment="1"/>
    <xf numFmtId="0" fontId="0" fillId="0" borderId="0" xfId="0" applyNumberFormat="1"/>
    <xf numFmtId="0" fontId="29" fillId="0" borderId="0" xfId="0" applyNumberFormat="1" applyFont="1" applyAlignment="1">
      <alignment horizontal="center"/>
    </xf>
    <xf numFmtId="0" fontId="0" fillId="0" borderId="0" xfId="0" applyNumberFormat="1" applyAlignment="1">
      <alignment horizontal="center"/>
    </xf>
    <xf numFmtId="0" fontId="29" fillId="0" borderId="0" xfId="0" applyNumberFormat="1" applyFont="1"/>
    <xf numFmtId="0" fontId="29" fillId="0" borderId="0" xfId="0" applyNumberFormat="1" applyFont="1" applyAlignment="1"/>
    <xf numFmtId="0" fontId="29" fillId="0" borderId="0" xfId="0" applyNumberFormat="1" applyFont="1" applyAlignment="1">
      <alignment horizontal="left" indent="1"/>
    </xf>
    <xf numFmtId="0" fontId="29" fillId="0" borderId="0" xfId="18" applyNumberFormat="1" applyFont="1" applyAlignment="1">
      <alignment horizontal="center"/>
    </xf>
    <xf numFmtId="2" fontId="29" fillId="0" borderId="0" xfId="0" applyNumberFormat="1" applyFont="1" applyAlignment="1"/>
    <xf numFmtId="172" fontId="29" fillId="0" borderId="0" xfId="0" applyNumberFormat="1" applyFont="1" applyAlignment="1"/>
    <xf numFmtId="164" fontId="29" fillId="0" borderId="0" xfId="0" applyNumberFormat="1" applyFont="1" applyAlignment="1"/>
    <xf numFmtId="1" fontId="29" fillId="0" borderId="0" xfId="0" applyNumberFormat="1" applyFont="1" applyAlignment="1"/>
    <xf numFmtId="171" fontId="13" fillId="2" borderId="6" xfId="2" applyNumberFormat="1" applyFont="1" applyFill="1" applyBorder="1" applyAlignment="1" applyProtection="1">
      <alignment horizontal="center" vertical="center"/>
    </xf>
    <xf numFmtId="0" fontId="21" fillId="0" borderId="0" xfId="1" applyFont="1" applyBorder="1" applyAlignment="1" applyProtection="1">
      <alignment horizontal="center"/>
    </xf>
    <xf numFmtId="0" fontId="24" fillId="0" borderId="1" xfId="0" applyFont="1" applyFill="1" applyBorder="1" applyAlignment="1" applyProtection="1">
      <alignment horizontal="left"/>
    </xf>
    <xf numFmtId="0" fontId="29" fillId="0" borderId="13" xfId="0" applyFont="1" applyBorder="1" applyProtection="1">
      <protection locked="0"/>
    </xf>
    <xf numFmtId="0" fontId="0" fillId="0" borderId="69" xfId="0" applyBorder="1"/>
    <xf numFmtId="0" fontId="15" fillId="0" borderId="69" xfId="0" applyFont="1" applyFill="1" applyBorder="1" applyAlignment="1" applyProtection="1"/>
    <xf numFmtId="0" fontId="38" fillId="0" borderId="69" xfId="0" applyFont="1" applyFill="1" applyBorder="1" applyAlignment="1" applyProtection="1"/>
    <xf numFmtId="0" fontId="40" fillId="0" borderId="0" xfId="0" applyFont="1" applyProtection="1"/>
    <xf numFmtId="0" fontId="32" fillId="0" borderId="0" xfId="0" applyFont="1" applyProtection="1"/>
    <xf numFmtId="0" fontId="40" fillId="0" borderId="0" xfId="0" quotePrefix="1" applyFont="1" applyAlignment="1" applyProtection="1">
      <alignment vertical="center"/>
    </xf>
    <xf numFmtId="0" fontId="40" fillId="0" borderId="0" xfId="0" applyFont="1" applyAlignment="1" applyProtection="1">
      <alignment vertical="center"/>
    </xf>
    <xf numFmtId="0" fontId="32" fillId="0" borderId="0" xfId="0" applyFont="1" applyAlignment="1" applyProtection="1">
      <alignment vertical="center"/>
    </xf>
    <xf numFmtId="0" fontId="32" fillId="0" borderId="0" xfId="0" applyFont="1" applyBorder="1" applyAlignment="1" applyProtection="1">
      <alignment vertical="center"/>
    </xf>
    <xf numFmtId="0" fontId="14" fillId="7" borderId="5" xfId="0" applyFont="1" applyFill="1" applyBorder="1" applyAlignment="1" applyProtection="1">
      <alignment horizontal="centerContinuous" vertical="top"/>
      <protection locked="0"/>
    </xf>
    <xf numFmtId="167" fontId="14" fillId="7" borderId="5" xfId="0" applyNumberFormat="1" applyFont="1" applyFill="1" applyBorder="1" applyAlignment="1" applyProtection="1">
      <alignment horizontal="centerContinuous" vertical="top"/>
      <protection locked="0"/>
    </xf>
    <xf numFmtId="0" fontId="14" fillId="7" borderId="5" xfId="0" applyFont="1" applyFill="1" applyBorder="1" applyAlignment="1" applyProtection="1">
      <alignment horizontal="center" vertical="center"/>
      <protection locked="0"/>
    </xf>
    <xf numFmtId="2" fontId="39" fillId="7" borderId="9" xfId="0" applyNumberFormat="1" applyFont="1" applyFill="1" applyBorder="1" applyAlignment="1" applyProtection="1">
      <alignment horizontal="center" vertical="center"/>
      <protection locked="0"/>
    </xf>
    <xf numFmtId="0" fontId="39" fillId="7" borderId="7" xfId="0" applyFont="1" applyFill="1" applyBorder="1" applyAlignment="1" applyProtection="1">
      <alignment horizontal="centerContinuous" vertical="top"/>
      <protection locked="0"/>
    </xf>
    <xf numFmtId="0" fontId="29" fillId="7" borderId="8" xfId="0" applyFont="1" applyFill="1" applyBorder="1" applyAlignment="1" applyProtection="1">
      <alignment horizontal="centerContinuous"/>
    </xf>
    <xf numFmtId="0" fontId="25" fillId="0" borderId="4" xfId="0" applyFont="1" applyFill="1" applyBorder="1" applyAlignment="1" applyProtection="1">
      <alignment horizontal="center" vertical="top"/>
    </xf>
    <xf numFmtId="0" fontId="25" fillId="0" borderId="3" xfId="0" applyFont="1" applyFill="1" applyBorder="1" applyAlignment="1" applyProtection="1">
      <alignment horizontal="left"/>
    </xf>
    <xf numFmtId="43" fontId="14" fillId="7" borderId="28" xfId="0" applyNumberFormat="1" applyFont="1" applyFill="1" applyBorder="1" applyAlignment="1" applyProtection="1">
      <alignment horizontal="centerContinuous" vertical="top"/>
      <protection locked="0"/>
    </xf>
    <xf numFmtId="0" fontId="25" fillId="0" borderId="4" xfId="0" applyFont="1" applyFill="1" applyBorder="1" applyAlignment="1" applyProtection="1">
      <alignment horizontal="left" vertical="top"/>
    </xf>
    <xf numFmtId="0" fontId="25" fillId="0" borderId="0" xfId="0" applyFont="1" applyFill="1" applyBorder="1" applyAlignment="1" applyProtection="1">
      <alignment horizontal="left" vertical="top"/>
    </xf>
    <xf numFmtId="0" fontId="25" fillId="0" borderId="0" xfId="0" applyFont="1" applyFill="1" applyBorder="1" applyAlignment="1" applyProtection="1">
      <alignment horizontal="left"/>
    </xf>
    <xf numFmtId="0" fontId="14" fillId="7" borderId="29" xfId="0" applyFont="1" applyFill="1" applyBorder="1" applyAlignment="1" applyProtection="1">
      <alignment horizontal="center"/>
      <protection locked="0"/>
    </xf>
    <xf numFmtId="43" fontId="14" fillId="7" borderId="5" xfId="0" applyNumberFormat="1" applyFont="1" applyFill="1" applyBorder="1" applyAlignment="1" applyProtection="1">
      <alignment horizontal="centerContinuous" vertical="top"/>
      <protection locked="0"/>
    </xf>
    <xf numFmtId="167" fontId="14" fillId="7" borderId="5" xfId="0" applyNumberFormat="1" applyFont="1" applyFill="1" applyBorder="1" applyAlignment="1" applyProtection="1">
      <alignment horizontal="centerContinuous" vertical="center"/>
      <protection locked="0"/>
    </xf>
    <xf numFmtId="0" fontId="14" fillId="7" borderId="32" xfId="0" applyFont="1" applyFill="1" applyBorder="1" applyAlignment="1" applyProtection="1">
      <alignment horizontal="centerContinuous" vertical="center"/>
    </xf>
    <xf numFmtId="167" fontId="14" fillId="7" borderId="32" xfId="0" applyNumberFormat="1" applyFont="1" applyFill="1" applyBorder="1" applyAlignment="1" applyProtection="1">
      <alignment horizontal="centerContinuous"/>
    </xf>
    <xf numFmtId="167" fontId="14" fillId="7" borderId="32" xfId="0" applyNumberFormat="1" applyFont="1" applyFill="1" applyBorder="1" applyAlignment="1" applyProtection="1">
      <alignment horizontal="centerContinuous" vertical="top"/>
    </xf>
    <xf numFmtId="0" fontId="14" fillId="7" borderId="28" xfId="0" applyFont="1" applyFill="1" applyBorder="1" applyAlignment="1" applyProtection="1">
      <alignment horizontal="center"/>
      <protection locked="0"/>
    </xf>
    <xf numFmtId="0" fontId="14" fillId="7" borderId="32" xfId="0" applyFont="1" applyFill="1" applyBorder="1" applyAlignment="1" applyProtection="1">
      <alignment horizontal="center"/>
      <protection locked="0"/>
    </xf>
    <xf numFmtId="0" fontId="15" fillId="2" borderId="6" xfId="1" applyNumberFormat="1" applyFont="1" applyFill="1" applyBorder="1" applyAlignment="1" applyProtection="1">
      <alignment horizontal="center" vertical="center"/>
    </xf>
    <xf numFmtId="0" fontId="1" fillId="7" borderId="8" xfId="1" applyFont="1" applyFill="1" applyBorder="1" applyAlignment="1" applyProtection="1">
      <protection locked="0"/>
    </xf>
    <xf numFmtId="0" fontId="16" fillId="0" borderId="0" xfId="1" applyFont="1" applyBorder="1" applyAlignment="1" applyProtection="1">
      <alignment horizontal="center"/>
    </xf>
    <xf numFmtId="14" fontId="41" fillId="0" borderId="28" xfId="0" applyNumberFormat="1" applyFont="1" applyFill="1" applyBorder="1" applyAlignment="1" applyProtection="1">
      <alignment vertical="center" wrapText="1"/>
    </xf>
    <xf numFmtId="43" fontId="14" fillId="7" borderId="6" xfId="18" applyFont="1" applyFill="1" applyBorder="1" applyAlignment="1" applyProtection="1">
      <alignment horizontal="centerContinuous"/>
      <protection locked="0"/>
    </xf>
    <xf numFmtId="43" fontId="14" fillId="7" borderId="6" xfId="18" applyFont="1" applyFill="1" applyBorder="1" applyAlignment="1" applyProtection="1">
      <alignment horizontal="centerContinuous"/>
    </xf>
    <xf numFmtId="172" fontId="14" fillId="7" borderId="6" xfId="18" applyNumberFormat="1" applyFont="1" applyFill="1" applyBorder="1" applyAlignment="1" applyProtection="1">
      <alignment horizontal="center"/>
      <protection locked="0"/>
    </xf>
    <xf numFmtId="43" fontId="14" fillId="7" borderId="6" xfId="0" applyNumberFormat="1" applyFont="1" applyFill="1" applyBorder="1" applyAlignment="1" applyProtection="1">
      <alignment horizontal="centerContinuous" vertical="center"/>
      <protection locked="0"/>
    </xf>
    <xf numFmtId="0" fontId="14" fillId="7" borderId="6" xfId="0" applyFont="1" applyFill="1" applyBorder="1" applyAlignment="1" applyProtection="1">
      <alignment horizontal="centerContinuous" vertical="center"/>
    </xf>
    <xf numFmtId="172" fontId="14" fillId="7" borderId="6" xfId="0" applyNumberFormat="1" applyFont="1" applyFill="1" applyBorder="1" applyAlignment="1" applyProtection="1">
      <alignment horizontal="center"/>
      <protection locked="0"/>
    </xf>
    <xf numFmtId="167" fontId="14" fillId="7" borderId="6" xfId="0" applyNumberFormat="1" applyFont="1" applyFill="1" applyBorder="1" applyAlignment="1" applyProtection="1">
      <alignment horizontal="centerContinuous"/>
      <protection locked="0"/>
    </xf>
    <xf numFmtId="167" fontId="14" fillId="7" borderId="6" xfId="0" applyNumberFormat="1" applyFont="1" applyFill="1" applyBorder="1" applyAlignment="1" applyProtection="1">
      <alignment horizontal="centerContinuous"/>
    </xf>
    <xf numFmtId="43" fontId="14" fillId="7" borderId="6" xfId="0" applyNumberFormat="1" applyFont="1" applyFill="1" applyBorder="1" applyAlignment="1" applyProtection="1">
      <alignment horizontal="centerContinuous" vertical="top"/>
      <protection locked="0"/>
    </xf>
    <xf numFmtId="0" fontId="14" fillId="7" borderId="6" xfId="0" applyFont="1" applyFill="1" applyBorder="1" applyAlignment="1" applyProtection="1">
      <alignment horizontal="centerContinuous" vertical="top"/>
      <protection locked="0"/>
    </xf>
    <xf numFmtId="167" fontId="14" fillId="7" borderId="6" xfId="0" applyNumberFormat="1" applyFont="1" applyFill="1" applyBorder="1" applyAlignment="1" applyProtection="1">
      <alignment horizontal="centerContinuous" vertical="top"/>
      <protection locked="0"/>
    </xf>
    <xf numFmtId="0" fontId="14" fillId="7" borderId="6" xfId="0" applyFont="1" applyFill="1" applyBorder="1" applyAlignment="1" applyProtection="1">
      <alignment horizontal="centerContinuous" vertical="top"/>
    </xf>
    <xf numFmtId="167" fontId="14" fillId="7" borderId="6" xfId="0" applyNumberFormat="1" applyFont="1" applyFill="1" applyBorder="1" applyAlignment="1" applyProtection="1">
      <alignment horizontal="centerContinuous" vertical="top"/>
    </xf>
    <xf numFmtId="43" fontId="14" fillId="7" borderId="6" xfId="0" applyNumberFormat="1" applyFont="1" applyFill="1" applyBorder="1" applyAlignment="1" applyProtection="1">
      <alignment horizontal="centerContinuous"/>
      <protection locked="0"/>
    </xf>
    <xf numFmtId="0" fontId="14" fillId="7" borderId="6" xfId="0" applyFont="1" applyFill="1" applyBorder="1" applyAlignment="1" applyProtection="1">
      <alignment horizontal="centerContinuous"/>
    </xf>
    <xf numFmtId="0" fontId="39" fillId="7" borderId="7" xfId="0" applyFont="1" applyFill="1" applyBorder="1" applyAlignment="1" applyProtection="1">
      <alignment horizontal="centerContinuous" vertical="center"/>
      <protection locked="0"/>
    </xf>
    <xf numFmtId="0" fontId="38" fillId="7" borderId="8" xfId="0" applyFont="1" applyFill="1" applyBorder="1" applyAlignment="1" applyProtection="1"/>
    <xf numFmtId="0" fontId="0" fillId="0" borderId="0" xfId="0" applyAlignment="1">
      <alignment horizontal="left"/>
    </xf>
    <xf numFmtId="0" fontId="0" fillId="0" borderId="0" xfId="0" applyAlignment="1">
      <alignment horizontal="left" vertical="center"/>
    </xf>
    <xf numFmtId="0" fontId="0" fillId="0" borderId="0" xfId="0" applyAlignment="1">
      <alignment horizontal="left" indent="4"/>
    </xf>
    <xf numFmtId="0" fontId="0" fillId="0" borderId="0" xfId="0" applyAlignment="1">
      <alignment horizontal="left" vertical="top" wrapText="1" indent="4"/>
    </xf>
    <xf numFmtId="0" fontId="83" fillId="0" borderId="0" xfId="0" applyFont="1" applyAlignment="1">
      <alignment horizontal="left" vertical="center" wrapText="1" indent="4"/>
    </xf>
    <xf numFmtId="0" fontId="0" fillId="0" borderId="0" xfId="0" applyAlignment="1">
      <alignment horizontal="left" vertical="center" wrapText="1" indent="7"/>
    </xf>
    <xf numFmtId="0" fontId="0" fillId="0" borderId="0" xfId="0" applyAlignment="1">
      <alignment horizontal="left" indent="7"/>
    </xf>
    <xf numFmtId="0" fontId="81" fillId="7" borderId="6" xfId="0" applyFont="1" applyFill="1" applyBorder="1" applyAlignment="1" applyProtection="1">
      <alignment horizontal="centerContinuous" vertical="center"/>
      <protection locked="0"/>
    </xf>
    <xf numFmtId="0" fontId="29" fillId="7" borderId="8" xfId="0" applyFont="1" applyFill="1" applyBorder="1" applyAlignment="1" applyProtection="1">
      <alignment horizontal="centerContinuous"/>
      <protection locked="0"/>
    </xf>
    <xf numFmtId="0" fontId="17" fillId="0" borderId="0" xfId="1" applyFont="1" applyBorder="1" applyAlignment="1" applyProtection="1">
      <alignment horizontal="center"/>
    </xf>
    <xf numFmtId="0" fontId="17" fillId="0" borderId="0" xfId="2" applyFont="1" applyFill="1" applyBorder="1" applyAlignment="1" applyProtection="1">
      <alignment horizontal="right" vertical="center"/>
    </xf>
    <xf numFmtId="0" fontId="3" fillId="0" borderId="0" xfId="1" applyFont="1" applyBorder="1" applyAlignment="1" applyProtection="1">
      <alignment horizontal="right" vertical="center"/>
    </xf>
    <xf numFmtId="0" fontId="17" fillId="0" borderId="0" xfId="1" applyFont="1" applyBorder="1" applyAlignment="1" applyProtection="1">
      <alignment horizontal="right" vertical="center"/>
    </xf>
    <xf numFmtId="0" fontId="21" fillId="0" borderId="0" xfId="1" applyFont="1" applyBorder="1" applyAlignment="1" applyProtection="1">
      <alignment horizontal="center"/>
    </xf>
    <xf numFmtId="0" fontId="22" fillId="0" borderId="10" xfId="1" applyFont="1" applyBorder="1" applyAlignment="1" applyProtection="1">
      <alignment horizontal="center"/>
    </xf>
    <xf numFmtId="0" fontId="22" fillId="0" borderId="0" xfId="1" applyFont="1" applyBorder="1" applyAlignment="1" applyProtection="1">
      <alignment horizontal="right" vertical="center"/>
    </xf>
    <xf numFmtId="0" fontId="22" fillId="0" borderId="0" xfId="2" applyFont="1" applyFill="1" applyBorder="1" applyAlignment="1" applyProtection="1">
      <alignment horizontal="right" vertical="center"/>
    </xf>
    <xf numFmtId="173" fontId="15" fillId="4" borderId="6" xfId="1" applyNumberFormat="1" applyFont="1" applyFill="1" applyBorder="1" applyAlignment="1" applyProtection="1">
      <alignment horizontal="center" vertical="center"/>
    </xf>
    <xf numFmtId="0" fontId="13" fillId="2" borderId="7" xfId="1" applyNumberFormat="1" applyFont="1" applyFill="1" applyBorder="1" applyAlignment="1" applyProtection="1">
      <alignment horizontal="center" vertical="center"/>
    </xf>
    <xf numFmtId="0" fontId="14" fillId="0" borderId="28" xfId="1" applyFont="1" applyFill="1" applyBorder="1" applyAlignment="1" applyProtection="1">
      <alignment vertical="center"/>
      <protection locked="0"/>
    </xf>
    <xf numFmtId="0" fontId="14" fillId="0" borderId="10" xfId="1" applyFont="1" applyFill="1" applyBorder="1" applyAlignment="1" applyProtection="1">
      <alignment vertical="center"/>
      <protection locked="0"/>
    </xf>
    <xf numFmtId="0" fontId="14" fillId="0" borderId="32" xfId="1" applyFont="1" applyFill="1" applyBorder="1" applyAlignment="1" applyProtection="1">
      <alignment vertical="center"/>
      <protection locked="0"/>
    </xf>
    <xf numFmtId="0" fontId="14" fillId="0" borderId="5" xfId="1" applyFont="1" applyFill="1" applyBorder="1" applyAlignment="1" applyProtection="1">
      <alignment vertical="center"/>
      <protection locked="0"/>
    </xf>
    <xf numFmtId="0" fontId="14" fillId="0" borderId="29" xfId="1" applyFont="1" applyFill="1" applyBorder="1" applyAlignment="1" applyProtection="1">
      <alignment vertical="center"/>
      <protection locked="0"/>
    </xf>
    <xf numFmtId="14" fontId="80" fillId="15" borderId="7" xfId="1" applyNumberFormat="1" applyFont="1" applyFill="1" applyBorder="1" applyAlignment="1" applyProtection="1">
      <alignment horizontal="left" vertical="center"/>
    </xf>
    <xf numFmtId="0" fontId="35" fillId="15" borderId="15" xfId="1" applyFont="1" applyFill="1" applyBorder="1" applyAlignment="1" applyProtection="1">
      <alignment horizontal="centerContinuous" vertical="center"/>
    </xf>
    <xf numFmtId="0" fontId="35" fillId="15" borderId="8" xfId="1" applyFont="1" applyFill="1" applyBorder="1" applyAlignment="1" applyProtection="1">
      <alignment horizontal="centerContinuous" vertical="center"/>
    </xf>
    <xf numFmtId="0" fontId="13" fillId="2" borderId="15" xfId="1" applyNumberFormat="1" applyFont="1" applyFill="1" applyBorder="1" applyAlignment="1" applyProtection="1">
      <alignment horizontal="center" vertical="center"/>
    </xf>
    <xf numFmtId="0" fontId="13" fillId="2" borderId="7" xfId="1" applyNumberFormat="1" applyFont="1" applyFill="1" applyBorder="1" applyAlignment="1" applyProtection="1">
      <alignment horizontal="left" vertical="center"/>
    </xf>
    <xf numFmtId="165" fontId="13" fillId="2" borderId="7" xfId="1" applyNumberFormat="1" applyFont="1" applyFill="1" applyBorder="1" applyAlignment="1" applyProtection="1">
      <alignment horizontal="centerContinuous"/>
    </xf>
    <xf numFmtId="14" fontId="80" fillId="15" borderId="7" xfId="1" applyNumberFormat="1" applyFont="1" applyFill="1" applyBorder="1" applyAlignment="1" applyProtection="1">
      <alignment vertical="center"/>
    </xf>
    <xf numFmtId="0" fontId="35" fillId="15" borderId="15" xfId="1" applyFont="1" applyFill="1" applyBorder="1" applyAlignment="1" applyProtection="1">
      <alignment vertical="center"/>
    </xf>
    <xf numFmtId="0" fontId="35" fillId="15" borderId="8" xfId="1" applyFont="1" applyFill="1" applyBorder="1" applyAlignment="1" applyProtection="1">
      <alignment vertical="center"/>
    </xf>
    <xf numFmtId="0" fontId="14" fillId="15" borderId="15" xfId="1" applyFont="1" applyFill="1" applyBorder="1" applyAlignment="1" applyProtection="1">
      <alignment vertical="center"/>
      <protection locked="0"/>
    </xf>
    <xf numFmtId="0" fontId="14" fillId="15" borderId="8" xfId="1" applyFont="1" applyFill="1" applyBorder="1" applyAlignment="1" applyProtection="1">
      <alignment vertical="center"/>
      <protection locked="0"/>
    </xf>
    <xf numFmtId="0" fontId="22" fillId="0" borderId="28" xfId="1" applyFont="1" applyFill="1" applyBorder="1" applyAlignment="1" applyProtection="1">
      <alignment vertical="center"/>
      <protection locked="0"/>
    </xf>
    <xf numFmtId="0" fontId="22" fillId="0" borderId="0" xfId="1" applyFont="1" applyFill="1" applyBorder="1" applyAlignment="1" applyProtection="1">
      <alignment vertical="center"/>
      <protection locked="0"/>
    </xf>
    <xf numFmtId="0" fontId="22" fillId="0" borderId="32" xfId="1" applyFont="1" applyFill="1" applyBorder="1" applyAlignment="1" applyProtection="1">
      <alignment vertical="center"/>
      <protection locked="0"/>
    </xf>
    <xf numFmtId="0" fontId="22" fillId="0" borderId="5" xfId="1" applyFont="1" applyFill="1" applyBorder="1" applyAlignment="1" applyProtection="1">
      <alignment vertical="center"/>
      <protection locked="0"/>
    </xf>
    <xf numFmtId="14" fontId="23" fillId="15" borderId="7" xfId="1" applyNumberFormat="1" applyFont="1" applyFill="1" applyBorder="1" applyAlignment="1" applyProtection="1">
      <alignment horizontal="left" vertical="center" indent="1"/>
    </xf>
    <xf numFmtId="0" fontId="22" fillId="15" borderId="15" xfId="1" applyFont="1" applyFill="1" applyBorder="1" applyAlignment="1" applyProtection="1">
      <alignment vertical="center"/>
      <protection locked="0"/>
    </xf>
    <xf numFmtId="0" fontId="22" fillId="15" borderId="8" xfId="1" applyFont="1" applyFill="1" applyBorder="1" applyAlignment="1" applyProtection="1">
      <alignment vertical="center"/>
      <protection locked="0"/>
    </xf>
    <xf numFmtId="14" fontId="23" fillId="15" borderId="7" xfId="1" applyNumberFormat="1" applyFont="1" applyFill="1" applyBorder="1" applyAlignment="1" applyProtection="1">
      <alignment horizontal="left" vertical="center"/>
    </xf>
    <xf numFmtId="14" fontId="23" fillId="15" borderId="7" xfId="1" applyNumberFormat="1" applyFont="1" applyFill="1" applyBorder="1" applyAlignment="1" applyProtection="1"/>
    <xf numFmtId="14" fontId="23" fillId="2" borderId="7" xfId="1" applyNumberFormat="1" applyFont="1" applyFill="1" applyBorder="1" applyAlignment="1" applyProtection="1">
      <alignment horizontal="left"/>
    </xf>
    <xf numFmtId="0" fontId="17" fillId="2" borderId="15" xfId="1" applyFont="1" applyFill="1" applyBorder="1" applyAlignment="1" applyProtection="1">
      <alignment vertical="center"/>
      <protection locked="0"/>
    </xf>
    <xf numFmtId="0" fontId="17" fillId="2" borderId="8" xfId="1" applyFont="1" applyFill="1" applyBorder="1" applyAlignment="1" applyProtection="1">
      <alignment vertical="center"/>
      <protection locked="0"/>
    </xf>
    <xf numFmtId="0" fontId="80" fillId="15" borderId="7" xfId="1" applyNumberFormat="1" applyFont="1" applyFill="1" applyBorder="1" applyAlignment="1" applyProtection="1">
      <alignment vertical="center"/>
    </xf>
    <xf numFmtId="0" fontId="23" fillId="15" borderId="15" xfId="1" applyFont="1" applyFill="1" applyBorder="1" applyAlignment="1" applyProtection="1">
      <alignment vertical="center"/>
    </xf>
    <xf numFmtId="0" fontId="14" fillId="15" borderId="8" xfId="1" applyFont="1" applyFill="1" applyBorder="1" applyAlignment="1" applyProtection="1">
      <alignment horizontal="left" vertical="center"/>
    </xf>
    <xf numFmtId="0" fontId="22" fillId="0" borderId="10" xfId="1" applyFont="1" applyFill="1" applyBorder="1" applyAlignment="1" applyProtection="1">
      <alignment vertical="center"/>
      <protection locked="0"/>
    </xf>
    <xf numFmtId="0" fontId="22" fillId="0" borderId="29" xfId="1" applyFont="1" applyFill="1" applyBorder="1" applyAlignment="1" applyProtection="1">
      <alignment vertical="center"/>
      <protection locked="0"/>
    </xf>
    <xf numFmtId="0" fontId="22" fillId="15" borderId="15" xfId="1" applyFont="1" applyFill="1" applyBorder="1" applyAlignment="1" applyProtection="1">
      <protection locked="0"/>
    </xf>
    <xf numFmtId="0" fontId="22" fillId="15" borderId="8" xfId="1" applyFont="1" applyFill="1" applyBorder="1" applyAlignment="1" applyProtection="1">
      <protection locked="0"/>
    </xf>
    <xf numFmtId="0" fontId="1" fillId="15" borderId="2" xfId="1" applyFont="1" applyFill="1" applyBorder="1" applyProtection="1"/>
    <xf numFmtId="0" fontId="1" fillId="15" borderId="3" xfId="1" applyFont="1" applyFill="1" applyBorder="1" applyAlignment="1" applyProtection="1"/>
    <xf numFmtId="0" fontId="1" fillId="15" borderId="4" xfId="1" applyFont="1" applyFill="1" applyBorder="1" applyAlignment="1" applyProtection="1"/>
    <xf numFmtId="0" fontId="21" fillId="15" borderId="5" xfId="1" applyFont="1" applyFill="1" applyBorder="1" applyAlignment="1" applyProtection="1">
      <alignment horizontal="center"/>
    </xf>
    <xf numFmtId="14" fontId="35" fillId="15" borderId="15" xfId="1" applyNumberFormat="1" applyFont="1" applyFill="1" applyBorder="1" applyAlignment="1" applyProtection="1">
      <alignment horizontal="centerContinuous" vertical="center"/>
    </xf>
    <xf numFmtId="14" fontId="23" fillId="15" borderId="15" xfId="1" applyNumberFormat="1" applyFont="1" applyFill="1" applyBorder="1" applyAlignment="1" applyProtection="1">
      <alignment horizontal="centerContinuous" vertical="center"/>
    </xf>
    <xf numFmtId="14" fontId="35" fillId="15" borderId="8" xfId="1" applyNumberFormat="1" applyFont="1" applyFill="1" applyBorder="1" applyAlignment="1" applyProtection="1">
      <alignment horizontal="centerContinuous" vertical="center"/>
    </xf>
    <xf numFmtId="0" fontId="68" fillId="0" borderId="24" xfId="4" applyFont="1" applyBorder="1" applyAlignment="1">
      <alignment horizontal="right"/>
    </xf>
    <xf numFmtId="0" fontId="68" fillId="0" borderId="6" xfId="4" applyFont="1" applyBorder="1" applyAlignment="1">
      <alignment horizontal="right"/>
    </xf>
    <xf numFmtId="0" fontId="68" fillId="5" borderId="6" xfId="4" applyFont="1" applyFill="1" applyBorder="1" applyAlignment="1">
      <alignment horizontal="center" vertical="center"/>
    </xf>
    <xf numFmtId="0" fontId="68" fillId="5" borderId="24" xfId="4" applyFont="1" applyFill="1" applyBorder="1" applyAlignment="1">
      <alignment horizontal="right" vertical="center"/>
    </xf>
    <xf numFmtId="0" fontId="68" fillId="5" borderId="6" xfId="4" applyFont="1" applyFill="1" applyBorder="1" applyAlignment="1">
      <alignment horizontal="right" vertical="center"/>
    </xf>
    <xf numFmtId="14" fontId="68" fillId="5" borderId="24" xfId="4" applyNumberFormat="1" applyFont="1" applyFill="1" applyBorder="1" applyAlignment="1">
      <alignment horizontal="center" vertical="center"/>
    </xf>
    <xf numFmtId="14" fontId="68" fillId="5" borderId="6" xfId="4" applyNumberFormat="1" applyFont="1" applyFill="1" applyBorder="1" applyAlignment="1">
      <alignment horizontal="center" vertical="center"/>
    </xf>
    <xf numFmtId="0" fontId="68" fillId="5" borderId="6" xfId="4" applyFont="1" applyFill="1" applyBorder="1" applyAlignment="1">
      <alignment horizontal="right"/>
    </xf>
    <xf numFmtId="0" fontId="68" fillId="5" borderId="6" xfId="4" applyFont="1" applyFill="1" applyBorder="1" applyAlignment="1">
      <alignment horizontal="center"/>
    </xf>
    <xf numFmtId="0" fontId="42" fillId="5" borderId="6" xfId="4" applyFont="1" applyFill="1" applyBorder="1" applyAlignment="1" applyProtection="1">
      <alignment horizontal="center" vertical="center"/>
      <protection locked="0"/>
    </xf>
    <xf numFmtId="0" fontId="42" fillId="5" borderId="35" xfId="4" applyFont="1" applyFill="1" applyBorder="1" applyAlignment="1" applyProtection="1">
      <alignment horizontal="center" vertical="center"/>
      <protection locked="0"/>
    </xf>
    <xf numFmtId="167" fontId="68" fillId="5" borderId="6" xfId="4" applyNumberFormat="1" applyFont="1" applyFill="1" applyBorder="1" applyAlignment="1">
      <alignment horizontal="center" vertical="center"/>
    </xf>
    <xf numFmtId="0" fontId="69" fillId="5" borderId="6" xfId="4" applyFont="1" applyFill="1" applyBorder="1" applyAlignment="1" applyProtection="1">
      <alignment horizontal="center" vertical="center" wrapText="1"/>
    </xf>
    <xf numFmtId="0" fontId="68" fillId="0" borderId="35" xfId="4" applyFont="1" applyBorder="1" applyAlignment="1">
      <alignment horizontal="right"/>
    </xf>
    <xf numFmtId="0" fontId="68" fillId="5" borderId="35" xfId="4" applyFont="1" applyFill="1" applyBorder="1" applyAlignment="1">
      <alignment horizontal="center" vertical="center"/>
    </xf>
    <xf numFmtId="0" fontId="13" fillId="2" borderId="6" xfId="1" applyNumberFormat="1" applyFont="1" applyFill="1" applyBorder="1" applyAlignment="1" applyProtection="1">
      <alignment horizontal="center" vertical="center"/>
    </xf>
    <xf numFmtId="0" fontId="12" fillId="0" borderId="0" xfId="1" applyFont="1" applyBorder="1" applyAlignment="1" applyProtection="1">
      <alignment horizontal="left" vertical="top" wrapText="1"/>
    </xf>
    <xf numFmtId="0" fontId="8" fillId="0" borderId="0" xfId="1" applyFont="1" applyBorder="1" applyAlignment="1" applyProtection="1">
      <alignment horizontal="left" vertical="top" wrapText="1"/>
    </xf>
    <xf numFmtId="0" fontId="8" fillId="0" borderId="11" xfId="1" applyFont="1" applyBorder="1" applyAlignment="1" applyProtection="1">
      <alignment horizontal="left" vertical="top" wrapText="1"/>
    </xf>
    <xf numFmtId="0" fontId="12" fillId="0" borderId="0" xfId="1" applyFont="1" applyBorder="1" applyAlignment="1" applyProtection="1">
      <alignment horizontal="left" wrapText="1"/>
    </xf>
    <xf numFmtId="0" fontId="8" fillId="0" borderId="0" xfId="1" applyFont="1" applyBorder="1" applyAlignment="1" applyProtection="1">
      <alignment horizontal="left" wrapText="1"/>
    </xf>
    <xf numFmtId="0" fontId="8" fillId="0" borderId="11" xfId="1" applyFont="1" applyBorder="1" applyAlignment="1" applyProtection="1">
      <alignment horizontal="left" wrapText="1"/>
    </xf>
    <xf numFmtId="0" fontId="12" fillId="0" borderId="0" xfId="1" applyFont="1" applyBorder="1" applyAlignment="1" applyProtection="1">
      <alignment horizontal="left" vertical="center" wrapText="1"/>
    </xf>
    <xf numFmtId="0" fontId="8" fillId="0" borderId="0" xfId="1" applyFont="1" applyBorder="1" applyAlignment="1" applyProtection="1">
      <alignment horizontal="left" vertical="center" wrapText="1"/>
    </xf>
    <xf numFmtId="0" fontId="8" fillId="0" borderId="11" xfId="1" applyFont="1" applyBorder="1" applyAlignment="1" applyProtection="1">
      <alignment horizontal="left" vertical="center" wrapText="1"/>
    </xf>
    <xf numFmtId="0" fontId="1" fillId="7" borderId="15" xfId="0" applyFont="1" applyFill="1" applyBorder="1" applyAlignment="1" applyProtection="1">
      <alignment horizontal="center" vertical="center"/>
      <protection locked="0"/>
    </xf>
    <xf numFmtId="0" fontId="1" fillId="7" borderId="8" xfId="0" applyFont="1" applyFill="1" applyBorder="1" applyAlignment="1" applyProtection="1">
      <alignment horizontal="center" vertical="center"/>
      <protection locked="0"/>
    </xf>
    <xf numFmtId="0" fontId="84" fillId="0" borderId="0" xfId="1" applyFont="1" applyFill="1" applyBorder="1" applyAlignment="1" applyProtection="1">
      <alignment horizontal="center"/>
    </xf>
    <xf numFmtId="0" fontId="26" fillId="0" borderId="2" xfId="1" applyFont="1" applyFill="1" applyBorder="1" applyAlignment="1" applyProtection="1">
      <alignment horizontal="center" vertical="center" wrapText="1" shrinkToFit="1"/>
      <protection locked="0"/>
    </xf>
    <xf numFmtId="0" fontId="26" fillId="0" borderId="3" xfId="1" applyFont="1" applyFill="1" applyBorder="1" applyAlignment="1" applyProtection="1">
      <alignment horizontal="center" vertical="center" wrapText="1" shrinkToFit="1"/>
      <protection locked="0"/>
    </xf>
    <xf numFmtId="0" fontId="26" fillId="0" borderId="21" xfId="1" applyFont="1" applyFill="1" applyBorder="1" applyAlignment="1" applyProtection="1">
      <alignment horizontal="center" vertical="center" wrapText="1" shrinkToFit="1"/>
      <protection locked="0"/>
    </xf>
    <xf numFmtId="0" fontId="26" fillId="0" borderId="28" xfId="1" applyFont="1" applyFill="1" applyBorder="1" applyAlignment="1" applyProtection="1">
      <alignment horizontal="center" vertical="center" wrapText="1" shrinkToFit="1"/>
      <protection locked="0"/>
    </xf>
    <xf numFmtId="0" fontId="26" fillId="0" borderId="0" xfId="1" applyFont="1" applyFill="1" applyBorder="1" applyAlignment="1" applyProtection="1">
      <alignment horizontal="center" vertical="center" wrapText="1" shrinkToFit="1"/>
      <protection locked="0"/>
    </xf>
    <xf numFmtId="0" fontId="26" fillId="0" borderId="11" xfId="1" applyFont="1" applyFill="1" applyBorder="1" applyAlignment="1" applyProtection="1">
      <alignment horizontal="center" vertical="center" wrapText="1" shrinkToFit="1"/>
      <protection locked="0"/>
    </xf>
    <xf numFmtId="0" fontId="26" fillId="0" borderId="32" xfId="1" applyFont="1" applyFill="1" applyBorder="1" applyAlignment="1" applyProtection="1">
      <alignment horizontal="center" vertical="center" wrapText="1" shrinkToFit="1"/>
      <protection locked="0"/>
    </xf>
    <xf numFmtId="0" fontId="26" fillId="0" borderId="5" xfId="1" applyFont="1" applyFill="1" applyBorder="1" applyAlignment="1" applyProtection="1">
      <alignment horizontal="center" vertical="center" wrapText="1" shrinkToFit="1"/>
      <protection locked="0"/>
    </xf>
    <xf numFmtId="0" fontId="26" fillId="0" borderId="20" xfId="1" applyFont="1" applyFill="1" applyBorder="1" applyAlignment="1" applyProtection="1">
      <alignment horizontal="center" vertical="center" wrapText="1" shrinkToFit="1"/>
      <protection locked="0"/>
    </xf>
    <xf numFmtId="0" fontId="3" fillId="3" borderId="4" xfId="1" applyFont="1" applyFill="1" applyBorder="1" applyAlignment="1" applyProtection="1">
      <alignment horizontal="center" vertical="center"/>
    </xf>
    <xf numFmtId="0" fontId="3" fillId="3" borderId="10" xfId="1" applyFont="1" applyFill="1" applyBorder="1" applyAlignment="1" applyProtection="1">
      <alignment horizontal="center" vertical="center"/>
    </xf>
    <xf numFmtId="0" fontId="11" fillId="0" borderId="0" xfId="1" applyFont="1" applyBorder="1" applyAlignment="1" applyProtection="1">
      <alignment horizontal="center"/>
    </xf>
    <xf numFmtId="0" fontId="11" fillId="0" borderId="11" xfId="1" applyFont="1" applyBorder="1" applyAlignment="1" applyProtection="1">
      <alignment horizontal="center"/>
    </xf>
    <xf numFmtId="0" fontId="20" fillId="3" borderId="2" xfId="1" applyFont="1" applyFill="1" applyBorder="1" applyAlignment="1" applyProtection="1">
      <alignment horizontal="center"/>
    </xf>
    <xf numFmtId="0" fontId="20" fillId="3" borderId="3" xfId="1" applyFont="1" applyFill="1" applyBorder="1" applyAlignment="1" applyProtection="1">
      <alignment horizontal="center"/>
    </xf>
    <xf numFmtId="0" fontId="20" fillId="3" borderId="4" xfId="1" applyFont="1" applyFill="1" applyBorder="1" applyAlignment="1" applyProtection="1">
      <alignment horizontal="center"/>
    </xf>
    <xf numFmtId="0" fontId="19" fillId="3" borderId="9" xfId="1" applyFont="1" applyFill="1" applyBorder="1" applyAlignment="1" applyProtection="1">
      <alignment horizontal="center" vertical="center"/>
    </xf>
    <xf numFmtId="0" fontId="19" fillId="3" borderId="24" xfId="1" applyFont="1" applyFill="1" applyBorder="1" applyAlignment="1" applyProtection="1">
      <alignment horizontal="center" vertical="center"/>
    </xf>
    <xf numFmtId="0" fontId="14" fillId="5" borderId="2" xfId="1" applyFont="1" applyFill="1" applyBorder="1" applyAlignment="1" applyProtection="1">
      <alignment horizontal="center" vertical="center"/>
      <protection locked="0"/>
    </xf>
    <xf numFmtId="0" fontId="14" fillId="5" borderId="3" xfId="1" applyFont="1" applyFill="1" applyBorder="1" applyAlignment="1" applyProtection="1">
      <alignment horizontal="center" vertical="center"/>
      <protection locked="0"/>
    </xf>
    <xf numFmtId="0" fontId="14" fillId="5" borderId="4" xfId="1" applyFont="1" applyFill="1" applyBorder="1" applyAlignment="1" applyProtection="1">
      <alignment horizontal="center" vertical="center"/>
      <protection locked="0"/>
    </xf>
    <xf numFmtId="0" fontId="14" fillId="5" borderId="28" xfId="1" applyFont="1" applyFill="1" applyBorder="1" applyAlignment="1" applyProtection="1">
      <alignment horizontal="center" vertical="center"/>
      <protection locked="0"/>
    </xf>
    <xf numFmtId="0" fontId="14" fillId="5" borderId="0" xfId="1" applyFont="1" applyFill="1" applyBorder="1" applyAlignment="1" applyProtection="1">
      <alignment horizontal="center" vertical="center"/>
      <protection locked="0"/>
    </xf>
    <xf numFmtId="0" fontId="14" fillId="5" borderId="10" xfId="1" applyFont="1" applyFill="1" applyBorder="1" applyAlignment="1" applyProtection="1">
      <alignment horizontal="center" vertical="center"/>
      <protection locked="0"/>
    </xf>
    <xf numFmtId="0" fontId="14" fillId="5" borderId="32" xfId="1" applyFont="1" applyFill="1" applyBorder="1" applyAlignment="1" applyProtection="1">
      <alignment horizontal="center" vertical="center"/>
      <protection locked="0"/>
    </xf>
    <xf numFmtId="0" fontId="14" fillId="5" borderId="5" xfId="1" applyFont="1" applyFill="1" applyBorder="1" applyAlignment="1" applyProtection="1">
      <alignment horizontal="center" vertical="center"/>
      <protection locked="0"/>
    </xf>
    <xf numFmtId="0" fontId="14" fillId="5" borderId="29" xfId="1" applyFont="1" applyFill="1" applyBorder="1" applyAlignment="1" applyProtection="1">
      <alignment horizontal="center" vertical="center"/>
      <protection locked="0"/>
    </xf>
    <xf numFmtId="0" fontId="19" fillId="0" borderId="1" xfId="1" applyFont="1" applyBorder="1" applyAlignment="1" applyProtection="1">
      <alignment horizontal="center"/>
    </xf>
    <xf numFmtId="0" fontId="19" fillId="0" borderId="0" xfId="1" applyFont="1" applyBorder="1" applyAlignment="1" applyProtection="1">
      <alignment horizontal="center"/>
    </xf>
    <xf numFmtId="0" fontId="17" fillId="4" borderId="9" xfId="1" applyFont="1" applyFill="1" applyBorder="1" applyAlignment="1" applyProtection="1">
      <alignment horizontal="center" vertical="center"/>
    </xf>
    <xf numFmtId="0" fontId="17" fillId="4" borderId="24" xfId="1" applyFont="1" applyFill="1" applyBorder="1" applyAlignment="1" applyProtection="1">
      <alignment horizontal="center" vertical="center"/>
    </xf>
    <xf numFmtId="0" fontId="6" fillId="3" borderId="0" xfId="1" applyFont="1" applyFill="1" applyBorder="1" applyAlignment="1" applyProtection="1">
      <alignment horizontal="center"/>
    </xf>
    <xf numFmtId="0" fontId="6" fillId="3" borderId="11" xfId="1" applyFont="1" applyFill="1" applyBorder="1" applyAlignment="1" applyProtection="1">
      <alignment horizontal="center"/>
    </xf>
    <xf numFmtId="0" fontId="3" fillId="0" borderId="0" xfId="1" applyFont="1" applyBorder="1" applyAlignment="1" applyProtection="1">
      <alignment horizontal="right" vertical="center"/>
    </xf>
    <xf numFmtId="0" fontId="3" fillId="0" borderId="0" xfId="1" applyFont="1" applyBorder="1" applyAlignment="1" applyProtection="1">
      <alignment horizontal="right"/>
    </xf>
    <xf numFmtId="0" fontId="18" fillId="3" borderId="3" xfId="1" applyFont="1" applyFill="1" applyBorder="1" applyAlignment="1" applyProtection="1">
      <alignment horizontal="center" wrapText="1"/>
    </xf>
    <xf numFmtId="0" fontId="18" fillId="3" borderId="0" xfId="1" applyFont="1" applyFill="1" applyBorder="1" applyAlignment="1" applyProtection="1">
      <alignment horizontal="center" wrapText="1"/>
    </xf>
    <xf numFmtId="0" fontId="18" fillId="3" borderId="5" xfId="1" applyFont="1" applyFill="1" applyBorder="1" applyAlignment="1" applyProtection="1">
      <alignment horizontal="center" wrapText="1"/>
    </xf>
    <xf numFmtId="0" fontId="18" fillId="3" borderId="22" xfId="1" applyFont="1" applyFill="1" applyBorder="1" applyAlignment="1" applyProtection="1">
      <alignment horizontal="center" wrapText="1"/>
    </xf>
    <xf numFmtId="0" fontId="18" fillId="3" borderId="1" xfId="1" applyFont="1" applyFill="1" applyBorder="1" applyAlignment="1" applyProtection="1">
      <alignment horizontal="center"/>
    </xf>
    <xf numFmtId="0" fontId="18" fillId="3" borderId="23" xfId="1" applyFont="1" applyFill="1" applyBorder="1" applyAlignment="1" applyProtection="1">
      <alignment horizontal="center"/>
    </xf>
    <xf numFmtId="0" fontId="20" fillId="3" borderId="0" xfId="1" applyFont="1" applyFill="1" applyBorder="1" applyAlignment="1" applyProtection="1">
      <alignment horizontal="center"/>
    </xf>
    <xf numFmtId="0" fontId="20" fillId="3" borderId="10" xfId="1" applyFont="1" applyFill="1" applyBorder="1" applyAlignment="1" applyProtection="1">
      <alignment horizontal="center"/>
    </xf>
    <xf numFmtId="0" fontId="20" fillId="3" borderId="5" xfId="1" applyFont="1" applyFill="1" applyBorder="1" applyAlignment="1" applyProtection="1">
      <alignment horizontal="center"/>
    </xf>
    <xf numFmtId="0" fontId="20" fillId="3" borderId="29" xfId="1" applyFont="1" applyFill="1" applyBorder="1" applyAlignment="1" applyProtection="1">
      <alignment horizontal="center"/>
    </xf>
    <xf numFmtId="0" fontId="17" fillId="0" borderId="1" xfId="1" applyFont="1" applyBorder="1" applyAlignment="1" applyProtection="1">
      <alignment horizontal="center"/>
    </xf>
    <xf numFmtId="0" fontId="17" fillId="0" borderId="0" xfId="1" applyFont="1" applyBorder="1" applyAlignment="1" applyProtection="1">
      <alignment horizontal="center"/>
    </xf>
    <xf numFmtId="0" fontId="14" fillId="0" borderId="0" xfId="1" applyFont="1" applyFill="1" applyBorder="1" applyAlignment="1" applyProtection="1">
      <alignment horizontal="center" vertical="center"/>
      <protection locked="0"/>
    </xf>
    <xf numFmtId="0" fontId="17" fillId="0" borderId="1" xfId="2" applyFont="1" applyFill="1" applyBorder="1" applyAlignment="1" applyProtection="1">
      <alignment horizontal="right" vertical="center"/>
    </xf>
    <xf numFmtId="0" fontId="17" fillId="0" borderId="0" xfId="2" applyFont="1" applyFill="1" applyBorder="1" applyAlignment="1" applyProtection="1">
      <alignment horizontal="right" vertical="center"/>
    </xf>
    <xf numFmtId="0" fontId="17" fillId="4" borderId="2" xfId="1" applyFont="1" applyFill="1" applyBorder="1" applyAlignment="1" applyProtection="1">
      <alignment horizontal="center" vertical="center"/>
    </xf>
    <xf numFmtId="0" fontId="17" fillId="4" borderId="32" xfId="1" applyFont="1" applyFill="1" applyBorder="1" applyAlignment="1" applyProtection="1">
      <alignment horizontal="center" vertical="center"/>
    </xf>
    <xf numFmtId="0" fontId="17" fillId="0" borderId="1" xfId="1" applyFont="1" applyBorder="1" applyAlignment="1" applyProtection="1">
      <alignment horizontal="right" vertical="center"/>
    </xf>
    <xf numFmtId="0" fontId="17" fillId="0" borderId="0" xfId="1" applyFont="1" applyBorder="1" applyAlignment="1" applyProtection="1">
      <alignment horizontal="right" vertical="center"/>
    </xf>
    <xf numFmtId="0" fontId="13" fillId="2" borderId="6" xfId="1" applyFont="1" applyFill="1" applyBorder="1" applyAlignment="1" applyProtection="1">
      <alignment horizontal="center" vertical="center"/>
    </xf>
    <xf numFmtId="165" fontId="13" fillId="15" borderId="6" xfId="1" applyNumberFormat="1" applyFont="1" applyFill="1" applyBorder="1" applyAlignment="1" applyProtection="1">
      <alignment horizontal="center" vertical="center"/>
    </xf>
    <xf numFmtId="0" fontId="21" fillId="0" borderId="1" xfId="1" applyFont="1" applyBorder="1" applyAlignment="1" applyProtection="1">
      <alignment horizontal="center"/>
    </xf>
    <xf numFmtId="0" fontId="21" fillId="0" borderId="0" xfId="1" applyFont="1" applyBorder="1" applyAlignment="1" applyProtection="1">
      <alignment horizontal="center"/>
    </xf>
    <xf numFmtId="0" fontId="22" fillId="0" borderId="1" xfId="1" applyFont="1" applyBorder="1" applyAlignment="1" applyProtection="1">
      <alignment horizontal="center"/>
    </xf>
    <xf numFmtId="0" fontId="22" fillId="0" borderId="0" xfId="1" applyFont="1" applyBorder="1" applyAlignment="1" applyProtection="1">
      <alignment horizontal="center"/>
    </xf>
    <xf numFmtId="0" fontId="22" fillId="0" borderId="10" xfId="1" applyFont="1" applyBorder="1" applyAlignment="1" applyProtection="1">
      <alignment horizontal="center"/>
    </xf>
    <xf numFmtId="0" fontId="22" fillId="0" borderId="28" xfId="1" applyFont="1" applyFill="1" applyBorder="1" applyAlignment="1" applyProtection="1">
      <alignment horizontal="center" vertical="center"/>
      <protection locked="0"/>
    </xf>
    <xf numFmtId="0" fontId="22" fillId="0" borderId="0" xfId="1" applyFont="1" applyFill="1" applyBorder="1" applyAlignment="1" applyProtection="1">
      <alignment horizontal="center" vertical="center"/>
      <protection locked="0"/>
    </xf>
    <xf numFmtId="0" fontId="22" fillId="0" borderId="11" xfId="1" applyFont="1" applyFill="1" applyBorder="1" applyAlignment="1" applyProtection="1">
      <alignment horizontal="center" vertical="center"/>
      <protection locked="0"/>
    </xf>
    <xf numFmtId="0" fontId="22" fillId="0" borderId="32" xfId="1" applyFont="1" applyFill="1" applyBorder="1" applyAlignment="1" applyProtection="1">
      <alignment horizontal="center" vertical="center"/>
      <protection locked="0"/>
    </xf>
    <xf numFmtId="0" fontId="22" fillId="0" borderId="5" xfId="1" applyFont="1" applyFill="1" applyBorder="1" applyAlignment="1" applyProtection="1">
      <alignment horizontal="center" vertical="center"/>
      <protection locked="0"/>
    </xf>
    <xf numFmtId="0" fontId="22" fillId="0" borderId="20" xfId="1" applyFont="1" applyFill="1" applyBorder="1" applyAlignment="1" applyProtection="1">
      <alignment horizontal="center" vertical="center"/>
      <protection locked="0"/>
    </xf>
    <xf numFmtId="0" fontId="15" fillId="0" borderId="0" xfId="1" applyFont="1" applyFill="1" applyBorder="1" applyAlignment="1" applyProtection="1">
      <alignment horizontal="center" vertical="center"/>
      <protection locked="0"/>
    </xf>
    <xf numFmtId="0" fontId="15" fillId="0" borderId="10" xfId="1" applyFont="1" applyFill="1" applyBorder="1" applyAlignment="1" applyProtection="1">
      <alignment horizontal="center" vertical="center"/>
      <protection locked="0"/>
    </xf>
    <xf numFmtId="0" fontId="22" fillId="0" borderId="1" xfId="2" applyFont="1" applyFill="1" applyBorder="1" applyAlignment="1" applyProtection="1">
      <alignment horizontal="right" vertical="center"/>
    </xf>
    <xf numFmtId="0" fontId="22" fillId="0" borderId="0" xfId="2" applyFont="1" applyFill="1" applyBorder="1" applyAlignment="1" applyProtection="1">
      <alignment horizontal="right" vertical="center"/>
    </xf>
    <xf numFmtId="0" fontId="22" fillId="4" borderId="6" xfId="1" applyFont="1" applyFill="1" applyBorder="1" applyAlignment="1" applyProtection="1">
      <alignment horizontal="center" vertical="center"/>
    </xf>
    <xf numFmtId="0" fontId="22" fillId="0" borderId="1" xfId="1" applyFont="1" applyBorder="1" applyAlignment="1" applyProtection="1">
      <alignment horizontal="right" vertical="center"/>
    </xf>
    <xf numFmtId="0" fontId="22" fillId="0" borderId="0" xfId="1" applyFont="1" applyBorder="1" applyAlignment="1" applyProtection="1">
      <alignment horizontal="right" vertical="center"/>
    </xf>
    <xf numFmtId="0" fontId="22" fillId="4" borderId="7" xfId="1" applyFont="1" applyFill="1" applyBorder="1" applyAlignment="1" applyProtection="1">
      <alignment horizontal="center" vertical="center"/>
    </xf>
    <xf numFmtId="0" fontId="4" fillId="0" borderId="1" xfId="1" applyFont="1" applyBorder="1" applyAlignment="1" applyProtection="1">
      <alignment horizontal="center"/>
    </xf>
    <xf numFmtId="0" fontId="4" fillId="0" borderId="0" xfId="1" applyFont="1" applyBorder="1" applyAlignment="1" applyProtection="1">
      <alignment horizontal="center"/>
    </xf>
    <xf numFmtId="0" fontId="18" fillId="3" borderId="3" xfId="1" applyFont="1" applyFill="1" applyBorder="1" applyAlignment="1" applyProtection="1">
      <alignment horizontal="center"/>
    </xf>
    <xf numFmtId="0" fontId="18" fillId="3" borderId="0" xfId="1" applyFont="1" applyFill="1" applyBorder="1" applyAlignment="1" applyProtection="1">
      <alignment horizontal="center"/>
    </xf>
    <xf numFmtId="0" fontId="18" fillId="3" borderId="5" xfId="1" applyFont="1" applyFill="1" applyBorder="1" applyAlignment="1" applyProtection="1">
      <alignment horizontal="center"/>
    </xf>
    <xf numFmtId="0" fontId="3" fillId="0" borderId="1" xfId="1" applyFont="1" applyBorder="1" applyAlignment="1" applyProtection="1">
      <alignment horizontal="center"/>
    </xf>
    <xf numFmtId="0" fontId="3" fillId="0" borderId="0" xfId="1" applyFont="1" applyBorder="1" applyAlignment="1" applyProtection="1">
      <alignment horizontal="center"/>
    </xf>
    <xf numFmtId="0" fontId="16" fillId="3" borderId="0" xfId="1" applyFont="1" applyFill="1" applyBorder="1" applyAlignment="1" applyProtection="1">
      <alignment horizontal="center"/>
    </xf>
    <xf numFmtId="0" fontId="16" fillId="3" borderId="11" xfId="1" applyFont="1" applyFill="1" applyBorder="1" applyAlignment="1" applyProtection="1">
      <alignment horizontal="center"/>
    </xf>
    <xf numFmtId="0" fontId="0" fillId="0" borderId="2"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1" xfId="0" applyBorder="1" applyAlignment="1" applyProtection="1">
      <alignment horizontal="center"/>
      <protection locked="0"/>
    </xf>
    <xf numFmtId="0" fontId="0" fillId="0" borderId="28" xfId="0" applyBorder="1" applyAlignment="1" applyProtection="1">
      <alignment horizontal="center"/>
      <protection locked="0"/>
    </xf>
    <xf numFmtId="0" fontId="0" fillId="0" borderId="0" xfId="0" applyBorder="1" applyAlignment="1" applyProtection="1">
      <alignment horizontal="center"/>
      <protection locked="0"/>
    </xf>
    <xf numFmtId="0" fontId="0" fillId="0" borderId="11" xfId="0" applyBorder="1" applyAlignment="1" applyProtection="1">
      <alignment horizontal="center"/>
      <protection locked="0"/>
    </xf>
    <xf numFmtId="0" fontId="0" fillId="0" borderId="32" xfId="0" applyBorder="1" applyAlignment="1" applyProtection="1">
      <alignment horizontal="center"/>
      <protection locked="0"/>
    </xf>
    <xf numFmtId="0" fontId="0" fillId="0" borderId="5" xfId="0" applyBorder="1" applyAlignment="1" applyProtection="1">
      <alignment horizontal="center"/>
      <protection locked="0"/>
    </xf>
    <xf numFmtId="0" fontId="0" fillId="0" borderId="20" xfId="0" applyBorder="1" applyAlignment="1" applyProtection="1">
      <alignment horizontal="center"/>
      <protection locked="0"/>
    </xf>
    <xf numFmtId="0" fontId="22" fillId="0" borderId="10" xfId="1" applyFont="1" applyFill="1" applyBorder="1" applyAlignment="1" applyProtection="1">
      <alignment horizontal="center" vertical="center"/>
      <protection locked="0"/>
    </xf>
    <xf numFmtId="0" fontId="0" fillId="0" borderId="4" xfId="0" applyBorder="1" applyAlignment="1" applyProtection="1">
      <alignment horizontal="center"/>
      <protection locked="0"/>
    </xf>
    <xf numFmtId="0" fontId="0" fillId="0" borderId="10" xfId="0" applyBorder="1" applyAlignment="1" applyProtection="1">
      <alignment horizontal="center"/>
      <protection locked="0"/>
    </xf>
    <xf numFmtId="0" fontId="0" fillId="0" borderId="29" xfId="0" applyBorder="1" applyAlignment="1" applyProtection="1">
      <alignment horizontal="center"/>
      <protection locked="0"/>
    </xf>
    <xf numFmtId="2" fontId="12" fillId="0" borderId="0" xfId="1" applyNumberFormat="1" applyFont="1" applyBorder="1" applyAlignment="1" applyProtection="1">
      <alignment horizontal="left" wrapText="1"/>
    </xf>
    <xf numFmtId="2" fontId="8" fillId="0" borderId="0" xfId="1" applyNumberFormat="1" applyFont="1" applyBorder="1" applyAlignment="1" applyProtection="1">
      <alignment horizontal="left" wrapText="1"/>
    </xf>
    <xf numFmtId="2" fontId="8" fillId="0" borderId="11" xfId="1" applyNumberFormat="1" applyFont="1" applyBorder="1" applyAlignment="1" applyProtection="1">
      <alignment horizontal="left" wrapText="1"/>
    </xf>
    <xf numFmtId="2" fontId="12" fillId="0" borderId="0" xfId="1" applyNumberFormat="1" applyFont="1" applyBorder="1" applyAlignment="1" applyProtection="1">
      <alignment horizontal="left" vertical="center" wrapText="1"/>
    </xf>
    <xf numFmtId="2" fontId="8" fillId="0" borderId="0" xfId="1" applyNumberFormat="1" applyFont="1" applyBorder="1" applyAlignment="1" applyProtection="1">
      <alignment horizontal="left" vertical="center" wrapText="1"/>
    </xf>
    <xf numFmtId="2" fontId="8" fillId="0" borderId="11" xfId="1" applyNumberFormat="1" applyFont="1" applyBorder="1" applyAlignment="1" applyProtection="1">
      <alignment horizontal="left" vertical="center" wrapText="1"/>
    </xf>
    <xf numFmtId="0" fontId="22" fillId="0" borderId="29" xfId="1" applyFont="1" applyFill="1" applyBorder="1" applyAlignment="1" applyProtection="1">
      <alignment horizontal="center" vertical="center"/>
      <protection locked="0"/>
    </xf>
    <xf numFmtId="0" fontId="2" fillId="0" borderId="0" xfId="1" applyFont="1" applyBorder="1" applyAlignment="1" applyProtection="1">
      <alignment horizontal="center"/>
    </xf>
    <xf numFmtId="0" fontId="2" fillId="0" borderId="11" xfId="1" applyFont="1" applyBorder="1" applyAlignment="1" applyProtection="1">
      <alignment horizontal="center"/>
    </xf>
    <xf numFmtId="0" fontId="17" fillId="0" borderId="13" xfId="0" applyFont="1" applyBorder="1" applyAlignment="1">
      <alignment horizontal="center" vertical="center"/>
    </xf>
    <xf numFmtId="0" fontId="1" fillId="7" borderId="15" xfId="0" applyFont="1" applyFill="1" applyBorder="1" applyAlignment="1" applyProtection="1">
      <alignment horizontal="center" vertical="center" wrapText="1"/>
      <protection locked="0"/>
    </xf>
    <xf numFmtId="0" fontId="19" fillId="0" borderId="0" xfId="0" applyFont="1" applyBorder="1" applyAlignment="1">
      <alignment horizontal="center" vertical="center"/>
    </xf>
    <xf numFmtId="0" fontId="16" fillId="3" borderId="0" xfId="1" applyFont="1" applyFill="1" applyBorder="1" applyAlignment="1" applyProtection="1">
      <alignment horizontal="left"/>
    </xf>
    <xf numFmtId="0" fontId="16" fillId="3" borderId="11" xfId="1" applyFont="1" applyFill="1" applyBorder="1" applyAlignment="1" applyProtection="1">
      <alignment horizontal="left"/>
    </xf>
    <xf numFmtId="0" fontId="22" fillId="0" borderId="28" xfId="1" applyFont="1" applyFill="1" applyBorder="1" applyAlignment="1" applyProtection="1">
      <alignment vertical="center"/>
      <protection locked="0"/>
    </xf>
    <xf numFmtId="0" fontId="22" fillId="0" borderId="0" xfId="1" applyFont="1" applyFill="1" applyBorder="1" applyAlignment="1" applyProtection="1">
      <alignment vertical="center"/>
      <protection locked="0"/>
    </xf>
    <xf numFmtId="0" fontId="22" fillId="0" borderId="10" xfId="1" applyFont="1" applyFill="1" applyBorder="1" applyAlignment="1" applyProtection="1">
      <alignment vertical="center"/>
      <protection locked="0"/>
    </xf>
    <xf numFmtId="0" fontId="22" fillId="0" borderId="32" xfId="1" applyFont="1" applyFill="1" applyBorder="1" applyAlignment="1" applyProtection="1">
      <alignment vertical="center"/>
      <protection locked="0"/>
    </xf>
    <xf numFmtId="0" fontId="22" fillId="0" borderId="5" xfId="1" applyFont="1" applyFill="1" applyBorder="1" applyAlignment="1" applyProtection="1">
      <alignment vertical="center"/>
      <protection locked="0"/>
    </xf>
    <xf numFmtId="0" fontId="22" fillId="0" borderId="29" xfId="1" applyFont="1" applyFill="1" applyBorder="1" applyAlignment="1" applyProtection="1">
      <alignment vertical="center"/>
      <protection locked="0"/>
    </xf>
    <xf numFmtId="0" fontId="1" fillId="7" borderId="15" xfId="0" applyFont="1" applyFill="1" applyBorder="1" applyAlignment="1" applyProtection="1">
      <alignment horizontal="left" vertical="center"/>
      <protection locked="0"/>
    </xf>
    <xf numFmtId="0" fontId="1" fillId="7" borderId="8" xfId="0" applyFont="1" applyFill="1" applyBorder="1" applyAlignment="1" applyProtection="1">
      <alignment horizontal="left" vertical="center"/>
      <protection locked="0"/>
    </xf>
    <xf numFmtId="0" fontId="14" fillId="0" borderId="28" xfId="1" applyFont="1" applyFill="1" applyBorder="1" applyAlignment="1" applyProtection="1">
      <alignment horizontal="center" vertical="center"/>
      <protection locked="0"/>
    </xf>
    <xf numFmtId="0" fontId="14" fillId="0" borderId="11" xfId="1" applyFont="1" applyFill="1" applyBorder="1" applyAlignment="1" applyProtection="1">
      <alignment horizontal="center" vertical="center"/>
      <protection locked="0"/>
    </xf>
    <xf numFmtId="0" fontId="14" fillId="0" borderId="32" xfId="1" applyFont="1" applyFill="1" applyBorder="1" applyAlignment="1" applyProtection="1">
      <alignment horizontal="center" vertical="center"/>
      <protection locked="0"/>
    </xf>
    <xf numFmtId="0" fontId="14" fillId="0" borderId="5" xfId="1" applyFont="1" applyFill="1" applyBorder="1" applyAlignment="1" applyProtection="1">
      <alignment horizontal="center" vertical="center"/>
      <protection locked="0"/>
    </xf>
    <xf numFmtId="0" fontId="14" fillId="0" borderId="20" xfId="1" applyFont="1" applyFill="1" applyBorder="1" applyAlignment="1" applyProtection="1">
      <alignment horizontal="center" vertical="center"/>
      <protection locked="0"/>
    </xf>
    <xf numFmtId="0" fontId="84" fillId="15" borderId="3" xfId="1" applyFont="1" applyFill="1" applyBorder="1" applyAlignment="1" applyProtection="1">
      <alignment horizontal="center"/>
    </xf>
    <xf numFmtId="0" fontId="21" fillId="15" borderId="32" xfId="1" applyFont="1" applyFill="1" applyBorder="1" applyAlignment="1" applyProtection="1">
      <alignment horizontal="center"/>
    </xf>
    <xf numFmtId="0" fontId="21" fillId="15" borderId="5" xfId="1" applyFont="1" applyFill="1" applyBorder="1" applyAlignment="1" applyProtection="1">
      <alignment horizontal="center"/>
    </xf>
    <xf numFmtId="0" fontId="14" fillId="0" borderId="10" xfId="1" applyFont="1" applyFill="1" applyBorder="1" applyAlignment="1" applyProtection="1">
      <alignment horizontal="center" vertical="center"/>
      <protection locked="0"/>
    </xf>
    <xf numFmtId="0" fontId="14" fillId="0" borderId="29" xfId="1" applyFont="1" applyFill="1" applyBorder="1" applyAlignment="1" applyProtection="1">
      <alignment horizontal="center" vertical="center"/>
      <protection locked="0"/>
    </xf>
    <xf numFmtId="167" fontId="19" fillId="0" borderId="0" xfId="0" applyNumberFormat="1" applyFont="1" applyBorder="1" applyAlignment="1">
      <alignment horizontal="center" vertical="center"/>
    </xf>
    <xf numFmtId="0" fontId="13" fillId="2" borderId="7" xfId="1" applyFont="1" applyFill="1" applyBorder="1" applyAlignment="1" applyProtection="1">
      <alignment horizontal="center" vertical="center"/>
    </xf>
    <xf numFmtId="0" fontId="13" fillId="2" borderId="15" xfId="1" applyFont="1" applyFill="1" applyBorder="1" applyAlignment="1" applyProtection="1">
      <alignment horizontal="center" vertical="center"/>
    </xf>
    <xf numFmtId="0" fontId="13" fillId="2" borderId="8" xfId="1" applyFont="1" applyFill="1" applyBorder="1" applyAlignment="1" applyProtection="1">
      <alignment horizontal="center" vertical="center"/>
    </xf>
    <xf numFmtId="0" fontId="22" fillId="4" borderId="9" xfId="1" applyFont="1" applyFill="1" applyBorder="1" applyAlignment="1" applyProtection="1">
      <alignment horizontal="center" vertical="center"/>
    </xf>
    <xf numFmtId="0" fontId="22" fillId="4" borderId="24" xfId="1" applyFont="1" applyFill="1" applyBorder="1" applyAlignment="1" applyProtection="1">
      <alignment horizontal="center" vertical="center"/>
    </xf>
    <xf numFmtId="0" fontId="3" fillId="0" borderId="0" xfId="1" applyFont="1" applyBorder="1" applyAlignment="1" applyProtection="1">
      <alignment vertical="center"/>
    </xf>
    <xf numFmtId="0" fontId="12" fillId="0" borderId="11" xfId="1" applyFont="1" applyBorder="1" applyAlignment="1" applyProtection="1">
      <alignment horizontal="left" wrapText="1"/>
    </xf>
    <xf numFmtId="0" fontId="12" fillId="0" borderId="11" xfId="1" applyFont="1" applyBorder="1" applyAlignment="1" applyProtection="1">
      <alignment horizontal="left" vertical="top" wrapText="1"/>
    </xf>
    <xf numFmtId="0" fontId="12" fillId="0" borderId="11" xfId="1" applyFont="1" applyBorder="1" applyAlignment="1" applyProtection="1">
      <alignment horizontal="left" vertical="center" wrapText="1"/>
    </xf>
    <xf numFmtId="0" fontId="20" fillId="3" borderId="7" xfId="1" applyFont="1" applyFill="1" applyBorder="1" applyAlignment="1" applyProtection="1">
      <alignment horizontal="center"/>
    </xf>
    <xf numFmtId="0" fontId="20" fillId="3" borderId="15" xfId="1" applyFont="1" applyFill="1" applyBorder="1" applyAlignment="1" applyProtection="1">
      <alignment horizontal="center"/>
    </xf>
    <xf numFmtId="0" fontId="20" fillId="3" borderId="8" xfId="1" applyFont="1" applyFill="1" applyBorder="1" applyAlignment="1" applyProtection="1">
      <alignment horizontal="center"/>
    </xf>
    <xf numFmtId="0" fontId="3" fillId="3" borderId="9" xfId="1" applyFont="1" applyFill="1" applyBorder="1" applyAlignment="1" applyProtection="1">
      <alignment horizontal="center" vertical="center"/>
    </xf>
    <xf numFmtId="0" fontId="3" fillId="3" borderId="24" xfId="1" applyFont="1" applyFill="1" applyBorder="1" applyAlignment="1" applyProtection="1">
      <alignment horizontal="center" vertical="center"/>
    </xf>
    <xf numFmtId="0" fontId="18" fillId="3" borderId="1" xfId="1" applyFont="1" applyFill="1" applyBorder="1" applyAlignment="1" applyProtection="1">
      <alignment horizontal="center" wrapText="1"/>
    </xf>
    <xf numFmtId="0" fontId="18" fillId="3" borderId="23" xfId="1" applyFont="1" applyFill="1" applyBorder="1" applyAlignment="1" applyProtection="1">
      <alignment horizontal="center" wrapText="1"/>
    </xf>
    <xf numFmtId="0" fontId="84" fillId="0" borderId="3" xfId="1" applyFont="1" applyFill="1" applyBorder="1" applyAlignment="1" applyProtection="1">
      <alignment horizontal="center"/>
    </xf>
    <xf numFmtId="0" fontId="22" fillId="4" borderId="2" xfId="1" applyFont="1" applyFill="1" applyBorder="1" applyAlignment="1" applyProtection="1">
      <alignment horizontal="center" vertical="center"/>
    </xf>
    <xf numFmtId="0" fontId="22" fillId="4" borderId="32" xfId="1" applyFont="1" applyFill="1" applyBorder="1" applyAlignment="1" applyProtection="1">
      <alignment horizontal="center" vertical="center"/>
    </xf>
    <xf numFmtId="0" fontId="6" fillId="3" borderId="0" xfId="1" applyFont="1" applyFill="1" applyBorder="1" applyAlignment="1" applyProtection="1">
      <alignment horizontal="left"/>
    </xf>
    <xf numFmtId="0" fontId="6" fillId="3" borderId="11" xfId="1" applyFont="1" applyFill="1" applyBorder="1" applyAlignment="1" applyProtection="1">
      <alignment horizontal="left"/>
    </xf>
  </cellXfs>
  <cellStyles count="65">
    <cellStyle name="20% - Accent1" xfId="41" builtinId="30" customBuiltin="1"/>
    <cellStyle name="20% - Accent2" xfId="45" builtinId="34" customBuiltin="1"/>
    <cellStyle name="20% - Accent3" xfId="49" builtinId="38" customBuiltin="1"/>
    <cellStyle name="20% - Accent4" xfId="53" builtinId="42" customBuiltin="1"/>
    <cellStyle name="20% - Accent5" xfId="57" builtinId="46" customBuiltin="1"/>
    <cellStyle name="20% - Accent6" xfId="61" builtinId="50" customBuiltin="1"/>
    <cellStyle name="40% - Accent1" xfId="42" builtinId="31" customBuiltin="1"/>
    <cellStyle name="40% - Accent2" xfId="46" builtinId="35" customBuiltin="1"/>
    <cellStyle name="40% - Accent3" xfId="50" builtinId="39" customBuiltin="1"/>
    <cellStyle name="40% - Accent4" xfId="54" builtinId="43" customBuiltin="1"/>
    <cellStyle name="40% - Accent5" xfId="58" builtinId="47" customBuiltin="1"/>
    <cellStyle name="40% - Accent6" xfId="62" builtinId="51" customBuiltin="1"/>
    <cellStyle name="60% - Accent1" xfId="43" builtinId="32" customBuiltin="1"/>
    <cellStyle name="60% - Accent2" xfId="47" builtinId="36" customBuiltin="1"/>
    <cellStyle name="60% - Accent3" xfId="51" builtinId="40" customBuiltin="1"/>
    <cellStyle name="60% - Accent4" xfId="55" builtinId="44" customBuiltin="1"/>
    <cellStyle name="60% - Accent5" xfId="59" builtinId="48" customBuiltin="1"/>
    <cellStyle name="60% - Accent6" xfId="63" builtinId="52" customBuiltin="1"/>
    <cellStyle name="Accent1" xfId="40" builtinId="29" customBuiltin="1"/>
    <cellStyle name="Accent2" xfId="44" builtinId="33" customBuiltin="1"/>
    <cellStyle name="Accent3" xfId="48" builtinId="37" customBuiltin="1"/>
    <cellStyle name="Accent4" xfId="52" builtinId="41" customBuiltin="1"/>
    <cellStyle name="Accent5" xfId="56" builtinId="45" customBuiltin="1"/>
    <cellStyle name="Accent6" xfId="60" builtinId="49" customBuiltin="1"/>
    <cellStyle name="Bad" xfId="29" builtinId="27" customBuiltin="1"/>
    <cellStyle name="Calculation" xfId="33" builtinId="22" customBuiltin="1"/>
    <cellStyle name="Check Cell" xfId="35" builtinId="23" customBuiltin="1"/>
    <cellStyle name="Comma" xfId="18" builtinId="3"/>
    <cellStyle name="Comma0" xfId="5"/>
    <cellStyle name="Currency0" xfId="6"/>
    <cellStyle name="Date" xfId="7"/>
    <cellStyle name="Explanatory Text" xfId="38" builtinId="53" customBuiltin="1"/>
    <cellStyle name="F2" xfId="8"/>
    <cellStyle name="F3" xfId="9"/>
    <cellStyle name="F4" xfId="10"/>
    <cellStyle name="F5" xfId="11"/>
    <cellStyle name="F6" xfId="12"/>
    <cellStyle name="F7" xfId="13"/>
    <cellStyle name="F8" xfId="14"/>
    <cellStyle name="Fixed" xfId="15"/>
    <cellStyle name="Good" xfId="28" builtinId="26" customBuiltin="1"/>
    <cellStyle name="Heading 1" xfId="24" builtinId="16" customBuiltin="1"/>
    <cellStyle name="Heading 2" xfId="25" builtinId="17" customBuiltin="1"/>
    <cellStyle name="Heading 3" xfId="26" builtinId="18" customBuiltin="1"/>
    <cellStyle name="Heading 4" xfId="27" builtinId="19" customBuiltin="1"/>
    <cellStyle name="Hyperlink" xfId="2" builtinId="8"/>
    <cellStyle name="Input" xfId="31" builtinId="20" customBuiltin="1"/>
    <cellStyle name="Linked Cell" xfId="34" builtinId="24" customBuiltin="1"/>
    <cellStyle name="Neutral" xfId="30" builtinId="28" customBuiltin="1"/>
    <cellStyle name="Normal" xfId="0" builtinId="0"/>
    <cellStyle name="Normal 2" xfId="1"/>
    <cellStyle name="Normal 3" xfId="3"/>
    <cellStyle name="Normal 3 2" xfId="4"/>
    <cellStyle name="Normal 3 3" xfId="19"/>
    <cellStyle name="Normal 3 4" xfId="20"/>
    <cellStyle name="Normal 3 5" xfId="21"/>
    <cellStyle name="Normal 3 6" xfId="64"/>
    <cellStyle name="Normal_Sheet1" xfId="22"/>
    <cellStyle name="Note" xfId="37" builtinId="10" customBuiltin="1"/>
    <cellStyle name="Output" xfId="32" builtinId="21" customBuiltin="1"/>
    <cellStyle name="Percent 2" xfId="16"/>
    <cellStyle name="Report Output Cells" xfId="17"/>
    <cellStyle name="Title" xfId="23" builtinId="15" customBuiltin="1"/>
    <cellStyle name="Total" xfId="39" builtinId="25" customBuiltin="1"/>
    <cellStyle name="Warning Text" xfId="36" builtinId="11" customBuiltin="1"/>
  </cellStyles>
  <dxfs count="0"/>
  <tableStyles count="0" defaultTableStyle="TableStyleMedium9" defaultPivotStyle="PivotStyleLight16"/>
  <colors>
    <mruColors>
      <color rgb="FFECECEC"/>
      <color rgb="FFFFFFCC"/>
      <color rgb="FFFFFF99"/>
      <color rgb="FFCCFFFF"/>
      <color rgb="FFCCFFCC"/>
      <color rgb="FF66CCFF"/>
      <color rgb="FF0000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checked="Checked"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checked="Checked"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checked="Checked"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checked="Checked"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checked="Checked"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checked="Checked"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checked="Checked"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checked="Checked"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checked="Checked"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checked="Checked"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checked="Checked"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checked="Checked"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checked="Checked"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checked="Checked"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checked="Checked"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checked="Checked"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checked="Checked"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checked="Checked"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checked="Checked"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checked="Checked"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checked="Checked"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checked="Checked"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checked="Checked"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checked="Checked"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checked="Checked"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checked="Checked"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checked="Checked"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checked="Checked"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checked="Checked"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checked="Checked"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checked="Checked" lockText="1" noThreeD="1"/>
</file>

<file path=xl/ctrlProps/ctrlProp134.xml><?xml version="1.0" encoding="utf-8"?>
<formControlPr xmlns="http://schemas.microsoft.com/office/spreadsheetml/2009/9/main" objectType="CheckBox" checked="Checked" lockText="1" noThreeD="1"/>
</file>

<file path=xl/ctrlProps/ctrlProp135.xml><?xml version="1.0" encoding="utf-8"?>
<formControlPr xmlns="http://schemas.microsoft.com/office/spreadsheetml/2009/9/main" objectType="CheckBox" checked="Checked" lockText="1" noThreeD="1"/>
</file>

<file path=xl/ctrlProps/ctrlProp136.xml><?xml version="1.0" encoding="utf-8"?>
<formControlPr xmlns="http://schemas.microsoft.com/office/spreadsheetml/2009/9/main" objectType="CheckBox" checked="Checked"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checked="Checked"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checked="Checked"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jpeg"/><Relationship Id="rId1"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png"/><Relationship Id="rId1" Type="http://schemas.openxmlformats.org/officeDocument/2006/relationships/image" Target="../media/image1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png"/><Relationship Id="rId1" Type="http://schemas.openxmlformats.org/officeDocument/2006/relationships/image" Target="../media/image18.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png"/><Relationship Id="rId1" Type="http://schemas.openxmlformats.org/officeDocument/2006/relationships/image" Target="../media/image21.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jpeg"/><Relationship Id="rId1" Type="http://schemas.openxmlformats.org/officeDocument/2006/relationships/image" Target="../media/image2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jpeg"/><Relationship Id="rId1" Type="http://schemas.openxmlformats.org/officeDocument/2006/relationships/image" Target="../media/image2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jpeg"/><Relationship Id="rId1" Type="http://schemas.openxmlformats.org/officeDocument/2006/relationships/image" Target="../media/image30.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jpeg"/><Relationship Id="rId1" Type="http://schemas.openxmlformats.org/officeDocument/2006/relationships/image" Target="../media/image33.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39.jpeg"/><Relationship Id="rId1" Type="http://schemas.openxmlformats.org/officeDocument/2006/relationships/image" Target="../media/image36.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eg"/><Relationship Id="rId1" Type="http://schemas.openxmlformats.org/officeDocument/2006/relationships/image" Target="../media/image41.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jpeg"/><Relationship Id="rId1" Type="http://schemas.openxmlformats.org/officeDocument/2006/relationships/image" Target="../media/image44.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5.jpeg"/><Relationship Id="rId1" Type="http://schemas.openxmlformats.org/officeDocument/2006/relationships/image" Target="../media/image47.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image" Target="../media/image49.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eg"/><Relationship Id="rId1" Type="http://schemas.openxmlformats.org/officeDocument/2006/relationships/image" Target="../media/image52.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59.jpeg"/><Relationship Id="rId2" Type="http://schemas.openxmlformats.org/officeDocument/2006/relationships/image" Target="../media/image58.jpeg"/><Relationship Id="rId1" Type="http://schemas.openxmlformats.org/officeDocument/2006/relationships/image" Target="../media/image3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49</xdr:row>
      <xdr:rowOff>177383</xdr:rowOff>
    </xdr:from>
    <xdr:to>
      <xdr:col>0</xdr:col>
      <xdr:colOff>6537158</xdr:colOff>
      <xdr:row>79</xdr:row>
      <xdr:rowOff>142874</xdr:rowOff>
    </xdr:to>
    <xdr:pic>
      <xdr:nvPicPr>
        <xdr:cNvPr id="3" name="Picture 2"/>
        <xdr:cNvPicPr>
          <a:picLocks noChangeAspect="1" noChangeArrowheads="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bwMode="auto">
        <a:xfrm>
          <a:off x="0" y="27066458"/>
          <a:ext cx="6534150" cy="5680491"/>
        </a:xfrm>
        <a:prstGeom prst="rect">
          <a:avLst/>
        </a:prstGeom>
        <a:noFill/>
        <a:ln>
          <a:noFill/>
        </a:ln>
      </xdr:spPr>
    </xdr:pic>
    <xdr:clientData/>
  </xdr:twoCellAnchor>
  <xdr:twoCellAnchor>
    <xdr:from>
      <xdr:col>0</xdr:col>
      <xdr:colOff>4454525</xdr:colOff>
      <xdr:row>9</xdr:row>
      <xdr:rowOff>1123950</xdr:rowOff>
    </xdr:from>
    <xdr:to>
      <xdr:col>0</xdr:col>
      <xdr:colOff>5664200</xdr:colOff>
      <xdr:row>10</xdr:row>
      <xdr:rowOff>0</xdr:rowOff>
    </xdr:to>
    <xdr:grpSp>
      <xdr:nvGrpSpPr>
        <xdr:cNvPr id="48" name="Group 47"/>
        <xdr:cNvGrpSpPr/>
      </xdr:nvGrpSpPr>
      <xdr:grpSpPr>
        <a:xfrm>
          <a:off x="4454525" y="10979818"/>
          <a:ext cx="1209675" cy="1543050"/>
          <a:chOff x="4379912" y="9677401"/>
          <a:chExt cx="2112964" cy="2327070"/>
        </a:xfrm>
      </xdr:grpSpPr>
      <xdr:cxnSp macro="">
        <xdr:nvCxnSpPr>
          <xdr:cNvPr id="7" name="Straight Connector 6"/>
          <xdr:cNvCxnSpPr/>
        </xdr:nvCxnSpPr>
        <xdr:spPr>
          <a:xfrm>
            <a:off x="6005513" y="9985375"/>
            <a:ext cx="39685" cy="1527172"/>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nvGrpSpPr>
          <xdr:cNvPr id="47" name="Group 46"/>
          <xdr:cNvGrpSpPr/>
        </xdr:nvGrpSpPr>
        <xdr:grpSpPr>
          <a:xfrm>
            <a:off x="4379912" y="9677401"/>
            <a:ext cx="2112964" cy="2327070"/>
            <a:chOff x="4379912" y="9677401"/>
            <a:chExt cx="2112964" cy="2327070"/>
          </a:xfrm>
        </xdr:grpSpPr>
        <xdr:sp macro="" textlink="">
          <xdr:nvSpPr>
            <xdr:cNvPr id="5" name="Oval 4"/>
            <xdr:cNvSpPr/>
          </xdr:nvSpPr>
          <xdr:spPr>
            <a:xfrm>
              <a:off x="4826000" y="9826625"/>
              <a:ext cx="1174750" cy="317500"/>
            </a:xfrm>
            <a:prstGeom prst="ellipse">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0" name="Freeform 9"/>
            <xdr:cNvSpPr/>
          </xdr:nvSpPr>
          <xdr:spPr>
            <a:xfrm>
              <a:off x="4800600" y="11512547"/>
              <a:ext cx="1254124" cy="297366"/>
            </a:xfrm>
            <a:custGeom>
              <a:avLst/>
              <a:gdLst>
                <a:gd name="connsiteX0" fmla="*/ 1270000 w 1270000"/>
                <a:gd name="connsiteY0" fmla="*/ 0 h 297366"/>
                <a:gd name="connsiteX1" fmla="*/ 1127125 w 1270000"/>
                <a:gd name="connsiteY1" fmla="*/ 79375 h 297366"/>
                <a:gd name="connsiteX2" fmla="*/ 1031875 w 1270000"/>
                <a:gd name="connsiteY2" fmla="*/ 111125 h 297366"/>
                <a:gd name="connsiteX3" fmla="*/ 984250 w 1270000"/>
                <a:gd name="connsiteY3" fmla="*/ 127000 h 297366"/>
                <a:gd name="connsiteX4" fmla="*/ 936625 w 1270000"/>
                <a:gd name="connsiteY4" fmla="*/ 111125 h 297366"/>
                <a:gd name="connsiteX5" fmla="*/ 889000 w 1270000"/>
                <a:gd name="connsiteY5" fmla="*/ 79375 h 297366"/>
                <a:gd name="connsiteX6" fmla="*/ 841375 w 1270000"/>
                <a:gd name="connsiteY6" fmla="*/ 95250 h 297366"/>
                <a:gd name="connsiteX7" fmla="*/ 793750 w 1270000"/>
                <a:gd name="connsiteY7" fmla="*/ 190500 h 297366"/>
                <a:gd name="connsiteX8" fmla="*/ 777875 w 1270000"/>
                <a:gd name="connsiteY8" fmla="*/ 238125 h 297366"/>
                <a:gd name="connsiteX9" fmla="*/ 619125 w 1270000"/>
                <a:gd name="connsiteY9" fmla="*/ 254000 h 297366"/>
                <a:gd name="connsiteX10" fmla="*/ 587375 w 1270000"/>
                <a:gd name="connsiteY10" fmla="*/ 206375 h 297366"/>
                <a:gd name="connsiteX11" fmla="*/ 460375 w 1270000"/>
                <a:gd name="connsiteY11" fmla="*/ 206375 h 297366"/>
                <a:gd name="connsiteX12" fmla="*/ 365125 w 1270000"/>
                <a:gd name="connsiteY12" fmla="*/ 254000 h 297366"/>
                <a:gd name="connsiteX13" fmla="*/ 317500 w 1270000"/>
                <a:gd name="connsiteY13" fmla="*/ 285750 h 297366"/>
                <a:gd name="connsiteX14" fmla="*/ 95250 w 1270000"/>
                <a:gd name="connsiteY14" fmla="*/ 269875 h 297366"/>
                <a:gd name="connsiteX15" fmla="*/ 47625 w 1270000"/>
                <a:gd name="connsiteY15" fmla="*/ 254000 h 297366"/>
                <a:gd name="connsiteX16" fmla="*/ 0 w 1270000"/>
                <a:gd name="connsiteY16" fmla="*/ 158750 h 297366"/>
                <a:gd name="connsiteX17" fmla="*/ 15875 w 1270000"/>
                <a:gd name="connsiteY17" fmla="*/ 63500 h 2973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270000" h="297366">
                  <a:moveTo>
                    <a:pt x="1270000" y="0"/>
                  </a:moveTo>
                  <a:cubicBezTo>
                    <a:pt x="1186174" y="27942"/>
                    <a:pt x="1236298" y="6593"/>
                    <a:pt x="1127125" y="79375"/>
                  </a:cubicBezTo>
                  <a:cubicBezTo>
                    <a:pt x="1099278" y="97939"/>
                    <a:pt x="1063625" y="100542"/>
                    <a:pt x="1031875" y="111125"/>
                  </a:cubicBezTo>
                  <a:lnTo>
                    <a:pt x="984250" y="127000"/>
                  </a:lnTo>
                  <a:cubicBezTo>
                    <a:pt x="968375" y="121708"/>
                    <a:pt x="951592" y="118609"/>
                    <a:pt x="936625" y="111125"/>
                  </a:cubicBezTo>
                  <a:cubicBezTo>
                    <a:pt x="919560" y="102592"/>
                    <a:pt x="907820" y="82512"/>
                    <a:pt x="889000" y="79375"/>
                  </a:cubicBezTo>
                  <a:cubicBezTo>
                    <a:pt x="872494" y="76624"/>
                    <a:pt x="857250" y="89958"/>
                    <a:pt x="841375" y="95250"/>
                  </a:cubicBezTo>
                  <a:cubicBezTo>
                    <a:pt x="801473" y="214957"/>
                    <a:pt x="855298" y="67403"/>
                    <a:pt x="793750" y="190500"/>
                  </a:cubicBezTo>
                  <a:cubicBezTo>
                    <a:pt x="786266" y="205467"/>
                    <a:pt x="793601" y="232406"/>
                    <a:pt x="777875" y="238125"/>
                  </a:cubicBezTo>
                  <a:cubicBezTo>
                    <a:pt x="727896" y="256299"/>
                    <a:pt x="672042" y="248708"/>
                    <a:pt x="619125" y="254000"/>
                  </a:cubicBezTo>
                  <a:cubicBezTo>
                    <a:pt x="608542" y="238125"/>
                    <a:pt x="602273" y="218294"/>
                    <a:pt x="587375" y="206375"/>
                  </a:cubicBezTo>
                  <a:cubicBezTo>
                    <a:pt x="548323" y="175133"/>
                    <a:pt x="501060" y="198238"/>
                    <a:pt x="460375" y="206375"/>
                  </a:cubicBezTo>
                  <a:cubicBezTo>
                    <a:pt x="323888" y="297366"/>
                    <a:pt x="496576" y="188275"/>
                    <a:pt x="365125" y="254000"/>
                  </a:cubicBezTo>
                  <a:cubicBezTo>
                    <a:pt x="348060" y="262533"/>
                    <a:pt x="333375" y="275167"/>
                    <a:pt x="317500" y="285750"/>
                  </a:cubicBezTo>
                  <a:cubicBezTo>
                    <a:pt x="243417" y="280458"/>
                    <a:pt x="169013" y="278553"/>
                    <a:pt x="95250" y="269875"/>
                  </a:cubicBezTo>
                  <a:cubicBezTo>
                    <a:pt x="78631" y="267920"/>
                    <a:pt x="60692" y="264453"/>
                    <a:pt x="47625" y="254000"/>
                  </a:cubicBezTo>
                  <a:cubicBezTo>
                    <a:pt x="19649" y="231619"/>
                    <a:pt x="10458" y="190123"/>
                    <a:pt x="0" y="158750"/>
                  </a:cubicBezTo>
                  <a:cubicBezTo>
                    <a:pt x="20895" y="96065"/>
                    <a:pt x="15875" y="127859"/>
                    <a:pt x="15875" y="63500"/>
                  </a:cubicBezTo>
                </a:path>
              </a:pathLst>
            </a:cu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cxnSp macro="">
          <xdr:nvCxnSpPr>
            <xdr:cNvPr id="12" name="Straight Arrow Connector 11"/>
            <xdr:cNvCxnSpPr/>
          </xdr:nvCxnSpPr>
          <xdr:spPr>
            <a:xfrm>
              <a:off x="4459288" y="10220325"/>
              <a:ext cx="0" cy="168116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xdr:cNvCxnSpPr/>
          </xdr:nvCxnSpPr>
          <xdr:spPr>
            <a:xfrm flipH="1">
              <a:off x="5928632" y="9785350"/>
              <a:ext cx="364219" cy="8731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xdr:cNvCxnSpPr/>
          </xdr:nvCxnSpPr>
          <xdr:spPr>
            <a:xfrm>
              <a:off x="5886450" y="10157353"/>
              <a:ext cx="577850" cy="20743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xdr:cNvCxnSpPr/>
          </xdr:nvCxnSpPr>
          <xdr:spPr>
            <a:xfrm flipH="1">
              <a:off x="4413250" y="10115550"/>
              <a:ext cx="503283" cy="1206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xdr:cNvCxnSpPr/>
          </xdr:nvCxnSpPr>
          <xdr:spPr>
            <a:xfrm>
              <a:off x="4392954" y="11296650"/>
              <a:ext cx="375896" cy="13493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xdr:cNvCxnSpPr/>
          </xdr:nvCxnSpPr>
          <xdr:spPr>
            <a:xfrm>
              <a:off x="4543654" y="9677401"/>
              <a:ext cx="415696" cy="14922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xdr:cNvCxnSpPr/>
          </xdr:nvCxnSpPr>
          <xdr:spPr>
            <a:xfrm>
              <a:off x="5670326" y="11749088"/>
              <a:ext cx="711424" cy="2553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xdr:cNvCxnSpPr/>
          </xdr:nvCxnSpPr>
          <xdr:spPr>
            <a:xfrm>
              <a:off x="6407151" y="9758362"/>
              <a:ext cx="0" cy="168116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39" name="Straight Arrow Connector 38"/>
            <xdr:cNvCxnSpPr/>
          </xdr:nvCxnSpPr>
          <xdr:spPr>
            <a:xfrm>
              <a:off x="4630738" y="9705975"/>
              <a:ext cx="0" cy="168116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40" name="Straight Arrow Connector 39"/>
            <xdr:cNvCxnSpPr/>
          </xdr:nvCxnSpPr>
          <xdr:spPr>
            <a:xfrm>
              <a:off x="6297613" y="10306050"/>
              <a:ext cx="0" cy="168116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xdr:cNvCxnSpPr/>
          </xdr:nvCxnSpPr>
          <xdr:spPr>
            <a:xfrm flipH="1">
              <a:off x="6128657" y="11409362"/>
              <a:ext cx="364219" cy="8731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xdr:cNvCxnSpPr/>
          </xdr:nvCxnSpPr>
          <xdr:spPr>
            <a:xfrm flipH="1">
              <a:off x="4379912" y="11796712"/>
              <a:ext cx="503283" cy="1206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xdr:cNvCxnSpPr/>
          </xdr:nvCxnSpPr>
          <xdr:spPr>
            <a:xfrm flipH="1">
              <a:off x="4805362" y="9985375"/>
              <a:ext cx="15875" cy="158750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0</xdr:col>
      <xdr:colOff>260685</xdr:colOff>
      <xdr:row>22</xdr:row>
      <xdr:rowOff>30079</xdr:rowOff>
    </xdr:from>
    <xdr:to>
      <xdr:col>0</xdr:col>
      <xdr:colOff>3918285</xdr:colOff>
      <xdr:row>36</xdr:row>
      <xdr:rowOff>94990</xdr:rowOff>
    </xdr:to>
    <xdr:pic>
      <xdr:nvPicPr>
        <xdr:cNvPr id="23" name="Picture 22" descr="NB 81-0.jpg"/>
        <xdr:cNvPicPr/>
      </xdr:nvPicPr>
      <xdr:blipFill>
        <a:blip xmlns:r="http://schemas.openxmlformats.org/officeDocument/2006/relationships" r:embed="rId2" cstate="email">
          <a:extLst>
            <a:ext uri="{28A0092B-C50C-407E-A947-70E740481C1C}">
              <a14:useLocalDpi xmlns="" xmlns:a14="http://schemas.microsoft.com/office/drawing/2010/main"/>
            </a:ext>
          </a:extLst>
        </a:blip>
        <a:stretch>
          <a:fillRect/>
        </a:stretch>
      </xdr:blipFill>
      <xdr:spPr>
        <a:xfrm>
          <a:off x="260685" y="20914895"/>
          <a:ext cx="3657600" cy="2731911"/>
        </a:xfrm>
        <a:prstGeom prst="rect">
          <a:avLst/>
        </a:prstGeom>
      </xdr:spPr>
    </xdr:pic>
    <xdr:clientData/>
  </xdr:twoCellAnchor>
  <xdr:twoCellAnchor editAs="oneCell">
    <xdr:from>
      <xdr:col>0</xdr:col>
      <xdr:colOff>0</xdr:colOff>
      <xdr:row>87</xdr:row>
      <xdr:rowOff>80210</xdr:rowOff>
    </xdr:from>
    <xdr:to>
      <xdr:col>0</xdr:col>
      <xdr:colOff>6517106</xdr:colOff>
      <xdr:row>135</xdr:row>
      <xdr:rowOff>5681</xdr:rowOff>
    </xdr:to>
    <xdr:pic>
      <xdr:nvPicPr>
        <xdr:cNvPr id="24578"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34711105"/>
          <a:ext cx="6517106" cy="906947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168089</xdr:colOff>
      <xdr:row>279</xdr:row>
      <xdr:rowOff>112060</xdr:rowOff>
    </xdr:from>
    <xdr:to>
      <xdr:col>23</xdr:col>
      <xdr:colOff>100854</xdr:colOff>
      <xdr:row>294</xdr:row>
      <xdr:rowOff>179296</xdr:rowOff>
    </xdr:to>
    <xdr:sp macro="" textlink="">
      <xdr:nvSpPr>
        <xdr:cNvPr id="3" name="Rectangle 11"/>
        <xdr:cNvSpPr>
          <a:spLocks noChangeAspect="1" noChangeArrowheads="1"/>
        </xdr:cNvSpPr>
      </xdr:nvSpPr>
      <xdr:spPr bwMode="auto">
        <a:xfrm>
          <a:off x="168089" y="50796266"/>
          <a:ext cx="9749118" cy="2779059"/>
        </a:xfrm>
        <a:prstGeom prst="rect">
          <a:avLst/>
        </a:prstGeom>
        <a:noFill/>
        <a:ln w="76200">
          <a:solidFill>
            <a:srgbClr val="FF0000"/>
          </a:solidFill>
          <a:miter lim="800000"/>
          <a:headEnd/>
          <a:tailEnd/>
        </a:ln>
      </xdr:spPr>
    </xdr:sp>
    <xdr:clientData fLocksWithSheet="0" fPrintsWithSheet="0"/>
  </xdr:twoCellAnchor>
</xdr:wsDr>
</file>

<file path=xl/drawings/drawing3.xml><?xml version="1.0" encoding="utf-8"?>
<xdr:wsDr xmlns:xdr="http://schemas.openxmlformats.org/drawingml/2006/spreadsheetDrawing" xmlns:a="http://schemas.openxmlformats.org/drawingml/2006/main">
  <xdr:twoCellAnchor editAs="oneCell">
    <xdr:from>
      <xdr:col>5</xdr:col>
      <xdr:colOff>88900</xdr:colOff>
      <xdr:row>16</xdr:row>
      <xdr:rowOff>54920</xdr:rowOff>
    </xdr:from>
    <xdr:to>
      <xdr:col>7</xdr:col>
      <xdr:colOff>196215</xdr:colOff>
      <xdr:row>21</xdr:row>
      <xdr:rowOff>127000</xdr:rowOff>
    </xdr:to>
    <xdr:pic>
      <xdr:nvPicPr>
        <xdr:cNvPr id="11" name="Picture 10"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06700" y="2290120"/>
          <a:ext cx="1034415" cy="719780"/>
        </a:xfrm>
        <a:prstGeom prst="rect">
          <a:avLst/>
        </a:prstGeom>
      </xdr:spPr>
    </xdr:pic>
    <xdr:clientData/>
  </xdr:twoCellAnchor>
  <xdr:twoCellAnchor>
    <xdr:from>
      <xdr:col>14</xdr:col>
      <xdr:colOff>21167</xdr:colOff>
      <xdr:row>51</xdr:row>
      <xdr:rowOff>25400</xdr:rowOff>
    </xdr:from>
    <xdr:to>
      <xdr:col>18</xdr:col>
      <xdr:colOff>508000</xdr:colOff>
      <xdr:row>63</xdr:row>
      <xdr:rowOff>317500</xdr:rowOff>
    </xdr:to>
    <xdr:sp macro="" textlink="">
      <xdr:nvSpPr>
        <xdr:cNvPr id="3" name="Text Box 47"/>
        <xdr:cNvSpPr txBox="1">
          <a:spLocks noChangeArrowheads="1"/>
        </xdr:cNvSpPr>
      </xdr:nvSpPr>
      <xdr:spPr bwMode="auto">
        <a:xfrm>
          <a:off x="7285567" y="7239000"/>
          <a:ext cx="2277533" cy="42291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25400</xdr:colOff>
      <xdr:row>27</xdr:row>
      <xdr:rowOff>18177</xdr:rowOff>
    </xdr:from>
    <xdr:to>
      <xdr:col>18</xdr:col>
      <xdr:colOff>152399</xdr:colOff>
      <xdr:row>50</xdr:row>
      <xdr:rowOff>7376</xdr:rowOff>
    </xdr:to>
    <xdr:pic>
      <xdr:nvPicPr>
        <xdr:cNvPr id="4" name="Picture 3" descr="1.jpg"/>
        <xdr:cNvPicPr>
          <a:picLocks noChangeAspect="1"/>
        </xdr:cNvPicPr>
      </xdr:nvPicPr>
      <xdr:blipFill>
        <a:blip xmlns:r="http://schemas.openxmlformats.org/officeDocument/2006/relationships" r:embed="rId2" cstate="email"/>
        <a:srcRect/>
        <a:stretch>
          <a:fillRect/>
        </a:stretch>
      </xdr:blipFill>
      <xdr:spPr>
        <a:xfrm>
          <a:off x="4559300" y="3751977"/>
          <a:ext cx="3873499" cy="3456299"/>
        </a:xfrm>
        <a:prstGeom prst="rect">
          <a:avLst/>
        </a:prstGeom>
      </xdr:spPr>
    </xdr:pic>
    <xdr:clientData/>
  </xdr:twoCellAnchor>
  <xdr:twoCellAnchor editAs="oneCell">
    <xdr:from>
      <xdr:col>8</xdr:col>
      <xdr:colOff>1</xdr:colOff>
      <xdr:row>4</xdr:row>
      <xdr:rowOff>12700</xdr:rowOff>
    </xdr:from>
    <xdr:to>
      <xdr:col>20</xdr:col>
      <xdr:colOff>18001</xdr:colOff>
      <xdr:row>26</xdr:row>
      <xdr:rowOff>0</xdr:rowOff>
    </xdr:to>
    <xdr:pic>
      <xdr:nvPicPr>
        <xdr:cNvPr id="1074" name="Picture 50"/>
        <xdr:cNvPicPr>
          <a:picLocks noChangeAspect="1" noChangeArrowheads="1"/>
        </xdr:cNvPicPr>
      </xdr:nvPicPr>
      <xdr:blipFill>
        <a:blip xmlns:r="http://schemas.openxmlformats.org/officeDocument/2006/relationships" r:embed="rId3" cstate="email"/>
        <a:srcRect/>
        <a:stretch>
          <a:fillRect/>
        </a:stretch>
      </xdr:blipFill>
      <xdr:spPr bwMode="auto">
        <a:xfrm>
          <a:off x="4127501" y="609600"/>
          <a:ext cx="4628100" cy="30480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190500</xdr:colOff>
      <xdr:row>17</xdr:row>
      <xdr:rowOff>83497</xdr:rowOff>
    </xdr:from>
    <xdr:to>
      <xdr:col>7</xdr:col>
      <xdr:colOff>35560</xdr:colOff>
      <xdr:row>21</xdr:row>
      <xdr:rowOff>183412</xdr:rowOff>
    </xdr:to>
    <xdr:pic>
      <xdr:nvPicPr>
        <xdr:cNvPr id="9" name="Picture 8"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70200" y="2217097"/>
          <a:ext cx="822960" cy="620615"/>
        </a:xfrm>
        <a:prstGeom prst="rect">
          <a:avLst/>
        </a:prstGeom>
      </xdr:spPr>
    </xdr:pic>
    <xdr:clientData/>
  </xdr:twoCellAnchor>
  <xdr:twoCellAnchor>
    <xdr:from>
      <xdr:col>14</xdr:col>
      <xdr:colOff>42332</xdr:colOff>
      <xdr:row>51</xdr:row>
      <xdr:rowOff>1</xdr:rowOff>
    </xdr:from>
    <xdr:to>
      <xdr:col>18</xdr:col>
      <xdr:colOff>878415</xdr:colOff>
      <xdr:row>64</xdr:row>
      <xdr:rowOff>0</xdr:rowOff>
    </xdr:to>
    <xdr:sp macro="" textlink="">
      <xdr:nvSpPr>
        <xdr:cNvPr id="10" name="Text Box 47"/>
        <xdr:cNvSpPr txBox="1">
          <a:spLocks noChangeArrowheads="1"/>
        </xdr:cNvSpPr>
      </xdr:nvSpPr>
      <xdr:spPr bwMode="auto">
        <a:xfrm>
          <a:off x="6953249" y="6667501"/>
          <a:ext cx="2233083" cy="419099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0</xdr:colOff>
      <xdr:row>4</xdr:row>
      <xdr:rowOff>1</xdr:rowOff>
    </xdr:from>
    <xdr:to>
      <xdr:col>22</xdr:col>
      <xdr:colOff>12700</xdr:colOff>
      <xdr:row>26</xdr:row>
      <xdr:rowOff>0</xdr:rowOff>
    </xdr:to>
    <xdr:pic>
      <xdr:nvPicPr>
        <xdr:cNvPr id="4111" name="Picture 15"/>
        <xdr:cNvPicPr>
          <a:picLocks noChangeAspect="1" noChangeArrowheads="1"/>
        </xdr:cNvPicPr>
      </xdr:nvPicPr>
      <xdr:blipFill>
        <a:blip xmlns:r="http://schemas.openxmlformats.org/officeDocument/2006/relationships" r:embed="rId2" cstate="email"/>
        <a:srcRect/>
        <a:stretch>
          <a:fillRect/>
        </a:stretch>
      </xdr:blipFill>
      <xdr:spPr bwMode="auto">
        <a:xfrm>
          <a:off x="4191000" y="546101"/>
          <a:ext cx="4572000" cy="2844799"/>
        </a:xfrm>
        <a:prstGeom prst="rect">
          <a:avLst/>
        </a:prstGeom>
        <a:noFill/>
        <a:ln w="1">
          <a:noFill/>
          <a:miter lim="800000"/>
          <a:headEnd/>
          <a:tailEnd type="none" w="med" len="med"/>
        </a:ln>
        <a:effectLst/>
      </xdr:spPr>
    </xdr:pic>
    <xdr:clientData/>
  </xdr:twoCellAnchor>
  <xdr:twoCellAnchor editAs="oneCell">
    <xdr:from>
      <xdr:col>9</xdr:col>
      <xdr:colOff>184150</xdr:colOff>
      <xdr:row>26</xdr:row>
      <xdr:rowOff>66125</xdr:rowOff>
    </xdr:from>
    <xdr:to>
      <xdr:col>17</xdr:col>
      <xdr:colOff>304800</xdr:colOff>
      <xdr:row>50</xdr:row>
      <xdr:rowOff>11642</xdr:rowOff>
    </xdr:to>
    <xdr:pic>
      <xdr:nvPicPr>
        <xdr:cNvPr id="5" name="Picture 4" descr="2.jpg"/>
        <xdr:cNvPicPr>
          <a:picLocks noChangeAspect="1"/>
        </xdr:cNvPicPr>
      </xdr:nvPicPr>
      <xdr:blipFill>
        <a:blip xmlns:r="http://schemas.openxmlformats.org/officeDocument/2006/relationships" r:embed="rId3" cstate="email"/>
        <a:srcRect/>
        <a:stretch>
          <a:fillRect/>
        </a:stretch>
      </xdr:blipFill>
      <xdr:spPr>
        <a:xfrm>
          <a:off x="4845050" y="3457025"/>
          <a:ext cx="3409950" cy="33491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279400</xdr:colOff>
      <xdr:row>17</xdr:row>
      <xdr:rowOff>72903</xdr:rowOff>
    </xdr:from>
    <xdr:to>
      <xdr:col>7</xdr:col>
      <xdr:colOff>10160</xdr:colOff>
      <xdr:row>21</xdr:row>
      <xdr:rowOff>187849</xdr:rowOff>
    </xdr:to>
    <xdr:pic>
      <xdr:nvPicPr>
        <xdr:cNvPr id="11" name="Picture 10"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82900" y="2244603"/>
          <a:ext cx="822960" cy="635646"/>
        </a:xfrm>
        <a:prstGeom prst="rect">
          <a:avLst/>
        </a:prstGeom>
      </xdr:spPr>
    </xdr:pic>
    <xdr:clientData/>
  </xdr:twoCellAnchor>
  <xdr:twoCellAnchor>
    <xdr:from>
      <xdr:col>14</xdr:col>
      <xdr:colOff>33618</xdr:colOff>
      <xdr:row>51</xdr:row>
      <xdr:rowOff>1</xdr:rowOff>
    </xdr:from>
    <xdr:to>
      <xdr:col>18</xdr:col>
      <xdr:colOff>862853</xdr:colOff>
      <xdr:row>64</xdr:row>
      <xdr:rowOff>0</xdr:rowOff>
    </xdr:to>
    <xdr:sp macro="" textlink="">
      <xdr:nvSpPr>
        <xdr:cNvPr id="12" name="Text Box 47"/>
        <xdr:cNvSpPr txBox="1">
          <a:spLocks noChangeArrowheads="1"/>
        </xdr:cNvSpPr>
      </xdr:nvSpPr>
      <xdr:spPr bwMode="auto">
        <a:xfrm>
          <a:off x="6891618" y="6611472"/>
          <a:ext cx="2218764" cy="4179793"/>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xdr:colOff>
      <xdr:row>4</xdr:row>
      <xdr:rowOff>1</xdr:rowOff>
    </xdr:from>
    <xdr:to>
      <xdr:col>19</xdr:col>
      <xdr:colOff>0</xdr:colOff>
      <xdr:row>26</xdr:row>
      <xdr:rowOff>0</xdr:rowOff>
    </xdr:to>
    <xdr:pic>
      <xdr:nvPicPr>
        <xdr:cNvPr id="5147" name="Picture 27"/>
        <xdr:cNvPicPr>
          <a:picLocks noChangeAspect="1" noChangeArrowheads="1"/>
        </xdr:cNvPicPr>
      </xdr:nvPicPr>
      <xdr:blipFill>
        <a:blip xmlns:r="http://schemas.openxmlformats.org/officeDocument/2006/relationships" r:embed="rId2" cstate="email"/>
        <a:srcRect/>
        <a:stretch>
          <a:fillRect/>
        </a:stretch>
      </xdr:blipFill>
      <xdr:spPr bwMode="auto">
        <a:xfrm>
          <a:off x="4279901" y="558801"/>
          <a:ext cx="4470399" cy="2844799"/>
        </a:xfrm>
        <a:prstGeom prst="rect">
          <a:avLst/>
        </a:prstGeom>
        <a:noFill/>
        <a:ln w="1">
          <a:noFill/>
          <a:miter lim="800000"/>
          <a:headEnd/>
          <a:tailEnd type="none" w="med" len="med"/>
        </a:ln>
        <a:effectLst/>
      </xdr:spPr>
    </xdr:pic>
    <xdr:clientData/>
  </xdr:twoCellAnchor>
  <xdr:twoCellAnchor editAs="oneCell">
    <xdr:from>
      <xdr:col>7</xdr:col>
      <xdr:colOff>415242</xdr:colOff>
      <xdr:row>27</xdr:row>
      <xdr:rowOff>3</xdr:rowOff>
    </xdr:from>
    <xdr:to>
      <xdr:col>19</xdr:col>
      <xdr:colOff>14403</xdr:colOff>
      <xdr:row>49</xdr:row>
      <xdr:rowOff>186642</xdr:rowOff>
    </xdr:to>
    <xdr:pic>
      <xdr:nvPicPr>
        <xdr:cNvPr id="5" name="Picture 4" descr="3.jpg"/>
        <xdr:cNvPicPr>
          <a:picLocks noChangeAspect="1"/>
        </xdr:cNvPicPr>
      </xdr:nvPicPr>
      <xdr:blipFill>
        <a:blip xmlns:r="http://schemas.openxmlformats.org/officeDocument/2006/relationships" r:embed="rId3" cstate="email"/>
        <a:stretch>
          <a:fillRect/>
        </a:stretch>
      </xdr:blipFill>
      <xdr:spPr>
        <a:xfrm rot="5400000">
          <a:off x="4922103" y="2833742"/>
          <a:ext cx="3196539" cy="44886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228600</xdr:colOff>
      <xdr:row>17</xdr:row>
      <xdr:rowOff>32728</xdr:rowOff>
    </xdr:from>
    <xdr:to>
      <xdr:col>6</xdr:col>
      <xdr:colOff>594360</xdr:colOff>
      <xdr:row>21</xdr:row>
      <xdr:rowOff>160422</xdr:rowOff>
    </xdr:to>
    <xdr:pic>
      <xdr:nvPicPr>
        <xdr:cNvPr id="20" name="Picture 19"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57500" y="2280628"/>
          <a:ext cx="822960" cy="648394"/>
        </a:xfrm>
        <a:prstGeom prst="rect">
          <a:avLst/>
        </a:prstGeom>
        <a:noFill/>
        <a:ln>
          <a:noFill/>
        </a:ln>
      </xdr:spPr>
    </xdr:pic>
    <xdr:clientData/>
  </xdr:twoCellAnchor>
  <xdr:twoCellAnchor>
    <xdr:from>
      <xdr:col>14</xdr:col>
      <xdr:colOff>14816</xdr:colOff>
      <xdr:row>50</xdr:row>
      <xdr:rowOff>25402</xdr:rowOff>
    </xdr:from>
    <xdr:to>
      <xdr:col>18</xdr:col>
      <xdr:colOff>596900</xdr:colOff>
      <xdr:row>63</xdr:row>
      <xdr:rowOff>406401</xdr:rowOff>
    </xdr:to>
    <xdr:sp macro="" textlink="">
      <xdr:nvSpPr>
        <xdr:cNvPr id="21" name="Text Box 47"/>
        <xdr:cNvSpPr txBox="1">
          <a:spLocks noChangeArrowheads="1"/>
        </xdr:cNvSpPr>
      </xdr:nvSpPr>
      <xdr:spPr bwMode="auto">
        <a:xfrm>
          <a:off x="6961716" y="6946902"/>
          <a:ext cx="1966384" cy="480059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7</xdr:col>
      <xdr:colOff>439135</xdr:colOff>
      <xdr:row>26</xdr:row>
      <xdr:rowOff>63501</xdr:rowOff>
    </xdr:from>
    <xdr:to>
      <xdr:col>19</xdr:col>
      <xdr:colOff>15180</xdr:colOff>
      <xdr:row>49</xdr:row>
      <xdr:rowOff>314859</xdr:rowOff>
    </xdr:to>
    <xdr:pic>
      <xdr:nvPicPr>
        <xdr:cNvPr id="4" name="Picture 3" descr="4.jpg"/>
        <xdr:cNvPicPr>
          <a:picLocks noChangeAspect="1"/>
        </xdr:cNvPicPr>
      </xdr:nvPicPr>
      <xdr:blipFill>
        <a:blip xmlns:r="http://schemas.openxmlformats.org/officeDocument/2006/relationships" r:embed="rId2" cstate="email"/>
        <a:stretch>
          <a:fillRect/>
        </a:stretch>
      </xdr:blipFill>
      <xdr:spPr>
        <a:xfrm rot="5400000">
          <a:off x="4800479" y="2953857"/>
          <a:ext cx="3375558" cy="4529045"/>
        </a:xfrm>
        <a:prstGeom prst="rect">
          <a:avLst/>
        </a:prstGeom>
      </xdr:spPr>
    </xdr:pic>
    <xdr:clientData/>
  </xdr:twoCellAnchor>
  <xdr:twoCellAnchor editAs="oneCell">
    <xdr:from>
      <xdr:col>8</xdr:col>
      <xdr:colOff>12700</xdr:colOff>
      <xdr:row>3</xdr:row>
      <xdr:rowOff>215899</xdr:rowOff>
    </xdr:from>
    <xdr:to>
      <xdr:col>18</xdr:col>
      <xdr:colOff>469899</xdr:colOff>
      <xdr:row>26</xdr:row>
      <xdr:rowOff>0</xdr:rowOff>
    </xdr:to>
    <xdr:pic>
      <xdr:nvPicPr>
        <xdr:cNvPr id="7216" name="Picture 48"/>
        <xdr:cNvPicPr>
          <a:picLocks noChangeAspect="1" noChangeArrowheads="1"/>
        </xdr:cNvPicPr>
      </xdr:nvPicPr>
      <xdr:blipFill>
        <a:blip xmlns:r="http://schemas.openxmlformats.org/officeDocument/2006/relationships" r:embed="rId3" cstate="email"/>
        <a:srcRect/>
        <a:stretch>
          <a:fillRect/>
        </a:stretch>
      </xdr:blipFill>
      <xdr:spPr bwMode="auto">
        <a:xfrm>
          <a:off x="4241800" y="558799"/>
          <a:ext cx="4483099" cy="290830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41274</xdr:colOff>
      <xdr:row>50</xdr:row>
      <xdr:rowOff>29636</xdr:rowOff>
    </xdr:from>
    <xdr:to>
      <xdr:col>19</xdr:col>
      <xdr:colOff>0</xdr:colOff>
      <xdr:row>64</xdr:row>
      <xdr:rowOff>9525</xdr:rowOff>
    </xdr:to>
    <xdr:sp macro="" textlink="">
      <xdr:nvSpPr>
        <xdr:cNvPr id="22" name="Text Box 47"/>
        <xdr:cNvSpPr txBox="1">
          <a:spLocks noChangeArrowheads="1"/>
        </xdr:cNvSpPr>
      </xdr:nvSpPr>
      <xdr:spPr bwMode="auto">
        <a:xfrm>
          <a:off x="6908799" y="6973361"/>
          <a:ext cx="1768475" cy="433281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5</xdr:col>
      <xdr:colOff>203200</xdr:colOff>
      <xdr:row>16</xdr:row>
      <xdr:rowOff>63500</xdr:rowOff>
    </xdr:from>
    <xdr:to>
      <xdr:col>7</xdr:col>
      <xdr:colOff>48260</xdr:colOff>
      <xdr:row>21</xdr:row>
      <xdr:rowOff>114994</xdr:rowOff>
    </xdr:to>
    <xdr:pic>
      <xdr:nvPicPr>
        <xdr:cNvPr id="13" name="Picture 12"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755900" y="2413000"/>
          <a:ext cx="822960" cy="648394"/>
        </a:xfrm>
        <a:prstGeom prst="rect">
          <a:avLst/>
        </a:prstGeom>
        <a:noFill/>
        <a:ln>
          <a:noFill/>
        </a:ln>
      </xdr:spPr>
    </xdr:pic>
    <xdr:clientData/>
  </xdr:twoCellAnchor>
  <xdr:twoCellAnchor editAs="oneCell">
    <xdr:from>
      <xdr:col>8</xdr:col>
      <xdr:colOff>12700</xdr:colOff>
      <xdr:row>4</xdr:row>
      <xdr:rowOff>0</xdr:rowOff>
    </xdr:from>
    <xdr:to>
      <xdr:col>18</xdr:col>
      <xdr:colOff>342900</xdr:colOff>
      <xdr:row>26</xdr:row>
      <xdr:rowOff>0</xdr:rowOff>
    </xdr:to>
    <xdr:pic>
      <xdr:nvPicPr>
        <xdr:cNvPr id="8251" name="Picture 59"/>
        <xdr:cNvPicPr>
          <a:picLocks noChangeAspect="1" noChangeArrowheads="1"/>
        </xdr:cNvPicPr>
      </xdr:nvPicPr>
      <xdr:blipFill>
        <a:blip xmlns:r="http://schemas.openxmlformats.org/officeDocument/2006/relationships" r:embed="rId2" cstate="print"/>
        <a:srcRect/>
        <a:stretch>
          <a:fillRect/>
        </a:stretch>
      </xdr:blipFill>
      <xdr:spPr bwMode="auto">
        <a:xfrm>
          <a:off x="4241800" y="609600"/>
          <a:ext cx="4521200" cy="3111500"/>
        </a:xfrm>
        <a:prstGeom prst="rect">
          <a:avLst/>
        </a:prstGeom>
        <a:noFill/>
        <a:ln w="1">
          <a:noFill/>
          <a:miter lim="800000"/>
          <a:headEnd/>
          <a:tailEnd type="none" w="med" len="med"/>
        </a:ln>
        <a:effectLst/>
      </xdr:spPr>
    </xdr:pic>
    <xdr:clientData/>
  </xdr:twoCellAnchor>
  <xdr:twoCellAnchor editAs="oneCell">
    <xdr:from>
      <xdr:col>8</xdr:col>
      <xdr:colOff>6346</xdr:colOff>
      <xdr:row>27</xdr:row>
      <xdr:rowOff>12703</xdr:rowOff>
    </xdr:from>
    <xdr:to>
      <xdr:col>18</xdr:col>
      <xdr:colOff>342899</xdr:colOff>
      <xdr:row>50</xdr:row>
      <xdr:rowOff>15187</xdr:rowOff>
    </xdr:to>
    <xdr:pic>
      <xdr:nvPicPr>
        <xdr:cNvPr id="5" name="Picture 4" descr="5.jpg"/>
        <xdr:cNvPicPr>
          <a:picLocks noChangeAspect="1"/>
        </xdr:cNvPicPr>
      </xdr:nvPicPr>
      <xdr:blipFill>
        <a:blip xmlns:r="http://schemas.openxmlformats.org/officeDocument/2006/relationships" r:embed="rId3" cstate="print"/>
        <a:stretch>
          <a:fillRect/>
        </a:stretch>
      </xdr:blipFill>
      <xdr:spPr>
        <a:xfrm rot="5400000">
          <a:off x="4783481" y="3261968"/>
          <a:ext cx="3431484" cy="452755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292099</xdr:colOff>
      <xdr:row>17</xdr:row>
      <xdr:rowOff>87447</xdr:rowOff>
    </xdr:from>
    <xdr:to>
      <xdr:col>7</xdr:col>
      <xdr:colOff>111759</xdr:colOff>
      <xdr:row>21</xdr:row>
      <xdr:rowOff>122460</xdr:rowOff>
    </xdr:to>
    <xdr:pic>
      <xdr:nvPicPr>
        <xdr:cNvPr id="19" name="Picture 18"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70199" y="2259147"/>
          <a:ext cx="822960" cy="593813"/>
        </a:xfrm>
        <a:prstGeom prst="rect">
          <a:avLst/>
        </a:prstGeom>
      </xdr:spPr>
    </xdr:pic>
    <xdr:clientData/>
  </xdr:twoCellAnchor>
  <xdr:twoCellAnchor>
    <xdr:from>
      <xdr:col>13</xdr:col>
      <xdr:colOff>482601</xdr:colOff>
      <xdr:row>50</xdr:row>
      <xdr:rowOff>12700</xdr:rowOff>
    </xdr:from>
    <xdr:to>
      <xdr:col>19</xdr:col>
      <xdr:colOff>1</xdr:colOff>
      <xdr:row>64</xdr:row>
      <xdr:rowOff>23285</xdr:rowOff>
    </xdr:to>
    <xdr:sp macro="" textlink="">
      <xdr:nvSpPr>
        <xdr:cNvPr id="20" name="Text Box 47"/>
        <xdr:cNvSpPr txBox="1">
          <a:spLocks noChangeArrowheads="1"/>
        </xdr:cNvSpPr>
      </xdr:nvSpPr>
      <xdr:spPr bwMode="auto">
        <a:xfrm>
          <a:off x="7023101" y="6896100"/>
          <a:ext cx="1816100" cy="385868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12700</xdr:colOff>
      <xdr:row>4</xdr:row>
      <xdr:rowOff>12701</xdr:rowOff>
    </xdr:from>
    <xdr:to>
      <xdr:col>19</xdr:col>
      <xdr:colOff>0</xdr:colOff>
      <xdr:row>26</xdr:row>
      <xdr:rowOff>1</xdr:rowOff>
    </xdr:to>
    <xdr:pic>
      <xdr:nvPicPr>
        <xdr:cNvPr id="9241" name="Picture 25"/>
        <xdr:cNvPicPr>
          <a:picLocks noChangeAspect="1" noChangeArrowheads="1"/>
        </xdr:cNvPicPr>
      </xdr:nvPicPr>
      <xdr:blipFill>
        <a:blip xmlns:r="http://schemas.openxmlformats.org/officeDocument/2006/relationships" r:embed="rId2" cstate="print"/>
        <a:srcRect/>
        <a:stretch>
          <a:fillRect/>
        </a:stretch>
      </xdr:blipFill>
      <xdr:spPr bwMode="auto">
        <a:xfrm>
          <a:off x="4267200" y="533401"/>
          <a:ext cx="4457700" cy="2984500"/>
        </a:xfrm>
        <a:prstGeom prst="rect">
          <a:avLst/>
        </a:prstGeom>
        <a:noFill/>
        <a:ln w="1">
          <a:noFill/>
          <a:miter lim="800000"/>
          <a:headEnd/>
          <a:tailEnd type="none" w="med" len="med"/>
        </a:ln>
        <a:effectLst/>
      </xdr:spPr>
    </xdr:pic>
    <xdr:clientData/>
  </xdr:twoCellAnchor>
  <xdr:twoCellAnchor editAs="oneCell">
    <xdr:from>
      <xdr:col>8</xdr:col>
      <xdr:colOff>9524</xdr:colOff>
      <xdr:row>27</xdr:row>
      <xdr:rowOff>15877</xdr:rowOff>
    </xdr:from>
    <xdr:to>
      <xdr:col>18</xdr:col>
      <xdr:colOff>457199</xdr:colOff>
      <xdr:row>50</xdr:row>
      <xdr:rowOff>3</xdr:rowOff>
    </xdr:to>
    <xdr:pic>
      <xdr:nvPicPr>
        <xdr:cNvPr id="5" name="Picture 4" descr="6.jpg"/>
        <xdr:cNvPicPr>
          <a:picLocks noChangeAspect="1"/>
        </xdr:cNvPicPr>
      </xdr:nvPicPr>
      <xdr:blipFill>
        <a:blip xmlns:r="http://schemas.openxmlformats.org/officeDocument/2006/relationships" r:embed="rId3" cstate="print"/>
        <a:stretch>
          <a:fillRect/>
        </a:stretch>
      </xdr:blipFill>
      <xdr:spPr>
        <a:xfrm rot="5400000">
          <a:off x="4857749" y="3016252"/>
          <a:ext cx="3273426" cy="4460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342900</xdr:colOff>
      <xdr:row>17</xdr:row>
      <xdr:rowOff>51773</xdr:rowOff>
    </xdr:from>
    <xdr:to>
      <xdr:col>7</xdr:col>
      <xdr:colOff>60960</xdr:colOff>
      <xdr:row>21</xdr:row>
      <xdr:rowOff>225897</xdr:rowOff>
    </xdr:to>
    <xdr:pic>
      <xdr:nvPicPr>
        <xdr:cNvPr id="22" name="Picture 21"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59100" y="2299673"/>
          <a:ext cx="822960" cy="707524"/>
        </a:xfrm>
        <a:prstGeom prst="rect">
          <a:avLst/>
        </a:prstGeom>
      </xdr:spPr>
    </xdr:pic>
    <xdr:clientData/>
  </xdr:twoCellAnchor>
  <xdr:twoCellAnchor>
    <xdr:from>
      <xdr:col>14</xdr:col>
      <xdr:colOff>21168</xdr:colOff>
      <xdr:row>50</xdr:row>
      <xdr:rowOff>58211</xdr:rowOff>
    </xdr:from>
    <xdr:to>
      <xdr:col>19</xdr:col>
      <xdr:colOff>0</xdr:colOff>
      <xdr:row>64</xdr:row>
      <xdr:rowOff>20110</xdr:rowOff>
    </xdr:to>
    <xdr:sp macro="" textlink="">
      <xdr:nvSpPr>
        <xdr:cNvPr id="23" name="Text Box 47"/>
        <xdr:cNvSpPr txBox="1">
          <a:spLocks noChangeArrowheads="1"/>
        </xdr:cNvSpPr>
      </xdr:nvSpPr>
      <xdr:spPr bwMode="auto">
        <a:xfrm>
          <a:off x="7158568" y="6801911"/>
          <a:ext cx="1833032" cy="393699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12701</xdr:colOff>
      <xdr:row>4</xdr:row>
      <xdr:rowOff>1</xdr:rowOff>
    </xdr:from>
    <xdr:to>
      <xdr:col>19</xdr:col>
      <xdr:colOff>0</xdr:colOff>
      <xdr:row>26</xdr:row>
      <xdr:rowOff>0</xdr:rowOff>
    </xdr:to>
    <xdr:pic>
      <xdr:nvPicPr>
        <xdr:cNvPr id="10257" name="Picture 17"/>
        <xdr:cNvPicPr>
          <a:picLocks noChangeAspect="1" noChangeArrowheads="1"/>
        </xdr:cNvPicPr>
      </xdr:nvPicPr>
      <xdr:blipFill>
        <a:blip xmlns:r="http://schemas.openxmlformats.org/officeDocument/2006/relationships" r:embed="rId2" cstate="print"/>
        <a:srcRect/>
        <a:stretch>
          <a:fillRect/>
        </a:stretch>
      </xdr:blipFill>
      <xdr:spPr bwMode="auto">
        <a:xfrm>
          <a:off x="4483101" y="520701"/>
          <a:ext cx="4178299" cy="3060699"/>
        </a:xfrm>
        <a:prstGeom prst="rect">
          <a:avLst/>
        </a:prstGeom>
        <a:noFill/>
        <a:ln w="1">
          <a:noFill/>
          <a:miter lim="800000"/>
          <a:headEnd/>
          <a:tailEnd type="none" w="med" len="med"/>
        </a:ln>
        <a:effectLst/>
      </xdr:spPr>
    </xdr:pic>
    <xdr:clientData/>
  </xdr:twoCellAnchor>
  <xdr:twoCellAnchor editAs="oneCell">
    <xdr:from>
      <xdr:col>8</xdr:col>
      <xdr:colOff>7937</xdr:colOff>
      <xdr:row>27</xdr:row>
      <xdr:rowOff>17464</xdr:rowOff>
    </xdr:from>
    <xdr:to>
      <xdr:col>19</xdr:col>
      <xdr:colOff>0</xdr:colOff>
      <xdr:row>50</xdr:row>
      <xdr:rowOff>12703</xdr:rowOff>
    </xdr:to>
    <xdr:pic>
      <xdr:nvPicPr>
        <xdr:cNvPr id="5" name="Picture 4" descr="7.jpg"/>
        <xdr:cNvPicPr>
          <a:picLocks noChangeAspect="1"/>
        </xdr:cNvPicPr>
      </xdr:nvPicPr>
      <xdr:blipFill>
        <a:blip xmlns:r="http://schemas.openxmlformats.org/officeDocument/2006/relationships" r:embed="rId3" cstate="print"/>
        <a:srcRect t="13819"/>
        <a:stretch>
          <a:fillRect/>
        </a:stretch>
      </xdr:blipFill>
      <xdr:spPr>
        <a:xfrm rot="5400000">
          <a:off x="5035549" y="3105152"/>
          <a:ext cx="3068639" cy="418306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317500</xdr:colOff>
      <xdr:row>16</xdr:row>
      <xdr:rowOff>74265</xdr:rowOff>
    </xdr:from>
    <xdr:to>
      <xdr:col>7</xdr:col>
      <xdr:colOff>137160</xdr:colOff>
      <xdr:row>22</xdr:row>
      <xdr:rowOff>53153</xdr:rowOff>
    </xdr:to>
    <xdr:pic>
      <xdr:nvPicPr>
        <xdr:cNvPr id="40" name="Picture 39"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3073400" y="2220565"/>
          <a:ext cx="822960" cy="778988"/>
        </a:xfrm>
        <a:prstGeom prst="rect">
          <a:avLst/>
        </a:prstGeom>
      </xdr:spPr>
    </xdr:pic>
    <xdr:clientData/>
  </xdr:twoCellAnchor>
  <xdr:twoCellAnchor>
    <xdr:from>
      <xdr:col>14</xdr:col>
      <xdr:colOff>19050</xdr:colOff>
      <xdr:row>51</xdr:row>
      <xdr:rowOff>10586</xdr:rowOff>
    </xdr:from>
    <xdr:to>
      <xdr:col>18</xdr:col>
      <xdr:colOff>431800</xdr:colOff>
      <xdr:row>64</xdr:row>
      <xdr:rowOff>10585</xdr:rowOff>
    </xdr:to>
    <xdr:sp macro="" textlink="">
      <xdr:nvSpPr>
        <xdr:cNvPr id="41" name="Text Box 47"/>
        <xdr:cNvSpPr txBox="1">
          <a:spLocks noChangeArrowheads="1"/>
        </xdr:cNvSpPr>
      </xdr:nvSpPr>
      <xdr:spPr bwMode="auto">
        <a:xfrm>
          <a:off x="7258050" y="6843186"/>
          <a:ext cx="1758950" cy="441959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357</xdr:colOff>
      <xdr:row>27</xdr:row>
      <xdr:rowOff>4</xdr:rowOff>
    </xdr:from>
    <xdr:to>
      <xdr:col>18</xdr:col>
      <xdr:colOff>354103</xdr:colOff>
      <xdr:row>50</xdr:row>
      <xdr:rowOff>12699</xdr:rowOff>
    </xdr:to>
    <xdr:pic>
      <xdr:nvPicPr>
        <xdr:cNvPr id="4" name="Picture 3" descr="8.jpg"/>
        <xdr:cNvPicPr>
          <a:picLocks noChangeAspect="1"/>
        </xdr:cNvPicPr>
      </xdr:nvPicPr>
      <xdr:blipFill>
        <a:blip xmlns:r="http://schemas.openxmlformats.org/officeDocument/2006/relationships" r:embed="rId2" cstate="print"/>
        <a:srcRect l="14813" t="13194" r="8382" b="13050"/>
        <a:stretch>
          <a:fillRect/>
        </a:stretch>
      </xdr:blipFill>
      <xdr:spPr>
        <a:xfrm rot="5400000">
          <a:off x="4996882" y="3042579"/>
          <a:ext cx="3213095" cy="4290746"/>
        </a:xfrm>
        <a:prstGeom prst="rect">
          <a:avLst/>
        </a:prstGeom>
      </xdr:spPr>
    </xdr:pic>
    <xdr:clientData/>
  </xdr:twoCellAnchor>
  <xdr:twoCellAnchor editAs="oneCell">
    <xdr:from>
      <xdr:col>8</xdr:col>
      <xdr:colOff>12700</xdr:colOff>
      <xdr:row>4</xdr:row>
      <xdr:rowOff>12700</xdr:rowOff>
    </xdr:from>
    <xdr:to>
      <xdr:col>19</xdr:col>
      <xdr:colOff>12700</xdr:colOff>
      <xdr:row>26</xdr:row>
      <xdr:rowOff>38099</xdr:rowOff>
    </xdr:to>
    <xdr:pic>
      <xdr:nvPicPr>
        <xdr:cNvPr id="11298" name="Picture 34"/>
        <xdr:cNvPicPr>
          <a:picLocks noChangeAspect="1" noChangeArrowheads="1"/>
        </xdr:cNvPicPr>
      </xdr:nvPicPr>
      <xdr:blipFill>
        <a:blip xmlns:r="http://schemas.openxmlformats.org/officeDocument/2006/relationships" r:embed="rId3" cstate="print"/>
        <a:srcRect/>
        <a:stretch>
          <a:fillRect/>
        </a:stretch>
      </xdr:blipFill>
      <xdr:spPr bwMode="auto">
        <a:xfrm>
          <a:off x="4470400" y="558800"/>
          <a:ext cx="4305300" cy="2984499"/>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228599</xdr:colOff>
      <xdr:row>17</xdr:row>
      <xdr:rowOff>14669</xdr:rowOff>
    </xdr:from>
    <xdr:to>
      <xdr:col>7</xdr:col>
      <xdr:colOff>60959</xdr:colOff>
      <xdr:row>22</xdr:row>
      <xdr:rowOff>45085</xdr:rowOff>
    </xdr:to>
    <xdr:pic>
      <xdr:nvPicPr>
        <xdr:cNvPr id="25" name="Picture 24"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19399" y="2287969"/>
          <a:ext cx="822960" cy="767016"/>
        </a:xfrm>
        <a:prstGeom prst="rect">
          <a:avLst/>
        </a:prstGeom>
      </xdr:spPr>
    </xdr:pic>
    <xdr:clientData/>
  </xdr:twoCellAnchor>
  <xdr:twoCellAnchor>
    <xdr:from>
      <xdr:col>14</xdr:col>
      <xdr:colOff>21166</xdr:colOff>
      <xdr:row>51</xdr:row>
      <xdr:rowOff>10586</xdr:rowOff>
    </xdr:from>
    <xdr:to>
      <xdr:col>18</xdr:col>
      <xdr:colOff>579966</xdr:colOff>
      <xdr:row>64</xdr:row>
      <xdr:rowOff>10585</xdr:rowOff>
    </xdr:to>
    <xdr:sp macro="" textlink="">
      <xdr:nvSpPr>
        <xdr:cNvPr id="26" name="Text Box 47"/>
        <xdr:cNvSpPr txBox="1">
          <a:spLocks noChangeArrowheads="1"/>
        </xdr:cNvSpPr>
      </xdr:nvSpPr>
      <xdr:spPr bwMode="auto">
        <a:xfrm>
          <a:off x="6932083" y="6424086"/>
          <a:ext cx="1849966" cy="4624916"/>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9099</xdr:colOff>
      <xdr:row>27</xdr:row>
      <xdr:rowOff>0</xdr:rowOff>
    </xdr:from>
    <xdr:to>
      <xdr:col>18</xdr:col>
      <xdr:colOff>432758</xdr:colOff>
      <xdr:row>49</xdr:row>
      <xdr:rowOff>241299</xdr:rowOff>
    </xdr:to>
    <xdr:pic>
      <xdr:nvPicPr>
        <xdr:cNvPr id="4" name="Picture 3" descr="9.jpg"/>
        <xdr:cNvPicPr>
          <a:picLocks noChangeAspect="1"/>
        </xdr:cNvPicPr>
      </xdr:nvPicPr>
      <xdr:blipFill>
        <a:blip xmlns:r="http://schemas.openxmlformats.org/officeDocument/2006/relationships" r:embed="rId2" cstate="print"/>
        <a:srcRect l="18066" t="15809" r="14442" b="14889"/>
        <a:stretch>
          <a:fillRect/>
        </a:stretch>
      </xdr:blipFill>
      <xdr:spPr>
        <a:xfrm rot="5400000">
          <a:off x="4888179" y="2880620"/>
          <a:ext cx="3111499" cy="4563859"/>
        </a:xfrm>
        <a:prstGeom prst="rect">
          <a:avLst/>
        </a:prstGeom>
      </xdr:spPr>
    </xdr:pic>
    <xdr:clientData/>
  </xdr:twoCellAnchor>
  <xdr:twoCellAnchor editAs="oneCell">
    <xdr:from>
      <xdr:col>8</xdr:col>
      <xdr:colOff>12700</xdr:colOff>
      <xdr:row>4</xdr:row>
      <xdr:rowOff>1</xdr:rowOff>
    </xdr:from>
    <xdr:to>
      <xdr:col>18</xdr:col>
      <xdr:colOff>431799</xdr:colOff>
      <xdr:row>26</xdr:row>
      <xdr:rowOff>12700</xdr:rowOff>
    </xdr:to>
    <xdr:pic>
      <xdr:nvPicPr>
        <xdr:cNvPr id="12310" name="Picture 22"/>
        <xdr:cNvPicPr>
          <a:picLocks noChangeAspect="1" noChangeArrowheads="1"/>
        </xdr:cNvPicPr>
      </xdr:nvPicPr>
      <xdr:blipFill>
        <a:blip xmlns:r="http://schemas.openxmlformats.org/officeDocument/2006/relationships" r:embed="rId3" cstate="print"/>
        <a:srcRect/>
        <a:stretch>
          <a:fillRect/>
        </a:stretch>
      </xdr:blipFill>
      <xdr:spPr bwMode="auto">
        <a:xfrm>
          <a:off x="4165600" y="533401"/>
          <a:ext cx="4559299" cy="3022599"/>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190500</xdr:colOff>
      <xdr:row>12</xdr:row>
      <xdr:rowOff>62865</xdr:rowOff>
    </xdr:from>
    <xdr:to>
      <xdr:col>7</xdr:col>
      <xdr:colOff>234035</xdr:colOff>
      <xdr:row>18</xdr:row>
      <xdr:rowOff>50800</xdr:rowOff>
    </xdr:to>
    <xdr:pic>
      <xdr:nvPicPr>
        <xdr:cNvPr id="28" name="Picture 27"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08300" y="1599565"/>
          <a:ext cx="1034135" cy="749935"/>
        </a:xfrm>
        <a:prstGeom prst="rect">
          <a:avLst/>
        </a:prstGeom>
      </xdr:spPr>
    </xdr:pic>
    <xdr:clientData/>
  </xdr:twoCellAnchor>
  <xdr:twoCellAnchor>
    <xdr:from>
      <xdr:col>14</xdr:col>
      <xdr:colOff>38100</xdr:colOff>
      <xdr:row>51</xdr:row>
      <xdr:rowOff>10586</xdr:rowOff>
    </xdr:from>
    <xdr:to>
      <xdr:col>18</xdr:col>
      <xdr:colOff>589491</xdr:colOff>
      <xdr:row>64</xdr:row>
      <xdr:rowOff>10585</xdr:rowOff>
    </xdr:to>
    <xdr:sp macro="" textlink="">
      <xdr:nvSpPr>
        <xdr:cNvPr id="29" name="Text Box 47"/>
        <xdr:cNvSpPr txBox="1">
          <a:spLocks noChangeArrowheads="1"/>
        </xdr:cNvSpPr>
      </xdr:nvSpPr>
      <xdr:spPr bwMode="auto">
        <a:xfrm>
          <a:off x="7038975" y="6611411"/>
          <a:ext cx="1837266" cy="450532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330337</xdr:colOff>
      <xdr:row>27</xdr:row>
      <xdr:rowOff>12699</xdr:rowOff>
    </xdr:from>
    <xdr:to>
      <xdr:col>17</xdr:col>
      <xdr:colOff>88900</xdr:colOff>
      <xdr:row>49</xdr:row>
      <xdr:rowOff>190362</xdr:rowOff>
    </xdr:to>
    <xdr:pic>
      <xdr:nvPicPr>
        <xdr:cNvPr id="4" name="Picture 3" descr="10.jpg"/>
        <xdr:cNvPicPr>
          <a:picLocks noChangeAspect="1"/>
        </xdr:cNvPicPr>
      </xdr:nvPicPr>
      <xdr:blipFill>
        <a:blip xmlns:r="http://schemas.openxmlformats.org/officeDocument/2006/relationships" r:embed="rId2" cstate="print"/>
        <a:srcRect l="15159" t="25063" r="15545" b="18073"/>
        <a:stretch>
          <a:fillRect/>
        </a:stretch>
      </xdr:blipFill>
      <xdr:spPr>
        <a:xfrm>
          <a:off x="4953137" y="3416299"/>
          <a:ext cx="2946263" cy="3200263"/>
        </a:xfrm>
        <a:prstGeom prst="rect">
          <a:avLst/>
        </a:prstGeom>
      </xdr:spPr>
    </xdr:pic>
    <xdr:clientData/>
  </xdr:twoCellAnchor>
  <xdr:twoCellAnchor editAs="oneCell">
    <xdr:from>
      <xdr:col>8</xdr:col>
      <xdr:colOff>0</xdr:colOff>
      <xdr:row>3</xdr:row>
      <xdr:rowOff>190499</xdr:rowOff>
    </xdr:from>
    <xdr:to>
      <xdr:col>18</xdr:col>
      <xdr:colOff>478662</xdr:colOff>
      <xdr:row>26</xdr:row>
      <xdr:rowOff>0</xdr:rowOff>
    </xdr:to>
    <xdr:pic>
      <xdr:nvPicPr>
        <xdr:cNvPr id="13342" name="Picture 30"/>
        <xdr:cNvPicPr>
          <a:picLocks noChangeAspect="1" noChangeArrowheads="1"/>
        </xdr:cNvPicPr>
      </xdr:nvPicPr>
      <xdr:blipFill>
        <a:blip xmlns:r="http://schemas.openxmlformats.org/officeDocument/2006/relationships" r:embed="rId3" cstate="print"/>
        <a:srcRect/>
        <a:stretch>
          <a:fillRect/>
        </a:stretch>
      </xdr:blipFill>
      <xdr:spPr bwMode="auto">
        <a:xfrm>
          <a:off x="4179794" y="515470"/>
          <a:ext cx="4501574" cy="2868706"/>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215899</xdr:colOff>
      <xdr:row>17</xdr:row>
      <xdr:rowOff>72040</xdr:rowOff>
    </xdr:from>
    <xdr:to>
      <xdr:col>7</xdr:col>
      <xdr:colOff>48259</xdr:colOff>
      <xdr:row>22</xdr:row>
      <xdr:rowOff>43627</xdr:rowOff>
    </xdr:to>
    <xdr:pic>
      <xdr:nvPicPr>
        <xdr:cNvPr id="10" name="Picture 9"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70199" y="2192940"/>
          <a:ext cx="822960" cy="682787"/>
        </a:xfrm>
        <a:prstGeom prst="rect">
          <a:avLst/>
        </a:prstGeom>
      </xdr:spPr>
    </xdr:pic>
    <xdr:clientData/>
  </xdr:twoCellAnchor>
  <xdr:twoCellAnchor>
    <xdr:from>
      <xdr:col>14</xdr:col>
      <xdr:colOff>21167</xdr:colOff>
      <xdr:row>51</xdr:row>
      <xdr:rowOff>10586</xdr:rowOff>
    </xdr:from>
    <xdr:to>
      <xdr:col>18</xdr:col>
      <xdr:colOff>799041</xdr:colOff>
      <xdr:row>64</xdr:row>
      <xdr:rowOff>10585</xdr:rowOff>
    </xdr:to>
    <xdr:sp macro="" textlink="">
      <xdr:nvSpPr>
        <xdr:cNvPr id="11" name="Text Box 47"/>
        <xdr:cNvSpPr txBox="1">
          <a:spLocks noChangeArrowheads="1"/>
        </xdr:cNvSpPr>
      </xdr:nvSpPr>
      <xdr:spPr bwMode="auto">
        <a:xfrm>
          <a:off x="6656917" y="6487586"/>
          <a:ext cx="2174874" cy="4201582"/>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10726</xdr:colOff>
      <xdr:row>27</xdr:row>
      <xdr:rowOff>14671</xdr:rowOff>
    </xdr:from>
    <xdr:to>
      <xdr:col>18</xdr:col>
      <xdr:colOff>546097</xdr:colOff>
      <xdr:row>50</xdr:row>
      <xdr:rowOff>0</xdr:rowOff>
    </xdr:to>
    <xdr:pic>
      <xdr:nvPicPr>
        <xdr:cNvPr id="4" name="Picture 3" descr="11.jpg"/>
        <xdr:cNvPicPr>
          <a:picLocks noChangeAspect="1"/>
        </xdr:cNvPicPr>
      </xdr:nvPicPr>
      <xdr:blipFill>
        <a:blip xmlns:r="http://schemas.openxmlformats.org/officeDocument/2006/relationships" r:embed="rId2" cstate="print"/>
        <a:srcRect r="19842"/>
        <a:stretch>
          <a:fillRect/>
        </a:stretch>
      </xdr:blipFill>
      <xdr:spPr>
        <a:xfrm rot="5400000">
          <a:off x="4991097" y="2819400"/>
          <a:ext cx="3084129" cy="4383471"/>
        </a:xfrm>
        <a:prstGeom prst="rect">
          <a:avLst/>
        </a:prstGeom>
      </xdr:spPr>
    </xdr:pic>
    <xdr:clientData/>
  </xdr:twoCellAnchor>
  <xdr:twoCellAnchor editAs="oneCell">
    <xdr:from>
      <xdr:col>8</xdr:col>
      <xdr:colOff>12700</xdr:colOff>
      <xdr:row>4</xdr:row>
      <xdr:rowOff>12700</xdr:rowOff>
    </xdr:from>
    <xdr:to>
      <xdr:col>18</xdr:col>
      <xdr:colOff>551745</xdr:colOff>
      <xdr:row>26</xdr:row>
      <xdr:rowOff>12699</xdr:rowOff>
    </xdr:to>
    <xdr:pic>
      <xdr:nvPicPr>
        <xdr:cNvPr id="14367" name="Picture 31"/>
        <xdr:cNvPicPr>
          <a:picLocks noChangeAspect="1" noChangeArrowheads="1"/>
        </xdr:cNvPicPr>
      </xdr:nvPicPr>
      <xdr:blipFill>
        <a:blip xmlns:r="http://schemas.openxmlformats.org/officeDocument/2006/relationships" r:embed="rId3" cstate="print"/>
        <a:srcRect/>
        <a:stretch>
          <a:fillRect/>
        </a:stretch>
      </xdr:blipFill>
      <xdr:spPr bwMode="auto">
        <a:xfrm>
          <a:off x="4343400" y="533400"/>
          <a:ext cx="4387145" cy="2857499"/>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165100</xdr:colOff>
      <xdr:row>17</xdr:row>
      <xdr:rowOff>65073</xdr:rowOff>
    </xdr:from>
    <xdr:to>
      <xdr:col>7</xdr:col>
      <xdr:colOff>35560</xdr:colOff>
      <xdr:row>22</xdr:row>
      <xdr:rowOff>36057</xdr:rowOff>
    </xdr:to>
    <xdr:pic>
      <xdr:nvPicPr>
        <xdr:cNvPr id="12" name="Picture 11"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895600" y="2173273"/>
          <a:ext cx="822960" cy="669484"/>
        </a:xfrm>
        <a:prstGeom prst="rect">
          <a:avLst/>
        </a:prstGeom>
      </xdr:spPr>
    </xdr:pic>
    <xdr:clientData/>
  </xdr:twoCellAnchor>
  <xdr:twoCellAnchor>
    <xdr:from>
      <xdr:col>14</xdr:col>
      <xdr:colOff>9525</xdr:colOff>
      <xdr:row>51</xdr:row>
      <xdr:rowOff>10586</xdr:rowOff>
    </xdr:from>
    <xdr:to>
      <xdr:col>19</xdr:col>
      <xdr:colOff>0</xdr:colOff>
      <xdr:row>64</xdr:row>
      <xdr:rowOff>10585</xdr:rowOff>
    </xdr:to>
    <xdr:sp macro="" textlink="">
      <xdr:nvSpPr>
        <xdr:cNvPr id="13" name="Text Box 47"/>
        <xdr:cNvSpPr txBox="1">
          <a:spLocks noChangeArrowheads="1"/>
        </xdr:cNvSpPr>
      </xdr:nvSpPr>
      <xdr:spPr bwMode="auto">
        <a:xfrm>
          <a:off x="6743700" y="6620936"/>
          <a:ext cx="2108199" cy="421957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393700</xdr:colOff>
      <xdr:row>27</xdr:row>
      <xdr:rowOff>1047</xdr:rowOff>
    </xdr:from>
    <xdr:to>
      <xdr:col>17</xdr:col>
      <xdr:colOff>76200</xdr:colOff>
      <xdr:row>50</xdr:row>
      <xdr:rowOff>12701</xdr:rowOff>
    </xdr:to>
    <xdr:pic>
      <xdr:nvPicPr>
        <xdr:cNvPr id="4" name="Picture 3" descr="12.jpg"/>
        <xdr:cNvPicPr>
          <a:picLocks noChangeAspect="1"/>
        </xdr:cNvPicPr>
      </xdr:nvPicPr>
      <xdr:blipFill>
        <a:blip xmlns:r="http://schemas.openxmlformats.org/officeDocument/2006/relationships" r:embed="rId2" cstate="print"/>
        <a:srcRect l="22486" t="25578" r="21300" b="22997"/>
        <a:stretch>
          <a:fillRect/>
        </a:stretch>
      </xdr:blipFill>
      <xdr:spPr>
        <a:xfrm>
          <a:off x="4927600" y="3404647"/>
          <a:ext cx="2870200" cy="3224754"/>
        </a:xfrm>
        <a:prstGeom prst="rect">
          <a:avLst/>
        </a:prstGeom>
      </xdr:spPr>
    </xdr:pic>
    <xdr:clientData/>
  </xdr:twoCellAnchor>
  <xdr:twoCellAnchor editAs="oneCell">
    <xdr:from>
      <xdr:col>8</xdr:col>
      <xdr:colOff>1</xdr:colOff>
      <xdr:row>3</xdr:row>
      <xdr:rowOff>203199</xdr:rowOff>
    </xdr:from>
    <xdr:to>
      <xdr:col>18</xdr:col>
      <xdr:colOff>508000</xdr:colOff>
      <xdr:row>26</xdr:row>
      <xdr:rowOff>25400</xdr:rowOff>
    </xdr:to>
    <xdr:pic>
      <xdr:nvPicPr>
        <xdr:cNvPr id="15393"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4102101" y="520699"/>
          <a:ext cx="4559299" cy="2844801"/>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241300</xdr:colOff>
      <xdr:row>17</xdr:row>
      <xdr:rowOff>120920</xdr:rowOff>
    </xdr:from>
    <xdr:to>
      <xdr:col>7</xdr:col>
      <xdr:colOff>86360</xdr:colOff>
      <xdr:row>22</xdr:row>
      <xdr:rowOff>51654</xdr:rowOff>
    </xdr:to>
    <xdr:pic>
      <xdr:nvPicPr>
        <xdr:cNvPr id="15" name="Picture 14"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794000" y="2406920"/>
          <a:ext cx="822960" cy="667334"/>
        </a:xfrm>
        <a:prstGeom prst="rect">
          <a:avLst/>
        </a:prstGeom>
      </xdr:spPr>
    </xdr:pic>
    <xdr:clientData/>
  </xdr:twoCellAnchor>
  <xdr:twoCellAnchor>
    <xdr:from>
      <xdr:col>14</xdr:col>
      <xdr:colOff>19050</xdr:colOff>
      <xdr:row>51</xdr:row>
      <xdr:rowOff>10586</xdr:rowOff>
    </xdr:from>
    <xdr:to>
      <xdr:col>19</xdr:col>
      <xdr:colOff>0</xdr:colOff>
      <xdr:row>64</xdr:row>
      <xdr:rowOff>10585</xdr:rowOff>
    </xdr:to>
    <xdr:sp macro="" textlink="">
      <xdr:nvSpPr>
        <xdr:cNvPr id="16" name="Text Box 47"/>
        <xdr:cNvSpPr txBox="1">
          <a:spLocks noChangeArrowheads="1"/>
        </xdr:cNvSpPr>
      </xdr:nvSpPr>
      <xdr:spPr bwMode="auto">
        <a:xfrm>
          <a:off x="6657975" y="6820961"/>
          <a:ext cx="2171700" cy="421957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11604</xdr:colOff>
      <xdr:row>27</xdr:row>
      <xdr:rowOff>12706</xdr:rowOff>
    </xdr:from>
    <xdr:to>
      <xdr:col>18</xdr:col>
      <xdr:colOff>543427</xdr:colOff>
      <xdr:row>50</xdr:row>
      <xdr:rowOff>0</xdr:rowOff>
    </xdr:to>
    <xdr:pic>
      <xdr:nvPicPr>
        <xdr:cNvPr id="4" name="Picture 3" descr="13.jpg"/>
        <xdr:cNvPicPr>
          <a:picLocks noChangeAspect="1"/>
        </xdr:cNvPicPr>
      </xdr:nvPicPr>
      <xdr:blipFill>
        <a:blip xmlns:r="http://schemas.openxmlformats.org/officeDocument/2006/relationships" r:embed="rId2" cstate="print"/>
        <a:srcRect l="11798" r="18888"/>
        <a:stretch>
          <a:fillRect/>
        </a:stretch>
      </xdr:blipFill>
      <xdr:spPr>
        <a:xfrm rot="5400000">
          <a:off x="4881269" y="2940841"/>
          <a:ext cx="3073394" cy="4633923"/>
        </a:xfrm>
        <a:prstGeom prst="rect">
          <a:avLst/>
        </a:prstGeom>
      </xdr:spPr>
    </xdr:pic>
    <xdr:clientData/>
  </xdr:twoCellAnchor>
  <xdr:twoCellAnchor editAs="oneCell">
    <xdr:from>
      <xdr:col>8</xdr:col>
      <xdr:colOff>1</xdr:colOff>
      <xdr:row>4</xdr:row>
      <xdr:rowOff>0</xdr:rowOff>
    </xdr:from>
    <xdr:to>
      <xdr:col>18</xdr:col>
      <xdr:colOff>554283</xdr:colOff>
      <xdr:row>26</xdr:row>
      <xdr:rowOff>12700</xdr:rowOff>
    </xdr:to>
    <xdr:pic>
      <xdr:nvPicPr>
        <xdr:cNvPr id="16417"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4089401" y="558800"/>
          <a:ext cx="4656382" cy="309880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340620</xdr:colOff>
      <xdr:row>17</xdr:row>
      <xdr:rowOff>88900</xdr:rowOff>
    </xdr:from>
    <xdr:to>
      <xdr:col>7</xdr:col>
      <xdr:colOff>147580</xdr:colOff>
      <xdr:row>22</xdr:row>
      <xdr:rowOff>2716</xdr:rowOff>
    </xdr:to>
    <xdr:pic>
      <xdr:nvPicPr>
        <xdr:cNvPr id="9" name="Picture 8"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31420" y="2413000"/>
          <a:ext cx="822960" cy="612316"/>
        </a:xfrm>
        <a:prstGeom prst="rect">
          <a:avLst/>
        </a:prstGeom>
      </xdr:spPr>
    </xdr:pic>
    <xdr:clientData/>
  </xdr:twoCellAnchor>
  <xdr:twoCellAnchor>
    <xdr:from>
      <xdr:col>14</xdr:col>
      <xdr:colOff>31749</xdr:colOff>
      <xdr:row>51</xdr:row>
      <xdr:rowOff>10586</xdr:rowOff>
    </xdr:from>
    <xdr:to>
      <xdr:col>18</xdr:col>
      <xdr:colOff>833438</xdr:colOff>
      <xdr:row>63</xdr:row>
      <xdr:rowOff>342900</xdr:rowOff>
    </xdr:to>
    <xdr:sp macro="" textlink="">
      <xdr:nvSpPr>
        <xdr:cNvPr id="10" name="Text Box 47"/>
        <xdr:cNvSpPr txBox="1">
          <a:spLocks noChangeArrowheads="1"/>
        </xdr:cNvSpPr>
      </xdr:nvSpPr>
      <xdr:spPr bwMode="auto">
        <a:xfrm>
          <a:off x="7089774" y="6982886"/>
          <a:ext cx="2135189" cy="418993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217</xdr:colOff>
      <xdr:row>27</xdr:row>
      <xdr:rowOff>12481</xdr:rowOff>
    </xdr:from>
    <xdr:to>
      <xdr:col>18</xdr:col>
      <xdr:colOff>431799</xdr:colOff>
      <xdr:row>50</xdr:row>
      <xdr:rowOff>3012</xdr:rowOff>
    </xdr:to>
    <xdr:pic>
      <xdr:nvPicPr>
        <xdr:cNvPr id="4" name="Picture 3" descr="14.jpg"/>
        <xdr:cNvPicPr>
          <a:picLocks noChangeAspect="1"/>
        </xdr:cNvPicPr>
      </xdr:nvPicPr>
      <xdr:blipFill>
        <a:blip xmlns:r="http://schemas.openxmlformats.org/officeDocument/2006/relationships" r:embed="rId2" cstate="print"/>
        <a:stretch>
          <a:fillRect/>
        </a:stretch>
      </xdr:blipFill>
      <xdr:spPr>
        <a:xfrm rot="5400000">
          <a:off x="4786392" y="3100306"/>
          <a:ext cx="3330631" cy="4520982"/>
        </a:xfrm>
        <a:prstGeom prst="rect">
          <a:avLst/>
        </a:prstGeom>
      </xdr:spPr>
    </xdr:pic>
    <xdr:clientData/>
  </xdr:twoCellAnchor>
  <xdr:twoCellAnchor editAs="oneCell">
    <xdr:from>
      <xdr:col>8</xdr:col>
      <xdr:colOff>0</xdr:colOff>
      <xdr:row>4</xdr:row>
      <xdr:rowOff>0</xdr:rowOff>
    </xdr:from>
    <xdr:to>
      <xdr:col>18</xdr:col>
      <xdr:colOff>431800</xdr:colOff>
      <xdr:row>26</xdr:row>
      <xdr:rowOff>25399</xdr:rowOff>
    </xdr:to>
    <xdr:pic>
      <xdr:nvPicPr>
        <xdr:cNvPr id="17437" name="Picture 29"/>
        <xdr:cNvPicPr>
          <a:picLocks noChangeAspect="1" noChangeArrowheads="1"/>
        </xdr:cNvPicPr>
      </xdr:nvPicPr>
      <xdr:blipFill>
        <a:blip xmlns:r="http://schemas.openxmlformats.org/officeDocument/2006/relationships" r:embed="rId3" cstate="print"/>
        <a:srcRect r="5343"/>
        <a:stretch>
          <a:fillRect/>
        </a:stretch>
      </xdr:blipFill>
      <xdr:spPr bwMode="auto">
        <a:xfrm>
          <a:off x="4191000" y="571500"/>
          <a:ext cx="4521200" cy="3047999"/>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355600</xdr:colOff>
      <xdr:row>16</xdr:row>
      <xdr:rowOff>75624</xdr:rowOff>
    </xdr:from>
    <xdr:to>
      <xdr:col>7</xdr:col>
      <xdr:colOff>175260</xdr:colOff>
      <xdr:row>22</xdr:row>
      <xdr:rowOff>41290</xdr:rowOff>
    </xdr:to>
    <xdr:pic>
      <xdr:nvPicPr>
        <xdr:cNvPr id="12" name="Picture 11"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84500" y="2145724"/>
          <a:ext cx="822960" cy="740366"/>
        </a:xfrm>
        <a:prstGeom prst="rect">
          <a:avLst/>
        </a:prstGeom>
      </xdr:spPr>
    </xdr:pic>
    <xdr:clientData/>
  </xdr:twoCellAnchor>
  <xdr:twoCellAnchor>
    <xdr:from>
      <xdr:col>14</xdr:col>
      <xdr:colOff>21166</xdr:colOff>
      <xdr:row>51</xdr:row>
      <xdr:rowOff>10586</xdr:rowOff>
    </xdr:from>
    <xdr:to>
      <xdr:col>19</xdr:col>
      <xdr:colOff>0</xdr:colOff>
      <xdr:row>64</xdr:row>
      <xdr:rowOff>10585</xdr:rowOff>
    </xdr:to>
    <xdr:sp macro="" textlink="">
      <xdr:nvSpPr>
        <xdr:cNvPr id="13" name="Text Box 47"/>
        <xdr:cNvSpPr txBox="1">
          <a:spLocks noChangeArrowheads="1"/>
        </xdr:cNvSpPr>
      </xdr:nvSpPr>
      <xdr:spPr bwMode="auto">
        <a:xfrm>
          <a:off x="6974416" y="6297086"/>
          <a:ext cx="1874307" cy="4265082"/>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8</xdr:col>
      <xdr:colOff>14451</xdr:colOff>
      <xdr:row>27</xdr:row>
      <xdr:rowOff>12700</xdr:rowOff>
    </xdr:from>
    <xdr:to>
      <xdr:col>18</xdr:col>
      <xdr:colOff>368299</xdr:colOff>
      <xdr:row>50</xdr:row>
      <xdr:rowOff>0</xdr:rowOff>
    </xdr:to>
    <xdr:pic>
      <xdr:nvPicPr>
        <xdr:cNvPr id="4" name="Picture 3" descr="15.jpg"/>
        <xdr:cNvPicPr>
          <a:picLocks noChangeAspect="1"/>
        </xdr:cNvPicPr>
      </xdr:nvPicPr>
      <xdr:blipFill>
        <a:blip xmlns:r="http://schemas.openxmlformats.org/officeDocument/2006/relationships" r:embed="rId2" cstate="print"/>
        <a:srcRect l="3231"/>
        <a:stretch>
          <a:fillRect/>
        </a:stretch>
      </xdr:blipFill>
      <xdr:spPr>
        <a:xfrm rot="5400000">
          <a:off x="4928475" y="2756776"/>
          <a:ext cx="3149600" cy="4417848"/>
        </a:xfrm>
        <a:prstGeom prst="rect">
          <a:avLst/>
        </a:prstGeom>
      </xdr:spPr>
    </xdr:pic>
    <xdr:clientData/>
  </xdr:twoCellAnchor>
  <xdr:twoCellAnchor editAs="oneCell">
    <xdr:from>
      <xdr:col>8</xdr:col>
      <xdr:colOff>1</xdr:colOff>
      <xdr:row>4</xdr:row>
      <xdr:rowOff>0</xdr:rowOff>
    </xdr:from>
    <xdr:to>
      <xdr:col>18</xdr:col>
      <xdr:colOff>364821</xdr:colOff>
      <xdr:row>26</xdr:row>
      <xdr:rowOff>25400</xdr:rowOff>
    </xdr:to>
    <xdr:pic>
      <xdr:nvPicPr>
        <xdr:cNvPr id="18462" name="Picture 30"/>
        <xdr:cNvPicPr>
          <a:picLocks noChangeAspect="1" noChangeArrowheads="1"/>
        </xdr:cNvPicPr>
      </xdr:nvPicPr>
      <xdr:blipFill>
        <a:blip xmlns:r="http://schemas.openxmlformats.org/officeDocument/2006/relationships" r:embed="rId3" cstate="print"/>
        <a:srcRect b="3509"/>
        <a:stretch>
          <a:fillRect/>
        </a:stretch>
      </xdr:blipFill>
      <xdr:spPr bwMode="auto">
        <a:xfrm>
          <a:off x="4279901" y="520700"/>
          <a:ext cx="4428820" cy="2819400"/>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342900</xdr:colOff>
      <xdr:row>17</xdr:row>
      <xdr:rowOff>81622</xdr:rowOff>
    </xdr:from>
    <xdr:to>
      <xdr:col>7</xdr:col>
      <xdr:colOff>73660</xdr:colOff>
      <xdr:row>22</xdr:row>
      <xdr:rowOff>41776</xdr:rowOff>
    </xdr:to>
    <xdr:pic>
      <xdr:nvPicPr>
        <xdr:cNvPr id="12" name="Picture 11"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84500" y="2202522"/>
          <a:ext cx="822960" cy="671354"/>
        </a:xfrm>
        <a:prstGeom prst="rect">
          <a:avLst/>
        </a:prstGeom>
      </xdr:spPr>
    </xdr:pic>
    <xdr:clientData/>
  </xdr:twoCellAnchor>
  <xdr:twoCellAnchor>
    <xdr:from>
      <xdr:col>14</xdr:col>
      <xdr:colOff>21166</xdr:colOff>
      <xdr:row>51</xdr:row>
      <xdr:rowOff>10585</xdr:rowOff>
    </xdr:from>
    <xdr:to>
      <xdr:col>18</xdr:col>
      <xdr:colOff>976313</xdr:colOff>
      <xdr:row>64</xdr:row>
      <xdr:rowOff>33338</xdr:rowOff>
    </xdr:to>
    <xdr:sp macro="" textlink="">
      <xdr:nvSpPr>
        <xdr:cNvPr id="13" name="Text Box 47"/>
        <xdr:cNvSpPr txBox="1">
          <a:spLocks noChangeArrowheads="1"/>
        </xdr:cNvSpPr>
      </xdr:nvSpPr>
      <xdr:spPr bwMode="auto">
        <a:xfrm>
          <a:off x="7212541" y="6630460"/>
          <a:ext cx="2393422" cy="4147078"/>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7</xdr:col>
      <xdr:colOff>494204</xdr:colOff>
      <xdr:row>27</xdr:row>
      <xdr:rowOff>13794</xdr:rowOff>
    </xdr:from>
    <xdr:to>
      <xdr:col>18</xdr:col>
      <xdr:colOff>380999</xdr:colOff>
      <xdr:row>50</xdr:row>
      <xdr:rowOff>42119</xdr:rowOff>
    </xdr:to>
    <xdr:pic>
      <xdr:nvPicPr>
        <xdr:cNvPr id="4" name="Picture 3" descr="16.jpg"/>
        <xdr:cNvPicPr>
          <a:picLocks noChangeAspect="1"/>
        </xdr:cNvPicPr>
      </xdr:nvPicPr>
      <xdr:blipFill>
        <a:blip xmlns:r="http://schemas.openxmlformats.org/officeDocument/2006/relationships" r:embed="rId2" cstate="print"/>
        <a:stretch>
          <a:fillRect/>
        </a:stretch>
      </xdr:blipFill>
      <xdr:spPr>
        <a:xfrm rot="5400000">
          <a:off x="4836689" y="2821409"/>
          <a:ext cx="3241425" cy="4534995"/>
        </a:xfrm>
        <a:prstGeom prst="rect">
          <a:avLst/>
        </a:prstGeom>
      </xdr:spPr>
    </xdr:pic>
    <xdr:clientData/>
  </xdr:twoCellAnchor>
  <xdr:twoCellAnchor editAs="oneCell">
    <xdr:from>
      <xdr:col>8</xdr:col>
      <xdr:colOff>0</xdr:colOff>
      <xdr:row>4</xdr:row>
      <xdr:rowOff>1</xdr:rowOff>
    </xdr:from>
    <xdr:to>
      <xdr:col>18</xdr:col>
      <xdr:colOff>383886</xdr:colOff>
      <xdr:row>26</xdr:row>
      <xdr:rowOff>0</xdr:rowOff>
    </xdr:to>
    <xdr:pic>
      <xdr:nvPicPr>
        <xdr:cNvPr id="19486" name="Picture 30"/>
        <xdr:cNvPicPr>
          <a:picLocks noChangeAspect="1" noChangeArrowheads="1"/>
        </xdr:cNvPicPr>
      </xdr:nvPicPr>
      <xdr:blipFill>
        <a:blip xmlns:r="http://schemas.openxmlformats.org/officeDocument/2006/relationships" r:embed="rId3" cstate="print"/>
        <a:srcRect b="3433"/>
        <a:stretch>
          <a:fillRect/>
        </a:stretch>
      </xdr:blipFill>
      <xdr:spPr bwMode="auto">
        <a:xfrm>
          <a:off x="4191000" y="520701"/>
          <a:ext cx="4536786" cy="2857499"/>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342900</xdr:colOff>
      <xdr:row>16</xdr:row>
      <xdr:rowOff>75275</xdr:rowOff>
    </xdr:from>
    <xdr:to>
      <xdr:col>7</xdr:col>
      <xdr:colOff>10160</xdr:colOff>
      <xdr:row>22</xdr:row>
      <xdr:rowOff>47078</xdr:rowOff>
    </xdr:to>
    <xdr:pic>
      <xdr:nvPicPr>
        <xdr:cNvPr id="10" name="Picture 9"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33700" y="2221575"/>
          <a:ext cx="822960" cy="759203"/>
        </a:xfrm>
        <a:prstGeom prst="rect">
          <a:avLst/>
        </a:prstGeom>
      </xdr:spPr>
    </xdr:pic>
    <xdr:clientData/>
  </xdr:twoCellAnchor>
  <xdr:twoCellAnchor>
    <xdr:from>
      <xdr:col>14</xdr:col>
      <xdr:colOff>31750</xdr:colOff>
      <xdr:row>51</xdr:row>
      <xdr:rowOff>10586</xdr:rowOff>
    </xdr:from>
    <xdr:to>
      <xdr:col>18</xdr:col>
      <xdr:colOff>713316</xdr:colOff>
      <xdr:row>64</xdr:row>
      <xdr:rowOff>10585</xdr:rowOff>
    </xdr:to>
    <xdr:sp macro="" textlink="">
      <xdr:nvSpPr>
        <xdr:cNvPr id="11" name="Text Box 47"/>
        <xdr:cNvSpPr txBox="1">
          <a:spLocks noChangeArrowheads="1"/>
        </xdr:cNvSpPr>
      </xdr:nvSpPr>
      <xdr:spPr bwMode="auto">
        <a:xfrm>
          <a:off x="6942667" y="6667503"/>
          <a:ext cx="2067982" cy="430741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266700</xdr:colOff>
      <xdr:row>26</xdr:row>
      <xdr:rowOff>63500</xdr:rowOff>
    </xdr:from>
    <xdr:to>
      <xdr:col>17</xdr:col>
      <xdr:colOff>279400</xdr:colOff>
      <xdr:row>49</xdr:row>
      <xdr:rowOff>173396</xdr:rowOff>
    </xdr:to>
    <xdr:pic>
      <xdr:nvPicPr>
        <xdr:cNvPr id="4" name="Picture 3" descr="17.jpg"/>
        <xdr:cNvPicPr>
          <a:picLocks noChangeAspect="1"/>
        </xdr:cNvPicPr>
      </xdr:nvPicPr>
      <xdr:blipFill>
        <a:blip xmlns:r="http://schemas.openxmlformats.org/officeDocument/2006/relationships" r:embed="rId2" cstate="email"/>
        <a:srcRect/>
        <a:stretch>
          <a:fillRect/>
        </a:stretch>
      </xdr:blipFill>
      <xdr:spPr>
        <a:xfrm>
          <a:off x="5016500" y="3543300"/>
          <a:ext cx="3136900" cy="3208696"/>
        </a:xfrm>
        <a:prstGeom prst="rect">
          <a:avLst/>
        </a:prstGeom>
      </xdr:spPr>
    </xdr:pic>
    <xdr:clientData/>
  </xdr:twoCellAnchor>
  <xdr:twoCellAnchor editAs="oneCell">
    <xdr:from>
      <xdr:col>8</xdr:col>
      <xdr:colOff>12699</xdr:colOff>
      <xdr:row>4</xdr:row>
      <xdr:rowOff>0</xdr:rowOff>
    </xdr:from>
    <xdr:to>
      <xdr:col>19</xdr:col>
      <xdr:colOff>22170</xdr:colOff>
      <xdr:row>26</xdr:row>
      <xdr:rowOff>0</xdr:rowOff>
    </xdr:to>
    <xdr:pic>
      <xdr:nvPicPr>
        <xdr:cNvPr id="20511" name="Picture 31"/>
        <xdr:cNvPicPr>
          <a:picLocks noChangeAspect="1" noChangeArrowheads="1"/>
        </xdr:cNvPicPr>
      </xdr:nvPicPr>
      <xdr:blipFill>
        <a:blip xmlns:r="http://schemas.openxmlformats.org/officeDocument/2006/relationships" r:embed="rId3" cstate="email"/>
        <a:srcRect/>
        <a:stretch>
          <a:fillRect/>
        </a:stretch>
      </xdr:blipFill>
      <xdr:spPr bwMode="auto">
        <a:xfrm>
          <a:off x="4317999" y="546100"/>
          <a:ext cx="4416371" cy="293370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342900</xdr:colOff>
      <xdr:row>17</xdr:row>
      <xdr:rowOff>37388</xdr:rowOff>
    </xdr:from>
    <xdr:to>
      <xdr:col>7</xdr:col>
      <xdr:colOff>60960</xdr:colOff>
      <xdr:row>22</xdr:row>
      <xdr:rowOff>57559</xdr:rowOff>
    </xdr:to>
    <xdr:pic>
      <xdr:nvPicPr>
        <xdr:cNvPr id="12" name="Picture 11"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3009900" y="2132888"/>
          <a:ext cx="822960" cy="718671"/>
        </a:xfrm>
        <a:prstGeom prst="rect">
          <a:avLst/>
        </a:prstGeom>
      </xdr:spPr>
    </xdr:pic>
    <xdr:clientData/>
  </xdr:twoCellAnchor>
  <xdr:twoCellAnchor>
    <xdr:from>
      <xdr:col>14</xdr:col>
      <xdr:colOff>31750</xdr:colOff>
      <xdr:row>51</xdr:row>
      <xdr:rowOff>10586</xdr:rowOff>
    </xdr:from>
    <xdr:to>
      <xdr:col>18</xdr:col>
      <xdr:colOff>713316</xdr:colOff>
      <xdr:row>64</xdr:row>
      <xdr:rowOff>10585</xdr:rowOff>
    </xdr:to>
    <xdr:sp macro="" textlink="">
      <xdr:nvSpPr>
        <xdr:cNvPr id="13" name="Text Box 47"/>
        <xdr:cNvSpPr txBox="1">
          <a:spLocks noChangeArrowheads="1"/>
        </xdr:cNvSpPr>
      </xdr:nvSpPr>
      <xdr:spPr bwMode="auto">
        <a:xfrm>
          <a:off x="7006167" y="6328836"/>
          <a:ext cx="2067982" cy="4307416"/>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228600</xdr:colOff>
      <xdr:row>27</xdr:row>
      <xdr:rowOff>14280</xdr:rowOff>
    </xdr:from>
    <xdr:to>
      <xdr:col>17</xdr:col>
      <xdr:colOff>152400</xdr:colOff>
      <xdr:row>50</xdr:row>
      <xdr:rowOff>3065</xdr:rowOff>
    </xdr:to>
    <xdr:pic>
      <xdr:nvPicPr>
        <xdr:cNvPr id="4" name="Picture 3" descr="18.jpg"/>
        <xdr:cNvPicPr>
          <a:picLocks noChangeAspect="1"/>
        </xdr:cNvPicPr>
      </xdr:nvPicPr>
      <xdr:blipFill>
        <a:blip xmlns:r="http://schemas.openxmlformats.org/officeDocument/2006/relationships" r:embed="rId2" cstate="print"/>
        <a:srcRect t="30278"/>
        <a:stretch>
          <a:fillRect/>
        </a:stretch>
      </xdr:blipFill>
      <xdr:spPr>
        <a:xfrm>
          <a:off x="4965700" y="3379780"/>
          <a:ext cx="3048000" cy="2871685"/>
        </a:xfrm>
        <a:prstGeom prst="rect">
          <a:avLst/>
        </a:prstGeom>
      </xdr:spPr>
    </xdr:pic>
    <xdr:clientData/>
  </xdr:twoCellAnchor>
  <xdr:twoCellAnchor editAs="oneCell">
    <xdr:from>
      <xdr:col>8</xdr:col>
      <xdr:colOff>0</xdr:colOff>
      <xdr:row>4</xdr:row>
      <xdr:rowOff>0</xdr:rowOff>
    </xdr:from>
    <xdr:to>
      <xdr:col>18</xdr:col>
      <xdr:colOff>402107</xdr:colOff>
      <xdr:row>26</xdr:row>
      <xdr:rowOff>0</xdr:rowOff>
    </xdr:to>
    <xdr:pic>
      <xdr:nvPicPr>
        <xdr:cNvPr id="21536" name="Picture 32"/>
        <xdr:cNvPicPr>
          <a:picLocks noChangeAspect="1" noChangeArrowheads="1"/>
        </xdr:cNvPicPr>
      </xdr:nvPicPr>
      <xdr:blipFill>
        <a:blip xmlns:r="http://schemas.openxmlformats.org/officeDocument/2006/relationships" r:embed="rId3" cstate="print"/>
        <a:srcRect/>
        <a:stretch>
          <a:fillRect/>
        </a:stretch>
      </xdr:blipFill>
      <xdr:spPr bwMode="auto">
        <a:xfrm>
          <a:off x="4292600" y="508000"/>
          <a:ext cx="4415307" cy="27940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5</xdr:col>
      <xdr:colOff>304800</xdr:colOff>
      <xdr:row>17</xdr:row>
      <xdr:rowOff>28313</xdr:rowOff>
    </xdr:from>
    <xdr:to>
      <xdr:col>7</xdr:col>
      <xdr:colOff>48260</xdr:colOff>
      <xdr:row>22</xdr:row>
      <xdr:rowOff>48738</xdr:rowOff>
    </xdr:to>
    <xdr:pic>
      <xdr:nvPicPr>
        <xdr:cNvPr id="15" name="Picture 14"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71800" y="2161913"/>
          <a:ext cx="822960" cy="731625"/>
        </a:xfrm>
        <a:prstGeom prst="rect">
          <a:avLst/>
        </a:prstGeom>
      </xdr:spPr>
    </xdr:pic>
    <xdr:clientData/>
  </xdr:twoCellAnchor>
  <xdr:twoCellAnchor>
    <xdr:from>
      <xdr:col>14</xdr:col>
      <xdr:colOff>21167</xdr:colOff>
      <xdr:row>51</xdr:row>
      <xdr:rowOff>10586</xdr:rowOff>
    </xdr:from>
    <xdr:to>
      <xdr:col>18</xdr:col>
      <xdr:colOff>713316</xdr:colOff>
      <xdr:row>64</xdr:row>
      <xdr:rowOff>10585</xdr:rowOff>
    </xdr:to>
    <xdr:sp macro="" textlink="">
      <xdr:nvSpPr>
        <xdr:cNvPr id="16" name="Text Box 47"/>
        <xdr:cNvSpPr txBox="1">
          <a:spLocks noChangeArrowheads="1"/>
        </xdr:cNvSpPr>
      </xdr:nvSpPr>
      <xdr:spPr bwMode="auto">
        <a:xfrm>
          <a:off x="7016750" y="6508753"/>
          <a:ext cx="2078566" cy="409574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7</xdr:col>
      <xdr:colOff>480190</xdr:colOff>
      <xdr:row>27</xdr:row>
      <xdr:rowOff>15109</xdr:rowOff>
    </xdr:from>
    <xdr:to>
      <xdr:col>18</xdr:col>
      <xdr:colOff>406399</xdr:colOff>
      <xdr:row>50</xdr:row>
      <xdr:rowOff>3</xdr:rowOff>
    </xdr:to>
    <xdr:pic>
      <xdr:nvPicPr>
        <xdr:cNvPr id="4" name="Picture 3" descr="19.jpg"/>
        <xdr:cNvPicPr>
          <a:picLocks noChangeAspect="1"/>
        </xdr:cNvPicPr>
      </xdr:nvPicPr>
      <xdr:blipFill>
        <a:blip xmlns:r="http://schemas.openxmlformats.org/officeDocument/2006/relationships" r:embed="rId2" cstate="print"/>
        <a:stretch>
          <a:fillRect/>
        </a:stretch>
      </xdr:blipFill>
      <xdr:spPr>
        <a:xfrm rot="5400000">
          <a:off x="4902198" y="2882901"/>
          <a:ext cx="3197994" cy="4396609"/>
        </a:xfrm>
        <a:prstGeom prst="rect">
          <a:avLst/>
        </a:prstGeom>
      </xdr:spPr>
    </xdr:pic>
    <xdr:clientData/>
  </xdr:twoCellAnchor>
  <xdr:twoCellAnchor editAs="oneCell">
    <xdr:from>
      <xdr:col>8</xdr:col>
      <xdr:colOff>12700</xdr:colOff>
      <xdr:row>4</xdr:row>
      <xdr:rowOff>12700</xdr:rowOff>
    </xdr:from>
    <xdr:to>
      <xdr:col>19</xdr:col>
      <xdr:colOff>0</xdr:colOff>
      <xdr:row>26</xdr:row>
      <xdr:rowOff>38100</xdr:rowOff>
    </xdr:to>
    <xdr:pic>
      <xdr:nvPicPr>
        <xdr:cNvPr id="22561" name="Picture 33"/>
        <xdr:cNvPicPr>
          <a:picLocks noChangeAspect="1" noChangeArrowheads="1"/>
        </xdr:cNvPicPr>
      </xdr:nvPicPr>
      <xdr:blipFill>
        <a:blip xmlns:r="http://schemas.openxmlformats.org/officeDocument/2006/relationships" r:embed="rId3" cstate="print"/>
        <a:srcRect l="7192" r="640"/>
        <a:stretch>
          <a:fillRect/>
        </a:stretch>
      </xdr:blipFill>
      <xdr:spPr bwMode="auto">
        <a:xfrm>
          <a:off x="4318000" y="546100"/>
          <a:ext cx="4394200" cy="288290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xdr:col>
      <xdr:colOff>317500</xdr:colOff>
      <xdr:row>17</xdr:row>
      <xdr:rowOff>78862</xdr:rowOff>
    </xdr:from>
    <xdr:to>
      <xdr:col>7</xdr:col>
      <xdr:colOff>35560</xdr:colOff>
      <xdr:row>22</xdr:row>
      <xdr:rowOff>55119</xdr:rowOff>
    </xdr:to>
    <xdr:pic>
      <xdr:nvPicPr>
        <xdr:cNvPr id="14" name="Picture 13" descr="CT Logo raised.jpg"/>
        <xdr:cNvPicPr>
          <a:picLocks noChangeAspect="1"/>
        </xdr:cNvPicPr>
      </xdr:nvPicPr>
      <xdr:blipFill>
        <a:blip xmlns:r="http://schemas.openxmlformats.org/officeDocument/2006/relationships" r:embed="rId1" cstate="email">
          <a:extLst>
            <a:ext uri="{28A0092B-C50C-407E-A947-70E740481C1C}">
              <a14:useLocalDpi xmlns="" xmlns:a14="http://schemas.microsoft.com/office/drawing/2010/main"/>
            </a:ext>
          </a:extLst>
        </a:blip>
        <a:stretch>
          <a:fillRect/>
        </a:stretch>
      </xdr:blipFill>
      <xdr:spPr>
        <a:xfrm>
          <a:off x="2933700" y="2199762"/>
          <a:ext cx="822960" cy="687457"/>
        </a:xfrm>
        <a:prstGeom prst="rect">
          <a:avLst/>
        </a:prstGeom>
      </xdr:spPr>
    </xdr:pic>
    <xdr:clientData/>
  </xdr:twoCellAnchor>
  <xdr:twoCellAnchor>
    <xdr:from>
      <xdr:col>14</xdr:col>
      <xdr:colOff>31750</xdr:colOff>
      <xdr:row>51</xdr:row>
      <xdr:rowOff>10586</xdr:rowOff>
    </xdr:from>
    <xdr:to>
      <xdr:col>18</xdr:col>
      <xdr:colOff>675216</xdr:colOff>
      <xdr:row>64</xdr:row>
      <xdr:rowOff>10585</xdr:rowOff>
    </xdr:to>
    <xdr:sp macro="" textlink="">
      <xdr:nvSpPr>
        <xdr:cNvPr id="15" name="Text Box 47"/>
        <xdr:cNvSpPr txBox="1">
          <a:spLocks noChangeArrowheads="1"/>
        </xdr:cNvSpPr>
      </xdr:nvSpPr>
      <xdr:spPr bwMode="auto">
        <a:xfrm>
          <a:off x="7069667" y="6318253"/>
          <a:ext cx="2029882" cy="4201582"/>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en-US" sz="1100" b="1" i="0" u="sng" strike="noStrike">
              <a:solidFill>
                <a:srgbClr val="000000"/>
              </a:solidFill>
              <a:latin typeface="Book Antiqua" pitchFamily="18" charset="0"/>
              <a:cs typeface="Arial"/>
            </a:rPr>
            <a:t>Material Type Legend</a:t>
          </a:r>
          <a:endParaRPr lang="en-US" sz="1100" b="0" i="0" strike="noStrike">
            <a:solidFill>
              <a:srgbClr val="000000"/>
            </a:solidFill>
            <a:latin typeface="Book Antiqua" pitchFamily="18" charset="0"/>
            <a:cs typeface="Arial"/>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n-US" sz="1100" b="1" i="0">
            <a:latin typeface="Bookman Old Style" pitchFamily="18" charset="0"/>
            <a:ea typeface="+mn-ea"/>
            <a:cs typeface="+mn-cs"/>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1100" b="1" i="0">
              <a:latin typeface="Book Antiqua" pitchFamily="18" charset="0"/>
              <a:ea typeface="+mn-ea"/>
              <a:cs typeface="+mn-cs"/>
            </a:rPr>
            <a:t>ASURF</a:t>
          </a:r>
          <a:r>
            <a:rPr lang="en-US" sz="1100" b="0" i="0">
              <a:latin typeface="Book Antiqua" pitchFamily="18" charset="0"/>
              <a:ea typeface="+mn-ea"/>
              <a:cs typeface="+mn-cs"/>
            </a:rPr>
            <a:t> - seal coats or other surface treatments greater than 30 mm in thickness</a:t>
          </a:r>
          <a:endParaRPr lang="en-US" sz="1100">
            <a:latin typeface="Book Antiqua" pitchFamily="18" charset="0"/>
          </a:endParaRPr>
        </a:p>
        <a:p>
          <a:pPr algn="l" rtl="1">
            <a:defRPr sz="1000"/>
          </a:pPr>
          <a:endParaRPr lang="en-US" sz="1100" b="1"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HMA</a:t>
          </a:r>
          <a:r>
            <a:rPr lang="en-US" sz="1100" b="0" i="0" strike="noStrike">
              <a:solidFill>
                <a:srgbClr val="000000"/>
              </a:solidFill>
              <a:latin typeface="Book Antiqua" pitchFamily="18" charset="0"/>
              <a:cs typeface="Arial"/>
            </a:rPr>
            <a:t> - hot mix asphalt surface type (i.e.</a:t>
          </a:r>
          <a:r>
            <a:rPr lang="en-US" sz="1100" b="0" i="0" strike="noStrike" baseline="0">
              <a:solidFill>
                <a:srgbClr val="000000"/>
              </a:solidFill>
              <a:latin typeface="Book Antiqua" pitchFamily="18" charset="0"/>
              <a:cs typeface="Arial"/>
            </a:rPr>
            <a:t> PG64-28 HMA 1/2 inch, or HMA-O, or RHMA)</a:t>
          </a:r>
          <a:r>
            <a:rPr lang="en-US" sz="1100" b="0" i="0" strike="noStrike">
              <a:solidFill>
                <a:srgbClr val="000000"/>
              </a:solidFill>
              <a:latin typeface="Book Antiqua" pitchFamily="18" charset="0"/>
              <a:cs typeface="Arial"/>
            </a:rPr>
            <a:t>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PCC</a:t>
          </a:r>
          <a:r>
            <a:rPr lang="en-US" sz="1100" b="0" i="0" strike="noStrike">
              <a:solidFill>
                <a:srgbClr val="000000"/>
              </a:solidFill>
              <a:latin typeface="Book Antiqua" pitchFamily="18" charset="0"/>
              <a:cs typeface="Arial"/>
            </a:rPr>
            <a:t> - Portland cement concrete </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ACB</a:t>
          </a:r>
          <a:r>
            <a:rPr lang="en-US" sz="1100" b="0" i="0" strike="noStrike">
              <a:solidFill>
                <a:srgbClr val="000000"/>
              </a:solidFill>
              <a:latin typeface="Book Antiqua" pitchFamily="18" charset="0"/>
              <a:cs typeface="Arial"/>
            </a:rPr>
            <a:t> - Asphalt bound layers below the surface layer not continuous from asphalt bound surface</a:t>
          </a:r>
        </a:p>
        <a:p>
          <a:pPr algn="l" rtl="1">
            <a:defRPr sz="1000"/>
          </a:pPr>
          <a:endParaRPr lang="en-US" sz="1100" b="0" i="0" strike="noStrike">
            <a:solidFill>
              <a:srgbClr val="000000"/>
            </a:solidFill>
            <a:latin typeface="Book Antiqua" pitchFamily="18" charset="0"/>
            <a:cs typeface="Arial"/>
          </a:endParaRPr>
        </a:p>
        <a:p>
          <a:pPr algn="l" rtl="1">
            <a:defRPr sz="1000"/>
          </a:pPr>
          <a:r>
            <a:rPr lang="en-US" sz="1100" b="1" i="0" strike="noStrike">
              <a:solidFill>
                <a:srgbClr val="000000"/>
              </a:solidFill>
              <a:latin typeface="Book Antiqua" pitchFamily="18" charset="0"/>
              <a:cs typeface="Arial"/>
            </a:rPr>
            <a:t>CTB</a:t>
          </a:r>
          <a:r>
            <a:rPr lang="en-US" sz="1100" b="0" i="0" strike="noStrike">
              <a:solidFill>
                <a:srgbClr val="000000"/>
              </a:solidFill>
              <a:latin typeface="Book Antiqua" pitchFamily="18" charset="0"/>
              <a:cs typeface="Arial"/>
            </a:rPr>
            <a:t> - cement bound layers below the surface layer that are not PCC</a:t>
          </a:r>
        </a:p>
        <a:p>
          <a:pPr algn="l" rtl="1">
            <a:defRPr sz="1000"/>
          </a:pPr>
          <a:endParaRPr lang="en-US" sz="1100" b="0" i="0" strike="noStrike">
            <a:solidFill>
              <a:srgbClr val="000000"/>
            </a:solidFill>
            <a:latin typeface="Book Antiqua" pitchFamily="18" charset="0"/>
            <a:cs typeface="Arial"/>
          </a:endParaRPr>
        </a:p>
        <a:p>
          <a:pPr algn="l" rtl="1">
            <a:defRPr sz="1000"/>
          </a:pPr>
          <a:endParaRPr lang="en-US" sz="1000" b="0" i="0" strike="noStrike">
            <a:solidFill>
              <a:srgbClr val="000000"/>
            </a:solidFill>
            <a:latin typeface="Book Antiqua" pitchFamily="18" charset="0"/>
            <a:cs typeface="Arial"/>
          </a:endParaRPr>
        </a:p>
      </xdr:txBody>
    </xdr:sp>
    <xdr:clientData/>
  </xdr:twoCellAnchor>
  <xdr:twoCellAnchor editAs="oneCell">
    <xdr:from>
      <xdr:col>9</xdr:col>
      <xdr:colOff>253999</xdr:colOff>
      <xdr:row>27</xdr:row>
      <xdr:rowOff>12700</xdr:rowOff>
    </xdr:from>
    <xdr:to>
      <xdr:col>17</xdr:col>
      <xdr:colOff>165100</xdr:colOff>
      <xdr:row>49</xdr:row>
      <xdr:rowOff>171529</xdr:rowOff>
    </xdr:to>
    <xdr:pic>
      <xdr:nvPicPr>
        <xdr:cNvPr id="4" name="Picture 3" descr="20.jpg"/>
        <xdr:cNvPicPr>
          <a:picLocks noChangeAspect="1"/>
        </xdr:cNvPicPr>
      </xdr:nvPicPr>
      <xdr:blipFill>
        <a:blip xmlns:r="http://schemas.openxmlformats.org/officeDocument/2006/relationships" r:embed="rId2" cstate="print"/>
        <a:srcRect b="30502"/>
        <a:stretch>
          <a:fillRect/>
        </a:stretch>
      </xdr:blipFill>
      <xdr:spPr>
        <a:xfrm>
          <a:off x="5029199" y="3467100"/>
          <a:ext cx="2984501" cy="3067129"/>
        </a:xfrm>
        <a:prstGeom prst="rect">
          <a:avLst/>
        </a:prstGeom>
      </xdr:spPr>
    </xdr:pic>
    <xdr:clientData/>
  </xdr:twoCellAnchor>
  <xdr:twoCellAnchor editAs="oneCell">
    <xdr:from>
      <xdr:col>8</xdr:col>
      <xdr:colOff>0</xdr:colOff>
      <xdr:row>3</xdr:row>
      <xdr:rowOff>203199</xdr:rowOff>
    </xdr:from>
    <xdr:to>
      <xdr:col>18</xdr:col>
      <xdr:colOff>444499</xdr:colOff>
      <xdr:row>26</xdr:row>
      <xdr:rowOff>25400</xdr:rowOff>
    </xdr:to>
    <xdr:pic>
      <xdr:nvPicPr>
        <xdr:cNvPr id="23586" name="Picture 34"/>
        <xdr:cNvPicPr>
          <a:picLocks noChangeAspect="1" noChangeArrowheads="1"/>
        </xdr:cNvPicPr>
      </xdr:nvPicPr>
      <xdr:blipFill>
        <a:blip xmlns:r="http://schemas.openxmlformats.org/officeDocument/2006/relationships" r:embed="rId3" cstate="print"/>
        <a:srcRect/>
        <a:stretch>
          <a:fillRect/>
        </a:stretch>
      </xdr:blipFill>
      <xdr:spPr bwMode="auto">
        <a:xfrm>
          <a:off x="4330700" y="520699"/>
          <a:ext cx="4419599" cy="288290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2.vml"/><Relationship Id="rId7" Type="http://schemas.openxmlformats.org/officeDocument/2006/relationships/ctrlProp" Target="../ctrlProps/ctrlProp12.xml"/><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21.xml"/><Relationship Id="rId3" Type="http://schemas.openxmlformats.org/officeDocument/2006/relationships/vmlDrawing" Target="../drawings/vmlDrawing3.vml"/><Relationship Id="rId7" Type="http://schemas.openxmlformats.org/officeDocument/2006/relationships/ctrlProp" Target="../ctrlProps/ctrlProp20.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19.xml"/><Relationship Id="rId11" Type="http://schemas.openxmlformats.org/officeDocument/2006/relationships/ctrlProp" Target="../ctrlProps/ctrlProp24.xml"/><Relationship Id="rId5" Type="http://schemas.openxmlformats.org/officeDocument/2006/relationships/ctrlProp" Target="../ctrlProps/ctrlProp18.xml"/><Relationship Id="rId10" Type="http://schemas.openxmlformats.org/officeDocument/2006/relationships/ctrlProp" Target="../ctrlProps/ctrlProp23.xml"/><Relationship Id="rId4" Type="http://schemas.openxmlformats.org/officeDocument/2006/relationships/ctrlProp" Target="../ctrlProps/ctrlProp17.xml"/><Relationship Id="rId9" Type="http://schemas.openxmlformats.org/officeDocument/2006/relationships/ctrlProp" Target="../ctrlProps/ctrlProp22.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29.xml"/><Relationship Id="rId3" Type="http://schemas.openxmlformats.org/officeDocument/2006/relationships/vmlDrawing" Target="../drawings/vmlDrawing4.vml"/><Relationship Id="rId7" Type="http://schemas.openxmlformats.org/officeDocument/2006/relationships/ctrlProp" Target="../ctrlProps/ctrlProp28.xml"/><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37.xml"/><Relationship Id="rId3" Type="http://schemas.openxmlformats.org/officeDocument/2006/relationships/vmlDrawing" Target="../drawings/vmlDrawing5.vml"/><Relationship Id="rId7" Type="http://schemas.openxmlformats.org/officeDocument/2006/relationships/ctrlProp" Target="../ctrlProps/ctrlProp36.xml"/><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ctrlProp" Target="../ctrlProps/ctrlProp35.xml"/><Relationship Id="rId11" Type="http://schemas.openxmlformats.org/officeDocument/2006/relationships/ctrlProp" Target="../ctrlProps/ctrlProp40.xml"/><Relationship Id="rId5" Type="http://schemas.openxmlformats.org/officeDocument/2006/relationships/ctrlProp" Target="../ctrlProps/ctrlProp34.xml"/><Relationship Id="rId10" Type="http://schemas.openxmlformats.org/officeDocument/2006/relationships/ctrlProp" Target="../ctrlProps/ctrlProp39.xml"/><Relationship Id="rId4" Type="http://schemas.openxmlformats.org/officeDocument/2006/relationships/ctrlProp" Target="../ctrlProps/ctrlProp33.xml"/><Relationship Id="rId9" Type="http://schemas.openxmlformats.org/officeDocument/2006/relationships/ctrlProp" Target="../ctrlProps/ctrlProp38.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45.xml"/><Relationship Id="rId3" Type="http://schemas.openxmlformats.org/officeDocument/2006/relationships/vmlDrawing" Target="../drawings/vmlDrawing6.vml"/><Relationship Id="rId7" Type="http://schemas.openxmlformats.org/officeDocument/2006/relationships/ctrlProp" Target="../ctrlProps/ctrlProp44.xml"/><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ctrlProp" Target="../ctrlProps/ctrlProp43.xml"/><Relationship Id="rId11" Type="http://schemas.openxmlformats.org/officeDocument/2006/relationships/ctrlProp" Target="../ctrlProps/ctrlProp48.xml"/><Relationship Id="rId5" Type="http://schemas.openxmlformats.org/officeDocument/2006/relationships/ctrlProp" Target="../ctrlProps/ctrlProp42.xml"/><Relationship Id="rId10" Type="http://schemas.openxmlformats.org/officeDocument/2006/relationships/ctrlProp" Target="../ctrlProps/ctrlProp47.xml"/><Relationship Id="rId4" Type="http://schemas.openxmlformats.org/officeDocument/2006/relationships/ctrlProp" Target="../ctrlProps/ctrlProp41.xml"/><Relationship Id="rId9" Type="http://schemas.openxmlformats.org/officeDocument/2006/relationships/ctrlProp" Target="../ctrlProps/ctrlProp46.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53.xml"/><Relationship Id="rId3" Type="http://schemas.openxmlformats.org/officeDocument/2006/relationships/vmlDrawing" Target="../drawings/vmlDrawing7.vml"/><Relationship Id="rId7" Type="http://schemas.openxmlformats.org/officeDocument/2006/relationships/ctrlProp" Target="../ctrlProps/ctrlProp52.xml"/><Relationship Id="rId2" Type="http://schemas.openxmlformats.org/officeDocument/2006/relationships/drawing" Target="../drawings/drawing9.xml"/><Relationship Id="rId1" Type="http://schemas.openxmlformats.org/officeDocument/2006/relationships/printerSettings" Target="../printerSettings/printerSettings11.bin"/><Relationship Id="rId6" Type="http://schemas.openxmlformats.org/officeDocument/2006/relationships/ctrlProp" Target="../ctrlProps/ctrlProp51.xml"/><Relationship Id="rId5" Type="http://schemas.openxmlformats.org/officeDocument/2006/relationships/ctrlProp" Target="../ctrlProps/ctrlProp50.xml"/><Relationship Id="rId10" Type="http://schemas.openxmlformats.org/officeDocument/2006/relationships/ctrlProp" Target="../ctrlProps/ctrlProp55.xml"/><Relationship Id="rId4" Type="http://schemas.openxmlformats.org/officeDocument/2006/relationships/ctrlProp" Target="../ctrlProps/ctrlProp49.xml"/><Relationship Id="rId9" Type="http://schemas.openxmlformats.org/officeDocument/2006/relationships/ctrlProp" Target="../ctrlProps/ctrlProp54.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60.xml"/><Relationship Id="rId3" Type="http://schemas.openxmlformats.org/officeDocument/2006/relationships/vmlDrawing" Target="../drawings/vmlDrawing8.vml"/><Relationship Id="rId7" Type="http://schemas.openxmlformats.org/officeDocument/2006/relationships/ctrlProp" Target="../ctrlProps/ctrlProp59.xml"/><Relationship Id="rId2" Type="http://schemas.openxmlformats.org/officeDocument/2006/relationships/drawing" Target="../drawings/drawing10.xml"/><Relationship Id="rId1" Type="http://schemas.openxmlformats.org/officeDocument/2006/relationships/printerSettings" Target="../printerSettings/printerSettings12.bin"/><Relationship Id="rId6" Type="http://schemas.openxmlformats.org/officeDocument/2006/relationships/ctrlProp" Target="../ctrlProps/ctrlProp58.xml"/><Relationship Id="rId11" Type="http://schemas.openxmlformats.org/officeDocument/2006/relationships/ctrlProp" Target="../ctrlProps/ctrlProp63.xml"/><Relationship Id="rId5" Type="http://schemas.openxmlformats.org/officeDocument/2006/relationships/ctrlProp" Target="../ctrlProps/ctrlProp57.xml"/><Relationship Id="rId10" Type="http://schemas.openxmlformats.org/officeDocument/2006/relationships/ctrlProp" Target="../ctrlProps/ctrlProp62.xml"/><Relationship Id="rId4" Type="http://schemas.openxmlformats.org/officeDocument/2006/relationships/ctrlProp" Target="../ctrlProps/ctrlProp56.xml"/><Relationship Id="rId9" Type="http://schemas.openxmlformats.org/officeDocument/2006/relationships/ctrlProp" Target="../ctrlProps/ctrlProp61.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68.xml"/><Relationship Id="rId3" Type="http://schemas.openxmlformats.org/officeDocument/2006/relationships/vmlDrawing" Target="../drawings/vmlDrawing9.vml"/><Relationship Id="rId7" Type="http://schemas.openxmlformats.org/officeDocument/2006/relationships/ctrlProp" Target="../ctrlProps/ctrlProp67.xml"/><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ctrlProp" Target="../ctrlProps/ctrlProp66.xml"/><Relationship Id="rId11" Type="http://schemas.openxmlformats.org/officeDocument/2006/relationships/ctrlProp" Target="../ctrlProps/ctrlProp71.xml"/><Relationship Id="rId5" Type="http://schemas.openxmlformats.org/officeDocument/2006/relationships/ctrlProp" Target="../ctrlProps/ctrlProp65.xml"/><Relationship Id="rId10" Type="http://schemas.openxmlformats.org/officeDocument/2006/relationships/ctrlProp" Target="../ctrlProps/ctrlProp70.xml"/><Relationship Id="rId4" Type="http://schemas.openxmlformats.org/officeDocument/2006/relationships/ctrlProp" Target="../ctrlProps/ctrlProp64.xml"/><Relationship Id="rId9" Type="http://schemas.openxmlformats.org/officeDocument/2006/relationships/ctrlProp" Target="../ctrlProps/ctrlProp69.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76.xml"/><Relationship Id="rId3" Type="http://schemas.openxmlformats.org/officeDocument/2006/relationships/vmlDrawing" Target="../drawings/vmlDrawing10.vml"/><Relationship Id="rId7" Type="http://schemas.openxmlformats.org/officeDocument/2006/relationships/ctrlProp" Target="../ctrlProps/ctrlProp75.x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0" Type="http://schemas.openxmlformats.org/officeDocument/2006/relationships/ctrlProp" Target="../ctrlProps/ctrlProp78.xml"/><Relationship Id="rId4" Type="http://schemas.openxmlformats.org/officeDocument/2006/relationships/ctrlProp" Target="../ctrlProps/ctrlProp72.xml"/><Relationship Id="rId9" Type="http://schemas.openxmlformats.org/officeDocument/2006/relationships/ctrlProp" Target="../ctrlProps/ctrlProp77.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84.xml"/><Relationship Id="rId3" Type="http://schemas.openxmlformats.org/officeDocument/2006/relationships/vmlDrawing" Target="../drawings/vmlDrawing11.vml"/><Relationship Id="rId7" Type="http://schemas.openxmlformats.org/officeDocument/2006/relationships/ctrlProp" Target="../ctrlProps/ctrlProp83.xml"/><Relationship Id="rId2" Type="http://schemas.openxmlformats.org/officeDocument/2006/relationships/drawing" Target="../drawings/drawing13.xml"/><Relationship Id="rId1" Type="http://schemas.openxmlformats.org/officeDocument/2006/relationships/printerSettings" Target="../printerSettings/printerSettings15.bin"/><Relationship Id="rId6" Type="http://schemas.openxmlformats.org/officeDocument/2006/relationships/ctrlProp" Target="../ctrlProps/ctrlProp82.xml"/><Relationship Id="rId11" Type="http://schemas.openxmlformats.org/officeDocument/2006/relationships/ctrlProp" Target="../ctrlProps/ctrlProp87.xml"/><Relationship Id="rId5" Type="http://schemas.openxmlformats.org/officeDocument/2006/relationships/ctrlProp" Target="../ctrlProps/ctrlProp81.xml"/><Relationship Id="rId10" Type="http://schemas.openxmlformats.org/officeDocument/2006/relationships/ctrlProp" Target="../ctrlProps/ctrlProp86.xml"/><Relationship Id="rId4" Type="http://schemas.openxmlformats.org/officeDocument/2006/relationships/ctrlProp" Target="../ctrlProps/ctrlProp80.xml"/><Relationship Id="rId9" Type="http://schemas.openxmlformats.org/officeDocument/2006/relationships/ctrlProp" Target="../ctrlProps/ctrlProp85.xml"/></Relationships>
</file>

<file path=xl/worksheets/_rels/sheet17.xml.rels><?xml version="1.0" encoding="UTF-8" standalone="yes"?>
<Relationships xmlns="http://schemas.openxmlformats.org/package/2006/relationships"><Relationship Id="rId8" Type="http://schemas.openxmlformats.org/officeDocument/2006/relationships/ctrlProp" Target="../ctrlProps/ctrlProp92.xml"/><Relationship Id="rId3" Type="http://schemas.openxmlformats.org/officeDocument/2006/relationships/vmlDrawing" Target="../drawings/vmlDrawing12.vml"/><Relationship Id="rId7" Type="http://schemas.openxmlformats.org/officeDocument/2006/relationships/ctrlProp" Target="../ctrlProps/ctrlProp91.xml"/><Relationship Id="rId2" Type="http://schemas.openxmlformats.org/officeDocument/2006/relationships/drawing" Target="../drawings/drawing14.xml"/><Relationship Id="rId1" Type="http://schemas.openxmlformats.org/officeDocument/2006/relationships/printerSettings" Target="../printerSettings/printerSettings16.bin"/><Relationship Id="rId6" Type="http://schemas.openxmlformats.org/officeDocument/2006/relationships/ctrlProp" Target="../ctrlProps/ctrlProp90.xml"/><Relationship Id="rId11" Type="http://schemas.openxmlformats.org/officeDocument/2006/relationships/ctrlProp" Target="../ctrlProps/ctrlProp95.xml"/><Relationship Id="rId5" Type="http://schemas.openxmlformats.org/officeDocument/2006/relationships/ctrlProp" Target="../ctrlProps/ctrlProp89.xml"/><Relationship Id="rId10" Type="http://schemas.openxmlformats.org/officeDocument/2006/relationships/ctrlProp" Target="../ctrlProps/ctrlProp94.xml"/><Relationship Id="rId4" Type="http://schemas.openxmlformats.org/officeDocument/2006/relationships/ctrlProp" Target="../ctrlProps/ctrlProp88.xml"/><Relationship Id="rId9" Type="http://schemas.openxmlformats.org/officeDocument/2006/relationships/ctrlProp" Target="../ctrlProps/ctrlProp93.xml"/></Relationships>
</file>

<file path=xl/worksheets/_rels/sheet18.xml.rels><?xml version="1.0" encoding="UTF-8" standalone="yes"?>
<Relationships xmlns="http://schemas.openxmlformats.org/package/2006/relationships"><Relationship Id="rId8" Type="http://schemas.openxmlformats.org/officeDocument/2006/relationships/ctrlProp" Target="../ctrlProps/ctrlProp100.xml"/><Relationship Id="rId3" Type="http://schemas.openxmlformats.org/officeDocument/2006/relationships/vmlDrawing" Target="../drawings/vmlDrawing13.vml"/><Relationship Id="rId7" Type="http://schemas.openxmlformats.org/officeDocument/2006/relationships/ctrlProp" Target="../ctrlProps/ctrlProp99.xml"/><Relationship Id="rId2" Type="http://schemas.openxmlformats.org/officeDocument/2006/relationships/drawing" Target="../drawings/drawing15.xml"/><Relationship Id="rId1" Type="http://schemas.openxmlformats.org/officeDocument/2006/relationships/printerSettings" Target="../printerSettings/printerSettings17.bin"/><Relationship Id="rId6" Type="http://schemas.openxmlformats.org/officeDocument/2006/relationships/ctrlProp" Target="../ctrlProps/ctrlProp98.xml"/><Relationship Id="rId11" Type="http://schemas.openxmlformats.org/officeDocument/2006/relationships/ctrlProp" Target="../ctrlProps/ctrlProp103.xml"/><Relationship Id="rId5" Type="http://schemas.openxmlformats.org/officeDocument/2006/relationships/ctrlProp" Target="../ctrlProps/ctrlProp97.xml"/><Relationship Id="rId10" Type="http://schemas.openxmlformats.org/officeDocument/2006/relationships/ctrlProp" Target="../ctrlProps/ctrlProp102.xml"/><Relationship Id="rId4" Type="http://schemas.openxmlformats.org/officeDocument/2006/relationships/ctrlProp" Target="../ctrlProps/ctrlProp96.xml"/><Relationship Id="rId9" Type="http://schemas.openxmlformats.org/officeDocument/2006/relationships/ctrlProp" Target="../ctrlProps/ctrlProp101.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108.xml"/><Relationship Id="rId3" Type="http://schemas.openxmlformats.org/officeDocument/2006/relationships/vmlDrawing" Target="../drawings/vmlDrawing14.vml"/><Relationship Id="rId7" Type="http://schemas.openxmlformats.org/officeDocument/2006/relationships/ctrlProp" Target="../ctrlProps/ctrlProp107.xml"/><Relationship Id="rId2" Type="http://schemas.openxmlformats.org/officeDocument/2006/relationships/drawing" Target="../drawings/drawing16.xml"/><Relationship Id="rId1" Type="http://schemas.openxmlformats.org/officeDocument/2006/relationships/printerSettings" Target="../printerSettings/printerSettings18.bin"/><Relationship Id="rId6" Type="http://schemas.openxmlformats.org/officeDocument/2006/relationships/ctrlProp" Target="../ctrlProps/ctrlProp106.xml"/><Relationship Id="rId11" Type="http://schemas.openxmlformats.org/officeDocument/2006/relationships/ctrlProp" Target="../ctrlProps/ctrlProp111.xml"/><Relationship Id="rId5" Type="http://schemas.openxmlformats.org/officeDocument/2006/relationships/ctrlProp" Target="../ctrlProps/ctrlProp105.xml"/><Relationship Id="rId10" Type="http://schemas.openxmlformats.org/officeDocument/2006/relationships/ctrlProp" Target="../ctrlProps/ctrlProp110.xml"/><Relationship Id="rId4" Type="http://schemas.openxmlformats.org/officeDocument/2006/relationships/ctrlProp" Target="../ctrlProps/ctrlProp104.xml"/><Relationship Id="rId9" Type="http://schemas.openxmlformats.org/officeDocument/2006/relationships/ctrlProp" Target="../ctrlProps/ctrlProp109.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116.xml"/><Relationship Id="rId3" Type="http://schemas.openxmlformats.org/officeDocument/2006/relationships/vmlDrawing" Target="../drawings/vmlDrawing15.vml"/><Relationship Id="rId7" Type="http://schemas.openxmlformats.org/officeDocument/2006/relationships/ctrlProp" Target="../ctrlProps/ctrlProp115.xml"/><Relationship Id="rId2" Type="http://schemas.openxmlformats.org/officeDocument/2006/relationships/drawing" Target="../drawings/drawing17.xml"/><Relationship Id="rId1" Type="http://schemas.openxmlformats.org/officeDocument/2006/relationships/printerSettings" Target="../printerSettings/printerSettings19.bin"/><Relationship Id="rId6" Type="http://schemas.openxmlformats.org/officeDocument/2006/relationships/ctrlProp" Target="../ctrlProps/ctrlProp114.xml"/><Relationship Id="rId11" Type="http://schemas.openxmlformats.org/officeDocument/2006/relationships/ctrlProp" Target="../ctrlProps/ctrlProp119.xml"/><Relationship Id="rId5" Type="http://schemas.openxmlformats.org/officeDocument/2006/relationships/ctrlProp" Target="../ctrlProps/ctrlProp113.xml"/><Relationship Id="rId10" Type="http://schemas.openxmlformats.org/officeDocument/2006/relationships/ctrlProp" Target="../ctrlProps/ctrlProp118.xml"/><Relationship Id="rId4" Type="http://schemas.openxmlformats.org/officeDocument/2006/relationships/ctrlProp" Target="../ctrlProps/ctrlProp112.xml"/><Relationship Id="rId9" Type="http://schemas.openxmlformats.org/officeDocument/2006/relationships/ctrlProp" Target="../ctrlProps/ctrlProp117.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124.xml"/><Relationship Id="rId3" Type="http://schemas.openxmlformats.org/officeDocument/2006/relationships/vmlDrawing" Target="../drawings/vmlDrawing16.vml"/><Relationship Id="rId7" Type="http://schemas.openxmlformats.org/officeDocument/2006/relationships/ctrlProp" Target="../ctrlProps/ctrlProp123.xml"/><Relationship Id="rId2" Type="http://schemas.openxmlformats.org/officeDocument/2006/relationships/drawing" Target="../drawings/drawing18.xml"/><Relationship Id="rId1" Type="http://schemas.openxmlformats.org/officeDocument/2006/relationships/printerSettings" Target="../printerSettings/printerSettings20.bin"/><Relationship Id="rId6" Type="http://schemas.openxmlformats.org/officeDocument/2006/relationships/ctrlProp" Target="../ctrlProps/ctrlProp122.xml"/><Relationship Id="rId11" Type="http://schemas.openxmlformats.org/officeDocument/2006/relationships/ctrlProp" Target="../ctrlProps/ctrlProp127.xml"/><Relationship Id="rId5" Type="http://schemas.openxmlformats.org/officeDocument/2006/relationships/ctrlProp" Target="../ctrlProps/ctrlProp121.xml"/><Relationship Id="rId10" Type="http://schemas.openxmlformats.org/officeDocument/2006/relationships/ctrlProp" Target="../ctrlProps/ctrlProp126.xml"/><Relationship Id="rId4" Type="http://schemas.openxmlformats.org/officeDocument/2006/relationships/ctrlProp" Target="../ctrlProps/ctrlProp120.xml"/><Relationship Id="rId9" Type="http://schemas.openxmlformats.org/officeDocument/2006/relationships/ctrlProp" Target="../ctrlProps/ctrlProp125.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132.xml"/><Relationship Id="rId3" Type="http://schemas.openxmlformats.org/officeDocument/2006/relationships/vmlDrawing" Target="../drawings/vmlDrawing17.vml"/><Relationship Id="rId7" Type="http://schemas.openxmlformats.org/officeDocument/2006/relationships/ctrlProp" Target="../ctrlProps/ctrlProp131.xml"/><Relationship Id="rId2" Type="http://schemas.openxmlformats.org/officeDocument/2006/relationships/drawing" Target="../drawings/drawing19.xml"/><Relationship Id="rId1" Type="http://schemas.openxmlformats.org/officeDocument/2006/relationships/printerSettings" Target="../printerSettings/printerSettings21.bin"/><Relationship Id="rId6" Type="http://schemas.openxmlformats.org/officeDocument/2006/relationships/ctrlProp" Target="../ctrlProps/ctrlProp130.xml"/><Relationship Id="rId11" Type="http://schemas.openxmlformats.org/officeDocument/2006/relationships/ctrlProp" Target="../ctrlProps/ctrlProp135.xml"/><Relationship Id="rId5" Type="http://schemas.openxmlformats.org/officeDocument/2006/relationships/ctrlProp" Target="../ctrlProps/ctrlProp129.xml"/><Relationship Id="rId10" Type="http://schemas.openxmlformats.org/officeDocument/2006/relationships/ctrlProp" Target="../ctrlProps/ctrlProp134.xml"/><Relationship Id="rId4" Type="http://schemas.openxmlformats.org/officeDocument/2006/relationships/ctrlProp" Target="../ctrlProps/ctrlProp128.xml"/><Relationship Id="rId9" Type="http://schemas.openxmlformats.org/officeDocument/2006/relationships/ctrlProp" Target="../ctrlProps/ctrlProp133.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0.xml"/><Relationship Id="rId3" Type="http://schemas.openxmlformats.org/officeDocument/2006/relationships/vmlDrawing" Target="../drawings/vmlDrawing18.vml"/><Relationship Id="rId7" Type="http://schemas.openxmlformats.org/officeDocument/2006/relationships/ctrlProp" Target="../ctrlProps/ctrlProp139.xml"/><Relationship Id="rId2" Type="http://schemas.openxmlformats.org/officeDocument/2006/relationships/drawing" Target="../drawings/drawing20.xml"/><Relationship Id="rId1" Type="http://schemas.openxmlformats.org/officeDocument/2006/relationships/printerSettings" Target="../printerSettings/printerSettings22.bin"/><Relationship Id="rId6" Type="http://schemas.openxmlformats.org/officeDocument/2006/relationships/ctrlProp" Target="../ctrlProps/ctrlProp138.xml"/><Relationship Id="rId11" Type="http://schemas.openxmlformats.org/officeDocument/2006/relationships/ctrlProp" Target="../ctrlProps/ctrlProp143.xml"/><Relationship Id="rId5" Type="http://schemas.openxmlformats.org/officeDocument/2006/relationships/ctrlProp" Target="../ctrlProps/ctrlProp137.xml"/><Relationship Id="rId10" Type="http://schemas.openxmlformats.org/officeDocument/2006/relationships/ctrlProp" Target="../ctrlProps/ctrlProp142.xml"/><Relationship Id="rId4" Type="http://schemas.openxmlformats.org/officeDocument/2006/relationships/ctrlProp" Target="../ctrlProps/ctrlProp136.xml"/><Relationship Id="rId9" Type="http://schemas.openxmlformats.org/officeDocument/2006/relationships/ctrlProp" Target="../ctrlProps/ctrlProp141.xml"/></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148.xml"/><Relationship Id="rId3" Type="http://schemas.openxmlformats.org/officeDocument/2006/relationships/vmlDrawing" Target="../drawings/vmlDrawing19.vml"/><Relationship Id="rId7" Type="http://schemas.openxmlformats.org/officeDocument/2006/relationships/ctrlProp" Target="../ctrlProps/ctrlProp147.xml"/><Relationship Id="rId2" Type="http://schemas.openxmlformats.org/officeDocument/2006/relationships/drawing" Target="../drawings/drawing21.xml"/><Relationship Id="rId1" Type="http://schemas.openxmlformats.org/officeDocument/2006/relationships/printerSettings" Target="../printerSettings/printerSettings23.bin"/><Relationship Id="rId6" Type="http://schemas.openxmlformats.org/officeDocument/2006/relationships/ctrlProp" Target="../ctrlProps/ctrlProp146.xml"/><Relationship Id="rId11" Type="http://schemas.openxmlformats.org/officeDocument/2006/relationships/ctrlProp" Target="../ctrlProps/ctrlProp151.xml"/><Relationship Id="rId5" Type="http://schemas.openxmlformats.org/officeDocument/2006/relationships/ctrlProp" Target="../ctrlProps/ctrlProp145.xml"/><Relationship Id="rId10" Type="http://schemas.openxmlformats.org/officeDocument/2006/relationships/ctrlProp" Target="../ctrlProps/ctrlProp150.xml"/><Relationship Id="rId4" Type="http://schemas.openxmlformats.org/officeDocument/2006/relationships/ctrlProp" Target="../ctrlProps/ctrlProp144.xml"/><Relationship Id="rId9" Type="http://schemas.openxmlformats.org/officeDocument/2006/relationships/ctrlProp" Target="../ctrlProps/ctrlProp149.xml"/></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56.xml"/><Relationship Id="rId3" Type="http://schemas.openxmlformats.org/officeDocument/2006/relationships/vmlDrawing" Target="../drawings/vmlDrawing20.vml"/><Relationship Id="rId7" Type="http://schemas.openxmlformats.org/officeDocument/2006/relationships/ctrlProp" Target="../ctrlProps/ctrlProp155.xml"/><Relationship Id="rId2" Type="http://schemas.openxmlformats.org/officeDocument/2006/relationships/drawing" Target="../drawings/drawing22.xml"/><Relationship Id="rId1" Type="http://schemas.openxmlformats.org/officeDocument/2006/relationships/printerSettings" Target="../printerSettings/printerSettings24.bin"/><Relationship Id="rId6" Type="http://schemas.openxmlformats.org/officeDocument/2006/relationships/ctrlProp" Target="../ctrlProps/ctrlProp154.xml"/><Relationship Id="rId11" Type="http://schemas.openxmlformats.org/officeDocument/2006/relationships/ctrlProp" Target="../ctrlProps/ctrlProp159.xml"/><Relationship Id="rId5" Type="http://schemas.openxmlformats.org/officeDocument/2006/relationships/ctrlProp" Target="../ctrlProps/ctrlProp153.xml"/><Relationship Id="rId10" Type="http://schemas.openxmlformats.org/officeDocument/2006/relationships/ctrlProp" Target="../ctrlProps/ctrlProp158.xml"/><Relationship Id="rId4" Type="http://schemas.openxmlformats.org/officeDocument/2006/relationships/ctrlProp" Target="../ctrlProps/ctrlProp152.xml"/><Relationship Id="rId9" Type="http://schemas.openxmlformats.org/officeDocument/2006/relationships/ctrlProp" Target="../ctrlProps/ctrlProp157.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A107"/>
  <sheetViews>
    <sheetView view="pageBreakPreview" topLeftCell="A40" zoomScale="95" zoomScaleNormal="100" zoomScaleSheetLayoutView="95" workbookViewId="0">
      <selection activeCell="A22" sqref="A22"/>
    </sheetView>
  </sheetViews>
  <sheetFormatPr defaultRowHeight="15"/>
  <cols>
    <col min="1" max="1" width="99.28515625" style="664" customWidth="1"/>
    <col min="2" max="16384" width="9.140625" style="664"/>
  </cols>
  <sheetData>
    <row r="1" spans="1:1">
      <c r="A1" s="892" t="s">
        <v>886</v>
      </c>
    </row>
    <row r="2" spans="1:1">
      <c r="A2" s="893" t="s">
        <v>887</v>
      </c>
    </row>
    <row r="3" spans="1:1" ht="153.75" customHeight="1">
      <c r="A3" s="669" t="s">
        <v>916</v>
      </c>
    </row>
    <row r="4" spans="1:1" ht="186.75" customHeight="1">
      <c r="A4" s="669" t="s">
        <v>915</v>
      </c>
    </row>
    <row r="5" spans="1:1" ht="60">
      <c r="A5" s="669" t="s">
        <v>888</v>
      </c>
    </row>
    <row r="6" spans="1:1" ht="120">
      <c r="A6" s="669" t="s">
        <v>917</v>
      </c>
    </row>
    <row r="7" spans="1:1" ht="120">
      <c r="A7" s="669" t="s">
        <v>889</v>
      </c>
    </row>
    <row r="8" spans="1:1" ht="75">
      <c r="A8" s="669" t="s">
        <v>890</v>
      </c>
    </row>
    <row r="9" spans="1:1" ht="30">
      <c r="A9" s="669" t="s">
        <v>891</v>
      </c>
    </row>
    <row r="10" spans="1:1" ht="210" customHeight="1">
      <c r="A10" s="895" t="s">
        <v>919</v>
      </c>
    </row>
    <row r="11" spans="1:1" ht="66.75" customHeight="1">
      <c r="A11" s="669" t="s">
        <v>892</v>
      </c>
    </row>
    <row r="12" spans="1:1" ht="45">
      <c r="A12" s="669" t="s">
        <v>893</v>
      </c>
    </row>
    <row r="13" spans="1:1" ht="90">
      <c r="A13" s="669" t="s">
        <v>918</v>
      </c>
    </row>
    <row r="14" spans="1:1" ht="78.75" customHeight="1">
      <c r="A14" s="896" t="s">
        <v>920</v>
      </c>
    </row>
    <row r="15" spans="1:1" ht="23.25" customHeight="1">
      <c r="A15" s="665" t="s">
        <v>894</v>
      </c>
    </row>
    <row r="16" spans="1:1" ht="118.5" customHeight="1">
      <c r="A16" s="669" t="s">
        <v>895</v>
      </c>
    </row>
    <row r="17" spans="1:1" ht="24.75" customHeight="1">
      <c r="A17" s="666" t="s">
        <v>896</v>
      </c>
    </row>
    <row r="18" spans="1:1" ht="30">
      <c r="A18" s="669" t="s">
        <v>897</v>
      </c>
    </row>
    <row r="19" spans="1:1" ht="30">
      <c r="A19" s="669" t="s">
        <v>898</v>
      </c>
    </row>
    <row r="20" spans="1:1" ht="30">
      <c r="A20" s="669" t="s">
        <v>899</v>
      </c>
    </row>
    <row r="21" spans="1:1" ht="60">
      <c r="A21" s="669" t="s">
        <v>930</v>
      </c>
    </row>
    <row r="22" spans="1:1" ht="146.25" customHeight="1">
      <c r="A22" s="669" t="s">
        <v>921</v>
      </c>
    </row>
    <row r="23" spans="1:1">
      <c r="A23" s="669"/>
    </row>
    <row r="24" spans="1:1">
      <c r="A24" s="669"/>
    </row>
    <row r="25" spans="1:1">
      <c r="A25" s="669"/>
    </row>
    <row r="26" spans="1:1">
      <c r="A26" s="669"/>
    </row>
    <row r="27" spans="1:1">
      <c r="A27" s="669"/>
    </row>
    <row r="28" spans="1:1">
      <c r="A28" s="669"/>
    </row>
    <row r="29" spans="1:1">
      <c r="A29" s="669"/>
    </row>
    <row r="30" spans="1:1">
      <c r="A30" s="669"/>
    </row>
    <row r="31" spans="1:1">
      <c r="A31" s="669"/>
    </row>
    <row r="32" spans="1:1">
      <c r="A32" s="669"/>
    </row>
    <row r="33" spans="1:1">
      <c r="A33" s="669"/>
    </row>
    <row r="34" spans="1:1">
      <c r="A34" s="669"/>
    </row>
    <row r="35" spans="1:1">
      <c r="A35" s="669"/>
    </row>
    <row r="36" spans="1:1">
      <c r="A36" s="669"/>
    </row>
    <row r="37" spans="1:1">
      <c r="A37" s="669"/>
    </row>
    <row r="39" spans="1:1">
      <c r="A39" s="664" t="s">
        <v>904</v>
      </c>
    </row>
    <row r="40" spans="1:1" ht="30">
      <c r="A40" s="669" t="s">
        <v>905</v>
      </c>
    </row>
    <row r="41" spans="1:1" ht="37.5">
      <c r="A41" s="896" t="s">
        <v>928</v>
      </c>
    </row>
    <row r="43" spans="1:1">
      <c r="A43" s="669" t="s">
        <v>900</v>
      </c>
    </row>
    <row r="44" spans="1:1">
      <c r="A44" s="897" t="s">
        <v>927</v>
      </c>
    </row>
    <row r="45" spans="1:1">
      <c r="A45" s="897" t="s">
        <v>926</v>
      </c>
    </row>
    <row r="46" spans="1:1">
      <c r="A46" s="898" t="s">
        <v>925</v>
      </c>
    </row>
    <row r="47" spans="1:1">
      <c r="A47" s="898" t="s">
        <v>924</v>
      </c>
    </row>
    <row r="48" spans="1:1">
      <c r="A48" s="897" t="s">
        <v>923</v>
      </c>
    </row>
    <row r="49" spans="1:1">
      <c r="A49" s="897" t="s">
        <v>922</v>
      </c>
    </row>
    <row r="50" spans="1:1">
      <c r="A50" s="669" t="s">
        <v>901</v>
      </c>
    </row>
    <row r="51" spans="1:1">
      <c r="A51" s="669"/>
    </row>
    <row r="52" spans="1:1">
      <c r="A52" s="669"/>
    </row>
    <row r="53" spans="1:1">
      <c r="A53" s="669"/>
    </row>
    <row r="54" spans="1:1">
      <c r="A54" s="669"/>
    </row>
    <row r="55" spans="1:1">
      <c r="A55" s="669"/>
    </row>
    <row r="56" spans="1:1">
      <c r="A56" s="669" t="s">
        <v>902</v>
      </c>
    </row>
    <row r="57" spans="1:1">
      <c r="A57" s="669" t="s">
        <v>903</v>
      </c>
    </row>
    <row r="58" spans="1:1">
      <c r="A58" s="669"/>
    </row>
    <row r="59" spans="1:1">
      <c r="A59" s="669"/>
    </row>
    <row r="60" spans="1:1">
      <c r="A60" s="669"/>
    </row>
    <row r="61" spans="1:1">
      <c r="A61" s="669"/>
    </row>
    <row r="62" spans="1:1">
      <c r="A62" s="669"/>
    </row>
    <row r="63" spans="1:1">
      <c r="A63" s="669"/>
    </row>
    <row r="64" spans="1:1">
      <c r="A64" s="669"/>
    </row>
    <row r="65" spans="1:1">
      <c r="A65" s="669"/>
    </row>
    <row r="66" spans="1:1">
      <c r="A66" s="669"/>
    </row>
    <row r="67" spans="1:1">
      <c r="A67" s="669"/>
    </row>
    <row r="68" spans="1:1">
      <c r="A68" s="669"/>
    </row>
    <row r="69" spans="1:1">
      <c r="A69" s="669"/>
    </row>
    <row r="70" spans="1:1">
      <c r="A70" s="669"/>
    </row>
    <row r="71" spans="1:1">
      <c r="A71" s="669"/>
    </row>
    <row r="72" spans="1:1">
      <c r="A72" s="669"/>
    </row>
    <row r="73" spans="1:1">
      <c r="A73" s="669"/>
    </row>
    <row r="74" spans="1:1">
      <c r="A74" s="669"/>
    </row>
    <row r="75" spans="1:1">
      <c r="A75" s="669"/>
    </row>
    <row r="76" spans="1:1">
      <c r="A76" s="669"/>
    </row>
    <row r="77" spans="1:1">
      <c r="A77" s="669"/>
    </row>
    <row r="78" spans="1:1">
      <c r="A78" s="669"/>
    </row>
    <row r="79" spans="1:1">
      <c r="A79" s="669"/>
    </row>
    <row r="80" spans="1:1">
      <c r="A80" s="669"/>
    </row>
    <row r="81" spans="1:1">
      <c r="A81" s="669"/>
    </row>
    <row r="82" spans="1:1">
      <c r="A82" s="669"/>
    </row>
    <row r="83" spans="1:1">
      <c r="A83" s="669"/>
    </row>
    <row r="84" spans="1:1">
      <c r="A84" s="669"/>
    </row>
    <row r="85" spans="1:1">
      <c r="A85" s="669"/>
    </row>
    <row r="86" spans="1:1">
      <c r="A86" s="669"/>
    </row>
    <row r="87" spans="1:1">
      <c r="A87" s="669"/>
    </row>
    <row r="88" spans="1:1">
      <c r="A88" s="669"/>
    </row>
    <row r="89" spans="1:1">
      <c r="A89" s="669"/>
    </row>
    <row r="90" spans="1:1">
      <c r="A90" s="669"/>
    </row>
    <row r="91" spans="1:1">
      <c r="A91" s="669"/>
    </row>
    <row r="92" spans="1:1">
      <c r="A92" s="894"/>
    </row>
    <row r="93" spans="1:1">
      <c r="A93" s="894"/>
    </row>
    <row r="94" spans="1:1">
      <c r="A94" s="894"/>
    </row>
    <row r="97" spans="1:1">
      <c r="A97" s="667"/>
    </row>
    <row r="98" spans="1:1">
      <c r="A98" s="667"/>
    </row>
    <row r="99" spans="1:1">
      <c r="A99" s="667"/>
    </row>
    <row r="100" spans="1:1">
      <c r="A100" s="667"/>
    </row>
    <row r="101" spans="1:1">
      <c r="A101" s="667"/>
    </row>
    <row r="102" spans="1:1">
      <c r="A102" s="667"/>
    </row>
    <row r="103" spans="1:1">
      <c r="A103" s="667"/>
    </row>
    <row r="104" spans="1:1">
      <c r="A104" s="667"/>
    </row>
    <row r="105" spans="1:1">
      <c r="A105" s="667"/>
    </row>
    <row r="106" spans="1:1">
      <c r="A106" s="667"/>
    </row>
    <row r="107" spans="1:1">
      <c r="A107" s="667"/>
    </row>
  </sheetData>
  <sheetProtection selectLockedCells="1"/>
  <pageMargins left="0.85" right="0.52" top="0.6" bottom="0.56999999999999995" header="0.3" footer="0.3"/>
  <pageSetup orientation="portrait" r:id="rId1"/>
  <headerFooter>
    <oddHeader>&amp;C&amp;A to use Core Form&amp;R&amp;D</oddHeader>
    <oddFooter>&amp;R&amp;P of &amp;N</oddFooter>
  </headerFooter>
  <drawing r:id="rId2"/>
</worksheet>
</file>

<file path=xl/worksheets/sheet2.xml><?xml version="1.0" encoding="utf-8"?>
<worksheet xmlns="http://schemas.openxmlformats.org/spreadsheetml/2006/main" xmlns:r="http://schemas.openxmlformats.org/officeDocument/2006/relationships">
  <sheetPr codeName="Sheet2">
    <tabColor rgb="FFFFFF00"/>
  </sheetPr>
  <dimension ref="A1:W294"/>
  <sheetViews>
    <sheetView zoomScale="85" zoomScaleNormal="85" zoomScaleSheetLayoutView="90" zoomScalePageLayoutView="75" workbookViewId="0">
      <selection activeCell="B14" sqref="B14"/>
    </sheetView>
  </sheetViews>
  <sheetFormatPr defaultRowHeight="15.75"/>
  <cols>
    <col min="1" max="1" width="4.5703125" style="845" bestFit="1" customWidth="1"/>
    <col min="2" max="2" width="5" style="146" customWidth="1"/>
    <col min="3" max="3" width="4.28515625" style="146" customWidth="1"/>
    <col min="4" max="4" width="10.140625" style="146" customWidth="1"/>
    <col min="5" max="5" width="4" style="146" customWidth="1"/>
    <col min="6" max="6" width="13.140625" style="146" customWidth="1"/>
    <col min="7" max="7" width="20.140625" style="146" customWidth="1"/>
    <col min="8" max="8" width="6.42578125" style="146" customWidth="1"/>
    <col min="9" max="9" width="5.85546875" style="146" customWidth="1"/>
    <col min="10" max="10" width="7.140625" style="146" customWidth="1"/>
    <col min="11" max="11" width="7.42578125" style="146" customWidth="1"/>
    <col min="12" max="12" width="6.28515625" style="146" customWidth="1"/>
    <col min="13" max="13" width="5.85546875" style="146" customWidth="1"/>
    <col min="14" max="14" width="8.140625" style="171" customWidth="1"/>
    <col min="15" max="15" width="4.28515625" style="146" customWidth="1"/>
    <col min="16" max="16" width="1.42578125" style="146" customWidth="1"/>
    <col min="17" max="17" width="5.5703125" style="146" customWidth="1"/>
    <col min="18" max="18" width="1.7109375" style="146" customWidth="1"/>
    <col min="19" max="19" width="5" style="172" customWidth="1"/>
    <col min="20" max="20" width="3.85546875" style="146" customWidth="1"/>
    <col min="21" max="21" width="5.42578125" style="147" customWidth="1"/>
    <col min="22" max="22" width="4.7109375" style="147" customWidth="1"/>
    <col min="23" max="23" width="6.7109375" style="219" customWidth="1"/>
    <col min="24" max="56" width="9.140625" style="248" customWidth="1"/>
    <col min="57" max="57" width="0.42578125" style="248" customWidth="1"/>
    <col min="58" max="58" width="9.140625" style="248" customWidth="1"/>
    <col min="59" max="59" width="1.42578125" style="248" customWidth="1"/>
    <col min="60" max="16384" width="9.140625" style="248"/>
  </cols>
  <sheetData>
    <row r="1" spans="1:23" ht="4.5" customHeight="1" thickBot="1">
      <c r="B1" s="841"/>
      <c r="C1" s="842"/>
      <c r="D1" s="842"/>
      <c r="E1" s="842"/>
      <c r="F1" s="842"/>
      <c r="G1" s="842"/>
      <c r="H1" s="842"/>
      <c r="I1" s="843" t="s">
        <v>872</v>
      </c>
      <c r="J1" s="843"/>
      <c r="K1" s="843"/>
      <c r="L1" s="843"/>
      <c r="M1" s="843"/>
      <c r="N1" s="843"/>
      <c r="O1" s="843"/>
      <c r="P1" s="843"/>
      <c r="Q1" s="844" t="s">
        <v>19</v>
      </c>
      <c r="R1" s="844"/>
      <c r="S1" s="844"/>
      <c r="T1" s="844"/>
      <c r="U1" s="844"/>
      <c r="V1" s="844"/>
      <c r="W1" s="505"/>
    </row>
    <row r="2" spans="1:23" ht="15" customHeight="1">
      <c r="B2" s="840" t="s">
        <v>867</v>
      </c>
      <c r="C2" s="293"/>
      <c r="D2" s="293"/>
      <c r="E2" s="293"/>
      <c r="F2" s="293"/>
      <c r="G2" s="293"/>
      <c r="H2" s="293"/>
      <c r="I2" s="494"/>
      <c r="J2" s="494"/>
      <c r="K2" s="494"/>
      <c r="L2" s="494"/>
      <c r="M2" s="494"/>
      <c r="N2" s="494"/>
      <c r="O2" s="494"/>
      <c r="P2" s="494"/>
      <c r="Q2" s="495" t="s">
        <v>913</v>
      </c>
      <c r="R2" s="495"/>
      <c r="S2" s="495" t="s">
        <v>263</v>
      </c>
      <c r="T2" s="495"/>
      <c r="U2" s="495" t="s">
        <v>914</v>
      </c>
      <c r="V2" s="495"/>
      <c r="W2" s="496"/>
    </row>
    <row r="3" spans="1:23" ht="15.75" customHeight="1">
      <c r="B3" s="426" t="s">
        <v>869</v>
      </c>
      <c r="C3" s="803"/>
      <c r="D3" s="899" t="s">
        <v>232</v>
      </c>
      <c r="E3" s="802"/>
      <c r="F3" s="900"/>
      <c r="G3" s="476"/>
      <c r="H3" s="476"/>
      <c r="I3" s="477"/>
      <c r="J3" s="296" t="s">
        <v>107</v>
      </c>
      <c r="K3" s="297" t="s">
        <v>106</v>
      </c>
      <c r="L3" s="552" t="s">
        <v>128</v>
      </c>
      <c r="M3" s="553"/>
      <c r="N3" s="497"/>
      <c r="O3" s="495"/>
      <c r="P3" s="498"/>
      <c r="Q3" s="175" t="s">
        <v>153</v>
      </c>
      <c r="R3" s="261" t="s">
        <v>223</v>
      </c>
      <c r="S3" s="176" t="s">
        <v>274</v>
      </c>
      <c r="T3" s="262" t="s">
        <v>223</v>
      </c>
      <c r="U3" s="218">
        <v>2012</v>
      </c>
      <c r="V3" s="499"/>
      <c r="W3" s="500"/>
    </row>
    <row r="4" spans="1:23" ht="18.75">
      <c r="B4" s="424" t="s">
        <v>228</v>
      </c>
      <c r="C4" s="425"/>
      <c r="D4" s="804" t="s">
        <v>164</v>
      </c>
      <c r="E4" s="490"/>
      <c r="F4" s="340"/>
      <c r="G4" s="476"/>
      <c r="H4" s="476"/>
      <c r="I4" s="477"/>
      <c r="J4" s="148"/>
      <c r="K4" s="854">
        <v>17.3</v>
      </c>
      <c r="L4" s="890"/>
      <c r="M4" s="891"/>
      <c r="N4" s="495"/>
      <c r="O4" s="495"/>
      <c r="P4" s="495"/>
      <c r="Q4" s="495"/>
      <c r="R4" s="495"/>
      <c r="S4" s="495"/>
      <c r="T4" s="495"/>
      <c r="U4" s="495"/>
      <c r="V4" s="499"/>
      <c r="W4" s="500"/>
    </row>
    <row r="5" spans="1:23">
      <c r="B5" s="422"/>
      <c r="C5" s="423"/>
      <c r="D5" s="295" t="s">
        <v>230</v>
      </c>
      <c r="E5" s="501" t="s">
        <v>289</v>
      </c>
      <c r="F5" s="423"/>
      <c r="G5" s="248"/>
      <c r="H5" s="502"/>
      <c r="I5" s="248"/>
      <c r="J5" s="742" t="s">
        <v>870</v>
      </c>
      <c r="K5" s="855" t="s">
        <v>246</v>
      </c>
      <c r="L5" s="856"/>
      <c r="M5" s="473"/>
      <c r="N5" s="495"/>
      <c r="O5" s="495"/>
      <c r="P5" s="495"/>
      <c r="Q5" s="495"/>
      <c r="R5" s="495"/>
      <c r="S5" s="495"/>
      <c r="T5" s="495"/>
      <c r="U5" s="495"/>
      <c r="V5" s="499"/>
      <c r="W5" s="500"/>
    </row>
    <row r="6" spans="1:23" ht="19.5" thickBot="1">
      <c r="B6" s="420" t="s">
        <v>229</v>
      </c>
      <c r="C6" s="421"/>
      <c r="D6" s="805">
        <v>20</v>
      </c>
      <c r="E6" s="449"/>
      <c r="F6" s="503"/>
      <c r="G6" s="503"/>
      <c r="H6" s="504"/>
      <c r="I6" s="504"/>
      <c r="J6" s="504"/>
      <c r="K6" s="504"/>
      <c r="L6" s="504"/>
      <c r="M6" s="504"/>
      <c r="N6" s="505"/>
      <c r="O6" s="505"/>
      <c r="P6" s="505"/>
      <c r="Q6" s="505"/>
      <c r="R6" s="505"/>
      <c r="S6" s="505"/>
      <c r="T6" s="505"/>
      <c r="U6" s="505"/>
      <c r="V6" s="506"/>
      <c r="W6" s="507"/>
    </row>
    <row r="7" spans="1:23" ht="5.25" customHeight="1" thickBot="1">
      <c r="B7" s="316"/>
      <c r="C7" s="317"/>
      <c r="D7" s="318"/>
      <c r="E7" s="318"/>
      <c r="F7" s="318"/>
      <c r="G7" s="318"/>
      <c r="H7" s="318"/>
      <c r="I7" s="318"/>
      <c r="J7" s="318"/>
      <c r="K7" s="318"/>
      <c r="L7" s="318"/>
      <c r="M7" s="318"/>
      <c r="N7" s="319"/>
      <c r="O7" s="318"/>
      <c r="P7" s="318"/>
      <c r="Q7" s="318"/>
      <c r="R7" s="318"/>
      <c r="S7" s="320"/>
      <c r="T7" s="318"/>
      <c r="U7" s="318"/>
      <c r="V7" s="318"/>
      <c r="W7" s="337"/>
    </row>
    <row r="8" spans="1:23" s="249" customFormat="1" ht="15" customHeight="1">
      <c r="A8" s="846"/>
      <c r="B8" s="451" t="s">
        <v>140</v>
      </c>
      <c r="C8" s="450"/>
      <c r="D8" s="450"/>
      <c r="E8" s="450"/>
      <c r="F8" s="450"/>
      <c r="G8" s="525"/>
      <c r="H8" s="508"/>
      <c r="I8" s="528" t="s">
        <v>231</v>
      </c>
      <c r="J8" s="394"/>
      <c r="K8" s="394"/>
      <c r="L8" s="394"/>
      <c r="M8" s="394"/>
      <c r="N8" s="394"/>
      <c r="O8" s="393"/>
      <c r="P8" s="393"/>
      <c r="Q8" s="393"/>
      <c r="R8" s="393"/>
      <c r="S8" s="393"/>
      <c r="T8" s="393"/>
      <c r="U8" s="393"/>
      <c r="V8" s="393"/>
      <c r="W8" s="395"/>
    </row>
    <row r="9" spans="1:23">
      <c r="B9" s="427" t="s">
        <v>935</v>
      </c>
      <c r="C9" s="629"/>
      <c r="D9" s="629"/>
      <c r="E9" s="629"/>
      <c r="F9" s="629"/>
      <c r="G9" s="630"/>
      <c r="H9" s="509"/>
      <c r="I9" s="588">
        <v>41614</v>
      </c>
      <c r="J9" s="634"/>
      <c r="K9" s="634"/>
      <c r="L9" s="634"/>
      <c r="M9" s="634"/>
      <c r="N9" s="634"/>
      <c r="O9" s="635"/>
      <c r="P9" s="635"/>
      <c r="Q9" s="635"/>
      <c r="R9" s="635"/>
      <c r="S9" s="635"/>
      <c r="T9" s="635"/>
      <c r="U9" s="635"/>
      <c r="V9" s="635"/>
      <c r="W9" s="636"/>
    </row>
    <row r="10" spans="1:23" s="249" customFormat="1" ht="15" customHeight="1">
      <c r="A10" s="846"/>
      <c r="B10" s="427" t="s">
        <v>933</v>
      </c>
      <c r="C10" s="629"/>
      <c r="D10" s="629"/>
      <c r="E10" s="629"/>
      <c r="F10" s="629"/>
      <c r="G10" s="630"/>
      <c r="H10" s="509"/>
      <c r="I10" s="533" t="s">
        <v>335</v>
      </c>
      <c r="J10" s="438"/>
      <c r="K10" s="438"/>
      <c r="L10" s="438"/>
      <c r="M10" s="438"/>
      <c r="N10" s="529"/>
      <c r="O10" s="530" t="s">
        <v>147</v>
      </c>
      <c r="P10" s="531"/>
      <c r="Q10" s="531"/>
      <c r="R10" s="531"/>
      <c r="S10" s="531"/>
      <c r="T10" s="531"/>
      <c r="U10" s="531"/>
      <c r="V10" s="531"/>
      <c r="W10" s="532"/>
    </row>
    <row r="11" spans="1:23" ht="15" customHeight="1">
      <c r="B11" s="427" t="s">
        <v>934</v>
      </c>
      <c r="C11" s="629"/>
      <c r="D11" s="629"/>
      <c r="E11" s="629"/>
      <c r="F11" s="629"/>
      <c r="G11" s="630"/>
      <c r="H11" s="509"/>
      <c r="I11" s="65"/>
      <c r="J11" s="65"/>
      <c r="K11" s="283" t="str">
        <f>IF(O11="","",O11)</f>
        <v>01</v>
      </c>
      <c r="L11" s="386" t="s">
        <v>161</v>
      </c>
      <c r="M11" s="448" t="s">
        <v>936</v>
      </c>
      <c r="N11" s="637"/>
      <c r="O11" s="160" t="str">
        <f>IF(D3="","",HLOOKUP($D$3,List!$H$2:$S$3,2,0))</f>
        <v>01</v>
      </c>
      <c r="P11" s="154" t="s">
        <v>161</v>
      </c>
      <c r="Q11" s="155" t="str">
        <f>IF($D$4="","",$D$4)</f>
        <v>MEN</v>
      </c>
      <c r="R11" s="154" t="s">
        <v>161</v>
      </c>
      <c r="S11" s="161">
        <f>IF($D$6="","",$D$6)</f>
        <v>20</v>
      </c>
      <c r="T11" s="154" t="s">
        <v>161</v>
      </c>
      <c r="U11" s="156">
        <f>IF($K$4="","",$K$4)</f>
        <v>17.3</v>
      </c>
      <c r="V11" s="157" t="s">
        <v>223</v>
      </c>
      <c r="W11" s="322">
        <f>IF($D$289="","",$D$289)</f>
        <v>7.8</v>
      </c>
    </row>
    <row r="12" spans="1:23" s="249" customFormat="1" ht="15">
      <c r="A12" s="846"/>
      <c r="B12" s="428">
        <v>5592606841</v>
      </c>
      <c r="C12" s="631"/>
      <c r="D12" s="631"/>
      <c r="E12" s="632"/>
      <c r="F12" s="632"/>
      <c r="G12" s="633"/>
      <c r="H12" s="509"/>
      <c r="I12" s="533" t="s">
        <v>141</v>
      </c>
      <c r="J12" s="534"/>
      <c r="K12" s="534"/>
      <c r="L12" s="534"/>
      <c r="M12" s="534"/>
      <c r="N12" s="534"/>
      <c r="O12" s="396"/>
      <c r="P12" s="396"/>
      <c r="Q12" s="396"/>
      <c r="R12" s="396"/>
      <c r="S12" s="396"/>
      <c r="T12" s="396"/>
      <c r="U12" s="396"/>
      <c r="V12" s="396"/>
      <c r="W12" s="397"/>
    </row>
    <row r="13" spans="1:23" ht="12" customHeight="1">
      <c r="B13" s="452" t="s">
        <v>224</v>
      </c>
      <c r="C13" s="526"/>
      <c r="D13" s="526"/>
      <c r="E13" s="526"/>
      <c r="F13" s="526"/>
      <c r="G13" s="527"/>
      <c r="H13" s="509"/>
      <c r="I13" s="447" t="s">
        <v>937</v>
      </c>
      <c r="J13" s="638"/>
      <c r="K13" s="638"/>
      <c r="L13" s="638"/>
      <c r="M13" s="638"/>
      <c r="N13" s="638"/>
      <c r="O13" s="638"/>
      <c r="P13" s="638"/>
      <c r="Q13" s="638"/>
      <c r="R13" s="638"/>
      <c r="S13" s="638"/>
      <c r="T13" s="638"/>
      <c r="U13" s="638"/>
      <c r="V13" s="638"/>
      <c r="W13" s="639"/>
    </row>
    <row r="14" spans="1:23" ht="15" customHeight="1">
      <c r="B14" s="427" t="s">
        <v>932</v>
      </c>
      <c r="C14" s="629"/>
      <c r="D14" s="629"/>
      <c r="E14" s="629"/>
      <c r="F14" s="629"/>
      <c r="G14" s="630"/>
      <c r="H14" s="509"/>
      <c r="I14" s="874"/>
      <c r="J14" s="638"/>
      <c r="K14" s="638"/>
      <c r="L14" s="638"/>
      <c r="M14" s="638"/>
      <c r="N14" s="638"/>
      <c r="O14" s="638"/>
      <c r="P14" s="638"/>
      <c r="Q14" s="638"/>
      <c r="R14" s="638"/>
      <c r="S14" s="638"/>
      <c r="T14" s="638"/>
      <c r="U14" s="638"/>
      <c r="V14" s="638"/>
      <c r="W14" s="639"/>
    </row>
    <row r="15" spans="1:23" ht="4.5" customHeight="1" thickBot="1">
      <c r="B15" s="592"/>
      <c r="C15" s="684"/>
      <c r="D15" s="684"/>
      <c r="E15" s="684"/>
      <c r="F15" s="684"/>
      <c r="G15" s="685"/>
      <c r="H15" s="510"/>
      <c r="I15" s="686"/>
      <c r="J15" s="687"/>
      <c r="K15" s="687"/>
      <c r="L15" s="687"/>
      <c r="M15" s="687"/>
      <c r="N15" s="687"/>
      <c r="O15" s="687"/>
      <c r="P15" s="687"/>
      <c r="Q15" s="687"/>
      <c r="R15" s="687"/>
      <c r="S15" s="687"/>
      <c r="T15" s="687"/>
      <c r="U15" s="687"/>
      <c r="V15" s="687"/>
      <c r="W15" s="688"/>
    </row>
    <row r="16" spans="1:23" s="250" customFormat="1" ht="13.5" customHeight="1">
      <c r="A16" s="847" t="s">
        <v>149</v>
      </c>
      <c r="B16" s="453" t="s">
        <v>142</v>
      </c>
      <c r="C16" s="430"/>
      <c r="D16" s="430"/>
      <c r="E16" s="430"/>
      <c r="F16" s="431"/>
      <c r="G16" s="454" t="s">
        <v>287</v>
      </c>
      <c r="H16" s="458" t="s">
        <v>286</v>
      </c>
      <c r="I16" s="439"/>
      <c r="J16" s="439"/>
      <c r="K16" s="439"/>
      <c r="L16" s="439"/>
      <c r="M16" s="440"/>
      <c r="N16" s="321" t="s">
        <v>290</v>
      </c>
      <c r="O16" s="429" t="s">
        <v>873</v>
      </c>
      <c r="P16" s="430"/>
      <c r="Q16" s="430"/>
      <c r="R16" s="430"/>
      <c r="S16" s="430"/>
      <c r="T16" s="430"/>
      <c r="U16" s="430"/>
      <c r="V16" s="431"/>
      <c r="W16" s="511" t="s">
        <v>291</v>
      </c>
    </row>
    <row r="17" spans="1:23" s="250" customFormat="1" ht="15" customHeight="1">
      <c r="A17" s="848"/>
      <c r="B17" s="463" t="str">
        <f>$M$11&amp;" - "&amp;A16</f>
        <v>0A730 - 01</v>
      </c>
      <c r="C17" s="464"/>
      <c r="D17" s="464"/>
      <c r="E17" s="464"/>
      <c r="F17" s="465"/>
      <c r="G17" s="174">
        <f>SUM(N17:N23)+SUM(W18:W23)</f>
        <v>6.25</v>
      </c>
      <c r="H17" s="303">
        <v>1</v>
      </c>
      <c r="I17" s="377" t="s">
        <v>139</v>
      </c>
      <c r="J17" s="342">
        <v>1.25</v>
      </c>
      <c r="K17" s="342">
        <v>1.25</v>
      </c>
      <c r="L17" s="342">
        <v>1.25</v>
      </c>
      <c r="M17" s="342">
        <v>1.25</v>
      </c>
      <c r="N17" s="349">
        <f>IFERROR(AVERAGE(J17:M17),"")</f>
        <v>1.25</v>
      </c>
      <c r="O17" s="535" t="s">
        <v>874</v>
      </c>
      <c r="P17" s="536"/>
      <c r="Q17" s="536"/>
      <c r="R17" s="461"/>
      <c r="S17" s="461"/>
      <c r="T17" s="461"/>
      <c r="U17" s="461"/>
      <c r="V17" s="462"/>
      <c r="W17" s="512"/>
    </row>
    <row r="18" spans="1:23" s="250" customFormat="1" ht="16.5" customHeight="1">
      <c r="A18" s="848"/>
      <c r="B18" s="455" t="s">
        <v>144</v>
      </c>
      <c r="C18" s="433"/>
      <c r="D18" s="433"/>
      <c r="E18" s="433"/>
      <c r="F18" s="434"/>
      <c r="G18" s="457" t="s">
        <v>131</v>
      </c>
      <c r="H18" s="304">
        <v>2</v>
      </c>
      <c r="I18" s="377" t="s">
        <v>139</v>
      </c>
      <c r="J18" s="342">
        <v>2</v>
      </c>
      <c r="K18" s="342">
        <v>2</v>
      </c>
      <c r="L18" s="342">
        <v>2</v>
      </c>
      <c r="M18" s="342">
        <v>2</v>
      </c>
      <c r="N18" s="349">
        <f t="shared" ref="N18:N22" si="0">IFERROR(AVERAGE(J18:M18),"")</f>
        <v>2</v>
      </c>
      <c r="O18" s="300">
        <v>8</v>
      </c>
      <c r="P18" s="301"/>
      <c r="Q18" s="379"/>
      <c r="R18" s="263"/>
      <c r="S18" s="149"/>
      <c r="T18" s="149"/>
      <c r="U18" s="170"/>
      <c r="V18" s="150"/>
      <c r="W18" s="299" t="str">
        <f>IFERROR(AVERAGE(S18:V18),"")</f>
        <v/>
      </c>
    </row>
    <row r="19" spans="1:23" s="251" customFormat="1" ht="15" customHeight="1">
      <c r="A19" s="849"/>
      <c r="B19" s="466" t="str">
        <f>IF($M$11="","",$M$11)</f>
        <v>0A730</v>
      </c>
      <c r="C19" s="467"/>
      <c r="D19" s="467"/>
      <c r="E19" s="467"/>
      <c r="F19" s="468"/>
      <c r="G19" s="151" t="str">
        <f>IF(Q3&amp;"-"&amp;S3&amp;"-"&amp;U3="","",Q3&amp;"-"&amp;S3&amp;"-"&amp;U3)</f>
        <v>05-Nov-2012</v>
      </c>
      <c r="H19" s="305">
        <v>3</v>
      </c>
      <c r="I19" s="377" t="s">
        <v>139</v>
      </c>
      <c r="J19" s="342">
        <v>3</v>
      </c>
      <c r="K19" s="342">
        <v>3</v>
      </c>
      <c r="L19" s="342">
        <v>3</v>
      </c>
      <c r="M19" s="342">
        <v>3</v>
      </c>
      <c r="N19" s="349">
        <f t="shared" si="0"/>
        <v>3</v>
      </c>
      <c r="O19" s="300">
        <v>9</v>
      </c>
      <c r="P19" s="301"/>
      <c r="Q19" s="379"/>
      <c r="R19" s="263"/>
      <c r="S19" s="149"/>
      <c r="T19" s="149"/>
      <c r="U19" s="149"/>
      <c r="V19" s="149"/>
      <c r="W19" s="299" t="str">
        <f>IFERROR(AVERAGE(S19:V19),"")</f>
        <v/>
      </c>
    </row>
    <row r="20" spans="1:23" s="251" customFormat="1" ht="15" customHeight="1">
      <c r="A20" s="849"/>
      <c r="B20" s="432" t="s">
        <v>136</v>
      </c>
      <c r="C20" s="433"/>
      <c r="D20" s="433"/>
      <c r="E20" s="433"/>
      <c r="F20" s="434"/>
      <c r="G20" s="374" t="s">
        <v>27</v>
      </c>
      <c r="H20" s="304">
        <v>4</v>
      </c>
      <c r="I20" s="377"/>
      <c r="J20" s="342"/>
      <c r="K20" s="342"/>
      <c r="L20" s="342"/>
      <c r="M20" s="342"/>
      <c r="N20" s="349" t="str">
        <f t="shared" si="0"/>
        <v/>
      </c>
      <c r="O20" s="300">
        <v>10</v>
      </c>
      <c r="P20" s="301"/>
      <c r="Q20" s="379"/>
      <c r="R20" s="263"/>
      <c r="S20" s="149"/>
      <c r="T20" s="149"/>
      <c r="U20" s="170"/>
      <c r="V20" s="150"/>
      <c r="W20" s="299" t="str">
        <f>IFERROR(AVERAGE(S20:V20),"")</f>
        <v/>
      </c>
    </row>
    <row r="21" spans="1:23" s="251" customFormat="1" ht="15" customHeight="1">
      <c r="A21" s="849"/>
      <c r="B21" s="866" t="str">
        <f>IF($D$4="","",$D$4)</f>
        <v>MEN</v>
      </c>
      <c r="C21" s="469"/>
      <c r="D21" s="469"/>
      <c r="E21" s="469"/>
      <c r="F21" s="470"/>
      <c r="G21" s="372" t="str">
        <f>IF($D$6="","",$D$6&amp;E6)</f>
        <v>20</v>
      </c>
      <c r="H21" s="305">
        <v>5</v>
      </c>
      <c r="I21" s="377"/>
      <c r="J21" s="342"/>
      <c r="K21" s="342"/>
      <c r="L21" s="342"/>
      <c r="M21" s="342"/>
      <c r="N21" s="349" t="str">
        <f t="shared" si="0"/>
        <v/>
      </c>
      <c r="O21" s="302"/>
      <c r="P21" s="301"/>
      <c r="Q21" s="312"/>
      <c r="R21" s="306"/>
      <c r="S21" s="313"/>
      <c r="T21" s="313"/>
      <c r="U21" s="314"/>
      <c r="V21" s="315"/>
      <c r="W21" s="299"/>
    </row>
    <row r="22" spans="1:23" s="251" customFormat="1" ht="15" customHeight="1">
      <c r="A22" s="849"/>
      <c r="B22" s="456" t="s">
        <v>133</v>
      </c>
      <c r="C22" s="436"/>
      <c r="D22" s="436"/>
      <c r="E22" s="436"/>
      <c r="F22" s="437"/>
      <c r="G22" s="403" t="s">
        <v>145</v>
      </c>
      <c r="H22" s="304">
        <v>6</v>
      </c>
      <c r="I22" s="377"/>
      <c r="J22" s="342"/>
      <c r="K22" s="342"/>
      <c r="L22" s="342"/>
      <c r="M22" s="342"/>
      <c r="N22" s="349" t="str">
        <f t="shared" si="0"/>
        <v/>
      </c>
      <c r="O22" s="302"/>
      <c r="P22" s="301"/>
      <c r="Q22" s="312"/>
      <c r="R22" s="306"/>
      <c r="S22" s="313"/>
      <c r="T22" s="313"/>
      <c r="U22" s="314"/>
      <c r="V22" s="315"/>
      <c r="W22" s="299"/>
    </row>
    <row r="23" spans="1:23" s="251" customFormat="1" ht="15" customHeight="1">
      <c r="A23" s="850"/>
      <c r="B23" s="875" t="str">
        <f>IF(J4="","",J4)</f>
        <v/>
      </c>
      <c r="C23" s="876"/>
      <c r="D23" s="877">
        <f>IF(K4="","",K4)</f>
        <v>17.3</v>
      </c>
      <c r="E23" s="875" t="str">
        <f>IF(L4="","",L4)</f>
        <v/>
      </c>
      <c r="F23" s="876"/>
      <c r="G23" s="280" t="s">
        <v>149</v>
      </c>
      <c r="H23" s="305">
        <v>7</v>
      </c>
      <c r="I23" s="377"/>
      <c r="J23" s="342"/>
      <c r="K23" s="342"/>
      <c r="L23" s="342"/>
      <c r="M23" s="342"/>
      <c r="N23" s="349" t="str">
        <f>IFERROR(AVERAGE(J23:M23),"")</f>
        <v/>
      </c>
      <c r="O23" s="302"/>
      <c r="P23" s="301"/>
      <c r="Q23" s="312"/>
      <c r="R23" s="306"/>
      <c r="S23" s="313"/>
      <c r="T23" s="313"/>
      <c r="U23" s="314"/>
      <c r="V23" s="315"/>
      <c r="W23" s="299"/>
    </row>
    <row r="24" spans="1:23" s="251" customFormat="1" ht="15">
      <c r="A24" s="849"/>
      <c r="B24" s="456" t="s">
        <v>146</v>
      </c>
      <c r="C24" s="436"/>
      <c r="D24" s="436"/>
      <c r="E24" s="436"/>
      <c r="F24" s="437"/>
      <c r="G24" s="404" t="s">
        <v>871</v>
      </c>
      <c r="H24" s="405" t="s">
        <v>333</v>
      </c>
      <c r="I24" s="406"/>
      <c r="J24" s="406"/>
      <c r="K24" s="406"/>
      <c r="L24" s="406"/>
      <c r="M24" s="406"/>
      <c r="N24" s="406"/>
      <c r="O24" s="406"/>
      <c r="P24" s="406"/>
      <c r="Q24" s="406"/>
      <c r="R24" s="406"/>
      <c r="S24" s="406"/>
      <c r="T24" s="406"/>
      <c r="U24" s="406"/>
      <c r="V24" s="406"/>
      <c r="W24" s="407"/>
    </row>
    <row r="25" spans="1:23" s="251" customFormat="1" ht="15.75" customHeight="1">
      <c r="A25" s="849"/>
      <c r="B25" s="807"/>
      <c r="C25" s="808"/>
      <c r="D25" s="743" t="s">
        <v>939</v>
      </c>
      <c r="E25" s="743"/>
      <c r="F25" s="806" t="s">
        <v>912</v>
      </c>
      <c r="G25" s="281"/>
      <c r="H25" s="351" t="s">
        <v>931</v>
      </c>
      <c r="I25" s="380"/>
      <c r="J25" s="380"/>
      <c r="K25" s="380"/>
      <c r="L25" s="622">
        <v>2</v>
      </c>
      <c r="M25" s="381" t="s">
        <v>334</v>
      </c>
      <c r="N25" s="381"/>
      <c r="O25" s="381"/>
      <c r="P25" s="381"/>
      <c r="Q25" s="381"/>
      <c r="R25" s="381"/>
      <c r="S25" s="381"/>
      <c r="T25" s="381"/>
      <c r="U25" s="381"/>
      <c r="V25" s="381"/>
      <c r="W25" s="382"/>
    </row>
    <row r="26" spans="1:23" s="251" customFormat="1" ht="14.25" customHeight="1">
      <c r="A26" s="849"/>
      <c r="B26" s="411"/>
      <c r="C26" s="415"/>
      <c r="D26" s="412"/>
      <c r="E26" s="412"/>
      <c r="F26" s="412"/>
      <c r="G26" s="413"/>
      <c r="H26" s="513" t="s">
        <v>288</v>
      </c>
      <c r="I26" s="514"/>
      <c r="J26" s="514"/>
      <c r="K26" s="514"/>
      <c r="L26" s="514"/>
      <c r="M26" s="514"/>
      <c r="N26" s="514"/>
      <c r="O26" s="514"/>
      <c r="P26" s="515"/>
      <c r="Q26" s="472"/>
      <c r="R26" s="473"/>
      <c r="S26" s="473"/>
      <c r="T26" s="473"/>
      <c r="U26" s="473"/>
      <c r="V26" s="473"/>
      <c r="W26" s="474"/>
    </row>
    <row r="27" spans="1:23" s="251" customFormat="1" ht="12" customHeight="1">
      <c r="A27" s="850"/>
      <c r="B27" s="414"/>
      <c r="C27" s="415"/>
      <c r="D27" s="415"/>
      <c r="E27" s="415"/>
      <c r="F27" s="415"/>
      <c r="G27" s="416"/>
      <c r="H27" s="491" t="s">
        <v>292</v>
      </c>
      <c r="I27" s="492"/>
      <c r="J27" s="493"/>
      <c r="K27" s="491" t="s">
        <v>294</v>
      </c>
      <c r="L27" s="492"/>
      <c r="M27" s="493"/>
      <c r="N27" s="491" t="s">
        <v>293</v>
      </c>
      <c r="O27" s="492"/>
      <c r="P27" s="493"/>
      <c r="Q27" s="475"/>
      <c r="R27" s="476"/>
      <c r="S27" s="476"/>
      <c r="T27" s="476"/>
      <c r="U27" s="476"/>
      <c r="V27" s="476"/>
      <c r="W27" s="477"/>
    </row>
    <row r="28" spans="1:23" s="251" customFormat="1" ht="15" customHeight="1" thickBot="1">
      <c r="A28" s="850"/>
      <c r="B28" s="417"/>
      <c r="C28" s="418"/>
      <c r="D28" s="418"/>
      <c r="E28" s="418"/>
      <c r="F28" s="418"/>
      <c r="G28" s="419"/>
      <c r="H28" s="344">
        <v>39.352592000071702</v>
      </c>
      <c r="I28" s="387"/>
      <c r="J28" s="388"/>
      <c r="K28" s="344">
        <v>-123.55568749997801</v>
      </c>
      <c r="L28" s="387"/>
      <c r="M28" s="388"/>
      <c r="N28" s="383">
        <v>78</v>
      </c>
      <c r="O28" s="384"/>
      <c r="P28" s="385"/>
      <c r="Q28" s="478"/>
      <c r="R28" s="479"/>
      <c r="S28" s="479"/>
      <c r="T28" s="479"/>
      <c r="U28" s="479"/>
      <c r="V28" s="479"/>
      <c r="W28" s="480"/>
    </row>
    <row r="29" spans="1:23" s="251" customFormat="1" ht="5.25" customHeight="1" thickTop="1" thickBot="1">
      <c r="A29" s="849"/>
      <c r="B29" s="264"/>
      <c r="C29" s="152"/>
      <c r="D29" s="152"/>
      <c r="E29" s="152"/>
      <c r="F29" s="152"/>
      <c r="G29" s="152"/>
      <c r="H29" s="247"/>
      <c r="I29" s="252"/>
      <c r="J29" s="253"/>
      <c r="K29" s="254"/>
      <c r="L29" s="254"/>
      <c r="M29" s="254"/>
      <c r="N29" s="255"/>
      <c r="O29" s="256"/>
      <c r="P29" s="256"/>
      <c r="Q29" s="256"/>
      <c r="R29" s="256"/>
      <c r="S29" s="256"/>
      <c r="T29" s="256"/>
      <c r="U29" s="256"/>
      <c r="V29" s="256"/>
      <c r="W29" s="265"/>
    </row>
    <row r="30" spans="1:23" s="250" customFormat="1" ht="15.75" customHeight="1" thickTop="1">
      <c r="A30" s="847" t="s">
        <v>150</v>
      </c>
      <c r="B30" s="484" t="s">
        <v>142</v>
      </c>
      <c r="C30" s="485"/>
      <c r="D30" s="485"/>
      <c r="E30" s="485"/>
      <c r="F30" s="486"/>
      <c r="G30" s="375" t="s">
        <v>287</v>
      </c>
      <c r="H30" s="580" t="s">
        <v>286</v>
      </c>
      <c r="I30" s="581"/>
      <c r="J30" s="581"/>
      <c r="K30" s="581"/>
      <c r="L30" s="581"/>
      <c r="M30" s="582"/>
      <c r="N30" s="298" t="s">
        <v>290</v>
      </c>
      <c r="O30" s="554" t="s">
        <v>873</v>
      </c>
      <c r="P30" s="555"/>
      <c r="Q30" s="555"/>
      <c r="R30" s="555"/>
      <c r="S30" s="555"/>
      <c r="T30" s="555"/>
      <c r="U30" s="555"/>
      <c r="V30" s="556"/>
      <c r="W30" s="516" t="s">
        <v>291</v>
      </c>
    </row>
    <row r="31" spans="1:23" s="250" customFormat="1">
      <c r="A31" s="848"/>
      <c r="B31" s="463" t="str">
        <f>$M$11&amp;" - "&amp;A30</f>
        <v>0A730 - 02</v>
      </c>
      <c r="C31" s="537"/>
      <c r="D31" s="537"/>
      <c r="E31" s="537"/>
      <c r="F31" s="538"/>
      <c r="G31" s="174">
        <f>SUM(N31:N37)+SUM(W32:W37)</f>
        <v>5.75</v>
      </c>
      <c r="H31" s="303">
        <v>1</v>
      </c>
      <c r="I31" s="377" t="s">
        <v>139</v>
      </c>
      <c r="J31" s="342">
        <v>1.25</v>
      </c>
      <c r="K31" s="342">
        <v>1.25</v>
      </c>
      <c r="L31" s="342">
        <v>1.25</v>
      </c>
      <c r="M31" s="342">
        <v>1.25</v>
      </c>
      <c r="N31" s="349">
        <f>IFERROR(AVERAGE(J31:M31),"")</f>
        <v>1.25</v>
      </c>
      <c r="O31" s="557" t="s">
        <v>875</v>
      </c>
      <c r="P31" s="558"/>
      <c r="Q31" s="558"/>
      <c r="R31" s="398"/>
      <c r="S31" s="398"/>
      <c r="T31" s="398"/>
      <c r="U31" s="398"/>
      <c r="V31" s="399"/>
      <c r="W31" s="512"/>
    </row>
    <row r="32" spans="1:23" s="250" customFormat="1">
      <c r="A32" s="848"/>
      <c r="B32" s="432" t="s">
        <v>144</v>
      </c>
      <c r="C32" s="433"/>
      <c r="D32" s="433"/>
      <c r="E32" s="433"/>
      <c r="F32" s="434"/>
      <c r="G32" s="375" t="s">
        <v>131</v>
      </c>
      <c r="H32" s="304">
        <v>2</v>
      </c>
      <c r="I32" s="377" t="s">
        <v>139</v>
      </c>
      <c r="J32" s="342">
        <v>1.5</v>
      </c>
      <c r="K32" s="342">
        <v>1.5</v>
      </c>
      <c r="L32" s="342">
        <v>1.5</v>
      </c>
      <c r="M32" s="342">
        <v>1.5</v>
      </c>
      <c r="N32" s="349">
        <f t="shared" ref="N32:N37" si="1">IFERROR(AVERAGE(J32:M32),"")</f>
        <v>1.5</v>
      </c>
      <c r="O32" s="300">
        <v>8</v>
      </c>
      <c r="P32" s="301"/>
      <c r="Q32" s="379"/>
      <c r="R32" s="263"/>
      <c r="S32" s="149"/>
      <c r="T32" s="149"/>
      <c r="U32" s="170"/>
      <c r="V32" s="150"/>
      <c r="W32" s="307" t="str">
        <f>IFERROR(AVERAGE(S32:V32),"")</f>
        <v/>
      </c>
    </row>
    <row r="33" spans="1:23" s="251" customFormat="1" ht="15" customHeight="1">
      <c r="A33" s="849"/>
      <c r="B33" s="466" t="str">
        <f>B19</f>
        <v>0A730</v>
      </c>
      <c r="C33" s="467"/>
      <c r="D33" s="467"/>
      <c r="E33" s="467"/>
      <c r="F33" s="468"/>
      <c r="G33" s="810" t="str">
        <f>G19</f>
        <v>05-Nov-2012</v>
      </c>
      <c r="H33" s="305">
        <v>3</v>
      </c>
      <c r="I33" s="377" t="s">
        <v>139</v>
      </c>
      <c r="J33" s="342">
        <v>3</v>
      </c>
      <c r="K33" s="342">
        <v>3</v>
      </c>
      <c r="L33" s="342">
        <v>3</v>
      </c>
      <c r="M33" s="342">
        <v>3</v>
      </c>
      <c r="N33" s="349">
        <f t="shared" si="1"/>
        <v>3</v>
      </c>
      <c r="O33" s="300">
        <v>9</v>
      </c>
      <c r="P33" s="301"/>
      <c r="Q33" s="379"/>
      <c r="R33" s="263"/>
      <c r="S33" s="149"/>
      <c r="T33" s="149"/>
      <c r="U33" s="149"/>
      <c r="V33" s="149"/>
      <c r="W33" s="307" t="str">
        <f>IFERROR(AVERAGE(S33:V33),"")</f>
        <v/>
      </c>
    </row>
    <row r="34" spans="1:23" s="251" customFormat="1" ht="15" customHeight="1">
      <c r="A34" s="849"/>
      <c r="B34" s="435" t="s">
        <v>136</v>
      </c>
      <c r="C34" s="436"/>
      <c r="D34" s="436"/>
      <c r="E34" s="436"/>
      <c r="F34" s="437"/>
      <c r="G34" s="375" t="s">
        <v>27</v>
      </c>
      <c r="H34" s="304">
        <v>4</v>
      </c>
      <c r="I34" s="377"/>
      <c r="J34" s="342"/>
      <c r="K34" s="342"/>
      <c r="L34" s="342"/>
      <c r="M34" s="342"/>
      <c r="N34" s="349" t="str">
        <f t="shared" si="1"/>
        <v/>
      </c>
      <c r="O34" s="300">
        <v>10</v>
      </c>
      <c r="P34" s="301"/>
      <c r="Q34" s="379"/>
      <c r="R34" s="263"/>
      <c r="S34" s="149"/>
      <c r="T34" s="149"/>
      <c r="U34" s="170"/>
      <c r="V34" s="150"/>
      <c r="W34" s="307" t="str">
        <f>IFERROR(AVERAGE(S34:V34),"")</f>
        <v/>
      </c>
    </row>
    <row r="35" spans="1:23" s="251" customFormat="1" ht="15" customHeight="1">
      <c r="A35" s="849"/>
      <c r="B35" s="867" t="str">
        <f>B21</f>
        <v>MEN</v>
      </c>
      <c r="C35" s="591"/>
      <c r="D35" s="591"/>
      <c r="E35" s="591"/>
      <c r="F35" s="593"/>
      <c r="G35" s="372" t="str">
        <f>IF($G$21="","",$G$21)</f>
        <v>20</v>
      </c>
      <c r="H35" s="305">
        <v>5</v>
      </c>
      <c r="I35" s="377"/>
      <c r="J35" s="342"/>
      <c r="K35" s="342"/>
      <c r="L35" s="342"/>
      <c r="M35" s="342"/>
      <c r="N35" s="349" t="str">
        <f t="shared" si="1"/>
        <v/>
      </c>
      <c r="O35" s="302"/>
      <c r="P35" s="301"/>
      <c r="Q35" s="312"/>
      <c r="R35" s="306"/>
      <c r="S35" s="313"/>
      <c r="T35" s="313"/>
      <c r="U35" s="314"/>
      <c r="V35" s="315"/>
      <c r="W35" s="299"/>
    </row>
    <row r="36" spans="1:23" s="251" customFormat="1" ht="15" customHeight="1">
      <c r="A36" s="849"/>
      <c r="B36" s="435" t="s">
        <v>133</v>
      </c>
      <c r="C36" s="436"/>
      <c r="D36" s="436"/>
      <c r="E36" s="436"/>
      <c r="F36" s="437"/>
      <c r="G36" s="371" t="s">
        <v>145</v>
      </c>
      <c r="H36" s="304">
        <v>6</v>
      </c>
      <c r="I36" s="377"/>
      <c r="J36" s="342"/>
      <c r="K36" s="342"/>
      <c r="L36" s="342"/>
      <c r="M36" s="342"/>
      <c r="N36" s="349" t="str">
        <f t="shared" si="1"/>
        <v/>
      </c>
      <c r="O36" s="302"/>
      <c r="P36" s="301"/>
      <c r="Q36" s="312"/>
      <c r="R36" s="306"/>
      <c r="S36" s="313"/>
      <c r="T36" s="313"/>
      <c r="U36" s="314"/>
      <c r="V36" s="315"/>
      <c r="W36" s="299"/>
    </row>
    <row r="37" spans="1:23" s="251" customFormat="1" ht="15" customHeight="1">
      <c r="A37" s="850"/>
      <c r="B37" s="878" t="str">
        <f>IF(B23=0,"",B23)</f>
        <v/>
      </c>
      <c r="C37" s="879"/>
      <c r="D37" s="880">
        <f>IFERROR(IF(OR(D39="South",D39="West", D39="Descending",D39="Left"),D23-0.5, D23+0.5),"")</f>
        <v>16.8</v>
      </c>
      <c r="E37" s="881" t="str">
        <f>IF(E23=0,"",E23)</f>
        <v/>
      </c>
      <c r="F37" s="882"/>
      <c r="G37" s="811" t="str">
        <f>IF(G23="","",G23)</f>
        <v>01</v>
      </c>
      <c r="H37" s="305">
        <v>7</v>
      </c>
      <c r="I37" s="377"/>
      <c r="J37" s="342"/>
      <c r="K37" s="342"/>
      <c r="L37" s="342"/>
      <c r="M37" s="342"/>
      <c r="N37" s="349" t="str">
        <f t="shared" si="1"/>
        <v/>
      </c>
      <c r="O37" s="302"/>
      <c r="P37" s="301"/>
      <c r="Q37" s="312"/>
      <c r="R37" s="306"/>
      <c r="S37" s="313"/>
      <c r="T37" s="313"/>
      <c r="U37" s="314"/>
      <c r="V37" s="315"/>
      <c r="W37" s="299"/>
    </row>
    <row r="38" spans="1:23" s="251" customFormat="1" ht="15">
      <c r="A38" s="849"/>
      <c r="B38" s="539" t="s">
        <v>146</v>
      </c>
      <c r="C38" s="540"/>
      <c r="D38" s="540"/>
      <c r="E38" s="540"/>
      <c r="F38" s="541"/>
      <c r="G38" s="376" t="s">
        <v>134</v>
      </c>
      <c r="H38" s="444" t="s">
        <v>333</v>
      </c>
      <c r="I38" s="445"/>
      <c r="J38" s="445"/>
      <c r="K38" s="445"/>
      <c r="L38" s="445"/>
      <c r="M38" s="445"/>
      <c r="N38" s="445"/>
      <c r="O38" s="445"/>
      <c r="P38" s="445"/>
      <c r="Q38" s="445"/>
      <c r="R38" s="445"/>
      <c r="S38" s="445"/>
      <c r="T38" s="445"/>
      <c r="U38" s="445"/>
      <c r="V38" s="445"/>
      <c r="W38" s="446"/>
    </row>
    <row r="39" spans="1:23" s="251" customFormat="1">
      <c r="A39" s="849"/>
      <c r="B39" s="807"/>
      <c r="C39" s="808"/>
      <c r="D39" s="812" t="s">
        <v>248</v>
      </c>
      <c r="E39" s="743"/>
      <c r="F39" s="806" t="s">
        <v>912</v>
      </c>
      <c r="G39" s="281"/>
      <c r="H39" s="351" t="str">
        <f>H25</f>
        <v>2" Aggregate Base</v>
      </c>
      <c r="I39" s="380"/>
      <c r="J39" s="380"/>
      <c r="K39" s="380"/>
      <c r="L39" s="622"/>
      <c r="M39" s="381" t="s">
        <v>334</v>
      </c>
      <c r="N39" s="340"/>
      <c r="O39" s="340"/>
      <c r="P39" s="340"/>
      <c r="Q39" s="340"/>
      <c r="R39" s="340"/>
      <c r="S39" s="340"/>
      <c r="T39" s="340"/>
      <c r="U39" s="340"/>
      <c r="V39" s="340"/>
      <c r="W39" s="341"/>
    </row>
    <row r="40" spans="1:23" s="251" customFormat="1" ht="15.75" customHeight="1">
      <c r="A40" s="849"/>
      <c r="B40" s="594"/>
      <c r="C40" s="595"/>
      <c r="D40" s="595"/>
      <c r="E40" s="595"/>
      <c r="F40" s="595"/>
      <c r="G40" s="413"/>
      <c r="H40" s="487" t="s">
        <v>288</v>
      </c>
      <c r="I40" s="488"/>
      <c r="J40" s="488"/>
      <c r="K40" s="488"/>
      <c r="L40" s="488"/>
      <c r="M40" s="488"/>
      <c r="N40" s="488"/>
      <c r="O40" s="488"/>
      <c r="P40" s="489"/>
      <c r="Q40" s="472"/>
      <c r="R40" s="473"/>
      <c r="S40" s="473"/>
      <c r="T40" s="473"/>
      <c r="U40" s="473"/>
      <c r="V40" s="473"/>
      <c r="W40" s="474"/>
    </row>
    <row r="41" spans="1:23" s="251" customFormat="1" ht="12" customHeight="1">
      <c r="A41" s="850"/>
      <c r="B41" s="594"/>
      <c r="C41" s="595"/>
      <c r="D41" s="595"/>
      <c r="E41" s="595"/>
      <c r="F41" s="595"/>
      <c r="G41" s="416"/>
      <c r="H41" s="542" t="s">
        <v>292</v>
      </c>
      <c r="I41" s="543"/>
      <c r="J41" s="544"/>
      <c r="K41" s="542" t="s">
        <v>294</v>
      </c>
      <c r="L41" s="543"/>
      <c r="M41" s="544"/>
      <c r="N41" s="542" t="s">
        <v>293</v>
      </c>
      <c r="O41" s="543"/>
      <c r="P41" s="544"/>
      <c r="Q41" s="475"/>
      <c r="R41" s="476"/>
      <c r="S41" s="476"/>
      <c r="T41" s="476"/>
      <c r="U41" s="476"/>
      <c r="V41" s="476"/>
      <c r="W41" s="477"/>
    </row>
    <row r="42" spans="1:23" s="251" customFormat="1" ht="15" customHeight="1" thickBot="1">
      <c r="A42" s="850"/>
      <c r="B42" s="596"/>
      <c r="C42" s="597"/>
      <c r="D42" s="597"/>
      <c r="E42" s="597"/>
      <c r="F42" s="597"/>
      <c r="G42" s="419"/>
      <c r="H42" s="344">
        <v>39.348260645239399</v>
      </c>
      <c r="I42" s="387"/>
      <c r="J42" s="388"/>
      <c r="K42" s="344">
        <v>-123.562057257075</v>
      </c>
      <c r="L42" s="387"/>
      <c r="M42" s="388"/>
      <c r="N42" s="383">
        <v>78</v>
      </c>
      <c r="O42" s="384"/>
      <c r="P42" s="385"/>
      <c r="Q42" s="478"/>
      <c r="R42" s="479"/>
      <c r="S42" s="479"/>
      <c r="T42" s="479"/>
      <c r="U42" s="479"/>
      <c r="V42" s="479"/>
      <c r="W42" s="480"/>
    </row>
    <row r="43" spans="1:23" s="251" customFormat="1" ht="5.25" customHeight="1" thickTop="1" thickBot="1">
      <c r="A43" s="849"/>
      <c r="B43" s="598"/>
      <c r="C43" s="599"/>
      <c r="D43" s="599"/>
      <c r="E43" s="599"/>
      <c r="F43" s="599"/>
      <c r="G43" s="153"/>
      <c r="H43" s="152"/>
      <c r="I43" s="257"/>
      <c r="J43" s="254"/>
      <c r="K43" s="254"/>
      <c r="L43" s="254"/>
      <c r="M43" s="254"/>
      <c r="N43" s="255"/>
      <c r="O43" s="256"/>
      <c r="P43" s="256"/>
      <c r="Q43" s="256"/>
      <c r="R43" s="256"/>
      <c r="S43" s="256"/>
      <c r="T43" s="256"/>
      <c r="U43" s="256"/>
      <c r="V43" s="256"/>
      <c r="W43" s="265"/>
    </row>
    <row r="44" spans="1:23" s="250" customFormat="1" ht="15.75" customHeight="1" thickTop="1">
      <c r="A44" s="847" t="s">
        <v>151</v>
      </c>
      <c r="B44" s="547" t="s">
        <v>142</v>
      </c>
      <c r="C44" s="548"/>
      <c r="D44" s="548"/>
      <c r="E44" s="548"/>
      <c r="F44" s="549"/>
      <c r="G44" s="375" t="s">
        <v>143</v>
      </c>
      <c r="H44" s="481" t="s">
        <v>286</v>
      </c>
      <c r="I44" s="482"/>
      <c r="J44" s="482"/>
      <c r="K44" s="482"/>
      <c r="L44" s="482"/>
      <c r="M44" s="483"/>
      <c r="N44" s="298" t="s">
        <v>290</v>
      </c>
      <c r="O44" s="554" t="s">
        <v>873</v>
      </c>
      <c r="P44" s="555"/>
      <c r="Q44" s="555"/>
      <c r="R44" s="555"/>
      <c r="S44" s="555"/>
      <c r="T44" s="555"/>
      <c r="U44" s="555"/>
      <c r="V44" s="556"/>
      <c r="W44" s="310" t="s">
        <v>291</v>
      </c>
    </row>
    <row r="45" spans="1:23" s="250" customFormat="1">
      <c r="A45" s="848"/>
      <c r="B45" s="463" t="str">
        <f>$M$11&amp;" - "&amp;A44</f>
        <v>0A730 - 03</v>
      </c>
      <c r="C45" s="600"/>
      <c r="D45" s="600"/>
      <c r="E45" s="600"/>
      <c r="F45" s="601"/>
      <c r="G45" s="174">
        <f>SUM(N45:N51)+SUM(W46:W51)</f>
        <v>8.5</v>
      </c>
      <c r="H45" s="303">
        <v>1</v>
      </c>
      <c r="I45" s="377" t="s">
        <v>139</v>
      </c>
      <c r="J45" s="342">
        <v>1.25</v>
      </c>
      <c r="K45" s="342">
        <v>1.25</v>
      </c>
      <c r="L45" s="342">
        <v>1.25</v>
      </c>
      <c r="M45" s="342">
        <v>1.25</v>
      </c>
      <c r="N45" s="350">
        <f>IFERROR(AVERAGE(J45:M45),"")</f>
        <v>1.25</v>
      </c>
      <c r="O45" s="557" t="s">
        <v>875</v>
      </c>
      <c r="P45" s="558"/>
      <c r="Q45" s="558"/>
      <c r="R45" s="398"/>
      <c r="S45" s="398"/>
      <c r="T45" s="398"/>
      <c r="U45" s="398"/>
      <c r="V45" s="399"/>
      <c r="W45" s="570"/>
    </row>
    <row r="46" spans="1:23" s="250" customFormat="1" ht="15">
      <c r="A46" s="849"/>
      <c r="B46" s="435" t="s">
        <v>144</v>
      </c>
      <c r="C46" s="436"/>
      <c r="D46" s="436"/>
      <c r="E46" s="436"/>
      <c r="F46" s="437"/>
      <c r="G46" s="375" t="s">
        <v>131</v>
      </c>
      <c r="H46" s="304">
        <v>2</v>
      </c>
      <c r="I46" s="377" t="s">
        <v>139</v>
      </c>
      <c r="J46" s="342">
        <v>7.25</v>
      </c>
      <c r="K46" s="342">
        <v>7.25</v>
      </c>
      <c r="L46" s="342">
        <v>7.25</v>
      </c>
      <c r="M46" s="342">
        <v>7.25</v>
      </c>
      <c r="N46" s="350">
        <f t="shared" ref="N46:N51" si="2">IFERROR(AVERAGE(J46:M46),"")</f>
        <v>7.25</v>
      </c>
      <c r="O46" s="300">
        <v>8</v>
      </c>
      <c r="P46" s="301"/>
      <c r="Q46" s="379"/>
      <c r="R46" s="263"/>
      <c r="S46" s="149"/>
      <c r="T46" s="149"/>
      <c r="U46" s="170"/>
      <c r="V46" s="150"/>
      <c r="W46" s="311" t="str">
        <f>IFERROR(AVERAGE(S46:V46),"")</f>
        <v/>
      </c>
    </row>
    <row r="47" spans="1:23" s="251" customFormat="1" ht="15" customHeight="1">
      <c r="A47" s="849"/>
      <c r="B47" s="602" t="str">
        <f>IF($M$11="","",$M$11)</f>
        <v>0A730</v>
      </c>
      <c r="C47" s="603"/>
      <c r="D47" s="603"/>
      <c r="E47" s="603"/>
      <c r="F47" s="604"/>
      <c r="G47" s="151" t="str">
        <f>IF($G$33="","",G33)</f>
        <v>05-Nov-2012</v>
      </c>
      <c r="H47" s="305">
        <v>3</v>
      </c>
      <c r="I47" s="377"/>
      <c r="J47" s="342"/>
      <c r="K47" s="342"/>
      <c r="L47" s="342"/>
      <c r="M47" s="342"/>
      <c r="N47" s="350" t="str">
        <f t="shared" si="2"/>
        <v/>
      </c>
      <c r="O47" s="300">
        <v>9</v>
      </c>
      <c r="P47" s="301"/>
      <c r="Q47" s="379"/>
      <c r="R47" s="263"/>
      <c r="S47" s="149"/>
      <c r="T47" s="149"/>
      <c r="U47" s="149"/>
      <c r="V47" s="149"/>
      <c r="W47" s="311" t="str">
        <f>IFERROR(AVERAGE(S47:V47),"")</f>
        <v/>
      </c>
    </row>
    <row r="48" spans="1:23" s="251" customFormat="1" ht="15" customHeight="1">
      <c r="A48" s="849"/>
      <c r="B48" s="435" t="s">
        <v>136</v>
      </c>
      <c r="C48" s="436"/>
      <c r="D48" s="436"/>
      <c r="E48" s="436"/>
      <c r="F48" s="437"/>
      <c r="G48" s="375" t="s">
        <v>27</v>
      </c>
      <c r="H48" s="304">
        <v>4</v>
      </c>
      <c r="I48" s="377"/>
      <c r="J48" s="342"/>
      <c r="K48" s="342"/>
      <c r="L48" s="342"/>
      <c r="M48" s="342"/>
      <c r="N48" s="350" t="str">
        <f t="shared" si="2"/>
        <v/>
      </c>
      <c r="O48" s="300">
        <v>10</v>
      </c>
      <c r="P48" s="301"/>
      <c r="Q48" s="379"/>
      <c r="R48" s="263"/>
      <c r="S48" s="149"/>
      <c r="T48" s="149"/>
      <c r="U48" s="170"/>
      <c r="V48" s="150"/>
      <c r="W48" s="311" t="str">
        <f>IFERROR(AVERAGE(S48:V48),"")</f>
        <v/>
      </c>
    </row>
    <row r="49" spans="1:23" s="251" customFormat="1" ht="15" customHeight="1">
      <c r="A49" s="849"/>
      <c r="B49" s="867" t="str">
        <f>B35</f>
        <v>MEN</v>
      </c>
      <c r="C49" s="591"/>
      <c r="D49" s="591"/>
      <c r="E49" s="591"/>
      <c r="F49" s="593"/>
      <c r="G49" s="372" t="str">
        <f>IF($G$35="","",$G$35)</f>
        <v>20</v>
      </c>
      <c r="H49" s="305">
        <v>5</v>
      </c>
      <c r="I49" s="377"/>
      <c r="J49" s="342"/>
      <c r="K49" s="342"/>
      <c r="L49" s="342"/>
      <c r="M49" s="342"/>
      <c r="N49" s="350" t="str">
        <f t="shared" si="2"/>
        <v/>
      </c>
      <c r="O49" s="302"/>
      <c r="P49" s="301"/>
      <c r="Q49" s="312"/>
      <c r="R49" s="306"/>
      <c r="S49" s="313"/>
      <c r="T49" s="313"/>
      <c r="U49" s="314"/>
      <c r="V49" s="315"/>
      <c r="W49" s="299"/>
    </row>
    <row r="50" spans="1:23" s="251" customFormat="1" ht="15" customHeight="1">
      <c r="A50" s="850"/>
      <c r="B50" s="435" t="s">
        <v>133</v>
      </c>
      <c r="C50" s="436"/>
      <c r="D50" s="436"/>
      <c r="E50" s="436"/>
      <c r="F50" s="437"/>
      <c r="G50" s="371" t="s">
        <v>145</v>
      </c>
      <c r="H50" s="304">
        <v>6</v>
      </c>
      <c r="I50" s="377"/>
      <c r="J50" s="342"/>
      <c r="K50" s="342"/>
      <c r="L50" s="342"/>
      <c r="M50" s="342"/>
      <c r="N50" s="350" t="str">
        <f t="shared" si="2"/>
        <v/>
      </c>
      <c r="O50" s="302"/>
      <c r="P50" s="301"/>
      <c r="Q50" s="312"/>
      <c r="R50" s="306"/>
      <c r="S50" s="313"/>
      <c r="T50" s="313"/>
      <c r="U50" s="314"/>
      <c r="V50" s="315"/>
      <c r="W50" s="299"/>
    </row>
    <row r="51" spans="1:23" s="251" customFormat="1" ht="15" customHeight="1">
      <c r="A51" s="849"/>
      <c r="B51" s="878" t="str">
        <f>B37</f>
        <v/>
      </c>
      <c r="C51" s="879"/>
      <c r="D51" s="880">
        <v>16.3</v>
      </c>
      <c r="E51" s="881" t="str">
        <f>E37</f>
        <v/>
      </c>
      <c r="F51" s="882"/>
      <c r="G51" s="869" t="str">
        <f>G37</f>
        <v>01</v>
      </c>
      <c r="H51" s="305">
        <v>7</v>
      </c>
      <c r="I51" s="377"/>
      <c r="J51" s="342"/>
      <c r="K51" s="342"/>
      <c r="L51" s="342"/>
      <c r="M51" s="342"/>
      <c r="N51" s="350" t="str">
        <f t="shared" si="2"/>
        <v/>
      </c>
      <c r="O51" s="302"/>
      <c r="P51" s="301"/>
      <c r="Q51" s="312"/>
      <c r="R51" s="306"/>
      <c r="S51" s="313"/>
      <c r="T51" s="313"/>
      <c r="U51" s="314"/>
      <c r="V51" s="315"/>
      <c r="W51" s="299"/>
    </row>
    <row r="52" spans="1:23" s="251" customFormat="1" ht="15">
      <c r="A52" s="849"/>
      <c r="B52" s="435" t="s">
        <v>146</v>
      </c>
      <c r="C52" s="436"/>
      <c r="D52" s="436"/>
      <c r="E52" s="436"/>
      <c r="F52" s="437"/>
      <c r="G52" s="857" t="s">
        <v>134</v>
      </c>
      <c r="H52" s="435" t="s">
        <v>333</v>
      </c>
      <c r="I52" s="436"/>
      <c r="J52" s="436"/>
      <c r="K52" s="436"/>
      <c r="L52" s="436"/>
      <c r="M52" s="436"/>
      <c r="N52" s="436"/>
      <c r="O52" s="436"/>
      <c r="P52" s="436"/>
      <c r="Q52" s="436"/>
      <c r="R52" s="436"/>
      <c r="S52" s="545"/>
      <c r="T52" s="545"/>
      <c r="U52" s="545"/>
      <c r="V52" s="545"/>
      <c r="W52" s="546"/>
    </row>
    <row r="53" spans="1:23" s="251" customFormat="1">
      <c r="A53" s="849"/>
      <c r="B53" s="807"/>
      <c r="C53" s="743"/>
      <c r="D53" s="812" t="s">
        <v>939</v>
      </c>
      <c r="E53" s="471"/>
      <c r="F53" s="806" t="s">
        <v>912</v>
      </c>
      <c r="G53" s="294"/>
      <c r="H53" s="351" t="str">
        <f>H39</f>
        <v>2" Aggregate Base</v>
      </c>
      <c r="I53" s="380"/>
      <c r="J53" s="380"/>
      <c r="K53" s="380"/>
      <c r="L53" s="622"/>
      <c r="M53" s="381" t="s">
        <v>334</v>
      </c>
      <c r="N53" s="381"/>
      <c r="O53" s="381"/>
      <c r="P53" s="381"/>
      <c r="Q53" s="381"/>
      <c r="R53" s="381"/>
      <c r="S53" s="381"/>
      <c r="T53" s="381"/>
      <c r="U53" s="381"/>
      <c r="V53" s="381"/>
      <c r="W53" s="382"/>
    </row>
    <row r="54" spans="1:23" s="251" customFormat="1" ht="15.75" customHeight="1">
      <c r="A54" s="850"/>
      <c r="B54" s="594"/>
      <c r="C54" s="595"/>
      <c r="D54" s="595"/>
      <c r="E54" s="595"/>
      <c r="F54" s="595"/>
      <c r="G54" s="413"/>
      <c r="H54" s="487" t="s">
        <v>288</v>
      </c>
      <c r="I54" s="488"/>
      <c r="J54" s="488"/>
      <c r="K54" s="488"/>
      <c r="L54" s="488"/>
      <c r="M54" s="488"/>
      <c r="N54" s="488"/>
      <c r="O54" s="488"/>
      <c r="P54" s="489"/>
      <c r="Q54" s="472"/>
      <c r="R54" s="473"/>
      <c r="S54" s="473"/>
      <c r="T54" s="473"/>
      <c r="U54" s="473"/>
      <c r="V54" s="473"/>
      <c r="W54" s="474"/>
    </row>
    <row r="55" spans="1:23" s="251" customFormat="1" ht="12" customHeight="1">
      <c r="A55" s="850"/>
      <c r="B55" s="594"/>
      <c r="C55" s="595"/>
      <c r="D55" s="595"/>
      <c r="E55" s="595"/>
      <c r="F55" s="595"/>
      <c r="G55" s="416"/>
      <c r="H55" s="559" t="s">
        <v>292</v>
      </c>
      <c r="I55" s="560"/>
      <c r="J55" s="561"/>
      <c r="K55" s="559" t="s">
        <v>294</v>
      </c>
      <c r="L55" s="560"/>
      <c r="M55" s="561"/>
      <c r="N55" s="559" t="s">
        <v>293</v>
      </c>
      <c r="O55" s="560"/>
      <c r="P55" s="561"/>
      <c r="Q55" s="475"/>
      <c r="R55" s="476"/>
      <c r="S55" s="476"/>
      <c r="T55" s="476"/>
      <c r="U55" s="476"/>
      <c r="V55" s="476"/>
      <c r="W55" s="477"/>
    </row>
    <row r="56" spans="1:23" s="251" customFormat="1" ht="15" customHeight="1" thickBot="1">
      <c r="A56" s="849"/>
      <c r="B56" s="596"/>
      <c r="C56" s="597"/>
      <c r="D56" s="597"/>
      <c r="E56" s="597"/>
      <c r="F56" s="597"/>
      <c r="G56" s="419"/>
      <c r="H56" s="344">
        <v>39.348227725215303</v>
      </c>
      <c r="I56" s="563"/>
      <c r="J56" s="564"/>
      <c r="K56" s="344">
        <v>-123.570596699852</v>
      </c>
      <c r="L56" s="563"/>
      <c r="M56" s="564"/>
      <c r="N56" s="565">
        <v>88</v>
      </c>
      <c r="O56" s="589"/>
      <c r="P56" s="590"/>
      <c r="Q56" s="478"/>
      <c r="R56" s="479"/>
      <c r="S56" s="479"/>
      <c r="T56" s="479"/>
      <c r="U56" s="479"/>
      <c r="V56" s="479"/>
      <c r="W56" s="480"/>
    </row>
    <row r="57" spans="1:23" s="251" customFormat="1" ht="5.25" customHeight="1" thickTop="1" thickBot="1">
      <c r="A57" s="849"/>
      <c r="B57" s="598"/>
      <c r="C57" s="599"/>
      <c r="D57" s="599"/>
      <c r="E57" s="599"/>
      <c r="F57" s="599"/>
      <c r="G57" s="153"/>
      <c r="H57" s="153"/>
      <c r="I57" s="252"/>
      <c r="J57" s="258"/>
      <c r="K57" s="258"/>
      <c r="L57" s="258"/>
      <c r="M57" s="258"/>
      <c r="N57" s="259"/>
      <c r="O57" s="260"/>
      <c r="P57" s="260"/>
      <c r="Q57" s="260"/>
      <c r="R57" s="260"/>
      <c r="S57" s="260"/>
      <c r="T57" s="260"/>
      <c r="U57" s="260"/>
      <c r="V57" s="260"/>
      <c r="W57" s="266"/>
    </row>
    <row r="58" spans="1:23" s="250" customFormat="1" ht="15.75" customHeight="1" thickTop="1">
      <c r="A58" s="847" t="s">
        <v>152</v>
      </c>
      <c r="B58" s="547" t="s">
        <v>142</v>
      </c>
      <c r="C58" s="548"/>
      <c r="D58" s="548"/>
      <c r="E58" s="548"/>
      <c r="F58" s="549"/>
      <c r="G58" s="375" t="s">
        <v>143</v>
      </c>
      <c r="H58" s="441" t="s">
        <v>286</v>
      </c>
      <c r="I58" s="442"/>
      <c r="J58" s="442"/>
      <c r="K58" s="442"/>
      <c r="L58" s="442"/>
      <c r="M58" s="443"/>
      <c r="N58" s="298" t="s">
        <v>290</v>
      </c>
      <c r="O58" s="566" t="s">
        <v>873</v>
      </c>
      <c r="P58" s="567"/>
      <c r="Q58" s="567"/>
      <c r="R58" s="567"/>
      <c r="S58" s="567"/>
      <c r="T58" s="567"/>
      <c r="U58" s="567"/>
      <c r="V58" s="568"/>
      <c r="W58" s="516" t="s">
        <v>291</v>
      </c>
    </row>
    <row r="59" spans="1:23" s="250" customFormat="1">
      <c r="A59" s="848"/>
      <c r="B59" s="463" t="str">
        <f>$M$11&amp;" - "&amp;A58</f>
        <v>0A730 - 04</v>
      </c>
      <c r="C59" s="605"/>
      <c r="D59" s="605"/>
      <c r="E59" s="605"/>
      <c r="F59" s="606"/>
      <c r="G59" s="174">
        <f>SUM(N59:N65)+SUM(W60:W65)</f>
        <v>8</v>
      </c>
      <c r="H59" s="303">
        <v>1</v>
      </c>
      <c r="I59" s="377" t="s">
        <v>139</v>
      </c>
      <c r="J59" s="342">
        <v>1.25</v>
      </c>
      <c r="K59" s="342">
        <v>1.25</v>
      </c>
      <c r="L59" s="342">
        <v>1.25</v>
      </c>
      <c r="M59" s="342">
        <v>1.25</v>
      </c>
      <c r="N59" s="349">
        <f t="shared" ref="N59:N65" si="3">IFERROR(AVERAGE(J59:M59),"")</f>
        <v>1.25</v>
      </c>
      <c r="O59" s="459" t="s">
        <v>875</v>
      </c>
      <c r="P59" s="460"/>
      <c r="Q59" s="460"/>
      <c r="R59" s="398"/>
      <c r="S59" s="398"/>
      <c r="T59" s="398"/>
      <c r="U59" s="398"/>
      <c r="V59" s="399"/>
      <c r="W59" s="512"/>
    </row>
    <row r="60" spans="1:23" s="250" customFormat="1" ht="15">
      <c r="A60" s="849"/>
      <c r="B60" s="435" t="s">
        <v>144</v>
      </c>
      <c r="C60" s="436"/>
      <c r="D60" s="436"/>
      <c r="E60" s="436"/>
      <c r="F60" s="437"/>
      <c r="G60" s="375" t="s">
        <v>131</v>
      </c>
      <c r="H60" s="304">
        <v>2</v>
      </c>
      <c r="I60" s="377" t="s">
        <v>139</v>
      </c>
      <c r="J60" s="342">
        <v>3.25</v>
      </c>
      <c r="K60" s="342">
        <v>3.25</v>
      </c>
      <c r="L60" s="342">
        <v>3.25</v>
      </c>
      <c r="M60" s="342">
        <v>3.25</v>
      </c>
      <c r="N60" s="349">
        <f t="shared" si="3"/>
        <v>3.25</v>
      </c>
      <c r="O60" s="300">
        <v>8</v>
      </c>
      <c r="P60" s="301"/>
      <c r="Q60" s="379"/>
      <c r="R60" s="263"/>
      <c r="S60" s="149"/>
      <c r="T60" s="149"/>
      <c r="U60" s="170"/>
      <c r="V60" s="150"/>
      <c r="W60" s="311" t="str">
        <f>IFERROR(AVERAGE(S60:V60),"")</f>
        <v/>
      </c>
    </row>
    <row r="61" spans="1:23" s="251" customFormat="1" ht="15" customHeight="1">
      <c r="A61" s="849"/>
      <c r="B61" s="607" t="str">
        <f>IF($M$11="","",$M$11)</f>
        <v>0A730</v>
      </c>
      <c r="C61" s="608"/>
      <c r="D61" s="608"/>
      <c r="E61" s="608"/>
      <c r="F61" s="609"/>
      <c r="G61" s="151" t="str">
        <f>IF($G$47="","",$G$47)</f>
        <v>05-Nov-2012</v>
      </c>
      <c r="H61" s="305">
        <v>3</v>
      </c>
      <c r="I61" s="377" t="s">
        <v>139</v>
      </c>
      <c r="J61" s="342">
        <v>3.5</v>
      </c>
      <c r="K61" s="342">
        <v>3.5</v>
      </c>
      <c r="L61" s="342">
        <v>3.5</v>
      </c>
      <c r="M61" s="342">
        <v>3.5</v>
      </c>
      <c r="N61" s="349">
        <f t="shared" si="3"/>
        <v>3.5</v>
      </c>
      <c r="O61" s="300">
        <v>9</v>
      </c>
      <c r="P61" s="301"/>
      <c r="Q61" s="379"/>
      <c r="R61" s="263"/>
      <c r="S61" s="149"/>
      <c r="T61" s="149"/>
      <c r="U61" s="149"/>
      <c r="V61" s="149"/>
      <c r="W61" s="311" t="str">
        <f>IFERROR(AVERAGE(S61:V61),"")</f>
        <v/>
      </c>
    </row>
    <row r="62" spans="1:23" s="251" customFormat="1" ht="15" customHeight="1">
      <c r="A62" s="849"/>
      <c r="B62" s="435" t="s">
        <v>144</v>
      </c>
      <c r="C62" s="436"/>
      <c r="D62" s="436"/>
      <c r="E62" s="436"/>
      <c r="F62" s="437"/>
      <c r="G62" s="375" t="s">
        <v>27</v>
      </c>
      <c r="H62" s="304">
        <v>4</v>
      </c>
      <c r="I62" s="377"/>
      <c r="J62" s="342"/>
      <c r="K62" s="342"/>
      <c r="L62" s="342"/>
      <c r="M62" s="342"/>
      <c r="N62" s="349" t="str">
        <f t="shared" si="3"/>
        <v/>
      </c>
      <c r="O62" s="300">
        <v>10</v>
      </c>
      <c r="P62" s="301"/>
      <c r="Q62" s="379"/>
      <c r="R62" s="263"/>
      <c r="S62" s="149"/>
      <c r="T62" s="149"/>
      <c r="U62" s="170"/>
      <c r="V62" s="150"/>
      <c r="W62" s="311" t="str">
        <f>IFERROR(AVERAGE(S62:V62),"")</f>
        <v/>
      </c>
    </row>
    <row r="63" spans="1:23" s="251" customFormat="1" ht="15" customHeight="1">
      <c r="A63" s="849"/>
      <c r="B63" s="868" t="str">
        <f>B49</f>
        <v>MEN</v>
      </c>
      <c r="C63" s="550"/>
      <c r="D63" s="550"/>
      <c r="E63" s="550"/>
      <c r="F63" s="551"/>
      <c r="G63" s="372" t="str">
        <f>$G$21</f>
        <v>20</v>
      </c>
      <c r="H63" s="305">
        <v>5</v>
      </c>
      <c r="I63" s="377"/>
      <c r="J63" s="342"/>
      <c r="K63" s="342"/>
      <c r="L63" s="342"/>
      <c r="M63" s="342"/>
      <c r="N63" s="349" t="str">
        <f t="shared" si="3"/>
        <v/>
      </c>
      <c r="O63" s="302"/>
      <c r="P63" s="301"/>
      <c r="Q63" s="312"/>
      <c r="R63" s="306"/>
      <c r="S63" s="313"/>
      <c r="T63" s="313"/>
      <c r="U63" s="314"/>
      <c r="V63" s="315"/>
      <c r="W63" s="299"/>
    </row>
    <row r="64" spans="1:23" s="251" customFormat="1" ht="15" customHeight="1">
      <c r="A64" s="850"/>
      <c r="B64" s="435" t="s">
        <v>133</v>
      </c>
      <c r="C64" s="436"/>
      <c r="D64" s="436"/>
      <c r="E64" s="436"/>
      <c r="F64" s="437"/>
      <c r="G64" s="371" t="s">
        <v>145</v>
      </c>
      <c r="H64" s="304">
        <v>6</v>
      </c>
      <c r="I64" s="377"/>
      <c r="J64" s="342"/>
      <c r="K64" s="342"/>
      <c r="L64" s="342"/>
      <c r="M64" s="342"/>
      <c r="N64" s="349" t="str">
        <f t="shared" si="3"/>
        <v/>
      </c>
      <c r="O64" s="302"/>
      <c r="P64" s="301"/>
      <c r="Q64" s="312"/>
      <c r="R64" s="306"/>
      <c r="S64" s="313"/>
      <c r="T64" s="313"/>
      <c r="U64" s="314"/>
      <c r="V64" s="315"/>
      <c r="W64" s="299"/>
    </row>
    <row r="65" spans="1:23" s="251" customFormat="1" ht="15" customHeight="1">
      <c r="A65" s="849"/>
      <c r="B65" s="883" t="str">
        <f>B51</f>
        <v/>
      </c>
      <c r="C65" s="884"/>
      <c r="D65" s="880">
        <v>15.8</v>
      </c>
      <c r="E65" s="885" t="str">
        <f>E51</f>
        <v/>
      </c>
      <c r="F65" s="885"/>
      <c r="G65" s="870" t="str">
        <f>IF(G51="","",G51)</f>
        <v>01</v>
      </c>
      <c r="H65" s="305">
        <v>7</v>
      </c>
      <c r="I65" s="377"/>
      <c r="J65" s="342"/>
      <c r="K65" s="342"/>
      <c r="L65" s="342"/>
      <c r="M65" s="342"/>
      <c r="N65" s="349" t="str">
        <f t="shared" si="3"/>
        <v/>
      </c>
      <c r="O65" s="302"/>
      <c r="P65" s="301"/>
      <c r="Q65" s="312"/>
      <c r="R65" s="306"/>
      <c r="S65" s="313"/>
      <c r="T65" s="313"/>
      <c r="U65" s="314"/>
      <c r="V65" s="315"/>
      <c r="W65" s="299"/>
    </row>
    <row r="66" spans="1:23" s="251" customFormat="1" ht="15">
      <c r="A66" s="849"/>
      <c r="B66" s="435" t="s">
        <v>146</v>
      </c>
      <c r="C66" s="436"/>
      <c r="D66" s="436"/>
      <c r="E66" s="436"/>
      <c r="F66" s="437"/>
      <c r="G66" s="858" t="s">
        <v>134</v>
      </c>
      <c r="H66" s="456" t="s">
        <v>333</v>
      </c>
      <c r="I66" s="545"/>
      <c r="J66" s="545"/>
      <c r="K66" s="545"/>
      <c r="L66" s="545"/>
      <c r="M66" s="545"/>
      <c r="N66" s="545"/>
      <c r="O66" s="545"/>
      <c r="P66" s="545"/>
      <c r="Q66" s="545"/>
      <c r="R66" s="406"/>
      <c r="S66" s="406"/>
      <c r="T66" s="406"/>
      <c r="U66" s="406"/>
      <c r="V66" s="406"/>
      <c r="W66" s="407"/>
    </row>
    <row r="67" spans="1:23" s="251" customFormat="1">
      <c r="A67" s="849"/>
      <c r="B67" s="807"/>
      <c r="C67" s="744"/>
      <c r="D67" s="851" t="s">
        <v>248</v>
      </c>
      <c r="E67" s="550"/>
      <c r="F67" s="806" t="s">
        <v>912</v>
      </c>
      <c r="G67" s="294"/>
      <c r="H67" s="351" t="str">
        <f>H53</f>
        <v>2" Aggregate Base</v>
      </c>
      <c r="I67" s="380"/>
      <c r="J67" s="380"/>
      <c r="K67" s="380"/>
      <c r="L67" s="622"/>
      <c r="M67" s="381" t="s">
        <v>334</v>
      </c>
      <c r="N67" s="381"/>
      <c r="O67" s="381"/>
      <c r="P67" s="381"/>
      <c r="Q67" s="381"/>
      <c r="R67" s="381"/>
      <c r="S67" s="381"/>
      <c r="T67" s="381"/>
      <c r="U67" s="381"/>
      <c r="V67" s="381"/>
      <c r="W67" s="382"/>
    </row>
    <row r="68" spans="1:23" s="251" customFormat="1" ht="15.75" customHeight="1">
      <c r="A68" s="850"/>
      <c r="B68" s="594"/>
      <c r="C68" s="595"/>
      <c r="D68" s="595"/>
      <c r="E68" s="595"/>
      <c r="F68" s="595"/>
      <c r="G68" s="413"/>
      <c r="H68" s="487" t="s">
        <v>288</v>
      </c>
      <c r="I68" s="488"/>
      <c r="J68" s="488"/>
      <c r="K68" s="488"/>
      <c r="L68" s="488"/>
      <c r="M68" s="488"/>
      <c r="N68" s="488"/>
      <c r="O68" s="488"/>
      <c r="P68" s="489"/>
      <c r="Q68" s="472"/>
      <c r="R68" s="473"/>
      <c r="S68" s="473"/>
      <c r="T68" s="473"/>
      <c r="U68" s="473"/>
      <c r="V68" s="473"/>
      <c r="W68" s="474"/>
    </row>
    <row r="69" spans="1:23" s="251" customFormat="1" ht="12" customHeight="1">
      <c r="A69" s="850"/>
      <c r="B69" s="594"/>
      <c r="C69" s="595"/>
      <c r="D69" s="595"/>
      <c r="E69" s="595"/>
      <c r="F69" s="595"/>
      <c r="G69" s="416"/>
      <c r="H69" s="559" t="s">
        <v>292</v>
      </c>
      <c r="I69" s="560"/>
      <c r="J69" s="561"/>
      <c r="K69" s="559" t="s">
        <v>294</v>
      </c>
      <c r="L69" s="560"/>
      <c r="M69" s="561"/>
      <c r="N69" s="559" t="s">
        <v>293</v>
      </c>
      <c r="O69" s="560"/>
      <c r="P69" s="561"/>
      <c r="Q69" s="475"/>
      <c r="R69" s="476"/>
      <c r="S69" s="476"/>
      <c r="T69" s="476"/>
      <c r="U69" s="476"/>
      <c r="V69" s="476"/>
      <c r="W69" s="477"/>
    </row>
    <row r="70" spans="1:23" s="251" customFormat="1" ht="15" customHeight="1" thickBot="1">
      <c r="A70" s="849"/>
      <c r="B70" s="596"/>
      <c r="C70" s="597"/>
      <c r="D70" s="597"/>
      <c r="E70" s="597"/>
      <c r="F70" s="597"/>
      <c r="G70" s="419"/>
      <c r="H70" s="562">
        <v>39.348979802173901</v>
      </c>
      <c r="I70" s="563"/>
      <c r="J70" s="564"/>
      <c r="K70" s="562">
        <v>-123.580551760641</v>
      </c>
      <c r="L70" s="586"/>
      <c r="M70" s="587"/>
      <c r="N70" s="565">
        <v>100</v>
      </c>
      <c r="O70" s="589"/>
      <c r="P70" s="590"/>
      <c r="Q70" s="478"/>
      <c r="R70" s="479"/>
      <c r="S70" s="479"/>
      <c r="T70" s="479"/>
      <c r="U70" s="479"/>
      <c r="V70" s="479"/>
      <c r="W70" s="480"/>
    </row>
    <row r="71" spans="1:23" s="251" customFormat="1" ht="4.5" customHeight="1" thickTop="1" thickBot="1">
      <c r="A71" s="848"/>
      <c r="B71" s="598"/>
      <c r="C71" s="599"/>
      <c r="D71" s="599"/>
      <c r="E71" s="599"/>
      <c r="F71" s="599"/>
      <c r="G71" s="153"/>
      <c r="H71" s="153"/>
      <c r="I71" s="252"/>
      <c r="J71" s="258"/>
      <c r="K71" s="254"/>
      <c r="L71" s="254"/>
      <c r="M71" s="254"/>
      <c r="N71" s="255"/>
      <c r="O71" s="256"/>
      <c r="P71" s="256"/>
      <c r="Q71" s="256"/>
      <c r="R71" s="256"/>
      <c r="S71" s="256"/>
      <c r="T71" s="256"/>
      <c r="U71" s="256"/>
      <c r="V71" s="256"/>
      <c r="W71" s="265"/>
    </row>
    <row r="72" spans="1:23" s="250" customFormat="1" ht="15.75" customHeight="1" thickTop="1">
      <c r="A72" s="847" t="s">
        <v>153</v>
      </c>
      <c r="B72" s="547" t="s">
        <v>142</v>
      </c>
      <c r="C72" s="548"/>
      <c r="D72" s="548"/>
      <c r="E72" s="548"/>
      <c r="F72" s="549"/>
      <c r="G72" s="267" t="s">
        <v>143</v>
      </c>
      <c r="H72" s="441" t="s">
        <v>286</v>
      </c>
      <c r="I72" s="442"/>
      <c r="J72" s="442"/>
      <c r="K72" s="442"/>
      <c r="L72" s="442"/>
      <c r="M72" s="443"/>
      <c r="N72" s="298" t="s">
        <v>290</v>
      </c>
      <c r="O72" s="566" t="s">
        <v>873</v>
      </c>
      <c r="P72" s="567"/>
      <c r="Q72" s="567"/>
      <c r="R72" s="567"/>
      <c r="S72" s="567"/>
      <c r="T72" s="567"/>
      <c r="U72" s="567"/>
      <c r="V72" s="568"/>
      <c r="W72" s="310" t="s">
        <v>291</v>
      </c>
    </row>
    <row r="73" spans="1:23" s="250" customFormat="1" ht="15">
      <c r="A73" s="849"/>
      <c r="B73" s="463" t="str">
        <f>$M$11&amp;" - "&amp;A72</f>
        <v>0A730 - 05</v>
      </c>
      <c r="C73" s="605"/>
      <c r="D73" s="605"/>
      <c r="E73" s="605"/>
      <c r="F73" s="606"/>
      <c r="G73" s="359">
        <f>SUM(N73:N79)+SUM(W74:W79)</f>
        <v>5</v>
      </c>
      <c r="H73" s="303">
        <v>1</v>
      </c>
      <c r="I73" s="377" t="s">
        <v>139</v>
      </c>
      <c r="J73" s="342">
        <v>1.25</v>
      </c>
      <c r="K73" s="342">
        <v>1.25</v>
      </c>
      <c r="L73" s="342">
        <v>1.25</v>
      </c>
      <c r="M73" s="342">
        <v>1.25</v>
      </c>
      <c r="N73" s="349">
        <f>IFERROR(AVERAGE(J73:M73),"")</f>
        <v>1.25</v>
      </c>
      <c r="O73" s="459" t="s">
        <v>875</v>
      </c>
      <c r="P73" s="460"/>
      <c r="Q73" s="460"/>
      <c r="R73" s="398"/>
      <c r="S73" s="398"/>
      <c r="T73" s="398"/>
      <c r="U73" s="398"/>
      <c r="V73" s="399"/>
      <c r="W73" s="570"/>
    </row>
    <row r="74" spans="1:23" s="250" customFormat="1" ht="15">
      <c r="A74" s="849"/>
      <c r="B74" s="435" t="s">
        <v>144</v>
      </c>
      <c r="C74" s="436"/>
      <c r="D74" s="436"/>
      <c r="E74" s="436"/>
      <c r="F74" s="437"/>
      <c r="G74" s="246" t="s">
        <v>131</v>
      </c>
      <c r="H74" s="304">
        <v>2</v>
      </c>
      <c r="I74" s="377" t="s">
        <v>139</v>
      </c>
      <c r="J74" s="342">
        <v>1.75</v>
      </c>
      <c r="K74" s="342">
        <v>1.75</v>
      </c>
      <c r="L74" s="342">
        <v>1.75</v>
      </c>
      <c r="M74" s="342">
        <v>1.75</v>
      </c>
      <c r="N74" s="349">
        <f t="shared" ref="N74:N79" si="4">IFERROR(AVERAGE(J74:M74),"")</f>
        <v>1.75</v>
      </c>
      <c r="O74" s="300">
        <v>8</v>
      </c>
      <c r="P74" s="301"/>
      <c r="Q74" s="379"/>
      <c r="R74" s="263"/>
      <c r="S74" s="149"/>
      <c r="T74" s="149"/>
      <c r="U74" s="170"/>
      <c r="V74" s="150"/>
      <c r="W74" s="307" t="str">
        <f>IFERROR(AVERAGE(S74:V74),"")</f>
        <v/>
      </c>
    </row>
    <row r="75" spans="1:23" s="251" customFormat="1" ht="15" customHeight="1">
      <c r="A75" s="849"/>
      <c r="B75" s="607" t="str">
        <f>IF($M$11="","",$M$11)</f>
        <v>0A730</v>
      </c>
      <c r="C75" s="608"/>
      <c r="D75" s="608"/>
      <c r="E75" s="608"/>
      <c r="F75" s="609"/>
      <c r="G75" s="268" t="str">
        <f>IF($G$61="","",$G$61)</f>
        <v>05-Nov-2012</v>
      </c>
      <c r="H75" s="305">
        <v>3</v>
      </c>
      <c r="I75" s="377" t="s">
        <v>139</v>
      </c>
      <c r="J75" s="342">
        <v>2</v>
      </c>
      <c r="K75" s="342">
        <v>2</v>
      </c>
      <c r="L75" s="342">
        <v>2</v>
      </c>
      <c r="M75" s="342">
        <v>2</v>
      </c>
      <c r="N75" s="349">
        <f t="shared" si="4"/>
        <v>2</v>
      </c>
      <c r="O75" s="300">
        <v>9</v>
      </c>
      <c r="P75" s="301"/>
      <c r="Q75" s="379"/>
      <c r="R75" s="263"/>
      <c r="S75" s="149"/>
      <c r="T75" s="149"/>
      <c r="U75" s="149"/>
      <c r="V75" s="149"/>
      <c r="W75" s="307" t="str">
        <f>IFERROR(AVERAGE(S75:V75),"")</f>
        <v/>
      </c>
    </row>
    <row r="76" spans="1:23" s="251" customFormat="1" ht="15" customHeight="1">
      <c r="A76" s="850"/>
      <c r="B76" s="435" t="s">
        <v>136</v>
      </c>
      <c r="C76" s="436"/>
      <c r="D76" s="436"/>
      <c r="E76" s="436"/>
      <c r="F76" s="437"/>
      <c r="G76" s="246" t="s">
        <v>27</v>
      </c>
      <c r="H76" s="304">
        <v>4</v>
      </c>
      <c r="I76" s="377"/>
      <c r="J76" s="342"/>
      <c r="K76" s="342"/>
      <c r="L76" s="342"/>
      <c r="M76" s="342"/>
      <c r="N76" s="349" t="str">
        <f t="shared" si="4"/>
        <v/>
      </c>
      <c r="O76" s="300">
        <v>10</v>
      </c>
      <c r="P76" s="301"/>
      <c r="Q76" s="379"/>
      <c r="R76" s="263"/>
      <c r="S76" s="149"/>
      <c r="T76" s="149"/>
      <c r="U76" s="170"/>
      <c r="V76" s="150"/>
      <c r="W76" s="307" t="str">
        <f>IFERROR(AVERAGE(S76:V76),"")</f>
        <v/>
      </c>
    </row>
    <row r="77" spans="1:23" s="251" customFormat="1" ht="15" customHeight="1">
      <c r="A77" s="849"/>
      <c r="B77" s="868" t="str">
        <f>B63</f>
        <v>MEN</v>
      </c>
      <c r="C77" s="550"/>
      <c r="D77" s="550"/>
      <c r="E77" s="550"/>
      <c r="F77" s="551"/>
      <c r="G77" s="269" t="str">
        <f>$G$35</f>
        <v>20</v>
      </c>
      <c r="H77" s="305">
        <v>5</v>
      </c>
      <c r="I77" s="377"/>
      <c r="J77" s="342"/>
      <c r="K77" s="342"/>
      <c r="L77" s="342"/>
      <c r="M77" s="342"/>
      <c r="N77" s="349" t="str">
        <f t="shared" si="4"/>
        <v/>
      </c>
      <c r="O77" s="302"/>
      <c r="P77" s="301"/>
      <c r="Q77" s="312"/>
      <c r="R77" s="306"/>
      <c r="S77" s="313"/>
      <c r="T77" s="313"/>
      <c r="U77" s="314"/>
      <c r="V77" s="315"/>
      <c r="W77" s="299"/>
    </row>
    <row r="78" spans="1:23" s="251" customFormat="1" ht="15" customHeight="1">
      <c r="A78" s="849"/>
      <c r="B78" s="435" t="s">
        <v>133</v>
      </c>
      <c r="C78" s="436"/>
      <c r="D78" s="436"/>
      <c r="E78" s="436"/>
      <c r="F78" s="437"/>
      <c r="G78" s="309" t="s">
        <v>145</v>
      </c>
      <c r="H78" s="304">
        <v>6</v>
      </c>
      <c r="I78" s="377"/>
      <c r="J78" s="342"/>
      <c r="K78" s="342"/>
      <c r="L78" s="342"/>
      <c r="M78" s="342"/>
      <c r="N78" s="349" t="str">
        <f t="shared" si="4"/>
        <v/>
      </c>
      <c r="O78" s="302"/>
      <c r="P78" s="301"/>
      <c r="Q78" s="312"/>
      <c r="R78" s="306"/>
      <c r="S78" s="313"/>
      <c r="T78" s="313"/>
      <c r="U78" s="314"/>
      <c r="V78" s="315"/>
      <c r="W78" s="299"/>
    </row>
    <row r="79" spans="1:23" s="251" customFormat="1" ht="15" customHeight="1">
      <c r="A79" s="849"/>
      <c r="B79" s="883" t="str">
        <f>B65</f>
        <v/>
      </c>
      <c r="C79" s="886"/>
      <c r="D79" s="880">
        <v>15.3</v>
      </c>
      <c r="E79" s="885" t="str">
        <f>E65</f>
        <v/>
      </c>
      <c r="F79" s="887"/>
      <c r="G79" s="280" t="str">
        <f>IF($G$65="","",$G$65)</f>
        <v>01</v>
      </c>
      <c r="H79" s="323">
        <v>7</v>
      </c>
      <c r="I79" s="377"/>
      <c r="J79" s="342"/>
      <c r="K79" s="358"/>
      <c r="L79" s="358"/>
      <c r="M79" s="358"/>
      <c r="N79" s="349" t="str">
        <f t="shared" si="4"/>
        <v/>
      </c>
      <c r="O79" s="324"/>
      <c r="P79" s="325"/>
      <c r="Q79" s="326"/>
      <c r="R79" s="327"/>
      <c r="S79" s="328"/>
      <c r="T79" s="328"/>
      <c r="U79" s="329"/>
      <c r="V79" s="330"/>
      <c r="W79" s="331"/>
    </row>
    <row r="80" spans="1:23" s="251" customFormat="1" ht="15">
      <c r="A80" s="850"/>
      <c r="B80" s="435" t="s">
        <v>146</v>
      </c>
      <c r="C80" s="436"/>
      <c r="D80" s="436"/>
      <c r="E80" s="436"/>
      <c r="F80" s="437"/>
      <c r="G80" s="860" t="s">
        <v>134</v>
      </c>
      <c r="H80" s="456" t="s">
        <v>333</v>
      </c>
      <c r="I80" s="545"/>
      <c r="J80" s="545"/>
      <c r="K80" s="545"/>
      <c r="L80" s="545"/>
      <c r="M80" s="545"/>
      <c r="N80" s="545"/>
      <c r="O80" s="545"/>
      <c r="P80" s="545"/>
      <c r="Q80" s="545"/>
      <c r="R80" s="545"/>
      <c r="S80" s="545"/>
      <c r="T80" s="545"/>
      <c r="U80" s="545"/>
      <c r="V80" s="545"/>
      <c r="W80" s="546"/>
    </row>
    <row r="81" spans="1:23" s="251" customFormat="1">
      <c r="A81" s="850"/>
      <c r="B81" s="807"/>
      <c r="C81" s="744"/>
      <c r="D81" s="852" t="s">
        <v>939</v>
      </c>
      <c r="E81" s="550"/>
      <c r="F81" s="806" t="s">
        <v>912</v>
      </c>
      <c r="G81" s="294"/>
      <c r="H81" s="351" t="str">
        <f>H67</f>
        <v>2" Aggregate Base</v>
      </c>
      <c r="I81" s="380"/>
      <c r="J81" s="380"/>
      <c r="K81" s="380"/>
      <c r="L81" s="622">
        <v>5</v>
      </c>
      <c r="M81" s="381" t="s">
        <v>334</v>
      </c>
      <c r="N81" s="381"/>
      <c r="O81" s="381"/>
      <c r="P81" s="381"/>
      <c r="Q81" s="381"/>
      <c r="R81" s="381"/>
      <c r="S81" s="381"/>
      <c r="T81" s="381"/>
      <c r="U81" s="381"/>
      <c r="V81" s="381"/>
      <c r="W81" s="382"/>
    </row>
    <row r="82" spans="1:23" s="251" customFormat="1" ht="15.75" customHeight="1">
      <c r="A82" s="849"/>
      <c r="B82" s="594"/>
      <c r="C82" s="595"/>
      <c r="D82" s="595"/>
      <c r="E82" s="595"/>
      <c r="F82" s="595"/>
      <c r="G82" s="413"/>
      <c r="H82" s="408" t="s">
        <v>288</v>
      </c>
      <c r="I82" s="409"/>
      <c r="J82" s="409"/>
      <c r="K82" s="409"/>
      <c r="L82" s="409"/>
      <c r="M82" s="409"/>
      <c r="N82" s="409"/>
      <c r="O82" s="409"/>
      <c r="P82" s="410"/>
      <c r="Q82" s="472"/>
      <c r="R82" s="473"/>
      <c r="S82" s="473"/>
      <c r="T82" s="473"/>
      <c r="U82" s="473"/>
      <c r="V82" s="473"/>
      <c r="W82" s="474"/>
    </row>
    <row r="83" spans="1:23" s="251" customFormat="1" ht="12" customHeight="1">
      <c r="A83" s="849"/>
      <c r="B83" s="594"/>
      <c r="C83" s="595"/>
      <c r="D83" s="595"/>
      <c r="E83" s="595"/>
      <c r="F83" s="595"/>
      <c r="G83" s="416"/>
      <c r="H83" s="542" t="s">
        <v>292</v>
      </c>
      <c r="I83" s="543"/>
      <c r="J83" s="544"/>
      <c r="K83" s="542" t="s">
        <v>294</v>
      </c>
      <c r="L83" s="543"/>
      <c r="M83" s="544"/>
      <c r="N83" s="542" t="s">
        <v>293</v>
      </c>
      <c r="O83" s="543"/>
      <c r="P83" s="544"/>
      <c r="Q83" s="475"/>
      <c r="R83" s="476"/>
      <c r="S83" s="476"/>
      <c r="T83" s="476"/>
      <c r="U83" s="476"/>
      <c r="V83" s="476"/>
      <c r="W83" s="477"/>
    </row>
    <row r="84" spans="1:23" s="251" customFormat="1" ht="15" customHeight="1" thickBot="1">
      <c r="A84" s="849"/>
      <c r="B84" s="596"/>
      <c r="C84" s="597"/>
      <c r="D84" s="597"/>
      <c r="E84" s="597"/>
      <c r="F84" s="597"/>
      <c r="G84" s="419"/>
      <c r="H84" s="344">
        <v>39.348274419652597</v>
      </c>
      <c r="I84" s="387"/>
      <c r="J84" s="388"/>
      <c r="K84" s="344">
        <v>-123.590451049769</v>
      </c>
      <c r="L84" s="389"/>
      <c r="M84" s="390"/>
      <c r="N84" s="383">
        <v>72</v>
      </c>
      <c r="O84" s="384"/>
      <c r="P84" s="385"/>
      <c r="Q84" s="478"/>
      <c r="R84" s="479"/>
      <c r="S84" s="479"/>
      <c r="T84" s="479"/>
      <c r="U84" s="479"/>
      <c r="V84" s="479"/>
      <c r="W84" s="480"/>
    </row>
    <row r="85" spans="1:23" s="251" customFormat="1" ht="4.5" customHeight="1" thickTop="1" thickBot="1">
      <c r="A85" s="848"/>
      <c r="B85" s="598"/>
      <c r="C85" s="599"/>
      <c r="D85" s="599"/>
      <c r="E85" s="599"/>
      <c r="F85" s="599"/>
      <c r="G85" s="153"/>
      <c r="H85" s="153"/>
      <c r="I85" s="252"/>
      <c r="J85" s="258"/>
      <c r="K85" s="258"/>
      <c r="L85" s="258"/>
      <c r="M85" s="258"/>
      <c r="N85" s="259"/>
      <c r="O85" s="260"/>
      <c r="P85" s="260"/>
      <c r="Q85" s="260"/>
      <c r="R85" s="260"/>
      <c r="S85" s="260"/>
      <c r="T85" s="260"/>
      <c r="U85" s="260"/>
      <c r="V85" s="260"/>
      <c r="W85" s="266"/>
    </row>
    <row r="86" spans="1:23" s="250" customFormat="1" ht="15.75" customHeight="1" thickTop="1">
      <c r="A86" s="847" t="s">
        <v>154</v>
      </c>
      <c r="B86" s="547" t="s">
        <v>142</v>
      </c>
      <c r="C86" s="548"/>
      <c r="D86" s="548"/>
      <c r="E86" s="548"/>
      <c r="F86" s="549"/>
      <c r="G86" s="375" t="s">
        <v>143</v>
      </c>
      <c r="H86" s="441" t="s">
        <v>286</v>
      </c>
      <c r="I86" s="442"/>
      <c r="J86" s="442"/>
      <c r="K86" s="442"/>
      <c r="L86" s="442"/>
      <c r="M86" s="443"/>
      <c r="N86" s="298" t="s">
        <v>290</v>
      </c>
      <c r="O86" s="566" t="s">
        <v>873</v>
      </c>
      <c r="P86" s="567"/>
      <c r="Q86" s="567"/>
      <c r="R86" s="567"/>
      <c r="S86" s="567"/>
      <c r="T86" s="567"/>
      <c r="U86" s="567"/>
      <c r="V86" s="568"/>
      <c r="W86" s="310" t="s">
        <v>291</v>
      </c>
    </row>
    <row r="87" spans="1:23" s="250" customFormat="1" ht="15">
      <c r="A87" s="849"/>
      <c r="B87" s="463" t="str">
        <f>$M$11&amp;" - "&amp;A86</f>
        <v>0A730 - 06</v>
      </c>
      <c r="C87" s="605"/>
      <c r="D87" s="605"/>
      <c r="E87" s="605"/>
      <c r="F87" s="606"/>
      <c r="G87" s="174">
        <f>SUM(N87:N93)+SUM(W88:W93)</f>
        <v>7.5</v>
      </c>
      <c r="H87" s="303">
        <v>1</v>
      </c>
      <c r="I87" s="377" t="s">
        <v>139</v>
      </c>
      <c r="J87" s="342">
        <v>1.25</v>
      </c>
      <c r="K87" s="342">
        <v>1.25</v>
      </c>
      <c r="L87" s="342">
        <v>1.25</v>
      </c>
      <c r="M87" s="342">
        <v>1.25</v>
      </c>
      <c r="N87" s="349">
        <f>IFERROR(AVERAGE(J87:M87),"")</f>
        <v>1.25</v>
      </c>
      <c r="O87" s="459" t="s">
        <v>875</v>
      </c>
      <c r="P87" s="460"/>
      <c r="Q87" s="460"/>
      <c r="R87" s="398"/>
      <c r="S87" s="398"/>
      <c r="T87" s="398"/>
      <c r="U87" s="398"/>
      <c r="V87" s="399"/>
      <c r="W87" s="570"/>
    </row>
    <row r="88" spans="1:23" s="250" customFormat="1" ht="15">
      <c r="A88" s="849"/>
      <c r="B88" s="400" t="s">
        <v>144</v>
      </c>
      <c r="C88" s="401"/>
      <c r="D88" s="401"/>
      <c r="E88" s="401"/>
      <c r="F88" s="402"/>
      <c r="G88" s="375" t="s">
        <v>131</v>
      </c>
      <c r="H88" s="304">
        <v>2</v>
      </c>
      <c r="I88" s="377" t="s">
        <v>139</v>
      </c>
      <c r="J88" s="342">
        <v>6.25</v>
      </c>
      <c r="K88" s="342">
        <v>6.25</v>
      </c>
      <c r="L88" s="342">
        <v>6.25</v>
      </c>
      <c r="M88" s="342">
        <v>6.25</v>
      </c>
      <c r="N88" s="349">
        <f t="shared" ref="N88:N93" si="5">IFERROR(AVERAGE(J88:M88),"")</f>
        <v>6.25</v>
      </c>
      <c r="O88" s="300">
        <v>8</v>
      </c>
      <c r="P88" s="301"/>
      <c r="Q88" s="379"/>
      <c r="R88" s="263"/>
      <c r="S88" s="149"/>
      <c r="T88" s="149"/>
      <c r="U88" s="170"/>
      <c r="V88" s="150"/>
      <c r="W88" s="311" t="str">
        <f>IFERROR(AVERAGE(S88:V88),"")</f>
        <v/>
      </c>
    </row>
    <row r="89" spans="1:23" s="251" customFormat="1" ht="15" customHeight="1">
      <c r="A89" s="849"/>
      <c r="B89" s="607" t="str">
        <f>IF($M$11="","",$M$11)</f>
        <v>0A730</v>
      </c>
      <c r="C89" s="608"/>
      <c r="D89" s="608"/>
      <c r="E89" s="608"/>
      <c r="F89" s="609"/>
      <c r="G89" s="151" t="str">
        <f>IF($G$75="","",$G$75)</f>
        <v>05-Nov-2012</v>
      </c>
      <c r="H89" s="305">
        <v>3</v>
      </c>
      <c r="I89" s="377"/>
      <c r="J89" s="342"/>
      <c r="K89" s="342"/>
      <c r="L89" s="342"/>
      <c r="M89" s="342"/>
      <c r="N89" s="349" t="str">
        <f t="shared" si="5"/>
        <v/>
      </c>
      <c r="O89" s="300">
        <v>9</v>
      </c>
      <c r="P89" s="301"/>
      <c r="Q89" s="379"/>
      <c r="R89" s="263"/>
      <c r="S89" s="149"/>
      <c r="T89" s="149"/>
      <c r="U89" s="149"/>
      <c r="V89" s="149"/>
      <c r="W89" s="311" t="str">
        <f>IFERROR(AVERAGE(S89:V89),"")</f>
        <v/>
      </c>
    </row>
    <row r="90" spans="1:23" s="251" customFormat="1" ht="15" customHeight="1">
      <c r="A90" s="850"/>
      <c r="B90" s="435" t="s">
        <v>136</v>
      </c>
      <c r="C90" s="436"/>
      <c r="D90" s="436"/>
      <c r="E90" s="436"/>
      <c r="F90" s="437"/>
      <c r="G90" s="375" t="s">
        <v>27</v>
      </c>
      <c r="H90" s="304">
        <v>4</v>
      </c>
      <c r="I90" s="377"/>
      <c r="J90" s="342"/>
      <c r="K90" s="342"/>
      <c r="L90" s="342"/>
      <c r="M90" s="342"/>
      <c r="N90" s="349" t="str">
        <f t="shared" si="5"/>
        <v/>
      </c>
      <c r="O90" s="300">
        <v>10</v>
      </c>
      <c r="P90" s="301"/>
      <c r="Q90" s="379"/>
      <c r="R90" s="263"/>
      <c r="S90" s="149"/>
      <c r="T90" s="149"/>
      <c r="U90" s="170"/>
      <c r="V90" s="150"/>
      <c r="W90" s="311" t="str">
        <f>IFERROR(AVERAGE(S90:V90),"")</f>
        <v/>
      </c>
    </row>
    <row r="91" spans="1:23" s="251" customFormat="1" ht="15" customHeight="1">
      <c r="A91" s="849"/>
      <c r="B91" s="868" t="str">
        <f>B77</f>
        <v>MEN</v>
      </c>
      <c r="C91" s="550"/>
      <c r="D91" s="550"/>
      <c r="E91" s="550"/>
      <c r="F91" s="551"/>
      <c r="G91" s="372" t="str">
        <f>$G$21</f>
        <v>20</v>
      </c>
      <c r="H91" s="305">
        <v>5</v>
      </c>
      <c r="I91" s="377"/>
      <c r="J91" s="342"/>
      <c r="K91" s="342"/>
      <c r="L91" s="342"/>
      <c r="M91" s="342"/>
      <c r="N91" s="349" t="str">
        <f t="shared" si="5"/>
        <v/>
      </c>
      <c r="O91" s="302"/>
      <c r="P91" s="301"/>
      <c r="Q91" s="312"/>
      <c r="R91" s="306"/>
      <c r="S91" s="313"/>
      <c r="T91" s="313"/>
      <c r="U91" s="314"/>
      <c r="V91" s="315"/>
      <c r="W91" s="299"/>
    </row>
    <row r="92" spans="1:23" s="251" customFormat="1" ht="15" customHeight="1">
      <c r="A92" s="849"/>
      <c r="B92" s="435" t="s">
        <v>133</v>
      </c>
      <c r="C92" s="436"/>
      <c r="D92" s="436"/>
      <c r="E92" s="436"/>
      <c r="F92" s="437"/>
      <c r="G92" s="371" t="s">
        <v>145</v>
      </c>
      <c r="H92" s="304">
        <v>6</v>
      </c>
      <c r="I92" s="377"/>
      <c r="J92" s="342"/>
      <c r="K92" s="342"/>
      <c r="L92" s="342"/>
      <c r="M92" s="342"/>
      <c r="N92" s="349" t="str">
        <f t="shared" si="5"/>
        <v/>
      </c>
      <c r="O92" s="302"/>
      <c r="P92" s="301"/>
      <c r="Q92" s="312"/>
      <c r="R92" s="306"/>
      <c r="S92" s="313"/>
      <c r="T92" s="313"/>
      <c r="U92" s="314"/>
      <c r="V92" s="315"/>
      <c r="W92" s="299"/>
    </row>
    <row r="93" spans="1:23" s="251" customFormat="1" ht="15" customHeight="1">
      <c r="A93" s="849"/>
      <c r="B93" s="883" t="str">
        <f>B79</f>
        <v/>
      </c>
      <c r="C93" s="886"/>
      <c r="D93" s="880">
        <v>14.8</v>
      </c>
      <c r="E93" s="885" t="str">
        <f>E79</f>
        <v/>
      </c>
      <c r="F93" s="887"/>
      <c r="G93" s="869" t="str">
        <f>IF(G79="","",G79)</f>
        <v>01</v>
      </c>
      <c r="H93" s="323">
        <v>7</v>
      </c>
      <c r="I93" s="377"/>
      <c r="J93" s="342"/>
      <c r="K93" s="358"/>
      <c r="L93" s="358"/>
      <c r="M93" s="358"/>
      <c r="N93" s="349" t="str">
        <f t="shared" si="5"/>
        <v/>
      </c>
      <c r="O93" s="324"/>
      <c r="P93" s="325"/>
      <c r="Q93" s="326"/>
      <c r="R93" s="327"/>
      <c r="S93" s="328"/>
      <c r="T93" s="328"/>
      <c r="U93" s="329"/>
      <c r="V93" s="330"/>
      <c r="W93" s="331"/>
    </row>
    <row r="94" spans="1:23" s="251" customFormat="1" ht="15">
      <c r="A94" s="850"/>
      <c r="B94" s="435" t="s">
        <v>146</v>
      </c>
      <c r="C94" s="436"/>
      <c r="D94" s="436"/>
      <c r="E94" s="436"/>
      <c r="F94" s="437"/>
      <c r="G94" s="858" t="s">
        <v>134</v>
      </c>
      <c r="H94" s="405" t="s">
        <v>333</v>
      </c>
      <c r="I94" s="406"/>
      <c r="J94" s="406"/>
      <c r="K94" s="406"/>
      <c r="L94" s="406"/>
      <c r="M94" s="406"/>
      <c r="N94" s="406"/>
      <c r="O94" s="406"/>
      <c r="P94" s="406"/>
      <c r="Q94" s="406"/>
      <c r="R94" s="406"/>
      <c r="S94" s="406"/>
      <c r="T94" s="406"/>
      <c r="U94" s="406"/>
      <c r="V94" s="406"/>
      <c r="W94" s="407"/>
    </row>
    <row r="95" spans="1:23" s="251" customFormat="1">
      <c r="A95" s="850"/>
      <c r="B95" s="807"/>
      <c r="C95" s="744"/>
      <c r="D95" s="852" t="s">
        <v>248</v>
      </c>
      <c r="E95" s="744"/>
      <c r="F95" s="806" t="s">
        <v>912</v>
      </c>
      <c r="G95" s="853"/>
      <c r="H95" s="351" t="str">
        <f>H81</f>
        <v>2" Aggregate Base</v>
      </c>
      <c r="I95" s="380"/>
      <c r="J95" s="380"/>
      <c r="K95" s="380"/>
      <c r="L95" s="622"/>
      <c r="M95" s="381" t="s">
        <v>334</v>
      </c>
      <c r="N95" s="381"/>
      <c r="O95" s="381"/>
      <c r="P95" s="381"/>
      <c r="Q95" s="381"/>
      <c r="R95" s="381"/>
      <c r="S95" s="381"/>
      <c r="T95" s="381"/>
      <c r="U95" s="381"/>
      <c r="V95" s="381"/>
      <c r="W95" s="382"/>
    </row>
    <row r="96" spans="1:23" s="251" customFormat="1" ht="15.75" customHeight="1">
      <c r="A96" s="849"/>
      <c r="B96" s="594"/>
      <c r="C96" s="595"/>
      <c r="D96" s="595"/>
      <c r="E96" s="595"/>
      <c r="F96" s="595"/>
      <c r="G96" s="413"/>
      <c r="H96" s="577" t="s">
        <v>288</v>
      </c>
      <c r="I96" s="578"/>
      <c r="J96" s="578"/>
      <c r="K96" s="578"/>
      <c r="L96" s="578"/>
      <c r="M96" s="578"/>
      <c r="N96" s="578"/>
      <c r="O96" s="578"/>
      <c r="P96" s="579"/>
      <c r="Q96" s="472"/>
      <c r="R96" s="473"/>
      <c r="S96" s="473"/>
      <c r="T96" s="473"/>
      <c r="U96" s="473"/>
      <c r="V96" s="473"/>
      <c r="W96" s="474"/>
    </row>
    <row r="97" spans="1:23" s="251" customFormat="1" ht="12" customHeight="1">
      <c r="A97" s="848"/>
      <c r="B97" s="594"/>
      <c r="C97" s="595"/>
      <c r="D97" s="595"/>
      <c r="E97" s="595"/>
      <c r="F97" s="595"/>
      <c r="G97" s="416"/>
      <c r="H97" s="542" t="s">
        <v>292</v>
      </c>
      <c r="I97" s="543"/>
      <c r="J97" s="544"/>
      <c r="K97" s="542" t="s">
        <v>294</v>
      </c>
      <c r="L97" s="543"/>
      <c r="M97" s="544"/>
      <c r="N97" s="542" t="s">
        <v>293</v>
      </c>
      <c r="O97" s="543"/>
      <c r="P97" s="544"/>
      <c r="Q97" s="475"/>
      <c r="R97" s="476"/>
      <c r="S97" s="476"/>
      <c r="T97" s="476"/>
      <c r="U97" s="476"/>
      <c r="V97" s="476"/>
      <c r="W97" s="477"/>
    </row>
    <row r="98" spans="1:23" s="251" customFormat="1" ht="15" customHeight="1" thickBot="1">
      <c r="A98" s="849"/>
      <c r="B98" s="596"/>
      <c r="C98" s="597"/>
      <c r="D98" s="597"/>
      <c r="E98" s="597"/>
      <c r="F98" s="597"/>
      <c r="G98" s="419"/>
      <c r="H98" s="344">
        <v>39.347525806449802</v>
      </c>
      <c r="I98" s="387"/>
      <c r="J98" s="388"/>
      <c r="K98" s="344">
        <v>-123.59999390420001</v>
      </c>
      <c r="L98" s="389"/>
      <c r="M98" s="390"/>
      <c r="N98" s="383">
        <v>59</v>
      </c>
      <c r="O98" s="384"/>
      <c r="P98" s="385"/>
      <c r="Q98" s="478"/>
      <c r="R98" s="479"/>
      <c r="S98" s="479"/>
      <c r="T98" s="479"/>
      <c r="U98" s="479"/>
      <c r="V98" s="479"/>
      <c r="W98" s="480"/>
    </row>
    <row r="99" spans="1:23" s="251" customFormat="1" ht="5.25" customHeight="1" thickTop="1" thickBot="1">
      <c r="A99" s="849"/>
      <c r="B99" s="598"/>
      <c r="C99" s="599"/>
      <c r="D99" s="599"/>
      <c r="E99" s="599"/>
      <c r="F99" s="599"/>
      <c r="G99" s="153"/>
      <c r="H99" s="332"/>
      <c r="I99" s="333"/>
      <c r="J99" s="334"/>
      <c r="K99" s="334"/>
      <c r="L99" s="334"/>
      <c r="M99" s="334"/>
      <c r="N99" s="335"/>
      <c r="O99" s="336"/>
      <c r="P99" s="336"/>
      <c r="Q99" s="256"/>
      <c r="R99" s="256"/>
      <c r="S99" s="256"/>
      <c r="T99" s="256"/>
      <c r="U99" s="256"/>
      <c r="V99" s="256"/>
      <c r="W99" s="265"/>
    </row>
    <row r="100" spans="1:23" s="250" customFormat="1" ht="15.75" customHeight="1" thickTop="1">
      <c r="A100" s="847" t="s">
        <v>155</v>
      </c>
      <c r="B100" s="547" t="s">
        <v>142</v>
      </c>
      <c r="C100" s="548"/>
      <c r="D100" s="548"/>
      <c r="E100" s="548"/>
      <c r="F100" s="549"/>
      <c r="G100" s="375" t="s">
        <v>143</v>
      </c>
      <c r="H100" s="441" t="s">
        <v>286</v>
      </c>
      <c r="I100" s="442"/>
      <c r="J100" s="442"/>
      <c r="K100" s="442"/>
      <c r="L100" s="442"/>
      <c r="M100" s="443"/>
      <c r="N100" s="298" t="s">
        <v>290</v>
      </c>
      <c r="O100" s="566" t="s">
        <v>873</v>
      </c>
      <c r="P100" s="567"/>
      <c r="Q100" s="567"/>
      <c r="R100" s="567"/>
      <c r="S100" s="567"/>
      <c r="T100" s="567"/>
      <c r="U100" s="567"/>
      <c r="V100" s="568"/>
      <c r="W100" s="310" t="s">
        <v>291</v>
      </c>
    </row>
    <row r="101" spans="1:23" s="250" customFormat="1" ht="15">
      <c r="A101" s="849"/>
      <c r="B101" s="463" t="str">
        <f>$M$11&amp;" - "&amp;A100</f>
        <v>0A730 - 07</v>
      </c>
      <c r="C101" s="605"/>
      <c r="D101" s="605"/>
      <c r="E101" s="605"/>
      <c r="F101" s="606"/>
      <c r="G101" s="174">
        <f>SUM(N101:N107)+SUM(W102:W107)</f>
        <v>9</v>
      </c>
      <c r="H101" s="303">
        <v>1</v>
      </c>
      <c r="I101" s="377" t="s">
        <v>139</v>
      </c>
      <c r="J101" s="342">
        <v>1</v>
      </c>
      <c r="K101" s="342">
        <v>1</v>
      </c>
      <c r="L101" s="342">
        <v>1</v>
      </c>
      <c r="M101" s="342">
        <v>1</v>
      </c>
      <c r="N101" s="349">
        <f>IFERROR(AVERAGE(J101:M101),"")</f>
        <v>1</v>
      </c>
      <c r="O101" s="459" t="s">
        <v>875</v>
      </c>
      <c r="P101" s="460"/>
      <c r="Q101" s="460"/>
      <c r="R101" s="398"/>
      <c r="S101" s="398"/>
      <c r="T101" s="398"/>
      <c r="U101" s="398"/>
      <c r="V101" s="399"/>
      <c r="W101" s="570"/>
    </row>
    <row r="102" spans="1:23" s="250" customFormat="1" ht="15">
      <c r="A102" s="850"/>
      <c r="B102" s="435" t="s">
        <v>144</v>
      </c>
      <c r="C102" s="436"/>
      <c r="D102" s="436"/>
      <c r="E102" s="436"/>
      <c r="F102" s="437"/>
      <c r="G102" s="375" t="s">
        <v>131</v>
      </c>
      <c r="H102" s="304">
        <v>2</v>
      </c>
      <c r="I102" s="377" t="s">
        <v>139</v>
      </c>
      <c r="J102" s="342">
        <v>2.75</v>
      </c>
      <c r="K102" s="342">
        <v>2.75</v>
      </c>
      <c r="L102" s="342">
        <v>2.75</v>
      </c>
      <c r="M102" s="342">
        <v>2.75</v>
      </c>
      <c r="N102" s="349">
        <f t="shared" ref="N102:N107" si="6">IFERROR(AVERAGE(J102:M102),"")</f>
        <v>2.75</v>
      </c>
      <c r="O102" s="300">
        <v>8</v>
      </c>
      <c r="P102" s="301"/>
      <c r="Q102" s="379"/>
      <c r="R102" s="263"/>
      <c r="S102" s="149"/>
      <c r="T102" s="149"/>
      <c r="U102" s="170"/>
      <c r="V102" s="150"/>
      <c r="W102" s="311" t="str">
        <f>IFERROR(AVERAGE(S102:V102),"")</f>
        <v/>
      </c>
    </row>
    <row r="103" spans="1:23" s="251" customFormat="1" ht="15" customHeight="1">
      <c r="A103" s="849"/>
      <c r="B103" s="607" t="str">
        <f>IF($M$11="","",$M$11)</f>
        <v>0A730</v>
      </c>
      <c r="C103" s="608"/>
      <c r="D103" s="608"/>
      <c r="E103" s="608"/>
      <c r="F103" s="609"/>
      <c r="G103" s="151" t="str">
        <f>IF($G$89="","",$G$89)</f>
        <v>05-Nov-2012</v>
      </c>
      <c r="H103" s="305">
        <v>3</v>
      </c>
      <c r="I103" s="377" t="s">
        <v>139</v>
      </c>
      <c r="J103" s="342">
        <v>5.25</v>
      </c>
      <c r="K103" s="342">
        <v>5.25</v>
      </c>
      <c r="L103" s="342">
        <v>5.25</v>
      </c>
      <c r="M103" s="342">
        <v>5.25</v>
      </c>
      <c r="N103" s="349">
        <f t="shared" si="6"/>
        <v>5.25</v>
      </c>
      <c r="O103" s="300">
        <v>9</v>
      </c>
      <c r="P103" s="301"/>
      <c r="Q103" s="379"/>
      <c r="R103" s="263"/>
      <c r="S103" s="149"/>
      <c r="T103" s="149"/>
      <c r="U103" s="149"/>
      <c r="V103" s="149"/>
      <c r="W103" s="311" t="str">
        <f>IFERROR(AVERAGE(S103:V103),"")</f>
        <v/>
      </c>
    </row>
    <row r="104" spans="1:23" s="251" customFormat="1" ht="15" customHeight="1">
      <c r="A104" s="849"/>
      <c r="B104" s="435" t="s">
        <v>136</v>
      </c>
      <c r="C104" s="436"/>
      <c r="D104" s="436"/>
      <c r="E104" s="436"/>
      <c r="F104" s="437"/>
      <c r="G104" s="375" t="s">
        <v>27</v>
      </c>
      <c r="H104" s="304">
        <v>4</v>
      </c>
      <c r="I104" s="377"/>
      <c r="J104" s="342"/>
      <c r="K104" s="342"/>
      <c r="L104" s="342"/>
      <c r="M104" s="342"/>
      <c r="N104" s="349" t="str">
        <f t="shared" si="6"/>
        <v/>
      </c>
      <c r="O104" s="300">
        <v>10</v>
      </c>
      <c r="P104" s="301"/>
      <c r="Q104" s="379"/>
      <c r="R104" s="263"/>
      <c r="S104" s="149"/>
      <c r="T104" s="149"/>
      <c r="U104" s="170"/>
      <c r="V104" s="150"/>
      <c r="W104" s="311" t="str">
        <f>IFERROR(AVERAGE(S104:V104),"")</f>
        <v/>
      </c>
    </row>
    <row r="105" spans="1:23" s="251" customFormat="1" ht="15" customHeight="1">
      <c r="A105" s="849"/>
      <c r="B105" s="868" t="str">
        <f>B91</f>
        <v>MEN</v>
      </c>
      <c r="C105" s="550"/>
      <c r="D105" s="550"/>
      <c r="E105" s="550"/>
      <c r="F105" s="551"/>
      <c r="G105" s="372" t="str">
        <f>$G$21</f>
        <v>20</v>
      </c>
      <c r="H105" s="305">
        <v>5</v>
      </c>
      <c r="I105" s="377"/>
      <c r="J105" s="342"/>
      <c r="K105" s="342"/>
      <c r="L105" s="342"/>
      <c r="M105" s="342"/>
      <c r="N105" s="349" t="str">
        <f t="shared" si="6"/>
        <v/>
      </c>
      <c r="O105" s="302"/>
      <c r="P105" s="301"/>
      <c r="Q105" s="312"/>
      <c r="R105" s="306"/>
      <c r="S105" s="313"/>
      <c r="T105" s="313"/>
      <c r="U105" s="314"/>
      <c r="V105" s="315"/>
      <c r="W105" s="299"/>
    </row>
    <row r="106" spans="1:23" s="251" customFormat="1" ht="15" customHeight="1">
      <c r="A106" s="850"/>
      <c r="B106" s="435" t="s">
        <v>133</v>
      </c>
      <c r="C106" s="436"/>
      <c r="D106" s="436"/>
      <c r="E106" s="436"/>
      <c r="F106" s="437"/>
      <c r="G106" s="371" t="s">
        <v>145</v>
      </c>
      <c r="H106" s="304">
        <v>6</v>
      </c>
      <c r="I106" s="377"/>
      <c r="J106" s="342"/>
      <c r="K106" s="342"/>
      <c r="L106" s="342"/>
      <c r="M106" s="342"/>
      <c r="N106" s="349" t="str">
        <f t="shared" si="6"/>
        <v/>
      </c>
      <c r="O106" s="302"/>
      <c r="P106" s="301"/>
      <c r="Q106" s="312"/>
      <c r="R106" s="306"/>
      <c r="S106" s="313"/>
      <c r="T106" s="313"/>
      <c r="U106" s="314"/>
      <c r="V106" s="315"/>
      <c r="W106" s="299"/>
    </row>
    <row r="107" spans="1:23" s="251" customFormat="1" ht="15" customHeight="1">
      <c r="A107" s="850"/>
      <c r="B107" s="883" t="str">
        <f>B93</f>
        <v/>
      </c>
      <c r="C107" s="886"/>
      <c r="D107" s="880">
        <v>14.3</v>
      </c>
      <c r="E107" s="885" t="str">
        <f>E93</f>
        <v/>
      </c>
      <c r="F107" s="887"/>
      <c r="G107" s="870" t="str">
        <f>IF(G93="","",G93)</f>
        <v>01</v>
      </c>
      <c r="H107" s="305">
        <v>7</v>
      </c>
      <c r="I107" s="377"/>
      <c r="J107" s="342"/>
      <c r="K107" s="342"/>
      <c r="L107" s="342"/>
      <c r="M107" s="342"/>
      <c r="N107" s="349" t="str">
        <f t="shared" si="6"/>
        <v/>
      </c>
      <c r="O107" s="302"/>
      <c r="P107" s="301"/>
      <c r="Q107" s="312"/>
      <c r="R107" s="306"/>
      <c r="S107" s="313"/>
      <c r="T107" s="313"/>
      <c r="U107" s="314"/>
      <c r="V107" s="315"/>
      <c r="W107" s="299"/>
    </row>
    <row r="108" spans="1:23" s="251" customFormat="1" ht="15">
      <c r="A108" s="849"/>
      <c r="B108" s="435" t="s">
        <v>146</v>
      </c>
      <c r="C108" s="436"/>
      <c r="D108" s="436"/>
      <c r="E108" s="436"/>
      <c r="F108" s="437"/>
      <c r="G108" s="861" t="s">
        <v>134</v>
      </c>
      <c r="H108" s="405" t="s">
        <v>333</v>
      </c>
      <c r="I108" s="406"/>
      <c r="J108" s="406"/>
      <c r="K108" s="406"/>
      <c r="L108" s="406"/>
      <c r="M108" s="406"/>
      <c r="N108" s="406"/>
      <c r="O108" s="406"/>
      <c r="P108" s="406"/>
      <c r="Q108" s="406"/>
      <c r="R108" s="406"/>
      <c r="S108" s="406"/>
      <c r="T108" s="406"/>
      <c r="U108" s="406"/>
      <c r="V108" s="406"/>
      <c r="W108" s="407"/>
    </row>
    <row r="109" spans="1:23" s="251" customFormat="1">
      <c r="A109" s="849"/>
      <c r="B109" s="807"/>
      <c r="C109" s="744"/>
      <c r="D109" s="852" t="s">
        <v>939</v>
      </c>
      <c r="E109" s="550"/>
      <c r="F109" s="806" t="s">
        <v>912</v>
      </c>
      <c r="G109" s="294"/>
      <c r="H109" s="351" t="str">
        <f>H95</f>
        <v>2" Aggregate Base</v>
      </c>
      <c r="I109" s="380"/>
      <c r="J109" s="380"/>
      <c r="K109" s="380"/>
      <c r="L109" s="622"/>
      <c r="M109" s="381" t="s">
        <v>334</v>
      </c>
      <c r="N109" s="381"/>
      <c r="O109" s="381"/>
      <c r="P109" s="381"/>
      <c r="Q109" s="381"/>
      <c r="R109" s="381"/>
      <c r="S109" s="381"/>
      <c r="T109" s="381"/>
      <c r="U109" s="381"/>
      <c r="V109" s="381"/>
      <c r="W109" s="382"/>
    </row>
    <row r="110" spans="1:23" s="251" customFormat="1" ht="15.75" customHeight="1">
      <c r="A110" s="849"/>
      <c r="B110" s="594"/>
      <c r="C110" s="595"/>
      <c r="D110" s="595"/>
      <c r="E110" s="595"/>
      <c r="F110" s="595"/>
      <c r="G110" s="413"/>
      <c r="H110" s="577" t="s">
        <v>288</v>
      </c>
      <c r="I110" s="578"/>
      <c r="J110" s="578"/>
      <c r="K110" s="578"/>
      <c r="L110" s="578"/>
      <c r="M110" s="578"/>
      <c r="N110" s="578"/>
      <c r="O110" s="578"/>
      <c r="P110" s="579"/>
      <c r="Q110" s="472"/>
      <c r="R110" s="473"/>
      <c r="S110" s="473"/>
      <c r="T110" s="473"/>
      <c r="U110" s="473"/>
      <c r="V110" s="473"/>
      <c r="W110" s="474"/>
    </row>
    <row r="111" spans="1:23" s="251" customFormat="1" ht="12" customHeight="1">
      <c r="A111" s="848"/>
      <c r="B111" s="594"/>
      <c r="C111" s="595"/>
      <c r="D111" s="595"/>
      <c r="E111" s="595"/>
      <c r="F111" s="595"/>
      <c r="G111" s="416"/>
      <c r="H111" s="542" t="s">
        <v>292</v>
      </c>
      <c r="I111" s="543"/>
      <c r="J111" s="544"/>
      <c r="K111" s="542" t="s">
        <v>294</v>
      </c>
      <c r="L111" s="543"/>
      <c r="M111" s="544"/>
      <c r="N111" s="542" t="s">
        <v>293</v>
      </c>
      <c r="O111" s="543"/>
      <c r="P111" s="544"/>
      <c r="Q111" s="475"/>
      <c r="R111" s="476"/>
      <c r="S111" s="476"/>
      <c r="T111" s="476"/>
      <c r="U111" s="476"/>
      <c r="V111" s="476"/>
      <c r="W111" s="477"/>
    </row>
    <row r="112" spans="1:23" s="251" customFormat="1" ht="15" customHeight="1" thickBot="1">
      <c r="A112" s="849"/>
      <c r="B112" s="596"/>
      <c r="C112" s="597"/>
      <c r="D112" s="597"/>
      <c r="E112" s="597"/>
      <c r="F112" s="597"/>
      <c r="G112" s="419"/>
      <c r="H112" s="344">
        <v>39.352700971039503</v>
      </c>
      <c r="I112" s="387"/>
      <c r="J112" s="388"/>
      <c r="K112" s="344">
        <v>-123.608415056949</v>
      </c>
      <c r="L112" s="389"/>
      <c r="M112" s="390"/>
      <c r="N112" s="383">
        <v>68</v>
      </c>
      <c r="O112" s="384"/>
      <c r="P112" s="385"/>
      <c r="Q112" s="478"/>
      <c r="R112" s="479"/>
      <c r="S112" s="479"/>
      <c r="T112" s="479"/>
      <c r="U112" s="479"/>
      <c r="V112" s="479"/>
      <c r="W112" s="480"/>
    </row>
    <row r="113" spans="1:23" s="251" customFormat="1" ht="5.25" customHeight="1" thickTop="1" thickBot="1">
      <c r="A113" s="849"/>
      <c r="B113" s="598"/>
      <c r="C113" s="599"/>
      <c r="D113" s="599"/>
      <c r="E113" s="599"/>
      <c r="F113" s="599"/>
      <c r="G113" s="153"/>
      <c r="H113" s="153"/>
      <c r="I113" s="252"/>
      <c r="J113" s="258"/>
      <c r="K113" s="258"/>
      <c r="L113" s="258"/>
      <c r="M113" s="258"/>
      <c r="N113" s="259"/>
      <c r="O113" s="260"/>
      <c r="P113" s="260"/>
      <c r="Q113" s="260"/>
      <c r="R113" s="260"/>
      <c r="S113" s="260"/>
      <c r="T113" s="260"/>
      <c r="U113" s="260"/>
      <c r="V113" s="260"/>
      <c r="W113" s="266"/>
    </row>
    <row r="114" spans="1:23" s="250" customFormat="1" ht="15.75" customHeight="1" thickTop="1">
      <c r="A114" s="847" t="s">
        <v>156</v>
      </c>
      <c r="B114" s="547" t="s">
        <v>142</v>
      </c>
      <c r="C114" s="548"/>
      <c r="D114" s="548"/>
      <c r="E114" s="548"/>
      <c r="F114" s="549"/>
      <c r="G114" s="375" t="s">
        <v>143</v>
      </c>
      <c r="H114" s="441" t="s">
        <v>286</v>
      </c>
      <c r="I114" s="442"/>
      <c r="J114" s="442"/>
      <c r="K114" s="442"/>
      <c r="L114" s="442"/>
      <c r="M114" s="443"/>
      <c r="N114" s="298" t="s">
        <v>290</v>
      </c>
      <c r="O114" s="566" t="s">
        <v>873</v>
      </c>
      <c r="P114" s="567"/>
      <c r="Q114" s="567"/>
      <c r="R114" s="567"/>
      <c r="S114" s="567"/>
      <c r="T114" s="567"/>
      <c r="U114" s="567"/>
      <c r="V114" s="568"/>
      <c r="W114" s="310" t="s">
        <v>291</v>
      </c>
    </row>
    <row r="115" spans="1:23" s="250" customFormat="1" ht="15">
      <c r="A115" s="849"/>
      <c r="B115" s="463" t="str">
        <f>$M$11&amp;" - "&amp;A114</f>
        <v>0A730 - 08</v>
      </c>
      <c r="C115" s="605"/>
      <c r="D115" s="605"/>
      <c r="E115" s="605"/>
      <c r="F115" s="606"/>
      <c r="G115" s="174">
        <f>SUM(N115:N121)+SUM(W116:W121)</f>
        <v>5.5</v>
      </c>
      <c r="H115" s="303">
        <v>1</v>
      </c>
      <c r="I115" s="377" t="s">
        <v>139</v>
      </c>
      <c r="J115" s="342">
        <v>1.25</v>
      </c>
      <c r="K115" s="342">
        <v>1.25</v>
      </c>
      <c r="L115" s="342">
        <v>1.25</v>
      </c>
      <c r="M115" s="342">
        <v>1.25</v>
      </c>
      <c r="N115" s="362">
        <f>IFERROR(AVERAGE(J115:M115),"")</f>
        <v>1.25</v>
      </c>
      <c r="O115" s="459" t="s">
        <v>875</v>
      </c>
      <c r="P115" s="460"/>
      <c r="Q115" s="460"/>
      <c r="R115" s="398"/>
      <c r="S115" s="398"/>
      <c r="T115" s="398"/>
      <c r="U115" s="398"/>
      <c r="V115" s="399"/>
      <c r="W115" s="570"/>
    </row>
    <row r="116" spans="1:23" s="250" customFormat="1" ht="15">
      <c r="A116" s="850"/>
      <c r="B116" s="435" t="s">
        <v>144</v>
      </c>
      <c r="C116" s="436"/>
      <c r="D116" s="436"/>
      <c r="E116" s="436"/>
      <c r="F116" s="437"/>
      <c r="G116" s="375" t="s">
        <v>131</v>
      </c>
      <c r="H116" s="304">
        <v>2</v>
      </c>
      <c r="I116" s="377" t="s">
        <v>139</v>
      </c>
      <c r="J116" s="342">
        <v>1.25</v>
      </c>
      <c r="K116" s="342">
        <v>1.25</v>
      </c>
      <c r="L116" s="342">
        <v>1.25</v>
      </c>
      <c r="M116" s="342">
        <v>1.25</v>
      </c>
      <c r="N116" s="362">
        <f t="shared" ref="N116:N121" si="7">IFERROR(AVERAGE(J116:M116),"")</f>
        <v>1.25</v>
      </c>
      <c r="O116" s="300">
        <v>8</v>
      </c>
      <c r="P116" s="301"/>
      <c r="Q116" s="379"/>
      <c r="R116" s="263"/>
      <c r="S116" s="149"/>
      <c r="T116" s="149"/>
      <c r="U116" s="170"/>
      <c r="V116" s="150"/>
      <c r="W116" s="311" t="str">
        <f>IFERROR(AVERAGE(S116:V116),"")</f>
        <v/>
      </c>
    </row>
    <row r="117" spans="1:23" s="251" customFormat="1" ht="15" customHeight="1">
      <c r="A117" s="849"/>
      <c r="B117" s="607" t="str">
        <f>IF($M$11="","",$M$11)</f>
        <v>0A730</v>
      </c>
      <c r="C117" s="608"/>
      <c r="D117" s="608"/>
      <c r="E117" s="608"/>
      <c r="F117" s="609"/>
      <c r="G117" s="151" t="str">
        <f>IF($G$103="","",$G$103)</f>
        <v>05-Nov-2012</v>
      </c>
      <c r="H117" s="305">
        <v>3</v>
      </c>
      <c r="I117" s="377" t="s">
        <v>139</v>
      </c>
      <c r="J117" s="342">
        <v>3</v>
      </c>
      <c r="K117" s="342">
        <v>3</v>
      </c>
      <c r="L117" s="342">
        <v>3</v>
      </c>
      <c r="M117" s="342">
        <v>3</v>
      </c>
      <c r="N117" s="362">
        <f t="shared" si="7"/>
        <v>3</v>
      </c>
      <c r="O117" s="300">
        <v>9</v>
      </c>
      <c r="P117" s="301"/>
      <c r="Q117" s="379"/>
      <c r="R117" s="263"/>
      <c r="S117" s="149"/>
      <c r="T117" s="149"/>
      <c r="U117" s="149"/>
      <c r="V117" s="149"/>
      <c r="W117" s="311" t="str">
        <f>IFERROR(AVERAGE(S117:V117),"")</f>
        <v/>
      </c>
    </row>
    <row r="118" spans="1:23" s="251" customFormat="1" ht="15" customHeight="1">
      <c r="A118" s="849"/>
      <c r="B118" s="435" t="s">
        <v>136</v>
      </c>
      <c r="C118" s="436"/>
      <c r="D118" s="436"/>
      <c r="E118" s="436"/>
      <c r="F118" s="437"/>
      <c r="G118" s="375" t="s">
        <v>27</v>
      </c>
      <c r="H118" s="304">
        <v>4</v>
      </c>
      <c r="I118" s="377"/>
      <c r="J118" s="342"/>
      <c r="K118" s="342"/>
      <c r="L118" s="342"/>
      <c r="M118" s="342"/>
      <c r="N118" s="362" t="str">
        <f t="shared" si="7"/>
        <v/>
      </c>
      <c r="O118" s="300">
        <v>10</v>
      </c>
      <c r="P118" s="301"/>
      <c r="Q118" s="379"/>
      <c r="R118" s="263"/>
      <c r="S118" s="149"/>
      <c r="T118" s="149"/>
      <c r="U118" s="170"/>
      <c r="V118" s="150"/>
      <c r="W118" s="311" t="str">
        <f>IFERROR(AVERAGE(S118:V118),"")</f>
        <v/>
      </c>
    </row>
    <row r="119" spans="1:23" s="251" customFormat="1" ht="15" customHeight="1">
      <c r="A119" s="849"/>
      <c r="B119" s="868" t="str">
        <f>B105</f>
        <v>MEN</v>
      </c>
      <c r="C119" s="550"/>
      <c r="D119" s="550"/>
      <c r="E119" s="550"/>
      <c r="F119" s="551"/>
      <c r="G119" s="372" t="str">
        <f>$G$21</f>
        <v>20</v>
      </c>
      <c r="H119" s="305">
        <v>5</v>
      </c>
      <c r="I119" s="377"/>
      <c r="J119" s="342"/>
      <c r="K119" s="342"/>
      <c r="L119" s="342"/>
      <c r="M119" s="342"/>
      <c r="N119" s="362" t="str">
        <f t="shared" si="7"/>
        <v/>
      </c>
      <c r="O119" s="302"/>
      <c r="P119" s="301"/>
      <c r="Q119" s="312"/>
      <c r="R119" s="306"/>
      <c r="S119" s="313"/>
      <c r="T119" s="313"/>
      <c r="U119" s="314"/>
      <c r="V119" s="315"/>
      <c r="W119" s="299"/>
    </row>
    <row r="120" spans="1:23" s="251" customFormat="1" ht="15" customHeight="1">
      <c r="A120" s="850"/>
      <c r="B120" s="435" t="s">
        <v>133</v>
      </c>
      <c r="C120" s="436"/>
      <c r="D120" s="436"/>
      <c r="E120" s="436"/>
      <c r="F120" s="437"/>
      <c r="G120" s="371" t="s">
        <v>145</v>
      </c>
      <c r="H120" s="304">
        <v>6</v>
      </c>
      <c r="I120" s="377"/>
      <c r="J120" s="342"/>
      <c r="K120" s="342"/>
      <c r="L120" s="342"/>
      <c r="M120" s="342"/>
      <c r="N120" s="362" t="str">
        <f t="shared" si="7"/>
        <v/>
      </c>
      <c r="O120" s="302"/>
      <c r="P120" s="301"/>
      <c r="Q120" s="312"/>
      <c r="R120" s="306"/>
      <c r="S120" s="313"/>
      <c r="T120" s="313"/>
      <c r="U120" s="314"/>
      <c r="V120" s="315"/>
      <c r="W120" s="299"/>
    </row>
    <row r="121" spans="1:23" s="251" customFormat="1" ht="15" customHeight="1">
      <c r="A121" s="850"/>
      <c r="B121" s="883" t="str">
        <f>B107</f>
        <v/>
      </c>
      <c r="C121" s="886"/>
      <c r="D121" s="880">
        <v>13.8</v>
      </c>
      <c r="E121" s="885" t="str">
        <f>E107</f>
        <v/>
      </c>
      <c r="F121" s="887"/>
      <c r="G121" s="870" t="str">
        <f>IF(G107="","",G107)</f>
        <v>01</v>
      </c>
      <c r="H121" s="305">
        <v>7</v>
      </c>
      <c r="I121" s="377"/>
      <c r="J121" s="342"/>
      <c r="K121" s="342"/>
      <c r="L121" s="342"/>
      <c r="M121" s="342"/>
      <c r="N121" s="362" t="str">
        <f t="shared" si="7"/>
        <v/>
      </c>
      <c r="O121" s="302"/>
      <c r="P121" s="301"/>
      <c r="Q121" s="312"/>
      <c r="R121" s="306"/>
      <c r="S121" s="313"/>
      <c r="T121" s="313"/>
      <c r="U121" s="314"/>
      <c r="V121" s="315"/>
      <c r="W121" s="299"/>
    </row>
    <row r="122" spans="1:23" s="251" customFormat="1" ht="15">
      <c r="A122" s="849"/>
      <c r="B122" s="435" t="s">
        <v>146</v>
      </c>
      <c r="C122" s="436"/>
      <c r="D122" s="436"/>
      <c r="E122" s="436"/>
      <c r="F122" s="437"/>
      <c r="G122" s="861" t="s">
        <v>134</v>
      </c>
      <c r="H122" s="405" t="s">
        <v>333</v>
      </c>
      <c r="I122" s="406"/>
      <c r="J122" s="406"/>
      <c r="K122" s="406"/>
      <c r="L122" s="406"/>
      <c r="M122" s="406"/>
      <c r="N122" s="406"/>
      <c r="O122" s="406"/>
      <c r="P122" s="406"/>
      <c r="Q122" s="406"/>
      <c r="R122" s="406"/>
      <c r="S122" s="406"/>
      <c r="T122" s="406"/>
      <c r="U122" s="406"/>
      <c r="V122" s="406"/>
      <c r="W122" s="407"/>
    </row>
    <row r="123" spans="1:23" s="251" customFormat="1">
      <c r="A123" s="848"/>
      <c r="B123" s="807"/>
      <c r="C123" s="744"/>
      <c r="D123" s="852" t="s">
        <v>248</v>
      </c>
      <c r="E123" s="550"/>
      <c r="F123" s="806" t="s">
        <v>912</v>
      </c>
      <c r="G123" s="294"/>
      <c r="H123" s="351" t="str">
        <f>H109</f>
        <v>2" Aggregate Base</v>
      </c>
      <c r="I123" s="380"/>
      <c r="J123" s="380"/>
      <c r="K123" s="380"/>
      <c r="L123" s="622">
        <v>5</v>
      </c>
      <c r="M123" s="381" t="s">
        <v>334</v>
      </c>
      <c r="N123" s="381"/>
      <c r="O123" s="381"/>
      <c r="P123" s="381"/>
      <c r="Q123" s="381"/>
      <c r="R123" s="381"/>
      <c r="S123" s="381"/>
      <c r="T123" s="381"/>
      <c r="U123" s="381"/>
      <c r="V123" s="381"/>
      <c r="W123" s="382"/>
    </row>
    <row r="124" spans="1:23" s="251" customFormat="1" ht="15.75" customHeight="1">
      <c r="A124" s="849"/>
      <c r="B124" s="594"/>
      <c r="C124" s="595"/>
      <c r="D124" s="595"/>
      <c r="E124" s="595"/>
      <c r="F124" s="595"/>
      <c r="G124" s="413"/>
      <c r="H124" s="577" t="s">
        <v>288</v>
      </c>
      <c r="I124" s="578"/>
      <c r="J124" s="578"/>
      <c r="K124" s="578"/>
      <c r="L124" s="578"/>
      <c r="M124" s="578"/>
      <c r="N124" s="578"/>
      <c r="O124" s="578"/>
      <c r="P124" s="579"/>
      <c r="Q124" s="472"/>
      <c r="R124" s="473"/>
      <c r="S124" s="473"/>
      <c r="T124" s="473"/>
      <c r="U124" s="473"/>
      <c r="V124" s="473"/>
      <c r="W124" s="474"/>
    </row>
    <row r="125" spans="1:23" s="251" customFormat="1" ht="12" customHeight="1">
      <c r="A125" s="849"/>
      <c r="B125" s="594"/>
      <c r="C125" s="595"/>
      <c r="D125" s="595"/>
      <c r="E125" s="595"/>
      <c r="F125" s="595"/>
      <c r="G125" s="416"/>
      <c r="H125" s="542" t="s">
        <v>292</v>
      </c>
      <c r="I125" s="543"/>
      <c r="J125" s="544"/>
      <c r="K125" s="542" t="s">
        <v>294</v>
      </c>
      <c r="L125" s="543"/>
      <c r="M125" s="544"/>
      <c r="N125" s="542" t="s">
        <v>293</v>
      </c>
      <c r="O125" s="543"/>
      <c r="P125" s="544"/>
      <c r="Q125" s="475"/>
      <c r="R125" s="476"/>
      <c r="S125" s="476"/>
      <c r="T125" s="476"/>
      <c r="U125" s="476"/>
      <c r="V125" s="476"/>
      <c r="W125" s="477"/>
    </row>
    <row r="126" spans="1:23" s="251" customFormat="1" ht="15" customHeight="1" thickBot="1">
      <c r="A126" s="849"/>
      <c r="B126" s="596"/>
      <c r="C126" s="597"/>
      <c r="D126" s="597"/>
      <c r="E126" s="597"/>
      <c r="F126" s="597"/>
      <c r="G126" s="419"/>
      <c r="H126" s="344">
        <v>39.355911119125601</v>
      </c>
      <c r="I126" s="387"/>
      <c r="J126" s="388"/>
      <c r="K126" s="344">
        <v>-123.615757209972</v>
      </c>
      <c r="L126" s="389"/>
      <c r="M126" s="390"/>
      <c r="N126" s="383">
        <v>74</v>
      </c>
      <c r="O126" s="384"/>
      <c r="P126" s="385"/>
      <c r="Q126" s="478"/>
      <c r="R126" s="479"/>
      <c r="S126" s="479"/>
      <c r="T126" s="479"/>
      <c r="U126" s="479"/>
      <c r="V126" s="479"/>
      <c r="W126" s="480"/>
    </row>
    <row r="127" spans="1:23" s="251" customFormat="1" ht="6" customHeight="1" thickTop="1" thickBot="1">
      <c r="A127" s="849"/>
      <c r="B127" s="598"/>
      <c r="C127" s="599"/>
      <c r="D127" s="599"/>
      <c r="E127" s="599"/>
      <c r="F127" s="599"/>
      <c r="G127" s="153"/>
      <c r="H127" s="153"/>
      <c r="I127" s="252"/>
      <c r="J127" s="258"/>
      <c r="K127" s="258"/>
      <c r="L127" s="258"/>
      <c r="M127" s="258"/>
      <c r="N127" s="259"/>
      <c r="O127" s="260"/>
      <c r="P127" s="260"/>
      <c r="Q127" s="260"/>
      <c r="R127" s="260"/>
      <c r="S127" s="260"/>
      <c r="T127" s="260"/>
      <c r="U127" s="260"/>
      <c r="V127" s="260"/>
      <c r="W127" s="266"/>
    </row>
    <row r="128" spans="1:23" s="250" customFormat="1" ht="15.75" customHeight="1" thickTop="1">
      <c r="A128" s="847" t="s">
        <v>157</v>
      </c>
      <c r="B128" s="547" t="s">
        <v>142</v>
      </c>
      <c r="C128" s="548"/>
      <c r="D128" s="548"/>
      <c r="E128" s="548"/>
      <c r="F128" s="549"/>
      <c r="G128" s="375" t="s">
        <v>143</v>
      </c>
      <c r="H128" s="441" t="s">
        <v>286</v>
      </c>
      <c r="I128" s="442"/>
      <c r="J128" s="442"/>
      <c r="K128" s="442"/>
      <c r="L128" s="442"/>
      <c r="M128" s="443"/>
      <c r="N128" s="298" t="s">
        <v>290</v>
      </c>
      <c r="O128" s="566" t="s">
        <v>873</v>
      </c>
      <c r="P128" s="567"/>
      <c r="Q128" s="567"/>
      <c r="R128" s="567"/>
      <c r="S128" s="567"/>
      <c r="T128" s="567"/>
      <c r="U128" s="567"/>
      <c r="V128" s="568"/>
      <c r="W128" s="310" t="s">
        <v>291</v>
      </c>
    </row>
    <row r="129" spans="1:23" s="250" customFormat="1" ht="15">
      <c r="A129" s="849"/>
      <c r="B129" s="463" t="str">
        <f>$M$11&amp;" - "&amp;A128</f>
        <v>0A730 - 09</v>
      </c>
      <c r="C129" s="605"/>
      <c r="D129" s="605"/>
      <c r="E129" s="605"/>
      <c r="F129" s="606"/>
      <c r="G129" s="174">
        <f>SUM(N129:N135)+SUM(W130:W135)</f>
        <v>7.75</v>
      </c>
      <c r="H129" s="303">
        <v>1</v>
      </c>
      <c r="I129" s="377" t="s">
        <v>139</v>
      </c>
      <c r="J129" s="342">
        <v>1.25</v>
      </c>
      <c r="K129" s="342">
        <v>1.25</v>
      </c>
      <c r="L129" s="342">
        <v>1.25</v>
      </c>
      <c r="M129" s="342">
        <v>1.25</v>
      </c>
      <c r="N129" s="350">
        <f>IFERROR(AVERAGE(J129:M129),"")</f>
        <v>1.25</v>
      </c>
      <c r="O129" s="459" t="s">
        <v>875</v>
      </c>
      <c r="P129" s="460"/>
      <c r="Q129" s="460"/>
      <c r="R129" s="398"/>
      <c r="S129" s="398"/>
      <c r="T129" s="398"/>
      <c r="U129" s="398"/>
      <c r="V129" s="399"/>
      <c r="W129" s="570"/>
    </row>
    <row r="130" spans="1:23" s="250" customFormat="1" ht="15">
      <c r="A130" s="849"/>
      <c r="B130" s="435" t="s">
        <v>144</v>
      </c>
      <c r="C130" s="436"/>
      <c r="D130" s="436"/>
      <c r="E130" s="436"/>
      <c r="F130" s="437"/>
      <c r="G130" s="375" t="s">
        <v>131</v>
      </c>
      <c r="H130" s="304">
        <v>2</v>
      </c>
      <c r="I130" s="377" t="s">
        <v>139</v>
      </c>
      <c r="J130" s="342">
        <v>6.5</v>
      </c>
      <c r="K130" s="342">
        <v>6.5</v>
      </c>
      <c r="L130" s="342">
        <v>6.5</v>
      </c>
      <c r="M130" s="342">
        <v>6.5</v>
      </c>
      <c r="N130" s="350">
        <f t="shared" ref="N130:N135" si="8">IFERROR(AVERAGE(J130:M130),"")</f>
        <v>6.5</v>
      </c>
      <c r="O130" s="300">
        <v>8</v>
      </c>
      <c r="P130" s="301"/>
      <c r="Q130" s="379"/>
      <c r="R130" s="263"/>
      <c r="S130" s="149"/>
      <c r="T130" s="149"/>
      <c r="U130" s="170"/>
      <c r="V130" s="150"/>
      <c r="W130" s="307" t="str">
        <f>IFERROR(AVERAGE(S130:V130),"")</f>
        <v/>
      </c>
    </row>
    <row r="131" spans="1:23" s="251" customFormat="1" ht="15" customHeight="1">
      <c r="A131" s="849"/>
      <c r="B131" s="607" t="str">
        <f>IF($M$11="","",$M$11)</f>
        <v>0A730</v>
      </c>
      <c r="C131" s="608"/>
      <c r="D131" s="608"/>
      <c r="E131" s="608"/>
      <c r="F131" s="609"/>
      <c r="G131" s="151" t="str">
        <f>IF($G$117="","",$G$117)</f>
        <v>05-Nov-2012</v>
      </c>
      <c r="H131" s="305">
        <v>3</v>
      </c>
      <c r="I131" s="377"/>
      <c r="J131" s="342"/>
      <c r="K131" s="342"/>
      <c r="L131" s="342"/>
      <c r="M131" s="342"/>
      <c r="N131" s="350" t="str">
        <f t="shared" si="8"/>
        <v/>
      </c>
      <c r="O131" s="300">
        <v>9</v>
      </c>
      <c r="P131" s="301"/>
      <c r="Q131" s="379"/>
      <c r="R131" s="263"/>
      <c r="S131" s="149"/>
      <c r="T131" s="149"/>
      <c r="U131" s="149"/>
      <c r="V131" s="149"/>
      <c r="W131" s="307" t="str">
        <f>IFERROR(AVERAGE(S131:V131),"")</f>
        <v/>
      </c>
    </row>
    <row r="132" spans="1:23" s="251" customFormat="1" ht="15" customHeight="1">
      <c r="A132" s="850"/>
      <c r="B132" s="435" t="s">
        <v>136</v>
      </c>
      <c r="C132" s="436"/>
      <c r="D132" s="436"/>
      <c r="E132" s="436"/>
      <c r="F132" s="437"/>
      <c r="G132" s="375" t="s">
        <v>27</v>
      </c>
      <c r="H132" s="304">
        <v>4</v>
      </c>
      <c r="I132" s="377"/>
      <c r="J132" s="342"/>
      <c r="K132" s="342"/>
      <c r="L132" s="342"/>
      <c r="M132" s="342"/>
      <c r="N132" s="350" t="str">
        <f t="shared" si="8"/>
        <v/>
      </c>
      <c r="O132" s="300">
        <v>10</v>
      </c>
      <c r="P132" s="301"/>
      <c r="Q132" s="379"/>
      <c r="R132" s="263"/>
      <c r="S132" s="149"/>
      <c r="T132" s="149"/>
      <c r="U132" s="170"/>
      <c r="V132" s="150"/>
      <c r="W132" s="307" t="str">
        <f>IFERROR(AVERAGE(S132:V132),"")</f>
        <v/>
      </c>
    </row>
    <row r="133" spans="1:23" s="251" customFormat="1" ht="15" customHeight="1">
      <c r="A133" s="850"/>
      <c r="B133" s="868" t="str">
        <f>B119</f>
        <v>MEN</v>
      </c>
      <c r="C133" s="550"/>
      <c r="D133" s="550"/>
      <c r="E133" s="550"/>
      <c r="F133" s="551"/>
      <c r="G133" s="372" t="str">
        <f>$G$21</f>
        <v>20</v>
      </c>
      <c r="H133" s="305">
        <v>5</v>
      </c>
      <c r="I133" s="377"/>
      <c r="J133" s="342"/>
      <c r="K133" s="342"/>
      <c r="L133" s="342"/>
      <c r="M133" s="342"/>
      <c r="N133" s="350" t="str">
        <f t="shared" si="8"/>
        <v/>
      </c>
      <c r="O133" s="302"/>
      <c r="P133" s="301"/>
      <c r="Q133" s="312"/>
      <c r="R133" s="306"/>
      <c r="S133" s="313"/>
      <c r="T133" s="313"/>
      <c r="U133" s="314"/>
      <c r="V133" s="315"/>
      <c r="W133" s="299"/>
    </row>
    <row r="134" spans="1:23" s="251" customFormat="1" ht="15" customHeight="1">
      <c r="A134" s="849"/>
      <c r="B134" s="435" t="s">
        <v>133</v>
      </c>
      <c r="C134" s="436"/>
      <c r="D134" s="436"/>
      <c r="E134" s="436"/>
      <c r="F134" s="437"/>
      <c r="G134" s="371" t="s">
        <v>145</v>
      </c>
      <c r="H134" s="304">
        <v>6</v>
      </c>
      <c r="I134" s="377"/>
      <c r="J134" s="342"/>
      <c r="K134" s="342"/>
      <c r="L134" s="342"/>
      <c r="M134" s="342"/>
      <c r="N134" s="350" t="str">
        <f t="shared" si="8"/>
        <v/>
      </c>
      <c r="O134" s="302"/>
      <c r="P134" s="301"/>
      <c r="Q134" s="312"/>
      <c r="R134" s="306"/>
      <c r="S134" s="313"/>
      <c r="T134" s="313"/>
      <c r="U134" s="314"/>
      <c r="V134" s="315"/>
      <c r="W134" s="299"/>
    </row>
    <row r="135" spans="1:23" s="251" customFormat="1" ht="15" customHeight="1">
      <c r="A135" s="849"/>
      <c r="B135" s="883" t="str">
        <f>B121</f>
        <v/>
      </c>
      <c r="C135" s="886"/>
      <c r="D135" s="880">
        <v>13.3</v>
      </c>
      <c r="E135" s="885" t="str">
        <f>E121</f>
        <v/>
      </c>
      <c r="F135" s="887"/>
      <c r="G135" s="870" t="str">
        <f>IF(G121="","",G121)</f>
        <v>01</v>
      </c>
      <c r="H135" s="305">
        <v>7</v>
      </c>
      <c r="I135" s="377"/>
      <c r="J135" s="342"/>
      <c r="K135" s="342"/>
      <c r="L135" s="342"/>
      <c r="M135" s="342"/>
      <c r="N135" s="350" t="str">
        <f t="shared" si="8"/>
        <v/>
      </c>
      <c r="O135" s="302"/>
      <c r="P135" s="301"/>
      <c r="Q135" s="312"/>
      <c r="R135" s="306"/>
      <c r="S135" s="313"/>
      <c r="T135" s="313"/>
      <c r="U135" s="314"/>
      <c r="V135" s="315"/>
      <c r="W135" s="299"/>
    </row>
    <row r="136" spans="1:23" s="251" customFormat="1" ht="15">
      <c r="A136" s="849"/>
      <c r="B136" s="435" t="s">
        <v>146</v>
      </c>
      <c r="C136" s="436"/>
      <c r="D136" s="436"/>
      <c r="E136" s="436"/>
      <c r="F136" s="437"/>
      <c r="G136" s="862" t="s">
        <v>134</v>
      </c>
      <c r="H136" s="405" t="s">
        <v>333</v>
      </c>
      <c r="I136" s="406"/>
      <c r="J136" s="406"/>
      <c r="K136" s="406"/>
      <c r="L136" s="406"/>
      <c r="M136" s="406"/>
      <c r="N136" s="406"/>
      <c r="O136" s="406"/>
      <c r="P136" s="406"/>
      <c r="Q136" s="406"/>
      <c r="R136" s="406"/>
      <c r="S136" s="406"/>
      <c r="T136" s="406"/>
      <c r="U136" s="406"/>
      <c r="V136" s="406"/>
      <c r="W136" s="407"/>
    </row>
    <row r="137" spans="1:23" s="251" customFormat="1">
      <c r="A137" s="848"/>
      <c r="B137" s="807"/>
      <c r="C137" s="744"/>
      <c r="D137" s="852" t="s">
        <v>939</v>
      </c>
      <c r="E137" s="550"/>
      <c r="F137" s="806" t="s">
        <v>912</v>
      </c>
      <c r="G137" s="294"/>
      <c r="H137" s="351" t="str">
        <f>H123</f>
        <v>2" Aggregate Base</v>
      </c>
      <c r="I137" s="380"/>
      <c r="J137" s="380"/>
      <c r="K137" s="380"/>
      <c r="L137" s="622"/>
      <c r="M137" s="381" t="s">
        <v>334</v>
      </c>
      <c r="N137" s="381"/>
      <c r="O137" s="381"/>
      <c r="P137" s="381"/>
      <c r="Q137" s="381"/>
      <c r="R137" s="381"/>
      <c r="S137" s="381"/>
      <c r="T137" s="381"/>
      <c r="U137" s="381"/>
      <c r="V137" s="381"/>
      <c r="W137" s="382"/>
    </row>
    <row r="138" spans="1:23" s="251" customFormat="1" ht="15.75" customHeight="1">
      <c r="A138" s="849"/>
      <c r="B138" s="594"/>
      <c r="C138" s="595"/>
      <c r="D138" s="595"/>
      <c r="E138" s="595"/>
      <c r="F138" s="595"/>
      <c r="G138" s="413"/>
      <c r="H138" s="577" t="s">
        <v>288</v>
      </c>
      <c r="I138" s="578"/>
      <c r="J138" s="578"/>
      <c r="K138" s="578"/>
      <c r="L138" s="578"/>
      <c r="M138" s="578"/>
      <c r="N138" s="578"/>
      <c r="O138" s="578"/>
      <c r="P138" s="579"/>
      <c r="Q138" s="472"/>
      <c r="R138" s="473"/>
      <c r="S138" s="473"/>
      <c r="T138" s="473"/>
      <c r="U138" s="473"/>
      <c r="V138" s="473"/>
      <c r="W138" s="474"/>
    </row>
    <row r="139" spans="1:23" s="251" customFormat="1" ht="12" customHeight="1">
      <c r="A139" s="849"/>
      <c r="B139" s="594"/>
      <c r="C139" s="595"/>
      <c r="D139" s="595"/>
      <c r="E139" s="595"/>
      <c r="F139" s="595"/>
      <c r="G139" s="416"/>
      <c r="H139" s="542" t="s">
        <v>292</v>
      </c>
      <c r="I139" s="543"/>
      <c r="J139" s="544"/>
      <c r="K139" s="542" t="s">
        <v>294</v>
      </c>
      <c r="L139" s="543"/>
      <c r="M139" s="544"/>
      <c r="N139" s="542" t="s">
        <v>293</v>
      </c>
      <c r="O139" s="543"/>
      <c r="P139" s="544"/>
      <c r="Q139" s="475"/>
      <c r="R139" s="476"/>
      <c r="S139" s="476"/>
      <c r="T139" s="476"/>
      <c r="U139" s="476"/>
      <c r="V139" s="476"/>
      <c r="W139" s="477"/>
    </row>
    <row r="140" spans="1:23" s="251" customFormat="1" ht="15" customHeight="1" thickBot="1">
      <c r="A140" s="849"/>
      <c r="B140" s="596"/>
      <c r="C140" s="597"/>
      <c r="D140" s="597"/>
      <c r="E140" s="597"/>
      <c r="F140" s="597"/>
      <c r="G140" s="419"/>
      <c r="H140" s="344">
        <v>39.359074999755201</v>
      </c>
      <c r="I140" s="387"/>
      <c r="J140" s="388"/>
      <c r="K140" s="344">
        <v>-123.621799571607</v>
      </c>
      <c r="L140" s="389"/>
      <c r="M140" s="390"/>
      <c r="N140" s="383">
        <v>96</v>
      </c>
      <c r="O140" s="384"/>
      <c r="P140" s="385"/>
      <c r="Q140" s="478"/>
      <c r="R140" s="479"/>
      <c r="S140" s="479"/>
      <c r="T140" s="479"/>
      <c r="U140" s="479"/>
      <c r="V140" s="479"/>
      <c r="W140" s="480"/>
    </row>
    <row r="141" spans="1:23" s="251" customFormat="1" ht="5.25" customHeight="1" thickTop="1" thickBot="1">
      <c r="A141" s="849"/>
      <c r="B141" s="598"/>
      <c r="C141" s="599"/>
      <c r="D141" s="599"/>
      <c r="E141" s="599"/>
      <c r="F141" s="599"/>
      <c r="G141" s="153"/>
      <c r="H141" s="152"/>
      <c r="I141" s="257"/>
      <c r="J141" s="254"/>
      <c r="K141" s="254"/>
      <c r="L141" s="254"/>
      <c r="M141" s="254"/>
      <c r="N141" s="255"/>
      <c r="O141" s="256"/>
      <c r="P141" s="256"/>
      <c r="Q141" s="256"/>
      <c r="R141" s="256"/>
      <c r="S141" s="256"/>
      <c r="T141" s="256"/>
      <c r="U141" s="256"/>
      <c r="V141" s="256"/>
      <c r="W141" s="265"/>
    </row>
    <row r="142" spans="1:23" s="250" customFormat="1" ht="15.75" customHeight="1" thickTop="1">
      <c r="A142" s="847">
        <v>10</v>
      </c>
      <c r="B142" s="547" t="s">
        <v>142</v>
      </c>
      <c r="C142" s="548"/>
      <c r="D142" s="548"/>
      <c r="E142" s="548"/>
      <c r="F142" s="549"/>
      <c r="G142" s="375" t="s">
        <v>143</v>
      </c>
      <c r="H142" s="441" t="s">
        <v>286</v>
      </c>
      <c r="I142" s="442"/>
      <c r="J142" s="442"/>
      <c r="K142" s="442"/>
      <c r="L142" s="442"/>
      <c r="M142" s="443"/>
      <c r="N142" s="298" t="s">
        <v>290</v>
      </c>
      <c r="O142" s="566" t="s">
        <v>873</v>
      </c>
      <c r="P142" s="567"/>
      <c r="Q142" s="567"/>
      <c r="R142" s="567"/>
      <c r="S142" s="567"/>
      <c r="T142" s="567"/>
      <c r="U142" s="567"/>
      <c r="V142" s="568"/>
      <c r="W142" s="310" t="s">
        <v>291</v>
      </c>
    </row>
    <row r="143" spans="1:23" s="250" customFormat="1" ht="15">
      <c r="A143" s="849"/>
      <c r="B143" s="463" t="str">
        <f>$M$11&amp;" - "&amp;A142</f>
        <v>0A730 - 10</v>
      </c>
      <c r="C143" s="605"/>
      <c r="D143" s="605"/>
      <c r="E143" s="605"/>
      <c r="F143" s="606"/>
      <c r="G143" s="174">
        <f>SUM(N143:N149)+SUM(W144:W149)</f>
        <v>6.25</v>
      </c>
      <c r="H143" s="303">
        <v>1</v>
      </c>
      <c r="I143" s="377" t="s">
        <v>139</v>
      </c>
      <c r="J143" s="342">
        <v>1.25</v>
      </c>
      <c r="K143" s="342">
        <v>1.25</v>
      </c>
      <c r="L143" s="342">
        <v>1.25</v>
      </c>
      <c r="M143" s="342">
        <v>1.25</v>
      </c>
      <c r="N143" s="362">
        <f>IFERROR(AVERAGE(J143:M143),"")</f>
        <v>1.25</v>
      </c>
      <c r="O143" s="459" t="s">
        <v>875</v>
      </c>
      <c r="P143" s="460"/>
      <c r="Q143" s="460"/>
      <c r="R143" s="398"/>
      <c r="S143" s="398"/>
      <c r="T143" s="398"/>
      <c r="U143" s="398"/>
      <c r="V143" s="399"/>
      <c r="W143" s="570"/>
    </row>
    <row r="144" spans="1:23" s="250" customFormat="1" ht="15">
      <c r="A144" s="849"/>
      <c r="B144" s="435" t="s">
        <v>144</v>
      </c>
      <c r="C144" s="436"/>
      <c r="D144" s="436"/>
      <c r="E144" s="436"/>
      <c r="F144" s="437"/>
      <c r="G144" s="375" t="s">
        <v>131</v>
      </c>
      <c r="H144" s="304">
        <v>2</v>
      </c>
      <c r="I144" s="377" t="s">
        <v>139</v>
      </c>
      <c r="J144" s="342">
        <v>5</v>
      </c>
      <c r="K144" s="342">
        <v>5</v>
      </c>
      <c r="L144" s="342">
        <v>5</v>
      </c>
      <c r="M144" s="342">
        <v>5</v>
      </c>
      <c r="N144" s="362">
        <f t="shared" ref="N144:N149" si="9">IFERROR(AVERAGE(J144:M144),"")</f>
        <v>5</v>
      </c>
      <c r="O144" s="300">
        <v>8</v>
      </c>
      <c r="P144" s="301"/>
      <c r="Q144" s="379"/>
      <c r="R144" s="263"/>
      <c r="S144" s="149"/>
      <c r="T144" s="149"/>
      <c r="U144" s="170"/>
      <c r="V144" s="150"/>
      <c r="W144" s="307" t="str">
        <f>IFERROR(AVERAGE(S144:V144),"")</f>
        <v/>
      </c>
    </row>
    <row r="145" spans="1:23" s="251" customFormat="1" ht="15" customHeight="1">
      <c r="A145" s="849"/>
      <c r="B145" s="607" t="str">
        <f>IF($M$11="","",$M$11)</f>
        <v>0A730</v>
      </c>
      <c r="C145" s="608"/>
      <c r="D145" s="608"/>
      <c r="E145" s="608"/>
      <c r="F145" s="609"/>
      <c r="G145" s="151" t="str">
        <f>IF($G$131="","",$G$131)</f>
        <v>05-Nov-2012</v>
      </c>
      <c r="H145" s="305">
        <v>3</v>
      </c>
      <c r="I145" s="377"/>
      <c r="J145" s="342"/>
      <c r="K145" s="342"/>
      <c r="L145" s="342"/>
      <c r="M145" s="342"/>
      <c r="N145" s="362" t="str">
        <f t="shared" si="9"/>
        <v/>
      </c>
      <c r="O145" s="300">
        <v>9</v>
      </c>
      <c r="P145" s="301"/>
      <c r="Q145" s="379"/>
      <c r="R145" s="263"/>
      <c r="S145" s="149"/>
      <c r="T145" s="149"/>
      <c r="U145" s="149"/>
      <c r="V145" s="149"/>
      <c r="W145" s="307" t="str">
        <f>IFERROR(AVERAGE(S145:V145),"")</f>
        <v/>
      </c>
    </row>
    <row r="146" spans="1:23" s="251" customFormat="1" ht="15" customHeight="1">
      <c r="A146" s="850"/>
      <c r="B146" s="435" t="s">
        <v>136</v>
      </c>
      <c r="C146" s="436"/>
      <c r="D146" s="436"/>
      <c r="E146" s="436"/>
      <c r="F146" s="437"/>
      <c r="G146" s="375" t="s">
        <v>27</v>
      </c>
      <c r="H146" s="304">
        <v>4</v>
      </c>
      <c r="I146" s="377"/>
      <c r="J146" s="342"/>
      <c r="K146" s="342"/>
      <c r="L146" s="342"/>
      <c r="M146" s="342"/>
      <c r="N146" s="362" t="str">
        <f t="shared" si="9"/>
        <v/>
      </c>
      <c r="O146" s="300">
        <v>10</v>
      </c>
      <c r="P146" s="301"/>
      <c r="Q146" s="379"/>
      <c r="R146" s="263"/>
      <c r="S146" s="149"/>
      <c r="T146" s="149"/>
      <c r="U146" s="170"/>
      <c r="V146" s="150"/>
      <c r="W146" s="307" t="str">
        <f>IFERROR(AVERAGE(S146:V146),"")</f>
        <v/>
      </c>
    </row>
    <row r="147" spans="1:23" s="251" customFormat="1" ht="15" customHeight="1">
      <c r="A147" s="850"/>
      <c r="B147" s="868" t="str">
        <f>B133</f>
        <v>MEN</v>
      </c>
      <c r="C147" s="550"/>
      <c r="D147" s="550"/>
      <c r="E147" s="550"/>
      <c r="F147" s="551"/>
      <c r="G147" s="372" t="str">
        <f>$G$21</f>
        <v>20</v>
      </c>
      <c r="H147" s="305">
        <v>5</v>
      </c>
      <c r="I147" s="377"/>
      <c r="J147" s="342"/>
      <c r="K147" s="342"/>
      <c r="L147" s="342"/>
      <c r="M147" s="342"/>
      <c r="N147" s="362" t="str">
        <f t="shared" si="9"/>
        <v/>
      </c>
      <c r="O147" s="302"/>
      <c r="P147" s="301"/>
      <c r="Q147" s="312"/>
      <c r="R147" s="306"/>
      <c r="S147" s="313"/>
      <c r="T147" s="313"/>
      <c r="U147" s="314"/>
      <c r="V147" s="315"/>
      <c r="W147" s="299"/>
    </row>
    <row r="148" spans="1:23" s="251" customFormat="1" ht="15" customHeight="1">
      <c r="A148" s="849"/>
      <c r="B148" s="435" t="s">
        <v>133</v>
      </c>
      <c r="C148" s="436"/>
      <c r="D148" s="436"/>
      <c r="E148" s="436"/>
      <c r="F148" s="437"/>
      <c r="G148" s="371" t="s">
        <v>145</v>
      </c>
      <c r="H148" s="304">
        <v>6</v>
      </c>
      <c r="I148" s="377"/>
      <c r="J148" s="342"/>
      <c r="K148" s="342"/>
      <c r="L148" s="342"/>
      <c r="M148" s="342"/>
      <c r="N148" s="362" t="str">
        <f t="shared" si="9"/>
        <v/>
      </c>
      <c r="O148" s="302"/>
      <c r="P148" s="301"/>
      <c r="Q148" s="312"/>
      <c r="R148" s="306"/>
      <c r="S148" s="313"/>
      <c r="T148" s="313"/>
      <c r="U148" s="314"/>
      <c r="V148" s="315"/>
      <c r="W148" s="299"/>
    </row>
    <row r="149" spans="1:23" s="251" customFormat="1" ht="15" customHeight="1">
      <c r="A149" s="848"/>
      <c r="B149" s="883" t="str">
        <f>B135</f>
        <v/>
      </c>
      <c r="C149" s="886"/>
      <c r="D149" s="880">
        <v>12.8</v>
      </c>
      <c r="E149" s="885" t="str">
        <f>E135</f>
        <v/>
      </c>
      <c r="F149" s="887"/>
      <c r="G149" s="869" t="str">
        <f>IF(G135="","",G135)</f>
        <v>01</v>
      </c>
      <c r="H149" s="305">
        <v>7</v>
      </c>
      <c r="I149" s="377"/>
      <c r="J149" s="342"/>
      <c r="K149" s="342"/>
      <c r="L149" s="342"/>
      <c r="M149" s="342"/>
      <c r="N149" s="362" t="str">
        <f t="shared" si="9"/>
        <v/>
      </c>
      <c r="O149" s="302"/>
      <c r="P149" s="301"/>
      <c r="Q149" s="312"/>
      <c r="R149" s="306"/>
      <c r="S149" s="313"/>
      <c r="T149" s="313"/>
      <c r="U149" s="314"/>
      <c r="V149" s="315"/>
      <c r="W149" s="299"/>
    </row>
    <row r="150" spans="1:23" s="251" customFormat="1" ht="15">
      <c r="A150" s="849"/>
      <c r="B150" s="435" t="s">
        <v>146</v>
      </c>
      <c r="C150" s="436"/>
      <c r="D150" s="436"/>
      <c r="E150" s="436"/>
      <c r="F150" s="437"/>
      <c r="G150" s="373" t="s">
        <v>134</v>
      </c>
      <c r="H150" s="405" t="s">
        <v>333</v>
      </c>
      <c r="I150" s="406"/>
      <c r="J150" s="406"/>
      <c r="K150" s="406"/>
      <c r="L150" s="406"/>
      <c r="M150" s="406"/>
      <c r="N150" s="406"/>
      <c r="O150" s="406"/>
      <c r="P150" s="406"/>
      <c r="Q150" s="406"/>
      <c r="R150" s="406"/>
      <c r="S150" s="406"/>
      <c r="T150" s="406"/>
      <c r="U150" s="406"/>
      <c r="V150" s="406"/>
      <c r="W150" s="407"/>
    </row>
    <row r="151" spans="1:23" s="251" customFormat="1">
      <c r="A151" s="849"/>
      <c r="B151" s="807"/>
      <c r="C151" s="745"/>
      <c r="D151" s="864" t="s">
        <v>248</v>
      </c>
      <c r="E151" s="615"/>
      <c r="F151" s="806" t="s">
        <v>912</v>
      </c>
      <c r="G151" s="294"/>
      <c r="H151" s="351" t="str">
        <f>H137</f>
        <v>2" Aggregate Base</v>
      </c>
      <c r="I151" s="380"/>
      <c r="J151" s="380"/>
      <c r="K151" s="380"/>
      <c r="L151" s="622"/>
      <c r="M151" s="381" t="s">
        <v>334</v>
      </c>
      <c r="N151" s="517"/>
      <c r="O151" s="517"/>
      <c r="P151" s="517"/>
      <c r="Q151" s="517"/>
      <c r="R151" s="517"/>
      <c r="S151" s="517"/>
      <c r="T151" s="517"/>
      <c r="U151" s="517"/>
      <c r="V151" s="517"/>
      <c r="W151" s="518"/>
    </row>
    <row r="152" spans="1:23" s="251" customFormat="1" ht="15.75" customHeight="1">
      <c r="A152" s="849"/>
      <c r="B152" s="594"/>
      <c r="C152" s="595"/>
      <c r="D152" s="595"/>
      <c r="E152" s="595"/>
      <c r="F152" s="595"/>
      <c r="G152" s="413"/>
      <c r="H152" s="577" t="s">
        <v>288</v>
      </c>
      <c r="I152" s="578"/>
      <c r="J152" s="578"/>
      <c r="K152" s="578"/>
      <c r="L152" s="578"/>
      <c r="M152" s="578"/>
      <c r="N152" s="578"/>
      <c r="O152" s="578"/>
      <c r="P152" s="579"/>
      <c r="Q152" s="472"/>
      <c r="R152" s="473"/>
      <c r="S152" s="473"/>
      <c r="T152" s="473"/>
      <c r="U152" s="473"/>
      <c r="V152" s="473"/>
      <c r="W152" s="474"/>
    </row>
    <row r="153" spans="1:23" s="251" customFormat="1" ht="12" customHeight="1">
      <c r="A153" s="849"/>
      <c r="B153" s="594"/>
      <c r="C153" s="595"/>
      <c r="D153" s="595"/>
      <c r="E153" s="595"/>
      <c r="F153" s="595"/>
      <c r="G153" s="416"/>
      <c r="H153" s="542" t="s">
        <v>292</v>
      </c>
      <c r="I153" s="543"/>
      <c r="J153" s="544"/>
      <c r="K153" s="542" t="s">
        <v>294</v>
      </c>
      <c r="L153" s="543"/>
      <c r="M153" s="544"/>
      <c r="N153" s="542" t="s">
        <v>293</v>
      </c>
      <c r="O153" s="543"/>
      <c r="P153" s="544"/>
      <c r="Q153" s="475"/>
      <c r="R153" s="476"/>
      <c r="S153" s="476"/>
      <c r="T153" s="476"/>
      <c r="U153" s="476"/>
      <c r="V153" s="476"/>
      <c r="W153" s="477"/>
    </row>
    <row r="154" spans="1:23" s="251" customFormat="1" ht="15" customHeight="1" thickBot="1">
      <c r="A154" s="850"/>
      <c r="B154" s="596"/>
      <c r="C154" s="597"/>
      <c r="D154" s="597"/>
      <c r="E154" s="597"/>
      <c r="F154" s="597"/>
      <c r="G154" s="419"/>
      <c r="H154" s="344">
        <v>39.356301391671799</v>
      </c>
      <c r="I154" s="387"/>
      <c r="J154" s="388"/>
      <c r="K154" s="344">
        <v>-123.628171892144</v>
      </c>
      <c r="L154" s="387"/>
      <c r="M154" s="388"/>
      <c r="N154" s="383">
        <v>150</v>
      </c>
      <c r="O154" s="384"/>
      <c r="P154" s="385"/>
      <c r="Q154" s="478"/>
      <c r="R154" s="479"/>
      <c r="S154" s="479"/>
      <c r="T154" s="479"/>
      <c r="U154" s="479"/>
      <c r="V154" s="479"/>
      <c r="W154" s="480"/>
    </row>
    <row r="155" spans="1:23" s="251" customFormat="1" ht="5.25" customHeight="1" thickTop="1" thickBot="1">
      <c r="A155" s="849"/>
      <c r="B155" s="598"/>
      <c r="C155" s="599"/>
      <c r="D155" s="599"/>
      <c r="E155" s="599"/>
      <c r="F155" s="599"/>
      <c r="G155" s="153"/>
      <c r="H155" s="153"/>
      <c r="I155" s="252"/>
      <c r="J155" s="258"/>
      <c r="K155" s="258"/>
      <c r="L155" s="258"/>
      <c r="M155" s="258"/>
      <c r="N155" s="259"/>
      <c r="O155" s="260"/>
      <c r="P155" s="260"/>
      <c r="Q155" s="260"/>
      <c r="R155" s="260"/>
      <c r="S155" s="260"/>
      <c r="T155" s="260"/>
      <c r="U155" s="260"/>
      <c r="V155" s="260"/>
      <c r="W155" s="266"/>
    </row>
    <row r="156" spans="1:23" s="250" customFormat="1" ht="15.75" customHeight="1" thickTop="1">
      <c r="A156" s="847">
        <v>11</v>
      </c>
      <c r="B156" s="547" t="s">
        <v>142</v>
      </c>
      <c r="C156" s="548"/>
      <c r="D156" s="548"/>
      <c r="E156" s="548"/>
      <c r="F156" s="549"/>
      <c r="G156" s="375" t="s">
        <v>143</v>
      </c>
      <c r="H156" s="441" t="s">
        <v>286</v>
      </c>
      <c r="I156" s="442"/>
      <c r="J156" s="442"/>
      <c r="K156" s="442"/>
      <c r="L156" s="442"/>
      <c r="M156" s="443"/>
      <c r="N156" s="298" t="s">
        <v>290</v>
      </c>
      <c r="O156" s="566" t="s">
        <v>873</v>
      </c>
      <c r="P156" s="567"/>
      <c r="Q156" s="567"/>
      <c r="R156" s="567"/>
      <c r="S156" s="567"/>
      <c r="T156" s="567"/>
      <c r="U156" s="567"/>
      <c r="V156" s="568"/>
      <c r="W156" s="310" t="s">
        <v>291</v>
      </c>
    </row>
    <row r="157" spans="1:23" s="250" customFormat="1" ht="15">
      <c r="A157" s="849"/>
      <c r="B157" s="463" t="str">
        <f>$M$11&amp;" - "&amp;A156</f>
        <v>0A730 - 11</v>
      </c>
      <c r="C157" s="605"/>
      <c r="D157" s="605"/>
      <c r="E157" s="605"/>
      <c r="F157" s="606"/>
      <c r="G157" s="174">
        <f>SUM(N157:N163)+SUM(W158:W163)</f>
        <v>8</v>
      </c>
      <c r="H157" s="303">
        <v>1</v>
      </c>
      <c r="I157" s="377" t="s">
        <v>139</v>
      </c>
      <c r="J157" s="342">
        <v>1.5</v>
      </c>
      <c r="K157" s="342">
        <v>1.5</v>
      </c>
      <c r="L157" s="342">
        <v>1.5</v>
      </c>
      <c r="M157" s="342">
        <v>1.5</v>
      </c>
      <c r="N157" s="361">
        <f>IFERROR(AVERAGE(J157:M157),"")</f>
        <v>1.5</v>
      </c>
      <c r="O157" s="459" t="s">
        <v>875</v>
      </c>
      <c r="P157" s="460"/>
      <c r="Q157" s="460"/>
      <c r="R157" s="398"/>
      <c r="S157" s="398"/>
      <c r="T157" s="398"/>
      <c r="U157" s="398"/>
      <c r="V157" s="399"/>
      <c r="W157" s="570"/>
    </row>
    <row r="158" spans="1:23" s="250" customFormat="1" ht="15">
      <c r="A158" s="850"/>
      <c r="B158" s="435" t="s">
        <v>144</v>
      </c>
      <c r="C158" s="436"/>
      <c r="D158" s="436"/>
      <c r="E158" s="436"/>
      <c r="F158" s="437"/>
      <c r="G158" s="375" t="s">
        <v>131</v>
      </c>
      <c r="H158" s="304">
        <v>2</v>
      </c>
      <c r="I158" s="377" t="s">
        <v>139</v>
      </c>
      <c r="J158" s="342">
        <v>1.5</v>
      </c>
      <c r="K158" s="342">
        <v>1.5</v>
      </c>
      <c r="L158" s="342">
        <v>1.5</v>
      </c>
      <c r="M158" s="342">
        <v>1.5</v>
      </c>
      <c r="N158" s="361">
        <f t="shared" ref="N158:N163" si="10">IFERROR(AVERAGE(J158:M158),"")</f>
        <v>1.5</v>
      </c>
      <c r="O158" s="300">
        <v>8</v>
      </c>
      <c r="P158" s="301"/>
      <c r="Q158" s="379"/>
      <c r="R158" s="263"/>
      <c r="S158" s="149"/>
      <c r="T158" s="149"/>
      <c r="U158" s="170"/>
      <c r="V158" s="150"/>
      <c r="W158" s="307" t="str">
        <f>IFERROR(AVERAGE(S158:V158),"")</f>
        <v/>
      </c>
    </row>
    <row r="159" spans="1:23" s="251" customFormat="1" ht="15" customHeight="1">
      <c r="A159" s="850"/>
      <c r="B159" s="607" t="str">
        <f>IF($M$11="","",$M$11)</f>
        <v>0A730</v>
      </c>
      <c r="C159" s="608"/>
      <c r="D159" s="608"/>
      <c r="E159" s="608"/>
      <c r="F159" s="609"/>
      <c r="G159" s="151" t="str">
        <f>IF($G$145="","",$G$145)</f>
        <v>05-Nov-2012</v>
      </c>
      <c r="H159" s="305">
        <v>3</v>
      </c>
      <c r="I159" s="377" t="s">
        <v>139</v>
      </c>
      <c r="J159" s="342">
        <v>5</v>
      </c>
      <c r="K159" s="342">
        <v>5</v>
      </c>
      <c r="L159" s="342">
        <v>5</v>
      </c>
      <c r="M159" s="342">
        <v>5</v>
      </c>
      <c r="N159" s="361">
        <f t="shared" si="10"/>
        <v>5</v>
      </c>
      <c r="O159" s="300">
        <v>9</v>
      </c>
      <c r="P159" s="301"/>
      <c r="Q159" s="379"/>
      <c r="R159" s="263"/>
      <c r="S159" s="149"/>
      <c r="T159" s="149"/>
      <c r="U159" s="149"/>
      <c r="V159" s="149"/>
      <c r="W159" s="307" t="str">
        <f>IFERROR(AVERAGE(S159:V159),"")</f>
        <v/>
      </c>
    </row>
    <row r="160" spans="1:23" s="251" customFormat="1" ht="15" customHeight="1">
      <c r="A160" s="849"/>
      <c r="B160" s="435" t="s">
        <v>136</v>
      </c>
      <c r="C160" s="436"/>
      <c r="D160" s="436"/>
      <c r="E160" s="436"/>
      <c r="F160" s="437"/>
      <c r="G160" s="375" t="s">
        <v>27</v>
      </c>
      <c r="H160" s="304">
        <v>4</v>
      </c>
      <c r="I160" s="377"/>
      <c r="J160" s="342"/>
      <c r="K160" s="342"/>
      <c r="L160" s="342"/>
      <c r="M160" s="342"/>
      <c r="N160" s="361" t="str">
        <f t="shared" si="10"/>
        <v/>
      </c>
      <c r="O160" s="300">
        <v>10</v>
      </c>
      <c r="P160" s="301"/>
      <c r="Q160" s="379"/>
      <c r="R160" s="263"/>
      <c r="S160" s="149"/>
      <c r="T160" s="149"/>
      <c r="U160" s="170"/>
      <c r="V160" s="150"/>
      <c r="W160" s="307" t="str">
        <f>IFERROR(AVERAGE(S160:V160),"")</f>
        <v/>
      </c>
    </row>
    <row r="161" spans="1:23" s="251" customFormat="1" ht="15" customHeight="1">
      <c r="A161" s="849"/>
      <c r="B161" s="868" t="str">
        <f>B147</f>
        <v>MEN</v>
      </c>
      <c r="C161" s="550"/>
      <c r="D161" s="550"/>
      <c r="E161" s="550"/>
      <c r="F161" s="551"/>
      <c r="G161" s="372" t="str">
        <f>$G$21</f>
        <v>20</v>
      </c>
      <c r="H161" s="305">
        <v>5</v>
      </c>
      <c r="I161" s="377"/>
      <c r="J161" s="342"/>
      <c r="K161" s="342"/>
      <c r="L161" s="342"/>
      <c r="M161" s="342"/>
      <c r="N161" s="361" t="str">
        <f t="shared" si="10"/>
        <v/>
      </c>
      <c r="O161" s="302"/>
      <c r="P161" s="301"/>
      <c r="Q161" s="312"/>
      <c r="R161" s="306"/>
      <c r="S161" s="313"/>
      <c r="T161" s="313"/>
      <c r="U161" s="314"/>
      <c r="V161" s="315"/>
      <c r="W161" s="299"/>
    </row>
    <row r="162" spans="1:23" s="251" customFormat="1" ht="15" customHeight="1">
      <c r="A162" s="849"/>
      <c r="B162" s="435" t="s">
        <v>133</v>
      </c>
      <c r="C162" s="436"/>
      <c r="D162" s="436"/>
      <c r="E162" s="436"/>
      <c r="F162" s="437"/>
      <c r="G162" s="371" t="s">
        <v>145</v>
      </c>
      <c r="H162" s="304">
        <v>6</v>
      </c>
      <c r="I162" s="377"/>
      <c r="J162" s="342"/>
      <c r="K162" s="342"/>
      <c r="L162" s="342"/>
      <c r="M162" s="342"/>
      <c r="N162" s="361" t="str">
        <f t="shared" si="10"/>
        <v/>
      </c>
      <c r="O162" s="302"/>
      <c r="P162" s="301"/>
      <c r="Q162" s="312"/>
      <c r="R162" s="306"/>
      <c r="S162" s="313"/>
      <c r="T162" s="313"/>
      <c r="U162" s="314"/>
      <c r="V162" s="315"/>
      <c r="W162" s="299"/>
    </row>
    <row r="163" spans="1:23" s="251" customFormat="1" ht="15" customHeight="1">
      <c r="A163" s="848"/>
      <c r="B163" s="883" t="str">
        <f>B149</f>
        <v/>
      </c>
      <c r="C163" s="886"/>
      <c r="D163" s="880">
        <v>12.3</v>
      </c>
      <c r="E163" s="885" t="str">
        <f>E149</f>
        <v/>
      </c>
      <c r="F163" s="887"/>
      <c r="G163" s="870" t="str">
        <f>IF(G149="","",G149)</f>
        <v>01</v>
      </c>
      <c r="H163" s="305">
        <v>7</v>
      </c>
      <c r="I163" s="377"/>
      <c r="J163" s="342"/>
      <c r="K163" s="342"/>
      <c r="L163" s="342"/>
      <c r="M163" s="342"/>
      <c r="N163" s="361" t="str">
        <f t="shared" si="10"/>
        <v/>
      </c>
      <c r="O163" s="302"/>
      <c r="P163" s="301"/>
      <c r="Q163" s="312"/>
      <c r="R163" s="306"/>
      <c r="S163" s="313"/>
      <c r="T163" s="313"/>
      <c r="U163" s="314"/>
      <c r="V163" s="315"/>
      <c r="W163" s="299"/>
    </row>
    <row r="164" spans="1:23" s="251" customFormat="1" ht="15">
      <c r="A164" s="849"/>
      <c r="B164" s="435" t="s">
        <v>146</v>
      </c>
      <c r="C164" s="436"/>
      <c r="D164" s="436"/>
      <c r="E164" s="436"/>
      <c r="F164" s="437"/>
      <c r="G164" s="861" t="s">
        <v>134</v>
      </c>
      <c r="H164" s="405" t="s">
        <v>333</v>
      </c>
      <c r="I164" s="406"/>
      <c r="J164" s="406"/>
      <c r="K164" s="406"/>
      <c r="L164" s="406"/>
      <c r="M164" s="406"/>
      <c r="N164" s="406"/>
      <c r="O164" s="406"/>
      <c r="P164" s="406"/>
      <c r="Q164" s="406"/>
      <c r="R164" s="406"/>
      <c r="S164" s="406"/>
      <c r="T164" s="406"/>
      <c r="U164" s="406"/>
      <c r="V164" s="406"/>
      <c r="W164" s="407"/>
    </row>
    <row r="165" spans="1:23" s="251" customFormat="1">
      <c r="A165" s="849"/>
      <c r="B165" s="807"/>
      <c r="C165" s="746"/>
      <c r="D165" s="852" t="s">
        <v>939</v>
      </c>
      <c r="E165" s="616"/>
      <c r="F165" s="806" t="s">
        <v>912</v>
      </c>
      <c r="G165" s="863"/>
      <c r="H165" s="351" t="str">
        <f>H151</f>
        <v>2" Aggregate Base</v>
      </c>
      <c r="I165" s="380"/>
      <c r="J165" s="380"/>
      <c r="K165" s="380"/>
      <c r="L165" s="622"/>
      <c r="M165" s="381" t="s">
        <v>334</v>
      </c>
      <c r="N165" s="381"/>
      <c r="O165" s="381"/>
      <c r="P165" s="381"/>
      <c r="Q165" s="381"/>
      <c r="R165" s="381"/>
      <c r="S165" s="381"/>
      <c r="T165" s="381"/>
      <c r="U165" s="381"/>
      <c r="V165" s="381"/>
      <c r="W165" s="382"/>
    </row>
    <row r="166" spans="1:23" s="251" customFormat="1" ht="15.75" customHeight="1">
      <c r="A166" s="849"/>
      <c r="B166" s="594"/>
      <c r="C166" s="595"/>
      <c r="D166" s="595"/>
      <c r="E166" s="595"/>
      <c r="F166" s="595"/>
      <c r="G166" s="413"/>
      <c r="H166" s="577" t="s">
        <v>288</v>
      </c>
      <c r="I166" s="578"/>
      <c r="J166" s="578"/>
      <c r="K166" s="578"/>
      <c r="L166" s="578"/>
      <c r="M166" s="578"/>
      <c r="N166" s="578"/>
      <c r="O166" s="578"/>
      <c r="P166" s="579"/>
      <c r="Q166" s="472"/>
      <c r="R166" s="473"/>
      <c r="S166" s="473"/>
      <c r="T166" s="473"/>
      <c r="U166" s="473"/>
      <c r="V166" s="473"/>
      <c r="W166" s="474"/>
    </row>
    <row r="167" spans="1:23" s="251" customFormat="1" ht="12" customHeight="1">
      <c r="A167" s="849"/>
      <c r="B167" s="594"/>
      <c r="C167" s="595"/>
      <c r="D167" s="595"/>
      <c r="E167" s="595"/>
      <c r="F167" s="595"/>
      <c r="G167" s="416"/>
      <c r="H167" s="542" t="s">
        <v>292</v>
      </c>
      <c r="I167" s="543"/>
      <c r="J167" s="544"/>
      <c r="K167" s="542" t="s">
        <v>294</v>
      </c>
      <c r="L167" s="543"/>
      <c r="M167" s="544"/>
      <c r="N167" s="542" t="s">
        <v>293</v>
      </c>
      <c r="O167" s="543"/>
      <c r="P167" s="544"/>
      <c r="Q167" s="475"/>
      <c r="R167" s="476"/>
      <c r="S167" s="476"/>
      <c r="T167" s="476"/>
      <c r="U167" s="476"/>
      <c r="V167" s="476"/>
      <c r="W167" s="477"/>
    </row>
    <row r="168" spans="1:23" s="251" customFormat="1" ht="15" customHeight="1" thickBot="1">
      <c r="A168" s="850"/>
      <c r="B168" s="596"/>
      <c r="C168" s="597"/>
      <c r="D168" s="597"/>
      <c r="E168" s="597"/>
      <c r="F168" s="597"/>
      <c r="G168" s="419"/>
      <c r="H168" s="344">
        <v>39.3577634891654</v>
      </c>
      <c r="I168" s="387"/>
      <c r="J168" s="388"/>
      <c r="K168" s="344">
        <v>-123.63545287593099</v>
      </c>
      <c r="L168" s="389"/>
      <c r="M168" s="390"/>
      <c r="N168" s="383">
        <v>191</v>
      </c>
      <c r="O168" s="384"/>
      <c r="P168" s="385"/>
      <c r="Q168" s="478"/>
      <c r="R168" s="479"/>
      <c r="S168" s="479"/>
      <c r="T168" s="479"/>
      <c r="U168" s="479"/>
      <c r="V168" s="479"/>
      <c r="W168" s="480"/>
    </row>
    <row r="169" spans="1:23" s="251" customFormat="1" ht="6.75" customHeight="1" thickTop="1" thickBot="1">
      <c r="A169" s="849"/>
      <c r="B169" s="598"/>
      <c r="C169" s="599"/>
      <c r="D169" s="599"/>
      <c r="E169" s="599"/>
      <c r="F169" s="599"/>
      <c r="G169" s="153"/>
      <c r="H169" s="153"/>
      <c r="I169" s="252"/>
      <c r="J169" s="258"/>
      <c r="K169" s="258"/>
      <c r="L169" s="258"/>
      <c r="M169" s="258"/>
      <c r="N169" s="259"/>
      <c r="O169" s="260"/>
      <c r="P169" s="260"/>
      <c r="Q169" s="260"/>
      <c r="R169" s="260"/>
      <c r="S169" s="260"/>
      <c r="T169" s="260"/>
      <c r="U169" s="260"/>
      <c r="V169" s="260"/>
      <c r="W169" s="266"/>
    </row>
    <row r="170" spans="1:23" s="250" customFormat="1" ht="15.75" customHeight="1" thickTop="1">
      <c r="A170" s="848">
        <v>12</v>
      </c>
      <c r="B170" s="547" t="s">
        <v>142</v>
      </c>
      <c r="C170" s="548"/>
      <c r="D170" s="548"/>
      <c r="E170" s="548"/>
      <c r="F170" s="549"/>
      <c r="G170" s="375" t="s">
        <v>143</v>
      </c>
      <c r="H170" s="441" t="s">
        <v>286</v>
      </c>
      <c r="I170" s="442"/>
      <c r="J170" s="442"/>
      <c r="K170" s="442"/>
      <c r="L170" s="442"/>
      <c r="M170" s="443"/>
      <c r="N170" s="298" t="s">
        <v>290</v>
      </c>
      <c r="O170" s="566" t="s">
        <v>873</v>
      </c>
      <c r="P170" s="567"/>
      <c r="Q170" s="567"/>
      <c r="R170" s="567"/>
      <c r="S170" s="567"/>
      <c r="T170" s="567"/>
      <c r="U170" s="567"/>
      <c r="V170" s="568"/>
      <c r="W170" s="310" t="s">
        <v>291</v>
      </c>
    </row>
    <row r="171" spans="1:23" s="250" customFormat="1" ht="15">
      <c r="A171" s="849"/>
      <c r="B171" s="463" t="str">
        <f>$M$11&amp;" - "&amp;A170</f>
        <v>0A730 - 12</v>
      </c>
      <c r="C171" s="605"/>
      <c r="D171" s="605"/>
      <c r="E171" s="605"/>
      <c r="F171" s="606"/>
      <c r="G171" s="174">
        <f>SUM(N171:N177)+SUM(W172:W177)</f>
        <v>3</v>
      </c>
      <c r="H171" s="303">
        <v>1</v>
      </c>
      <c r="I171" s="377" t="s">
        <v>139</v>
      </c>
      <c r="J171" s="342">
        <v>1</v>
      </c>
      <c r="K171" s="342">
        <v>1</v>
      </c>
      <c r="L171" s="342">
        <v>1</v>
      </c>
      <c r="M171" s="342">
        <v>1</v>
      </c>
      <c r="N171" s="350">
        <f>IFERROR(AVERAGE(J171:M171),"")</f>
        <v>1</v>
      </c>
      <c r="O171" s="459" t="s">
        <v>875</v>
      </c>
      <c r="P171" s="460"/>
      <c r="Q171" s="460"/>
      <c r="R171" s="398"/>
      <c r="S171" s="398"/>
      <c r="T171" s="398"/>
      <c r="U171" s="398"/>
      <c r="V171" s="399"/>
      <c r="W171" s="570"/>
    </row>
    <row r="172" spans="1:23" s="250" customFormat="1" ht="15">
      <c r="A172" s="850"/>
      <c r="B172" s="435" t="s">
        <v>144</v>
      </c>
      <c r="C172" s="436"/>
      <c r="D172" s="436"/>
      <c r="E172" s="436"/>
      <c r="F172" s="437"/>
      <c r="G172" s="375" t="s">
        <v>131</v>
      </c>
      <c r="H172" s="304">
        <v>2</v>
      </c>
      <c r="I172" s="377" t="s">
        <v>139</v>
      </c>
      <c r="J172" s="342">
        <v>2</v>
      </c>
      <c r="K172" s="342">
        <v>2</v>
      </c>
      <c r="L172" s="342">
        <v>2</v>
      </c>
      <c r="M172" s="342">
        <v>2</v>
      </c>
      <c r="N172" s="350">
        <f t="shared" ref="N172:N177" si="11">IFERROR(AVERAGE(J172:M172),"")</f>
        <v>2</v>
      </c>
      <c r="O172" s="300">
        <v>8</v>
      </c>
      <c r="P172" s="301"/>
      <c r="Q172" s="379"/>
      <c r="R172" s="263"/>
      <c r="S172" s="149"/>
      <c r="T172" s="149"/>
      <c r="U172" s="170"/>
      <c r="V172" s="150"/>
      <c r="W172" s="307" t="str">
        <f>IFERROR(AVERAGE(S172:V172),"")</f>
        <v/>
      </c>
    </row>
    <row r="173" spans="1:23" s="251" customFormat="1" ht="15" customHeight="1">
      <c r="A173" s="850"/>
      <c r="B173" s="607" t="str">
        <f>IF($M$11="","",$M$11)</f>
        <v>0A730</v>
      </c>
      <c r="C173" s="608"/>
      <c r="D173" s="608"/>
      <c r="E173" s="608"/>
      <c r="F173" s="609"/>
      <c r="G173" s="151" t="str">
        <f>IF($G$159="","",$G$159)</f>
        <v>05-Nov-2012</v>
      </c>
      <c r="H173" s="305">
        <v>3</v>
      </c>
      <c r="I173" s="377"/>
      <c r="J173" s="342"/>
      <c r="K173" s="342"/>
      <c r="L173" s="342"/>
      <c r="M173" s="342"/>
      <c r="N173" s="350" t="str">
        <f t="shared" si="11"/>
        <v/>
      </c>
      <c r="O173" s="300">
        <v>9</v>
      </c>
      <c r="P173" s="301"/>
      <c r="Q173" s="379"/>
      <c r="R173" s="263"/>
      <c r="S173" s="149"/>
      <c r="T173" s="149"/>
      <c r="U173" s="149"/>
      <c r="V173" s="149"/>
      <c r="W173" s="307" t="str">
        <f>IFERROR(AVERAGE(S173:V173),"")</f>
        <v/>
      </c>
    </row>
    <row r="174" spans="1:23" s="251" customFormat="1" ht="15" customHeight="1">
      <c r="A174" s="849"/>
      <c r="B174" s="435" t="s">
        <v>136</v>
      </c>
      <c r="C174" s="436"/>
      <c r="D174" s="436"/>
      <c r="E174" s="436"/>
      <c r="F174" s="437"/>
      <c r="G174" s="375" t="s">
        <v>27</v>
      </c>
      <c r="H174" s="304">
        <v>4</v>
      </c>
      <c r="I174" s="377"/>
      <c r="J174" s="342"/>
      <c r="K174" s="342"/>
      <c r="L174" s="342"/>
      <c r="M174" s="342"/>
      <c r="N174" s="350" t="str">
        <f t="shared" si="11"/>
        <v/>
      </c>
      <c r="O174" s="300">
        <v>10</v>
      </c>
      <c r="P174" s="301"/>
      <c r="Q174" s="379"/>
      <c r="R174" s="263"/>
      <c r="S174" s="149"/>
      <c r="T174" s="149"/>
      <c r="U174" s="170"/>
      <c r="V174" s="150"/>
      <c r="W174" s="307" t="str">
        <f>IFERROR(AVERAGE(S174:V174),"")</f>
        <v/>
      </c>
    </row>
    <row r="175" spans="1:23" s="251" customFormat="1" ht="15" customHeight="1">
      <c r="A175" s="848"/>
      <c r="B175" s="868" t="str">
        <f>B161</f>
        <v>MEN</v>
      </c>
      <c r="C175" s="550"/>
      <c r="D175" s="550"/>
      <c r="E175" s="550"/>
      <c r="F175" s="551"/>
      <c r="G175" s="372" t="str">
        <f>$G$21</f>
        <v>20</v>
      </c>
      <c r="H175" s="305">
        <v>5</v>
      </c>
      <c r="I175" s="377"/>
      <c r="J175" s="342"/>
      <c r="K175" s="342"/>
      <c r="L175" s="342"/>
      <c r="M175" s="342"/>
      <c r="N175" s="350" t="str">
        <f t="shared" si="11"/>
        <v/>
      </c>
      <c r="O175" s="302"/>
      <c r="P175" s="301"/>
      <c r="Q175" s="312"/>
      <c r="R175" s="306"/>
      <c r="S175" s="313"/>
      <c r="T175" s="313"/>
      <c r="U175" s="314"/>
      <c r="V175" s="315"/>
      <c r="W175" s="299"/>
    </row>
    <row r="176" spans="1:23" s="251" customFormat="1" ht="15" customHeight="1">
      <c r="A176" s="849"/>
      <c r="B176" s="435" t="s">
        <v>133</v>
      </c>
      <c r="C176" s="436"/>
      <c r="D176" s="436"/>
      <c r="E176" s="436"/>
      <c r="F176" s="437"/>
      <c r="G176" s="371" t="s">
        <v>145</v>
      </c>
      <c r="H176" s="304">
        <v>6</v>
      </c>
      <c r="I176" s="377"/>
      <c r="J176" s="342"/>
      <c r="K176" s="342"/>
      <c r="L176" s="342"/>
      <c r="M176" s="342"/>
      <c r="N176" s="350" t="str">
        <f t="shared" si="11"/>
        <v/>
      </c>
      <c r="O176" s="302"/>
      <c r="P176" s="301"/>
      <c r="Q176" s="312"/>
      <c r="R176" s="306"/>
      <c r="S176" s="313"/>
      <c r="T176" s="313"/>
      <c r="U176" s="314"/>
      <c r="V176" s="315"/>
      <c r="W176" s="299"/>
    </row>
    <row r="177" spans="1:23" s="251" customFormat="1" ht="15" customHeight="1">
      <c r="A177" s="849"/>
      <c r="B177" s="859" t="str">
        <f>B163</f>
        <v/>
      </c>
      <c r="C177" s="886"/>
      <c r="D177" s="880">
        <v>11.8</v>
      </c>
      <c r="E177" s="885" t="str">
        <f>E163</f>
        <v/>
      </c>
      <c r="F177" s="887"/>
      <c r="G177" s="870" t="str">
        <f>IF(G163="","",G163)</f>
        <v>01</v>
      </c>
      <c r="H177" s="305">
        <v>7</v>
      </c>
      <c r="I177" s="377"/>
      <c r="J177" s="342"/>
      <c r="K177" s="342"/>
      <c r="L177" s="342"/>
      <c r="M177" s="342"/>
      <c r="N177" s="350" t="str">
        <f t="shared" si="11"/>
        <v/>
      </c>
      <c r="O177" s="302"/>
      <c r="P177" s="301"/>
      <c r="Q177" s="312"/>
      <c r="R177" s="306"/>
      <c r="S177" s="313"/>
      <c r="T177" s="313"/>
      <c r="U177" s="314"/>
      <c r="V177" s="315"/>
      <c r="W177" s="299"/>
    </row>
    <row r="178" spans="1:23" s="251" customFormat="1" ht="15">
      <c r="A178" s="849"/>
      <c r="B178" s="435" t="s">
        <v>146</v>
      </c>
      <c r="C178" s="436"/>
      <c r="D178" s="436"/>
      <c r="E178" s="436"/>
      <c r="F178" s="437"/>
      <c r="G178" s="862" t="s">
        <v>134</v>
      </c>
      <c r="H178" s="405" t="s">
        <v>333</v>
      </c>
      <c r="I178" s="406"/>
      <c r="J178" s="406"/>
      <c r="K178" s="406"/>
      <c r="L178" s="406"/>
      <c r="M178" s="406"/>
      <c r="N178" s="406"/>
      <c r="O178" s="406"/>
      <c r="P178" s="406"/>
      <c r="Q178" s="406"/>
      <c r="R178" s="406"/>
      <c r="S178" s="406"/>
      <c r="T178" s="406"/>
      <c r="U178" s="406"/>
      <c r="V178" s="406"/>
      <c r="W178" s="407"/>
    </row>
    <row r="179" spans="1:23" s="251" customFormat="1">
      <c r="A179" s="849"/>
      <c r="B179" s="807"/>
      <c r="C179" s="744"/>
      <c r="D179" s="852" t="s">
        <v>248</v>
      </c>
      <c r="E179" s="550"/>
      <c r="F179" s="806" t="s">
        <v>912</v>
      </c>
      <c r="G179" s="294"/>
      <c r="H179" s="351" t="str">
        <f>H165</f>
        <v>2" Aggregate Base</v>
      </c>
      <c r="I179" s="380"/>
      <c r="J179" s="380"/>
      <c r="K179" s="380"/>
      <c r="L179" s="622"/>
      <c r="M179" s="381" t="s">
        <v>334</v>
      </c>
      <c r="N179" s="517"/>
      <c r="O179" s="517"/>
      <c r="P179" s="517"/>
      <c r="Q179" s="517"/>
      <c r="R179" s="517"/>
      <c r="S179" s="517"/>
      <c r="T179" s="517"/>
      <c r="U179" s="517"/>
      <c r="V179" s="517"/>
      <c r="W179" s="518"/>
    </row>
    <row r="180" spans="1:23" s="251" customFormat="1" ht="15.75" customHeight="1">
      <c r="A180" s="850"/>
      <c r="B180" s="594"/>
      <c r="C180" s="595"/>
      <c r="D180" s="595"/>
      <c r="E180" s="595"/>
      <c r="F180" s="595"/>
      <c r="G180" s="413"/>
      <c r="H180" s="577" t="s">
        <v>288</v>
      </c>
      <c r="I180" s="578"/>
      <c r="J180" s="578"/>
      <c r="K180" s="578"/>
      <c r="L180" s="578"/>
      <c r="M180" s="578"/>
      <c r="N180" s="578"/>
      <c r="O180" s="578"/>
      <c r="P180" s="579"/>
      <c r="Q180" s="472"/>
      <c r="R180" s="473"/>
      <c r="S180" s="473"/>
      <c r="T180" s="473"/>
      <c r="U180" s="473"/>
      <c r="V180" s="473"/>
      <c r="W180" s="474"/>
    </row>
    <row r="181" spans="1:23" s="251" customFormat="1" ht="12" customHeight="1">
      <c r="A181" s="849"/>
      <c r="B181" s="594"/>
      <c r="C181" s="595"/>
      <c r="D181" s="595"/>
      <c r="E181" s="595"/>
      <c r="F181" s="595"/>
      <c r="G181" s="416"/>
      <c r="H181" s="542" t="s">
        <v>292</v>
      </c>
      <c r="I181" s="543"/>
      <c r="J181" s="544"/>
      <c r="K181" s="542" t="s">
        <v>294</v>
      </c>
      <c r="L181" s="543"/>
      <c r="M181" s="544"/>
      <c r="N181" s="542" t="s">
        <v>293</v>
      </c>
      <c r="O181" s="543"/>
      <c r="P181" s="544"/>
      <c r="Q181" s="475"/>
      <c r="R181" s="476"/>
      <c r="S181" s="476"/>
      <c r="T181" s="476"/>
      <c r="U181" s="476"/>
      <c r="V181" s="476"/>
      <c r="W181" s="477"/>
    </row>
    <row r="182" spans="1:23" s="251" customFormat="1" ht="15" customHeight="1" thickBot="1">
      <c r="A182" s="849"/>
      <c r="B182" s="596"/>
      <c r="C182" s="597"/>
      <c r="D182" s="597"/>
      <c r="E182" s="597"/>
      <c r="F182" s="597"/>
      <c r="G182" s="419"/>
      <c r="H182" s="344">
        <v>39.360073891997402</v>
      </c>
      <c r="I182" s="387"/>
      <c r="J182" s="388"/>
      <c r="K182" s="344">
        <v>-123.642780558825</v>
      </c>
      <c r="L182" s="387"/>
      <c r="M182" s="388"/>
      <c r="N182" s="383">
        <v>211</v>
      </c>
      <c r="O182" s="384"/>
      <c r="P182" s="385"/>
      <c r="Q182" s="478"/>
      <c r="R182" s="479"/>
      <c r="S182" s="479"/>
      <c r="T182" s="479"/>
      <c r="U182" s="479"/>
      <c r="V182" s="479"/>
      <c r="W182" s="480"/>
    </row>
    <row r="183" spans="1:23" s="251" customFormat="1" ht="5.25" customHeight="1" thickTop="1" thickBot="1">
      <c r="A183" s="849"/>
      <c r="B183" s="610"/>
      <c r="C183" s="611"/>
      <c r="D183" s="611"/>
      <c r="E183" s="611"/>
      <c r="F183" s="611"/>
      <c r="G183" s="153"/>
      <c r="H183" s="152"/>
      <c r="I183" s="257"/>
      <c r="J183" s="254"/>
      <c r="K183" s="254"/>
      <c r="L183" s="254"/>
      <c r="M183" s="254"/>
      <c r="N183" s="255"/>
      <c r="O183" s="256"/>
      <c r="P183" s="256"/>
      <c r="Q183" s="256"/>
      <c r="R183" s="256"/>
      <c r="S183" s="256"/>
      <c r="T183" s="256"/>
      <c r="U183" s="256"/>
      <c r="V183" s="256"/>
      <c r="W183" s="265"/>
    </row>
    <row r="184" spans="1:23" s="250" customFormat="1" ht="15.75" customHeight="1" thickTop="1">
      <c r="A184" s="847">
        <v>13</v>
      </c>
      <c r="B184" s="435" t="s">
        <v>142</v>
      </c>
      <c r="C184" s="436"/>
      <c r="D184" s="436"/>
      <c r="E184" s="436"/>
      <c r="F184" s="437"/>
      <c r="G184" s="375" t="s">
        <v>143</v>
      </c>
      <c r="H184" s="441" t="s">
        <v>286</v>
      </c>
      <c r="I184" s="442"/>
      <c r="J184" s="442"/>
      <c r="K184" s="442"/>
      <c r="L184" s="442"/>
      <c r="M184" s="443"/>
      <c r="N184" s="298" t="s">
        <v>290</v>
      </c>
      <c r="O184" s="566" t="s">
        <v>873</v>
      </c>
      <c r="P184" s="567"/>
      <c r="Q184" s="567"/>
      <c r="R184" s="567"/>
      <c r="S184" s="567"/>
      <c r="T184" s="567"/>
      <c r="U184" s="567"/>
      <c r="V184" s="568"/>
      <c r="W184" s="310" t="s">
        <v>291</v>
      </c>
    </row>
    <row r="185" spans="1:23" s="250" customFormat="1" ht="15">
      <c r="A185" s="850"/>
      <c r="B185" s="463" t="str">
        <f>$M$11&amp;" - "&amp;A184</f>
        <v>0A730 - 13</v>
      </c>
      <c r="C185" s="605"/>
      <c r="D185" s="605"/>
      <c r="E185" s="605"/>
      <c r="F185" s="606"/>
      <c r="G185" s="174">
        <f>SUM(N185:N191)+SUM(W186:W191)</f>
        <v>8.5</v>
      </c>
      <c r="H185" s="303">
        <v>1</v>
      </c>
      <c r="I185" s="377" t="s">
        <v>139</v>
      </c>
      <c r="J185" s="342">
        <v>0.5</v>
      </c>
      <c r="K185" s="342">
        <v>0.5</v>
      </c>
      <c r="L185" s="342">
        <v>0.5</v>
      </c>
      <c r="M185" s="342">
        <v>0.5</v>
      </c>
      <c r="N185" s="350">
        <f>IFERROR(AVERAGE(J185:M185),"")</f>
        <v>0.5</v>
      </c>
      <c r="O185" s="459" t="s">
        <v>875</v>
      </c>
      <c r="P185" s="460"/>
      <c r="Q185" s="460"/>
      <c r="R185" s="398"/>
      <c r="S185" s="398"/>
      <c r="T185" s="398"/>
      <c r="U185" s="398"/>
      <c r="V185" s="399"/>
      <c r="W185" s="570"/>
    </row>
    <row r="186" spans="1:23" s="250" customFormat="1" ht="15">
      <c r="A186" s="849"/>
      <c r="B186" s="435" t="s">
        <v>144</v>
      </c>
      <c r="C186" s="436"/>
      <c r="D186" s="436"/>
      <c r="E186" s="436"/>
      <c r="F186" s="437"/>
      <c r="G186" s="375" t="s">
        <v>131</v>
      </c>
      <c r="H186" s="304">
        <v>2</v>
      </c>
      <c r="I186" s="377" t="s">
        <v>139</v>
      </c>
      <c r="J186" s="342">
        <v>1.5</v>
      </c>
      <c r="K186" s="342">
        <v>1.5</v>
      </c>
      <c r="L186" s="342">
        <v>1.5</v>
      </c>
      <c r="M186" s="342">
        <v>1.5</v>
      </c>
      <c r="N186" s="350">
        <f t="shared" ref="N186:N191" si="12">IFERROR(AVERAGE(J186:M186),"")</f>
        <v>1.5</v>
      </c>
      <c r="O186" s="300">
        <v>8</v>
      </c>
      <c r="P186" s="301"/>
      <c r="Q186" s="379"/>
      <c r="R186" s="263"/>
      <c r="S186" s="149"/>
      <c r="T186" s="149"/>
      <c r="U186" s="170"/>
      <c r="V186" s="150"/>
      <c r="W186" s="307" t="str">
        <f>IFERROR(AVERAGE(S186:V186),"")</f>
        <v/>
      </c>
    </row>
    <row r="187" spans="1:23" s="251" customFormat="1" ht="15" customHeight="1">
      <c r="A187" s="849"/>
      <c r="B187" s="607" t="str">
        <f>IF($M$11="","",$M$11)</f>
        <v>0A730</v>
      </c>
      <c r="C187" s="608"/>
      <c r="D187" s="608"/>
      <c r="E187" s="608"/>
      <c r="F187" s="609"/>
      <c r="G187" s="151" t="str">
        <f>IF($G$173="","",$G$173)</f>
        <v>05-Nov-2012</v>
      </c>
      <c r="H187" s="305">
        <v>3</v>
      </c>
      <c r="I187" s="377" t="s">
        <v>139</v>
      </c>
      <c r="J187" s="342">
        <v>3.5</v>
      </c>
      <c r="K187" s="342">
        <v>3.5</v>
      </c>
      <c r="L187" s="342">
        <v>3.5</v>
      </c>
      <c r="M187" s="342">
        <v>3.5</v>
      </c>
      <c r="N187" s="350">
        <f t="shared" si="12"/>
        <v>3.5</v>
      </c>
      <c r="O187" s="300">
        <v>9</v>
      </c>
      <c r="P187" s="301"/>
      <c r="Q187" s="379"/>
      <c r="R187" s="263"/>
      <c r="S187" s="149"/>
      <c r="T187" s="149"/>
      <c r="U187" s="149"/>
      <c r="V187" s="149"/>
      <c r="W187" s="307" t="str">
        <f>IFERROR(AVERAGE(S187:V187),"")</f>
        <v/>
      </c>
    </row>
    <row r="188" spans="1:23" s="251" customFormat="1" ht="15" customHeight="1">
      <c r="A188" s="849"/>
      <c r="B188" s="435" t="s">
        <v>136</v>
      </c>
      <c r="C188" s="436"/>
      <c r="D188" s="436"/>
      <c r="E188" s="436"/>
      <c r="F188" s="437"/>
      <c r="G188" s="375" t="s">
        <v>27</v>
      </c>
      <c r="H188" s="304">
        <v>4</v>
      </c>
      <c r="I188" s="377" t="s">
        <v>139</v>
      </c>
      <c r="J188" s="342">
        <v>3</v>
      </c>
      <c r="K188" s="342">
        <v>3</v>
      </c>
      <c r="L188" s="342">
        <v>3</v>
      </c>
      <c r="M188" s="342">
        <v>3</v>
      </c>
      <c r="N188" s="350">
        <f t="shared" si="12"/>
        <v>3</v>
      </c>
      <c r="O188" s="300">
        <v>10</v>
      </c>
      <c r="P188" s="301"/>
      <c r="Q188" s="379"/>
      <c r="R188" s="263"/>
      <c r="S188" s="149"/>
      <c r="T188" s="149"/>
      <c r="U188" s="170"/>
      <c r="V188" s="150"/>
      <c r="W188" s="307" t="str">
        <f>IFERROR(AVERAGE(S188:V188),"")</f>
        <v/>
      </c>
    </row>
    <row r="189" spans="1:23" s="251" customFormat="1" ht="15" customHeight="1">
      <c r="A189" s="848"/>
      <c r="B189" s="868" t="str">
        <f>B175</f>
        <v>MEN</v>
      </c>
      <c r="C189" s="550"/>
      <c r="D189" s="550"/>
      <c r="E189" s="550"/>
      <c r="F189" s="551"/>
      <c r="G189" s="372" t="str">
        <f>G175</f>
        <v>20</v>
      </c>
      <c r="H189" s="305">
        <v>5</v>
      </c>
      <c r="I189" s="377"/>
      <c r="J189" s="342"/>
      <c r="K189" s="342"/>
      <c r="L189" s="342"/>
      <c r="M189" s="342"/>
      <c r="N189" s="350" t="str">
        <f t="shared" si="12"/>
        <v/>
      </c>
      <c r="O189" s="302"/>
      <c r="P189" s="301"/>
      <c r="Q189" s="312"/>
      <c r="R189" s="306"/>
      <c r="S189" s="313"/>
      <c r="T189" s="313"/>
      <c r="U189" s="314"/>
      <c r="V189" s="315"/>
      <c r="W189" s="299"/>
    </row>
    <row r="190" spans="1:23" s="251" customFormat="1" ht="15" customHeight="1">
      <c r="A190" s="849"/>
      <c r="B190" s="435" t="s">
        <v>133</v>
      </c>
      <c r="C190" s="436"/>
      <c r="D190" s="436"/>
      <c r="E190" s="436"/>
      <c r="F190" s="437"/>
      <c r="G190" s="371" t="s">
        <v>145</v>
      </c>
      <c r="H190" s="304">
        <v>6</v>
      </c>
      <c r="I190" s="377"/>
      <c r="J190" s="342"/>
      <c r="K190" s="342"/>
      <c r="L190" s="342"/>
      <c r="M190" s="342"/>
      <c r="N190" s="350" t="str">
        <f t="shared" si="12"/>
        <v/>
      </c>
      <c r="O190" s="302"/>
      <c r="P190" s="301"/>
      <c r="Q190" s="312"/>
      <c r="R190" s="306"/>
      <c r="S190" s="313"/>
      <c r="T190" s="313"/>
      <c r="U190" s="314"/>
      <c r="V190" s="315"/>
      <c r="W190" s="299"/>
    </row>
    <row r="191" spans="1:23" s="251" customFormat="1" ht="15" customHeight="1">
      <c r="A191" s="849"/>
      <c r="B191" s="883" t="str">
        <f>B177</f>
        <v/>
      </c>
      <c r="C191" s="886"/>
      <c r="D191" s="880">
        <v>11.3</v>
      </c>
      <c r="E191" s="885" t="str">
        <f>E177</f>
        <v/>
      </c>
      <c r="F191" s="887"/>
      <c r="G191" s="870" t="str">
        <f>IF(G177="","",G177)</f>
        <v>01</v>
      </c>
      <c r="H191" s="305">
        <v>7</v>
      </c>
      <c r="I191" s="377"/>
      <c r="J191" s="342"/>
      <c r="K191" s="342"/>
      <c r="L191" s="342"/>
      <c r="M191" s="342"/>
      <c r="N191" s="350" t="str">
        <f t="shared" si="12"/>
        <v/>
      </c>
      <c r="O191" s="302"/>
      <c r="P191" s="301"/>
      <c r="Q191" s="312"/>
      <c r="R191" s="306"/>
      <c r="S191" s="313"/>
      <c r="T191" s="313"/>
      <c r="U191" s="314"/>
      <c r="V191" s="315"/>
      <c r="W191" s="299"/>
    </row>
    <row r="192" spans="1:23" s="251" customFormat="1" ht="15">
      <c r="A192" s="849"/>
      <c r="B192" s="435" t="s">
        <v>146</v>
      </c>
      <c r="C192" s="436"/>
      <c r="D192" s="436"/>
      <c r="E192" s="436"/>
      <c r="F192" s="437"/>
      <c r="G192" s="861" t="s">
        <v>134</v>
      </c>
      <c r="H192" s="444" t="s">
        <v>333</v>
      </c>
      <c r="I192" s="445"/>
      <c r="J192" s="445"/>
      <c r="K192" s="445"/>
      <c r="L192" s="445"/>
      <c r="M192" s="445"/>
      <c r="N192" s="445"/>
      <c r="O192" s="445"/>
      <c r="P192" s="445"/>
      <c r="Q192" s="445"/>
      <c r="R192" s="445"/>
      <c r="S192" s="445"/>
      <c r="T192" s="445"/>
      <c r="U192" s="445"/>
      <c r="V192" s="445"/>
      <c r="W192" s="446"/>
    </row>
    <row r="193" spans="1:23" s="251" customFormat="1">
      <c r="A193" s="849"/>
      <c r="B193" s="807"/>
      <c r="C193" s="550"/>
      <c r="D193" s="852" t="s">
        <v>939</v>
      </c>
      <c r="E193" s="550"/>
      <c r="F193" s="806" t="s">
        <v>912</v>
      </c>
      <c r="G193" s="863"/>
      <c r="H193" s="351" t="str">
        <f>H179</f>
        <v>2" Aggregate Base</v>
      </c>
      <c r="I193" s="380"/>
      <c r="J193" s="380"/>
      <c r="K193" s="380"/>
      <c r="L193" s="622"/>
      <c r="M193" s="381" t="s">
        <v>334</v>
      </c>
      <c r="N193" s="381"/>
      <c r="O193" s="381"/>
      <c r="P193" s="381"/>
      <c r="Q193" s="381"/>
      <c r="R193" s="381"/>
      <c r="S193" s="381"/>
      <c r="T193" s="381"/>
      <c r="U193" s="381"/>
      <c r="V193" s="381"/>
      <c r="W193" s="382"/>
    </row>
    <row r="194" spans="1:23" s="251" customFormat="1" ht="15.75" customHeight="1">
      <c r="A194" s="850"/>
      <c r="B194" s="594"/>
      <c r="C194" s="595"/>
      <c r="D194" s="595"/>
      <c r="E194" s="595"/>
      <c r="F194" s="595"/>
      <c r="G194" s="413"/>
      <c r="H194" s="577" t="s">
        <v>288</v>
      </c>
      <c r="I194" s="578"/>
      <c r="J194" s="578"/>
      <c r="K194" s="578"/>
      <c r="L194" s="578"/>
      <c r="M194" s="578"/>
      <c r="N194" s="578"/>
      <c r="O194" s="578"/>
      <c r="P194" s="579"/>
      <c r="Q194" s="472"/>
      <c r="R194" s="473"/>
      <c r="S194" s="473"/>
      <c r="T194" s="473"/>
      <c r="U194" s="473"/>
      <c r="V194" s="473"/>
      <c r="W194" s="474"/>
    </row>
    <row r="195" spans="1:23" s="251" customFormat="1" ht="12" customHeight="1">
      <c r="A195" s="849"/>
      <c r="B195" s="594"/>
      <c r="C195" s="595"/>
      <c r="D195" s="595"/>
      <c r="E195" s="595"/>
      <c r="F195" s="595"/>
      <c r="G195" s="416"/>
      <c r="H195" s="542" t="s">
        <v>292</v>
      </c>
      <c r="I195" s="543"/>
      <c r="J195" s="544"/>
      <c r="K195" s="542" t="s">
        <v>294</v>
      </c>
      <c r="L195" s="543"/>
      <c r="M195" s="544"/>
      <c r="N195" s="542" t="s">
        <v>293</v>
      </c>
      <c r="O195" s="543"/>
      <c r="P195" s="544"/>
      <c r="Q195" s="475"/>
      <c r="R195" s="476"/>
      <c r="S195" s="476"/>
      <c r="T195" s="476"/>
      <c r="U195" s="476"/>
      <c r="V195" s="476"/>
      <c r="W195" s="477"/>
    </row>
    <row r="196" spans="1:23" s="251" customFormat="1" ht="15" customHeight="1" thickBot="1">
      <c r="A196" s="849"/>
      <c r="B196" s="596"/>
      <c r="C196" s="597"/>
      <c r="D196" s="597"/>
      <c r="E196" s="597"/>
      <c r="F196" s="597"/>
      <c r="G196" s="419"/>
      <c r="H196" s="344">
        <v>39.357469809513603</v>
      </c>
      <c r="I196" s="387"/>
      <c r="J196" s="388"/>
      <c r="K196" s="344">
        <v>-123.649417762005</v>
      </c>
      <c r="L196" s="387"/>
      <c r="M196" s="388"/>
      <c r="N196" s="383">
        <v>190</v>
      </c>
      <c r="O196" s="384"/>
      <c r="P196" s="385"/>
      <c r="Q196" s="478"/>
      <c r="R196" s="479"/>
      <c r="S196" s="479"/>
      <c r="T196" s="479"/>
      <c r="U196" s="479"/>
      <c r="V196" s="479"/>
      <c r="W196" s="480"/>
    </row>
    <row r="197" spans="1:23" s="251" customFormat="1" ht="5.25" customHeight="1" thickTop="1" thickBot="1">
      <c r="A197" s="849"/>
      <c r="B197" s="610"/>
      <c r="C197" s="611"/>
      <c r="D197" s="611"/>
      <c r="E197" s="611"/>
      <c r="F197" s="611"/>
      <c r="G197" s="153"/>
      <c r="H197" s="152"/>
      <c r="I197" s="519"/>
      <c r="J197" s="520"/>
      <c r="K197" s="520"/>
      <c r="L197" s="520"/>
      <c r="M197" s="520"/>
      <c r="N197" s="520"/>
      <c r="O197" s="520"/>
      <c r="P197" s="520"/>
      <c r="Q197" s="520"/>
      <c r="R197" s="520"/>
      <c r="S197" s="520"/>
      <c r="T197" s="520"/>
      <c r="U197" s="520"/>
      <c r="V197" s="520"/>
      <c r="W197" s="521"/>
    </row>
    <row r="198" spans="1:23" s="250" customFormat="1" ht="15.75" customHeight="1" thickTop="1">
      <c r="A198" s="847">
        <v>14</v>
      </c>
      <c r="B198" s="435" t="s">
        <v>142</v>
      </c>
      <c r="C198" s="436"/>
      <c r="D198" s="436"/>
      <c r="E198" s="436"/>
      <c r="F198" s="437"/>
      <c r="G198" s="375" t="s">
        <v>143</v>
      </c>
      <c r="H198" s="580" t="s">
        <v>286</v>
      </c>
      <c r="I198" s="581"/>
      <c r="J198" s="581"/>
      <c r="K198" s="581"/>
      <c r="L198" s="581"/>
      <c r="M198" s="582"/>
      <c r="N198" s="298" t="s">
        <v>290</v>
      </c>
      <c r="O198" s="566" t="s">
        <v>873</v>
      </c>
      <c r="P198" s="567"/>
      <c r="Q198" s="567"/>
      <c r="R198" s="567"/>
      <c r="S198" s="567"/>
      <c r="T198" s="567"/>
      <c r="U198" s="567"/>
      <c r="V198" s="568"/>
      <c r="W198" s="310" t="s">
        <v>291</v>
      </c>
    </row>
    <row r="199" spans="1:23" s="250" customFormat="1" ht="15">
      <c r="A199" s="850"/>
      <c r="B199" s="463" t="str">
        <f>$M$11&amp;" - "&amp;A198</f>
        <v>0A730 - 14</v>
      </c>
      <c r="C199" s="605"/>
      <c r="D199" s="605"/>
      <c r="E199" s="605"/>
      <c r="F199" s="606"/>
      <c r="G199" s="174">
        <f>SUM(N199:N205)+SUM(W200:W205)</f>
        <v>8.5</v>
      </c>
      <c r="H199" s="303">
        <v>1</v>
      </c>
      <c r="I199" s="377" t="s">
        <v>139</v>
      </c>
      <c r="J199" s="342">
        <v>2</v>
      </c>
      <c r="K199" s="342">
        <v>2</v>
      </c>
      <c r="L199" s="342">
        <v>2</v>
      </c>
      <c r="M199" s="342">
        <v>2</v>
      </c>
      <c r="N199" s="350">
        <f>IFERROR(AVERAGE(J199:M199),"")</f>
        <v>2</v>
      </c>
      <c r="O199" s="459" t="s">
        <v>875</v>
      </c>
      <c r="P199" s="460"/>
      <c r="Q199" s="460"/>
      <c r="R199" s="398"/>
      <c r="S199" s="398"/>
      <c r="T199" s="398"/>
      <c r="U199" s="398"/>
      <c r="V199" s="399"/>
      <c r="W199" s="570"/>
    </row>
    <row r="200" spans="1:23" s="250" customFormat="1">
      <c r="A200" s="848"/>
      <c r="B200" s="435" t="s">
        <v>144</v>
      </c>
      <c r="C200" s="436"/>
      <c r="D200" s="436"/>
      <c r="E200" s="436"/>
      <c r="F200" s="437"/>
      <c r="G200" s="375" t="s">
        <v>131</v>
      </c>
      <c r="H200" s="304">
        <v>2</v>
      </c>
      <c r="I200" s="377" t="s">
        <v>139</v>
      </c>
      <c r="J200" s="342">
        <v>6.5</v>
      </c>
      <c r="K200" s="342">
        <v>6.5</v>
      </c>
      <c r="L200" s="342">
        <v>6.5</v>
      </c>
      <c r="M200" s="342">
        <v>6.5</v>
      </c>
      <c r="N200" s="350">
        <f t="shared" ref="N200:N205" si="13">IFERROR(AVERAGE(J200:M200),"")</f>
        <v>6.5</v>
      </c>
      <c r="O200" s="300">
        <v>8</v>
      </c>
      <c r="P200" s="301"/>
      <c r="Q200" s="379"/>
      <c r="R200" s="263"/>
      <c r="S200" s="149"/>
      <c r="T200" s="149"/>
      <c r="U200" s="170"/>
      <c r="V200" s="170"/>
      <c r="W200" s="307" t="str">
        <f>IFERROR(AVERAGE(S200:V200),"")</f>
        <v/>
      </c>
    </row>
    <row r="201" spans="1:23" s="251" customFormat="1" ht="15" customHeight="1">
      <c r="A201" s="848"/>
      <c r="B201" s="607" t="str">
        <f>IF($M$11="","",$M$11)</f>
        <v>0A730</v>
      </c>
      <c r="C201" s="608"/>
      <c r="D201" s="608"/>
      <c r="E201" s="608"/>
      <c r="F201" s="609"/>
      <c r="G201" s="151" t="str">
        <f>IF($G$187="","",$G$187)</f>
        <v>05-Nov-2012</v>
      </c>
      <c r="H201" s="305">
        <v>3</v>
      </c>
      <c r="I201" s="377"/>
      <c r="J201" s="342"/>
      <c r="K201" s="342"/>
      <c r="L201" s="342"/>
      <c r="M201" s="342"/>
      <c r="N201" s="350" t="str">
        <f>IFERROR(AVERAGE(J201:M201),"")</f>
        <v/>
      </c>
      <c r="O201" s="300">
        <v>9</v>
      </c>
      <c r="P201" s="301"/>
      <c r="Q201" s="379"/>
      <c r="R201" s="263"/>
      <c r="S201" s="149"/>
      <c r="T201" s="149"/>
      <c r="U201" s="149"/>
      <c r="V201" s="149"/>
      <c r="W201" s="307" t="str">
        <f>IFERROR(AVERAGE(S201:V201),"")</f>
        <v/>
      </c>
    </row>
    <row r="202" spans="1:23" s="251" customFormat="1" ht="15" customHeight="1">
      <c r="A202" s="849"/>
      <c r="B202" s="435" t="s">
        <v>136</v>
      </c>
      <c r="C202" s="436"/>
      <c r="D202" s="436"/>
      <c r="E202" s="436"/>
      <c r="F202" s="437"/>
      <c r="G202" s="375" t="s">
        <v>27</v>
      </c>
      <c r="H202" s="304">
        <v>4</v>
      </c>
      <c r="I202" s="377"/>
      <c r="J202" s="342"/>
      <c r="K202" s="342"/>
      <c r="L202" s="342"/>
      <c r="M202" s="342"/>
      <c r="N202" s="350" t="str">
        <f t="shared" si="13"/>
        <v/>
      </c>
      <c r="O202" s="300">
        <v>10</v>
      </c>
      <c r="P202" s="301"/>
      <c r="Q202" s="379"/>
      <c r="R202" s="263"/>
      <c r="S202" s="149"/>
      <c r="T202" s="149"/>
      <c r="U202" s="170"/>
      <c r="V202" s="170"/>
      <c r="W202" s="307" t="str">
        <f>IFERROR(AVERAGE(S202:V202),"")</f>
        <v/>
      </c>
    </row>
    <row r="203" spans="1:23" s="251" customFormat="1" ht="15" customHeight="1">
      <c r="A203" s="849"/>
      <c r="B203" s="868" t="str">
        <f>B189</f>
        <v>MEN</v>
      </c>
      <c r="C203" s="550"/>
      <c r="D203" s="550"/>
      <c r="E203" s="550"/>
      <c r="F203" s="551"/>
      <c r="G203" s="372" t="str">
        <f>$G$21</f>
        <v>20</v>
      </c>
      <c r="H203" s="305">
        <v>5</v>
      </c>
      <c r="I203" s="377"/>
      <c r="J203" s="342"/>
      <c r="K203" s="342"/>
      <c r="L203" s="342"/>
      <c r="M203" s="342"/>
      <c r="N203" s="350" t="str">
        <f t="shared" si="13"/>
        <v/>
      </c>
      <c r="O203" s="302"/>
      <c r="P203" s="301"/>
      <c r="Q203" s="312"/>
      <c r="R203" s="306"/>
      <c r="S203" s="313"/>
      <c r="T203" s="313"/>
      <c r="U203" s="314"/>
      <c r="V203" s="315"/>
      <c r="W203" s="299"/>
    </row>
    <row r="204" spans="1:23" s="251" customFormat="1" ht="15" customHeight="1">
      <c r="A204" s="849"/>
      <c r="B204" s="435" t="s">
        <v>133</v>
      </c>
      <c r="C204" s="436"/>
      <c r="D204" s="436"/>
      <c r="E204" s="436"/>
      <c r="F204" s="437"/>
      <c r="G204" s="371" t="s">
        <v>145</v>
      </c>
      <c r="H204" s="304">
        <v>6</v>
      </c>
      <c r="I204" s="377"/>
      <c r="J204" s="342"/>
      <c r="K204" s="342"/>
      <c r="L204" s="342"/>
      <c r="M204" s="342"/>
      <c r="N204" s="350" t="str">
        <f t="shared" si="13"/>
        <v/>
      </c>
      <c r="O204" s="302"/>
      <c r="P204" s="301"/>
      <c r="Q204" s="312"/>
      <c r="R204" s="306"/>
      <c r="S204" s="313"/>
      <c r="T204" s="313"/>
      <c r="U204" s="314"/>
      <c r="V204" s="315"/>
      <c r="W204" s="299"/>
    </row>
    <row r="205" spans="1:23" s="251" customFormat="1" ht="15" customHeight="1">
      <c r="A205" s="849"/>
      <c r="B205" s="883" t="str">
        <f>B191</f>
        <v/>
      </c>
      <c r="C205" s="886"/>
      <c r="D205" s="880">
        <v>10.8</v>
      </c>
      <c r="E205" s="885" t="str">
        <f>E191</f>
        <v/>
      </c>
      <c r="F205" s="887"/>
      <c r="G205" s="870" t="str">
        <f>IF(G191="","",G191)</f>
        <v>01</v>
      </c>
      <c r="H205" s="305">
        <v>7</v>
      </c>
      <c r="I205" s="377"/>
      <c r="J205" s="342"/>
      <c r="K205" s="342"/>
      <c r="L205" s="342"/>
      <c r="M205" s="342"/>
      <c r="N205" s="350" t="str">
        <f t="shared" si="13"/>
        <v/>
      </c>
      <c r="O205" s="302"/>
      <c r="P205" s="301"/>
      <c r="Q205" s="312"/>
      <c r="R205" s="306"/>
      <c r="S205" s="313"/>
      <c r="T205" s="313"/>
      <c r="U205" s="314"/>
      <c r="V205" s="315"/>
      <c r="W205" s="299"/>
    </row>
    <row r="206" spans="1:23" s="251" customFormat="1" ht="15">
      <c r="A206" s="850"/>
      <c r="B206" s="435" t="s">
        <v>146</v>
      </c>
      <c r="C206" s="436"/>
      <c r="D206" s="436"/>
      <c r="E206" s="436"/>
      <c r="F206" s="437"/>
      <c r="G206" s="862" t="s">
        <v>134</v>
      </c>
      <c r="H206" s="444" t="s">
        <v>333</v>
      </c>
      <c r="I206" s="445"/>
      <c r="J206" s="445"/>
      <c r="K206" s="445"/>
      <c r="L206" s="445"/>
      <c r="M206" s="445"/>
      <c r="N206" s="445"/>
      <c r="O206" s="445"/>
      <c r="P206" s="445"/>
      <c r="Q206" s="445"/>
      <c r="R206" s="445"/>
      <c r="S206" s="445"/>
      <c r="T206" s="445"/>
      <c r="U206" s="445"/>
      <c r="V206" s="445"/>
      <c r="W206" s="446"/>
    </row>
    <row r="207" spans="1:23" s="251" customFormat="1">
      <c r="A207" s="849"/>
      <c r="B207" s="807"/>
      <c r="C207" s="744"/>
      <c r="D207" s="852" t="s">
        <v>248</v>
      </c>
      <c r="E207" s="550"/>
      <c r="F207" s="806" t="s">
        <v>912</v>
      </c>
      <c r="G207" s="863"/>
      <c r="H207" s="351" t="str">
        <f>H193</f>
        <v>2" Aggregate Base</v>
      </c>
      <c r="I207" s="380"/>
      <c r="J207" s="380"/>
      <c r="K207" s="380"/>
      <c r="L207" s="622"/>
      <c r="M207" s="381" t="s">
        <v>334</v>
      </c>
      <c r="N207" s="381"/>
      <c r="O207" s="381"/>
      <c r="P207" s="381"/>
      <c r="Q207" s="381"/>
      <c r="R207" s="381"/>
      <c r="S207" s="381"/>
      <c r="T207" s="381"/>
      <c r="U207" s="381"/>
      <c r="V207" s="381"/>
      <c r="W207" s="382"/>
    </row>
    <row r="208" spans="1:23" s="251" customFormat="1" ht="15.75" customHeight="1">
      <c r="A208" s="849"/>
      <c r="B208" s="594"/>
      <c r="C208" s="595"/>
      <c r="D208" s="595"/>
      <c r="E208" s="595"/>
      <c r="F208" s="595"/>
      <c r="G208" s="413"/>
      <c r="H208" s="577" t="s">
        <v>288</v>
      </c>
      <c r="I208" s="578"/>
      <c r="J208" s="578"/>
      <c r="K208" s="578"/>
      <c r="L208" s="578"/>
      <c r="M208" s="578"/>
      <c r="N208" s="578"/>
      <c r="O208" s="578"/>
      <c r="P208" s="579"/>
      <c r="Q208" s="472"/>
      <c r="R208" s="473"/>
      <c r="S208" s="473"/>
      <c r="T208" s="473"/>
      <c r="U208" s="473"/>
      <c r="V208" s="473"/>
      <c r="W208" s="474"/>
    </row>
    <row r="209" spans="1:23" s="251" customFormat="1" ht="12" customHeight="1">
      <c r="A209" s="849"/>
      <c r="B209" s="594"/>
      <c r="C209" s="595"/>
      <c r="D209" s="595"/>
      <c r="E209" s="595"/>
      <c r="F209" s="595"/>
      <c r="G209" s="416"/>
      <c r="H209" s="559" t="s">
        <v>292</v>
      </c>
      <c r="I209" s="560"/>
      <c r="J209" s="561"/>
      <c r="K209" s="559" t="s">
        <v>294</v>
      </c>
      <c r="L209" s="560"/>
      <c r="M209" s="561"/>
      <c r="N209" s="559" t="s">
        <v>293</v>
      </c>
      <c r="O209" s="560"/>
      <c r="P209" s="561"/>
      <c r="Q209" s="475"/>
      <c r="R209" s="476"/>
      <c r="S209" s="476"/>
      <c r="T209" s="476"/>
      <c r="U209" s="476"/>
      <c r="V209" s="476"/>
      <c r="W209" s="477"/>
    </row>
    <row r="210" spans="1:23" s="251" customFormat="1" ht="15" customHeight="1" thickBot="1">
      <c r="A210" s="850"/>
      <c r="B210" s="596"/>
      <c r="C210" s="597"/>
      <c r="D210" s="597"/>
      <c r="E210" s="597"/>
      <c r="F210" s="597"/>
      <c r="G210" s="419"/>
      <c r="H210" s="562">
        <v>39.359134836154702</v>
      </c>
      <c r="I210" s="563"/>
      <c r="J210" s="564"/>
      <c r="K210" s="562">
        <v>-123.65654200346</v>
      </c>
      <c r="L210" s="586"/>
      <c r="M210" s="587"/>
      <c r="N210" s="383">
        <v>165</v>
      </c>
      <c r="O210" s="384"/>
      <c r="P210" s="385"/>
      <c r="Q210" s="478"/>
      <c r="R210" s="479"/>
      <c r="S210" s="479"/>
      <c r="T210" s="479"/>
      <c r="U210" s="479"/>
      <c r="V210" s="479"/>
      <c r="W210" s="480"/>
    </row>
    <row r="211" spans="1:23" s="251" customFormat="1" ht="5.25" customHeight="1" thickTop="1" thickBot="1">
      <c r="A211" s="850"/>
      <c r="B211" s="598"/>
      <c r="C211" s="599"/>
      <c r="D211" s="599"/>
      <c r="E211" s="599"/>
      <c r="F211" s="599"/>
      <c r="G211" s="153"/>
      <c r="H211" s="152"/>
      <c r="I211" s="257"/>
      <c r="J211" s="254"/>
      <c r="K211" s="254"/>
      <c r="L211" s="254"/>
      <c r="M211" s="254"/>
      <c r="N211" s="255"/>
      <c r="O211" s="256"/>
      <c r="P211" s="256"/>
      <c r="Q211" s="256"/>
      <c r="R211" s="256"/>
      <c r="S211" s="256"/>
      <c r="T211" s="256"/>
      <c r="U211" s="256"/>
      <c r="V211" s="256"/>
      <c r="W211" s="265"/>
    </row>
    <row r="212" spans="1:23" s="250" customFormat="1" ht="15.75" customHeight="1" thickTop="1">
      <c r="A212" s="847">
        <v>15</v>
      </c>
      <c r="B212" s="547" t="s">
        <v>142</v>
      </c>
      <c r="C212" s="548"/>
      <c r="D212" s="548"/>
      <c r="E212" s="548"/>
      <c r="F212" s="549"/>
      <c r="G212" s="375" t="s">
        <v>143</v>
      </c>
      <c r="H212" s="441" t="s">
        <v>286</v>
      </c>
      <c r="I212" s="442"/>
      <c r="J212" s="442"/>
      <c r="K212" s="442"/>
      <c r="L212" s="442"/>
      <c r="M212" s="443"/>
      <c r="N212" s="298" t="s">
        <v>290</v>
      </c>
      <c r="O212" s="566" t="s">
        <v>873</v>
      </c>
      <c r="P212" s="567"/>
      <c r="Q212" s="567"/>
      <c r="R212" s="567"/>
      <c r="S212" s="567"/>
      <c r="T212" s="567"/>
      <c r="U212" s="567"/>
      <c r="V212" s="568"/>
      <c r="W212" s="516" t="s">
        <v>291</v>
      </c>
    </row>
    <row r="213" spans="1:23" s="250" customFormat="1" ht="15">
      <c r="A213" s="849"/>
      <c r="B213" s="463" t="str">
        <f>$M$11&amp;" - "&amp;A212</f>
        <v>0A730 - 15</v>
      </c>
      <c r="C213" s="605"/>
      <c r="D213" s="605"/>
      <c r="E213" s="605"/>
      <c r="F213" s="606"/>
      <c r="G213" s="174">
        <f>SUM(N213:N219)+SUM(W214:W219)</f>
        <v>5.5</v>
      </c>
      <c r="H213" s="303">
        <v>1</v>
      </c>
      <c r="I213" s="377" t="s">
        <v>139</v>
      </c>
      <c r="J213" s="342">
        <v>1.25</v>
      </c>
      <c r="K213" s="342">
        <v>1.25</v>
      </c>
      <c r="L213" s="342">
        <v>1.25</v>
      </c>
      <c r="M213" s="342">
        <v>1.25</v>
      </c>
      <c r="N213" s="350">
        <f>IFERROR(AVERAGE(J213:M213),"")</f>
        <v>1.25</v>
      </c>
      <c r="O213" s="459" t="s">
        <v>875</v>
      </c>
      <c r="P213" s="460"/>
      <c r="Q213" s="460"/>
      <c r="R213" s="398"/>
      <c r="S213" s="398"/>
      <c r="T213" s="398"/>
      <c r="U213" s="398"/>
      <c r="V213" s="399"/>
      <c r="W213" s="512"/>
    </row>
    <row r="214" spans="1:23" s="250" customFormat="1">
      <c r="A214" s="848"/>
      <c r="B214" s="435" t="s">
        <v>144</v>
      </c>
      <c r="C214" s="436"/>
      <c r="D214" s="436"/>
      <c r="E214" s="436"/>
      <c r="F214" s="437"/>
      <c r="G214" s="375" t="s">
        <v>131</v>
      </c>
      <c r="H214" s="304">
        <v>2</v>
      </c>
      <c r="I214" s="377" t="s">
        <v>139</v>
      </c>
      <c r="J214" s="342">
        <v>1.5</v>
      </c>
      <c r="K214" s="342">
        <v>1.5</v>
      </c>
      <c r="L214" s="342">
        <v>1.5</v>
      </c>
      <c r="M214" s="342">
        <v>1.5</v>
      </c>
      <c r="N214" s="350">
        <f t="shared" ref="N214:N219" si="14">IFERROR(AVERAGE(J214:M214),"")</f>
        <v>1.5</v>
      </c>
      <c r="O214" s="300">
        <v>8</v>
      </c>
      <c r="P214" s="301"/>
      <c r="Q214" s="379"/>
      <c r="R214" s="263"/>
      <c r="S214" s="149"/>
      <c r="T214" s="149"/>
      <c r="U214" s="170"/>
      <c r="V214" s="150"/>
      <c r="W214" s="307" t="str">
        <f>IFERROR(AVERAGE(S214:V214),"")</f>
        <v/>
      </c>
    </row>
    <row r="215" spans="1:23" s="251" customFormat="1" ht="15" customHeight="1">
      <c r="A215" s="848"/>
      <c r="B215" s="607" t="str">
        <f>IF($M$11="","",$M$11)</f>
        <v>0A730</v>
      </c>
      <c r="C215" s="608"/>
      <c r="D215" s="608"/>
      <c r="E215" s="608"/>
      <c r="F215" s="609"/>
      <c r="G215" s="151" t="str">
        <f>IF($G$201="","",$G$201)</f>
        <v>05-Nov-2012</v>
      </c>
      <c r="H215" s="305">
        <v>3</v>
      </c>
      <c r="I215" s="377" t="s">
        <v>139</v>
      </c>
      <c r="J215" s="342">
        <v>2.75</v>
      </c>
      <c r="K215" s="342">
        <v>2.75</v>
      </c>
      <c r="L215" s="342">
        <v>2.75</v>
      </c>
      <c r="M215" s="342">
        <v>2.75</v>
      </c>
      <c r="N215" s="350">
        <f t="shared" si="14"/>
        <v>2.75</v>
      </c>
      <c r="O215" s="300">
        <v>9</v>
      </c>
      <c r="P215" s="301"/>
      <c r="Q215" s="379"/>
      <c r="R215" s="263"/>
      <c r="S215" s="149"/>
      <c r="T215" s="149"/>
      <c r="U215" s="149"/>
      <c r="V215" s="149"/>
      <c r="W215" s="307" t="str">
        <f>IFERROR(AVERAGE(S215:V215),"")</f>
        <v/>
      </c>
    </row>
    <row r="216" spans="1:23" s="251" customFormat="1" ht="15" customHeight="1">
      <c r="A216" s="849"/>
      <c r="B216" s="435" t="s">
        <v>136</v>
      </c>
      <c r="C216" s="436"/>
      <c r="D216" s="436"/>
      <c r="E216" s="436"/>
      <c r="F216" s="437"/>
      <c r="G216" s="375" t="s">
        <v>27</v>
      </c>
      <c r="H216" s="304">
        <v>4</v>
      </c>
      <c r="I216" s="377"/>
      <c r="J216" s="342"/>
      <c r="K216" s="342"/>
      <c r="L216" s="342"/>
      <c r="M216" s="342"/>
      <c r="N216" s="350" t="str">
        <f t="shared" si="14"/>
        <v/>
      </c>
      <c r="O216" s="300">
        <v>10</v>
      </c>
      <c r="P216" s="301"/>
      <c r="Q216" s="379"/>
      <c r="R216" s="263"/>
      <c r="S216" s="149"/>
      <c r="T216" s="149"/>
      <c r="U216" s="170"/>
      <c r="V216" s="150"/>
      <c r="W216" s="307" t="str">
        <f>IFERROR(AVERAGE(S216:V216),"")</f>
        <v/>
      </c>
    </row>
    <row r="217" spans="1:23" s="251" customFormat="1" ht="15" customHeight="1">
      <c r="A217" s="849"/>
      <c r="B217" s="868" t="str">
        <f>B203</f>
        <v>MEN</v>
      </c>
      <c r="C217" s="550"/>
      <c r="D217" s="550"/>
      <c r="E217" s="550"/>
      <c r="F217" s="551"/>
      <c r="G217" s="372" t="str">
        <f>$G$21</f>
        <v>20</v>
      </c>
      <c r="H217" s="305">
        <v>5</v>
      </c>
      <c r="I217" s="377"/>
      <c r="J217" s="342"/>
      <c r="K217" s="342"/>
      <c r="L217" s="342"/>
      <c r="M217" s="342"/>
      <c r="N217" s="350" t="str">
        <f t="shared" si="14"/>
        <v/>
      </c>
      <c r="O217" s="302"/>
      <c r="P217" s="301"/>
      <c r="Q217" s="312"/>
      <c r="R217" s="306"/>
      <c r="S217" s="313"/>
      <c r="T217" s="313"/>
      <c r="U217" s="314"/>
      <c r="V217" s="315"/>
      <c r="W217" s="299"/>
    </row>
    <row r="218" spans="1:23" s="251" customFormat="1" ht="15" customHeight="1">
      <c r="A218" s="849"/>
      <c r="B218" s="435" t="s">
        <v>133</v>
      </c>
      <c r="C218" s="436"/>
      <c r="D218" s="436"/>
      <c r="E218" s="436"/>
      <c r="F218" s="437"/>
      <c r="G218" s="308" t="s">
        <v>145</v>
      </c>
      <c r="H218" s="304">
        <v>6</v>
      </c>
      <c r="I218" s="377"/>
      <c r="J218" s="342"/>
      <c r="K218" s="342"/>
      <c r="L218" s="342"/>
      <c r="M218" s="342"/>
      <c r="N218" s="350" t="str">
        <f t="shared" si="14"/>
        <v/>
      </c>
      <c r="O218" s="302"/>
      <c r="P218" s="301"/>
      <c r="Q218" s="312"/>
      <c r="R218" s="306"/>
      <c r="S218" s="313"/>
      <c r="T218" s="313"/>
      <c r="U218" s="314"/>
      <c r="V218" s="315"/>
      <c r="W218" s="299"/>
    </row>
    <row r="219" spans="1:23" s="251" customFormat="1" ht="15" customHeight="1">
      <c r="A219" s="849"/>
      <c r="B219" s="883" t="str">
        <f>B205</f>
        <v/>
      </c>
      <c r="C219" s="886"/>
      <c r="D219" s="880">
        <v>10.3</v>
      </c>
      <c r="E219" s="885" t="str">
        <f>E205</f>
        <v/>
      </c>
      <c r="F219" s="887"/>
      <c r="G219" s="282" t="str">
        <f>IF(G205="","",G205)</f>
        <v>01</v>
      </c>
      <c r="H219" s="323">
        <v>7</v>
      </c>
      <c r="I219" s="378"/>
      <c r="J219" s="342"/>
      <c r="K219" s="358"/>
      <c r="L219" s="358"/>
      <c r="M219" s="358"/>
      <c r="N219" s="350" t="str">
        <f t="shared" si="14"/>
        <v/>
      </c>
      <c r="O219" s="324"/>
      <c r="P219" s="325"/>
      <c r="Q219" s="326"/>
      <c r="R219" s="327"/>
      <c r="S219" s="328"/>
      <c r="T219" s="328"/>
      <c r="U219" s="329"/>
      <c r="V219" s="330"/>
      <c r="W219" s="331"/>
    </row>
    <row r="220" spans="1:23" s="251" customFormat="1" ht="15">
      <c r="A220" s="850"/>
      <c r="B220" s="435" t="s">
        <v>146</v>
      </c>
      <c r="C220" s="436"/>
      <c r="D220" s="436"/>
      <c r="E220" s="436"/>
      <c r="F220" s="437"/>
      <c r="G220" s="861" t="s">
        <v>134</v>
      </c>
      <c r="H220" s="444" t="s">
        <v>333</v>
      </c>
      <c r="I220" s="445"/>
      <c r="J220" s="445"/>
      <c r="K220" s="445"/>
      <c r="L220" s="445"/>
      <c r="M220" s="445"/>
      <c r="N220" s="445"/>
      <c r="O220" s="445"/>
      <c r="P220" s="445"/>
      <c r="Q220" s="445"/>
      <c r="R220" s="445"/>
      <c r="S220" s="445"/>
      <c r="T220" s="445"/>
      <c r="U220" s="445"/>
      <c r="V220" s="445"/>
      <c r="W220" s="446"/>
    </row>
    <row r="221" spans="1:23" s="251" customFormat="1">
      <c r="A221" s="849"/>
      <c r="B221" s="807"/>
      <c r="C221" s="744"/>
      <c r="D221" s="852" t="s">
        <v>939</v>
      </c>
      <c r="E221" s="550"/>
      <c r="F221" s="806" t="s">
        <v>912</v>
      </c>
      <c r="G221" s="863"/>
      <c r="H221" s="351" t="str">
        <f>H207</f>
        <v>2" Aggregate Base</v>
      </c>
      <c r="I221" s="380"/>
      <c r="J221" s="380"/>
      <c r="K221" s="380"/>
      <c r="L221" s="622"/>
      <c r="M221" s="381" t="s">
        <v>334</v>
      </c>
      <c r="N221" s="381"/>
      <c r="O221" s="381"/>
      <c r="P221" s="381"/>
      <c r="Q221" s="381"/>
      <c r="R221" s="381"/>
      <c r="S221" s="381"/>
      <c r="T221" s="381"/>
      <c r="U221" s="381"/>
      <c r="V221" s="381"/>
      <c r="W221" s="382"/>
    </row>
    <row r="222" spans="1:23" s="251" customFormat="1" ht="15.75" customHeight="1">
      <c r="A222" s="849"/>
      <c r="B222" s="594"/>
      <c r="C222" s="595"/>
      <c r="D222" s="595"/>
      <c r="E222" s="595"/>
      <c r="F222" s="595"/>
      <c r="G222" s="413"/>
      <c r="H222" s="487" t="s">
        <v>288</v>
      </c>
      <c r="I222" s="488"/>
      <c r="J222" s="488"/>
      <c r="K222" s="488"/>
      <c r="L222" s="488"/>
      <c r="M222" s="488"/>
      <c r="N222" s="488"/>
      <c r="O222" s="488"/>
      <c r="P222" s="489"/>
      <c r="Q222" s="472"/>
      <c r="R222" s="473"/>
      <c r="S222" s="473"/>
      <c r="T222" s="473"/>
      <c r="U222" s="473"/>
      <c r="V222" s="473"/>
      <c r="W222" s="474"/>
    </row>
    <row r="223" spans="1:23" s="251" customFormat="1" ht="12" customHeight="1">
      <c r="A223" s="849"/>
      <c r="B223" s="594"/>
      <c r="C223" s="595"/>
      <c r="D223" s="595"/>
      <c r="E223" s="595"/>
      <c r="F223" s="595"/>
      <c r="G223" s="416"/>
      <c r="H223" s="559" t="s">
        <v>292</v>
      </c>
      <c r="I223" s="560"/>
      <c r="J223" s="561"/>
      <c r="K223" s="559" t="s">
        <v>294</v>
      </c>
      <c r="L223" s="560"/>
      <c r="M223" s="561"/>
      <c r="N223" s="559" t="s">
        <v>293</v>
      </c>
      <c r="O223" s="560"/>
      <c r="P223" s="561"/>
      <c r="Q223" s="475"/>
      <c r="R223" s="476"/>
      <c r="S223" s="476"/>
      <c r="T223" s="476"/>
      <c r="U223" s="476"/>
      <c r="V223" s="476"/>
      <c r="W223" s="477"/>
    </row>
    <row r="224" spans="1:23" s="251" customFormat="1" ht="15" customHeight="1" thickBot="1">
      <c r="A224" s="849"/>
      <c r="B224" s="596"/>
      <c r="C224" s="597"/>
      <c r="D224" s="597"/>
      <c r="E224" s="597"/>
      <c r="F224" s="597"/>
      <c r="G224" s="419"/>
      <c r="H224" s="562">
        <v>39.361559893700601</v>
      </c>
      <c r="I224" s="563"/>
      <c r="J224" s="564"/>
      <c r="K224" s="562">
        <v>-123.66275078706801</v>
      </c>
      <c r="L224" s="586"/>
      <c r="M224" s="587"/>
      <c r="N224" s="565">
        <v>137</v>
      </c>
      <c r="O224" s="589"/>
      <c r="P224" s="590"/>
      <c r="Q224" s="478"/>
      <c r="R224" s="479"/>
      <c r="S224" s="479"/>
      <c r="T224" s="479"/>
      <c r="U224" s="479"/>
      <c r="V224" s="479"/>
      <c r="W224" s="480"/>
    </row>
    <row r="225" spans="1:23" s="251" customFormat="1" ht="4.5" customHeight="1" thickTop="1" thickBot="1">
      <c r="A225" s="850"/>
      <c r="B225" s="598"/>
      <c r="C225" s="599"/>
      <c r="D225" s="599"/>
      <c r="E225" s="599"/>
      <c r="F225" s="599"/>
      <c r="G225" s="153"/>
      <c r="H225" s="153"/>
      <c r="I225" s="252"/>
      <c r="J225" s="258"/>
      <c r="K225" s="258"/>
      <c r="L225" s="258"/>
      <c r="M225" s="258"/>
      <c r="N225" s="259"/>
      <c r="O225" s="260"/>
      <c r="P225" s="260"/>
      <c r="Q225" s="260"/>
      <c r="R225" s="260"/>
      <c r="S225" s="260"/>
      <c r="T225" s="260"/>
      <c r="U225" s="260"/>
      <c r="V225" s="260"/>
      <c r="W225" s="266"/>
    </row>
    <row r="226" spans="1:23" s="250" customFormat="1" ht="15.75" customHeight="1" thickTop="1">
      <c r="A226" s="847">
        <v>16</v>
      </c>
      <c r="B226" s="547" t="s">
        <v>142</v>
      </c>
      <c r="C226" s="548"/>
      <c r="D226" s="548"/>
      <c r="E226" s="548"/>
      <c r="F226" s="549"/>
      <c r="G226" s="375" t="s">
        <v>143</v>
      </c>
      <c r="H226" s="583" t="s">
        <v>286</v>
      </c>
      <c r="I226" s="584"/>
      <c r="J226" s="584"/>
      <c r="K226" s="584"/>
      <c r="L226" s="584"/>
      <c r="M226" s="585"/>
      <c r="N226" s="298" t="s">
        <v>290</v>
      </c>
      <c r="O226" s="566" t="s">
        <v>873</v>
      </c>
      <c r="P226" s="567"/>
      <c r="Q226" s="567"/>
      <c r="R226" s="567"/>
      <c r="S226" s="567"/>
      <c r="T226" s="567"/>
      <c r="U226" s="567"/>
      <c r="V226" s="568"/>
      <c r="W226" s="310" t="s">
        <v>291</v>
      </c>
    </row>
    <row r="227" spans="1:23" s="250" customFormat="1">
      <c r="A227" s="848"/>
      <c r="B227" s="463" t="str">
        <f>$M$11&amp;" - "&amp;A226</f>
        <v>0A730 - 16</v>
      </c>
      <c r="C227" s="605"/>
      <c r="D227" s="605"/>
      <c r="E227" s="605"/>
      <c r="F227" s="606"/>
      <c r="G227" s="174">
        <f>SUM(N227:N233)+SUM(W228:W233)</f>
        <v>5.5</v>
      </c>
      <c r="H227" s="303">
        <v>1</v>
      </c>
      <c r="I227" s="377" t="s">
        <v>139</v>
      </c>
      <c r="J227" s="342">
        <v>1.25</v>
      </c>
      <c r="K227" s="342">
        <v>1.25</v>
      </c>
      <c r="L227" s="342">
        <v>1.25</v>
      </c>
      <c r="M227" s="342">
        <v>1.25</v>
      </c>
      <c r="N227" s="350">
        <f>IFERROR(AVERAGE(J227:M227),"")</f>
        <v>1.25</v>
      </c>
      <c r="O227" s="459" t="s">
        <v>875</v>
      </c>
      <c r="P227" s="460"/>
      <c r="Q227" s="460"/>
      <c r="R227" s="398"/>
      <c r="S227" s="398"/>
      <c r="T227" s="398"/>
      <c r="U227" s="398"/>
      <c r="V227" s="399"/>
      <c r="W227" s="570"/>
    </row>
    <row r="228" spans="1:23" s="250" customFormat="1" ht="15">
      <c r="A228" s="849"/>
      <c r="B228" s="435" t="s">
        <v>144</v>
      </c>
      <c r="C228" s="436"/>
      <c r="D228" s="436"/>
      <c r="E228" s="436"/>
      <c r="F228" s="437"/>
      <c r="G228" s="375" t="s">
        <v>131</v>
      </c>
      <c r="H228" s="304">
        <v>2</v>
      </c>
      <c r="I228" s="377" t="s">
        <v>139</v>
      </c>
      <c r="J228" s="342">
        <v>1.5</v>
      </c>
      <c r="K228" s="342">
        <v>1.5</v>
      </c>
      <c r="L228" s="342">
        <v>1.5</v>
      </c>
      <c r="M228" s="342">
        <v>1.5</v>
      </c>
      <c r="N228" s="350">
        <f t="shared" ref="N228:N233" si="15">IFERROR(AVERAGE(J228:M228),"")</f>
        <v>1.5</v>
      </c>
      <c r="O228" s="300">
        <v>8</v>
      </c>
      <c r="P228" s="301"/>
      <c r="Q228" s="379"/>
      <c r="R228" s="263"/>
      <c r="S228" s="149"/>
      <c r="T228" s="149"/>
      <c r="U228" s="170"/>
      <c r="V228" s="150"/>
      <c r="W228" s="307" t="str">
        <f>IFERROR(AVERAGE(S228:V228),"")</f>
        <v/>
      </c>
    </row>
    <row r="229" spans="1:23" s="251" customFormat="1" ht="15" customHeight="1">
      <c r="A229" s="849"/>
      <c r="B229" s="607" t="str">
        <f>IF($M$11="","",$M$11)</f>
        <v>0A730</v>
      </c>
      <c r="C229" s="608"/>
      <c r="D229" s="608"/>
      <c r="E229" s="608"/>
      <c r="F229" s="609"/>
      <c r="G229" s="151" t="str">
        <f>IF($G$215="","",$G$215)</f>
        <v>05-Nov-2012</v>
      </c>
      <c r="H229" s="305">
        <v>3</v>
      </c>
      <c r="I229" s="377" t="s">
        <v>139</v>
      </c>
      <c r="J229" s="342">
        <v>2.75</v>
      </c>
      <c r="K229" s="342">
        <v>2.75</v>
      </c>
      <c r="L229" s="342">
        <v>2.75</v>
      </c>
      <c r="M229" s="342">
        <v>2.75</v>
      </c>
      <c r="N229" s="350">
        <f t="shared" si="15"/>
        <v>2.75</v>
      </c>
      <c r="O229" s="300">
        <v>9</v>
      </c>
      <c r="P229" s="301"/>
      <c r="Q229" s="379"/>
      <c r="R229" s="263"/>
      <c r="S229" s="149"/>
      <c r="T229" s="149"/>
      <c r="U229" s="149"/>
      <c r="V229" s="149"/>
      <c r="W229" s="307" t="str">
        <f>IFERROR(AVERAGE(S229:V229),"")</f>
        <v/>
      </c>
    </row>
    <row r="230" spans="1:23" s="251" customFormat="1" ht="15" customHeight="1">
      <c r="A230" s="849"/>
      <c r="B230" s="435" t="s">
        <v>136</v>
      </c>
      <c r="C230" s="436"/>
      <c r="D230" s="436"/>
      <c r="E230" s="436"/>
      <c r="F230" s="437"/>
      <c r="G230" s="375" t="s">
        <v>27</v>
      </c>
      <c r="H230" s="304">
        <v>4</v>
      </c>
      <c r="I230" s="377"/>
      <c r="J230" s="342"/>
      <c r="K230" s="342"/>
      <c r="L230" s="342"/>
      <c r="M230" s="342"/>
      <c r="N230" s="350" t="str">
        <f t="shared" si="15"/>
        <v/>
      </c>
      <c r="O230" s="300">
        <v>10</v>
      </c>
      <c r="P230" s="301"/>
      <c r="Q230" s="379"/>
      <c r="R230" s="263"/>
      <c r="S230" s="149"/>
      <c r="T230" s="149"/>
      <c r="U230" s="170"/>
      <c r="V230" s="150"/>
      <c r="W230" s="307" t="str">
        <f>IFERROR(AVERAGE(S230:V230),"")</f>
        <v/>
      </c>
    </row>
    <row r="231" spans="1:23" s="251" customFormat="1" ht="15" customHeight="1">
      <c r="A231" s="849"/>
      <c r="B231" s="868" t="str">
        <f>B217</f>
        <v>MEN</v>
      </c>
      <c r="C231" s="550"/>
      <c r="D231" s="550"/>
      <c r="E231" s="550"/>
      <c r="F231" s="551"/>
      <c r="G231" s="372" t="str">
        <f>$G$21</f>
        <v>20</v>
      </c>
      <c r="H231" s="305">
        <v>5</v>
      </c>
      <c r="I231" s="377"/>
      <c r="J231" s="342"/>
      <c r="K231" s="342"/>
      <c r="L231" s="342"/>
      <c r="M231" s="342"/>
      <c r="N231" s="350" t="str">
        <f t="shared" si="15"/>
        <v/>
      </c>
      <c r="O231" s="302"/>
      <c r="P231" s="301"/>
      <c r="Q231" s="312"/>
      <c r="R231" s="306"/>
      <c r="S231" s="313"/>
      <c r="T231" s="313"/>
      <c r="U231" s="314"/>
      <c r="V231" s="315"/>
      <c r="W231" s="299"/>
    </row>
    <row r="232" spans="1:23" s="251" customFormat="1" ht="15" customHeight="1">
      <c r="A232" s="850"/>
      <c r="B232" s="435" t="s">
        <v>133</v>
      </c>
      <c r="C232" s="436"/>
      <c r="D232" s="436"/>
      <c r="E232" s="436"/>
      <c r="F232" s="437"/>
      <c r="G232" s="308" t="s">
        <v>145</v>
      </c>
      <c r="H232" s="304">
        <v>6</v>
      </c>
      <c r="I232" s="377"/>
      <c r="J232" s="342"/>
      <c r="K232" s="342"/>
      <c r="L232" s="342"/>
      <c r="M232" s="342"/>
      <c r="N232" s="350" t="str">
        <f t="shared" si="15"/>
        <v/>
      </c>
      <c r="O232" s="302"/>
      <c r="P232" s="301"/>
      <c r="Q232" s="312"/>
      <c r="R232" s="306"/>
      <c r="S232" s="313"/>
      <c r="T232" s="313"/>
      <c r="U232" s="314"/>
      <c r="V232" s="315"/>
      <c r="W232" s="299"/>
    </row>
    <row r="233" spans="1:23" s="251" customFormat="1" ht="15" customHeight="1">
      <c r="A233" s="849"/>
      <c r="B233" s="883" t="str">
        <f>B219</f>
        <v/>
      </c>
      <c r="C233" s="886"/>
      <c r="D233" s="880">
        <v>9.8000000000000007</v>
      </c>
      <c r="E233" s="885" t="str">
        <f>E219</f>
        <v/>
      </c>
      <c r="F233" s="887"/>
      <c r="G233" s="282" t="str">
        <f>IF(G219="","",G219)</f>
        <v>01</v>
      </c>
      <c r="H233" s="323">
        <v>7</v>
      </c>
      <c r="I233" s="377"/>
      <c r="J233" s="342"/>
      <c r="K233" s="358"/>
      <c r="L233" s="358"/>
      <c r="M233" s="358"/>
      <c r="N233" s="350" t="str">
        <f t="shared" si="15"/>
        <v/>
      </c>
      <c r="O233" s="324"/>
      <c r="P233" s="325"/>
      <c r="Q233" s="326"/>
      <c r="R233" s="327"/>
      <c r="S233" s="328"/>
      <c r="T233" s="328"/>
      <c r="U233" s="329"/>
      <c r="V233" s="330"/>
      <c r="W233" s="331"/>
    </row>
    <row r="234" spans="1:23" s="251" customFormat="1" ht="15">
      <c r="A234" s="849"/>
      <c r="B234" s="435" t="s">
        <v>146</v>
      </c>
      <c r="C234" s="436"/>
      <c r="D234" s="436"/>
      <c r="E234" s="436"/>
      <c r="F234" s="437"/>
      <c r="G234" s="862" t="s">
        <v>134</v>
      </c>
      <c r="H234" s="405" t="s">
        <v>333</v>
      </c>
      <c r="I234" s="406"/>
      <c r="J234" s="406"/>
      <c r="K234" s="406"/>
      <c r="L234" s="406"/>
      <c r="M234" s="406"/>
      <c r="N234" s="406"/>
      <c r="O234" s="406"/>
      <c r="P234" s="406"/>
      <c r="Q234" s="406"/>
      <c r="R234" s="406"/>
      <c r="S234" s="406"/>
      <c r="T234" s="406"/>
      <c r="U234" s="406"/>
      <c r="V234" s="406"/>
      <c r="W234" s="407"/>
    </row>
    <row r="235" spans="1:23" s="251" customFormat="1">
      <c r="A235" s="849"/>
      <c r="B235" s="807"/>
      <c r="C235" s="744"/>
      <c r="D235" s="852" t="s">
        <v>248</v>
      </c>
      <c r="E235" s="550"/>
      <c r="F235" s="806" t="s">
        <v>912</v>
      </c>
      <c r="G235" s="863"/>
      <c r="H235" s="351" t="str">
        <f>H221</f>
        <v>2" Aggregate Base</v>
      </c>
      <c r="I235" s="380"/>
      <c r="J235" s="380"/>
      <c r="K235" s="380"/>
      <c r="L235" s="622"/>
      <c r="M235" s="381" t="s">
        <v>334</v>
      </c>
      <c r="N235" s="381"/>
      <c r="O235" s="381"/>
      <c r="P235" s="381"/>
      <c r="Q235" s="381"/>
      <c r="R235" s="381"/>
      <c r="S235" s="381"/>
      <c r="T235" s="381"/>
      <c r="U235" s="381"/>
      <c r="V235" s="381"/>
      <c r="W235" s="382"/>
    </row>
    <row r="236" spans="1:23" s="251" customFormat="1" ht="15.75" customHeight="1">
      <c r="A236" s="850"/>
      <c r="B236" s="594"/>
      <c r="C236" s="595"/>
      <c r="D236" s="595"/>
      <c r="E236" s="595"/>
      <c r="F236" s="595"/>
      <c r="G236" s="413"/>
      <c r="H236" s="577" t="s">
        <v>288</v>
      </c>
      <c r="I236" s="578"/>
      <c r="J236" s="578"/>
      <c r="K236" s="578"/>
      <c r="L236" s="578"/>
      <c r="M236" s="578"/>
      <c r="N236" s="578"/>
      <c r="O236" s="578"/>
      <c r="P236" s="579"/>
      <c r="Q236" s="472"/>
      <c r="R236" s="473"/>
      <c r="S236" s="473"/>
      <c r="T236" s="473"/>
      <c r="U236" s="473"/>
      <c r="V236" s="473"/>
      <c r="W236" s="474"/>
    </row>
    <row r="237" spans="1:23" s="251" customFormat="1" ht="12" customHeight="1">
      <c r="A237" s="850"/>
      <c r="B237" s="594"/>
      <c r="C237" s="595"/>
      <c r="D237" s="595"/>
      <c r="E237" s="595"/>
      <c r="F237" s="595"/>
      <c r="G237" s="416"/>
      <c r="H237" s="542" t="s">
        <v>292</v>
      </c>
      <c r="I237" s="543"/>
      <c r="J237" s="544"/>
      <c r="K237" s="542" t="s">
        <v>294</v>
      </c>
      <c r="L237" s="543"/>
      <c r="M237" s="544"/>
      <c r="N237" s="542" t="s">
        <v>293</v>
      </c>
      <c r="O237" s="543"/>
      <c r="P237" s="544"/>
      <c r="Q237" s="475"/>
      <c r="R237" s="476"/>
      <c r="S237" s="476"/>
      <c r="T237" s="476"/>
      <c r="U237" s="476"/>
      <c r="V237" s="476"/>
      <c r="W237" s="477"/>
    </row>
    <row r="238" spans="1:23" s="251" customFormat="1" ht="15" customHeight="1" thickBot="1">
      <c r="A238" s="849"/>
      <c r="B238" s="596"/>
      <c r="C238" s="597"/>
      <c r="D238" s="597"/>
      <c r="E238" s="597"/>
      <c r="F238" s="597"/>
      <c r="G238" s="419"/>
      <c r="H238" s="344">
        <v>39.363036692140497</v>
      </c>
      <c r="I238" s="387"/>
      <c r="J238" s="388"/>
      <c r="K238" s="344">
        <v>-123.669656192029</v>
      </c>
      <c r="L238" s="389"/>
      <c r="M238" s="390"/>
      <c r="N238" s="383">
        <v>162</v>
      </c>
      <c r="O238" s="384"/>
      <c r="P238" s="385"/>
      <c r="Q238" s="478"/>
      <c r="R238" s="479"/>
      <c r="S238" s="479"/>
      <c r="T238" s="479"/>
      <c r="U238" s="479"/>
      <c r="V238" s="479"/>
      <c r="W238" s="480"/>
    </row>
    <row r="239" spans="1:23" s="251" customFormat="1" ht="5.25" customHeight="1" thickTop="1" thickBot="1">
      <c r="A239" s="849"/>
      <c r="B239" s="598"/>
      <c r="C239" s="599"/>
      <c r="D239" s="599"/>
      <c r="E239" s="599"/>
      <c r="F239" s="599"/>
      <c r="G239" s="153"/>
      <c r="H239" s="152"/>
      <c r="I239" s="257"/>
      <c r="J239" s="254"/>
      <c r="K239" s="254"/>
      <c r="L239" s="254"/>
      <c r="M239" s="254"/>
      <c r="N239" s="255"/>
      <c r="O239" s="569"/>
      <c r="P239" s="569"/>
      <c r="Q239" s="569"/>
      <c r="R239" s="569"/>
      <c r="S239" s="569"/>
      <c r="T239" s="569"/>
      <c r="U239" s="569"/>
      <c r="V239" s="569"/>
      <c r="W239" s="265"/>
    </row>
    <row r="240" spans="1:23" s="250" customFormat="1" ht="15.75" customHeight="1" thickTop="1">
      <c r="A240" s="847">
        <v>17</v>
      </c>
      <c r="B240" s="547" t="s">
        <v>142</v>
      </c>
      <c r="C240" s="548"/>
      <c r="D240" s="548"/>
      <c r="E240" s="548"/>
      <c r="F240" s="549"/>
      <c r="G240" s="375" t="s">
        <v>143</v>
      </c>
      <c r="H240" s="441" t="s">
        <v>286</v>
      </c>
      <c r="I240" s="442"/>
      <c r="J240" s="442"/>
      <c r="K240" s="442"/>
      <c r="L240" s="442"/>
      <c r="M240" s="443"/>
      <c r="N240" s="298" t="s">
        <v>290</v>
      </c>
      <c r="O240" s="566" t="s">
        <v>873</v>
      </c>
      <c r="P240" s="567"/>
      <c r="Q240" s="567"/>
      <c r="R240" s="567"/>
      <c r="S240" s="567"/>
      <c r="T240" s="567"/>
      <c r="U240" s="567"/>
      <c r="V240" s="568"/>
      <c r="W240" s="516" t="s">
        <v>291</v>
      </c>
    </row>
    <row r="241" spans="1:23" s="250" customFormat="1">
      <c r="A241" s="848"/>
      <c r="B241" s="463" t="str">
        <f>$M$11&amp;" - "&amp;A240</f>
        <v>0A730 - 17</v>
      </c>
      <c r="C241" s="605"/>
      <c r="D241" s="605"/>
      <c r="E241" s="605"/>
      <c r="F241" s="606"/>
      <c r="G241" s="174">
        <f>SUM(N241:N247)+SUM(W242:W247)</f>
        <v>3.5</v>
      </c>
      <c r="H241" s="303">
        <v>1</v>
      </c>
      <c r="I241" s="377" t="s">
        <v>139</v>
      </c>
      <c r="J241" s="342">
        <v>0.25</v>
      </c>
      <c r="K241" s="342">
        <v>0.25</v>
      </c>
      <c r="L241" s="342">
        <v>0.25</v>
      </c>
      <c r="M241" s="342">
        <v>0.25</v>
      </c>
      <c r="N241" s="350">
        <f>IFERROR(AVERAGE(J241:M241),"")</f>
        <v>0.25</v>
      </c>
      <c r="O241" s="459" t="s">
        <v>875</v>
      </c>
      <c r="P241" s="460"/>
      <c r="Q241" s="460"/>
      <c r="R241" s="398"/>
      <c r="S241" s="398"/>
      <c r="T241" s="398"/>
      <c r="U241" s="398"/>
      <c r="V241" s="399"/>
      <c r="W241" s="512"/>
    </row>
    <row r="242" spans="1:23" s="250" customFormat="1">
      <c r="A242" s="848"/>
      <c r="B242" s="435" t="s">
        <v>144</v>
      </c>
      <c r="C242" s="436"/>
      <c r="D242" s="436"/>
      <c r="E242" s="436"/>
      <c r="F242" s="437"/>
      <c r="G242" s="375" t="s">
        <v>131</v>
      </c>
      <c r="H242" s="304">
        <v>2</v>
      </c>
      <c r="I242" s="377" t="s">
        <v>139</v>
      </c>
      <c r="J242" s="342">
        <v>3.25</v>
      </c>
      <c r="K242" s="342">
        <v>3.25</v>
      </c>
      <c r="L242" s="342">
        <v>3.25</v>
      </c>
      <c r="M242" s="342">
        <v>3.25</v>
      </c>
      <c r="N242" s="350">
        <f t="shared" ref="N242:N247" si="16">IFERROR(AVERAGE(J242:M242),"")</f>
        <v>3.25</v>
      </c>
      <c r="O242" s="300">
        <v>8</v>
      </c>
      <c r="P242" s="301"/>
      <c r="Q242" s="379"/>
      <c r="R242" s="263"/>
      <c r="S242" s="149"/>
      <c r="T242" s="149"/>
      <c r="U242" s="170"/>
      <c r="V242" s="150"/>
      <c r="W242" s="307" t="str">
        <f>IFERROR(AVERAGE(S242:V242),"")</f>
        <v/>
      </c>
    </row>
    <row r="243" spans="1:23" s="251" customFormat="1" ht="15" customHeight="1">
      <c r="A243" s="849"/>
      <c r="B243" s="607" t="str">
        <f>IF($M$11="","",$M$11)</f>
        <v>0A730</v>
      </c>
      <c r="C243" s="608"/>
      <c r="D243" s="608"/>
      <c r="E243" s="608"/>
      <c r="F243" s="609"/>
      <c r="G243" s="151" t="str">
        <f>IF($G$229="","",$G$229)</f>
        <v>05-Nov-2012</v>
      </c>
      <c r="H243" s="305">
        <v>3</v>
      </c>
      <c r="I243" s="377"/>
      <c r="J243" s="342"/>
      <c r="K243" s="342"/>
      <c r="L243" s="342"/>
      <c r="M243" s="342"/>
      <c r="N243" s="350" t="str">
        <f t="shared" si="16"/>
        <v/>
      </c>
      <c r="O243" s="300">
        <v>9</v>
      </c>
      <c r="P243" s="301"/>
      <c r="Q243" s="379"/>
      <c r="R243" s="263"/>
      <c r="S243" s="149"/>
      <c r="T243" s="149"/>
      <c r="U243" s="149"/>
      <c r="V243" s="149"/>
      <c r="W243" s="307" t="str">
        <f>IFERROR(AVERAGE(S243:V243),"")</f>
        <v/>
      </c>
    </row>
    <row r="244" spans="1:23" s="251" customFormat="1" ht="15" customHeight="1">
      <c r="A244" s="849"/>
      <c r="B244" s="435" t="s">
        <v>136</v>
      </c>
      <c r="C244" s="436"/>
      <c r="D244" s="436"/>
      <c r="E244" s="436"/>
      <c r="F244" s="437"/>
      <c r="G244" s="375" t="s">
        <v>27</v>
      </c>
      <c r="H244" s="304">
        <v>4</v>
      </c>
      <c r="I244" s="377"/>
      <c r="J244" s="342"/>
      <c r="K244" s="342"/>
      <c r="L244" s="342"/>
      <c r="M244" s="342"/>
      <c r="N244" s="350" t="str">
        <f t="shared" si="16"/>
        <v/>
      </c>
      <c r="O244" s="300">
        <v>10</v>
      </c>
      <c r="P244" s="301"/>
      <c r="Q244" s="379"/>
      <c r="R244" s="263"/>
      <c r="S244" s="149"/>
      <c r="T244" s="149"/>
      <c r="U244" s="170"/>
      <c r="V244" s="150"/>
      <c r="W244" s="307" t="str">
        <f>IFERROR(AVERAGE(S244:V244),"")</f>
        <v/>
      </c>
    </row>
    <row r="245" spans="1:23" s="251" customFormat="1" ht="15" customHeight="1">
      <c r="A245" s="849"/>
      <c r="B245" s="868" t="str">
        <f>B231</f>
        <v>MEN</v>
      </c>
      <c r="C245" s="550"/>
      <c r="D245" s="550"/>
      <c r="E245" s="550"/>
      <c r="F245" s="551"/>
      <c r="G245" s="372" t="str">
        <f>G231</f>
        <v>20</v>
      </c>
      <c r="H245" s="305">
        <v>5</v>
      </c>
      <c r="I245" s="377"/>
      <c r="J245" s="342"/>
      <c r="K245" s="342"/>
      <c r="L245" s="342"/>
      <c r="M245" s="342"/>
      <c r="N245" s="350" t="str">
        <f t="shared" si="16"/>
        <v/>
      </c>
      <c r="O245" s="302"/>
      <c r="P245" s="301"/>
      <c r="Q245" s="312"/>
      <c r="R245" s="306"/>
      <c r="S245" s="313"/>
      <c r="T245" s="313"/>
      <c r="U245" s="314"/>
      <c r="V245" s="315"/>
      <c r="W245" s="299"/>
    </row>
    <row r="246" spans="1:23" s="251" customFormat="1" ht="15" customHeight="1">
      <c r="A246" s="850"/>
      <c r="B246" s="435" t="s">
        <v>133</v>
      </c>
      <c r="C246" s="436"/>
      <c r="D246" s="436"/>
      <c r="E246" s="436"/>
      <c r="F246" s="437"/>
      <c r="G246" s="371" t="s">
        <v>145</v>
      </c>
      <c r="H246" s="304">
        <v>6</v>
      </c>
      <c r="I246" s="377"/>
      <c r="J246" s="342"/>
      <c r="K246" s="342"/>
      <c r="L246" s="342"/>
      <c r="M246" s="342"/>
      <c r="N246" s="350" t="str">
        <f t="shared" si="16"/>
        <v/>
      </c>
      <c r="O246" s="302"/>
      <c r="P246" s="301"/>
      <c r="Q246" s="312"/>
      <c r="R246" s="306"/>
      <c r="S246" s="313"/>
      <c r="T246" s="313"/>
      <c r="U246" s="314"/>
      <c r="V246" s="315"/>
      <c r="W246" s="299"/>
    </row>
    <row r="247" spans="1:23" s="251" customFormat="1" ht="15" customHeight="1">
      <c r="A247" s="849"/>
      <c r="B247" s="883" t="str">
        <f>B233</f>
        <v/>
      </c>
      <c r="C247" s="886"/>
      <c r="D247" s="880">
        <v>9.3000000000000007</v>
      </c>
      <c r="E247" s="885" t="str">
        <f>E233</f>
        <v/>
      </c>
      <c r="F247" s="887"/>
      <c r="G247" s="869" t="str">
        <f>IF(G233="","",G233)</f>
        <v>01</v>
      </c>
      <c r="H247" s="323">
        <v>7</v>
      </c>
      <c r="I247" s="377"/>
      <c r="J247" s="342"/>
      <c r="K247" s="358"/>
      <c r="L247" s="358"/>
      <c r="M247" s="358"/>
      <c r="N247" s="350" t="str">
        <f t="shared" si="16"/>
        <v/>
      </c>
      <c r="O247" s="324"/>
      <c r="P247" s="325"/>
      <c r="Q247" s="326"/>
      <c r="R247" s="327"/>
      <c r="S247" s="328"/>
      <c r="T247" s="328"/>
      <c r="U247" s="329"/>
      <c r="V247" s="330"/>
      <c r="W247" s="331"/>
    </row>
    <row r="248" spans="1:23" s="251" customFormat="1" ht="15">
      <c r="A248" s="849"/>
      <c r="B248" s="435" t="s">
        <v>146</v>
      </c>
      <c r="C248" s="436"/>
      <c r="D248" s="436"/>
      <c r="E248" s="436"/>
      <c r="F248" s="437"/>
      <c r="G248" s="860" t="s">
        <v>134</v>
      </c>
      <c r="H248" s="405" t="s">
        <v>333</v>
      </c>
      <c r="I248" s="406"/>
      <c r="J248" s="406"/>
      <c r="K248" s="406"/>
      <c r="L248" s="406"/>
      <c r="M248" s="406"/>
      <c r="N248" s="406"/>
      <c r="O248" s="406"/>
      <c r="P248" s="406"/>
      <c r="Q248" s="406"/>
      <c r="R248" s="406"/>
      <c r="S248" s="406"/>
      <c r="T248" s="406"/>
      <c r="U248" s="406"/>
      <c r="V248" s="406"/>
      <c r="W248" s="407"/>
    </row>
    <row r="249" spans="1:23" s="251" customFormat="1">
      <c r="A249" s="849"/>
      <c r="B249" s="807"/>
      <c r="C249" s="744"/>
      <c r="D249" s="852" t="s">
        <v>939</v>
      </c>
      <c r="E249" s="550"/>
      <c r="F249" s="806" t="s">
        <v>912</v>
      </c>
      <c r="G249" s="863"/>
      <c r="H249" s="351" t="str">
        <f>H235</f>
        <v>2" Aggregate Base</v>
      </c>
      <c r="I249" s="380"/>
      <c r="J249" s="380"/>
      <c r="K249" s="380"/>
      <c r="L249" s="622"/>
      <c r="M249" s="381" t="s">
        <v>334</v>
      </c>
      <c r="N249" s="381"/>
      <c r="O249" s="381"/>
      <c r="P249" s="381"/>
      <c r="Q249" s="381"/>
      <c r="R249" s="381"/>
      <c r="S249" s="381"/>
      <c r="T249" s="381"/>
      <c r="U249" s="381"/>
      <c r="V249" s="381"/>
      <c r="W249" s="382"/>
    </row>
    <row r="250" spans="1:23" s="251" customFormat="1" ht="15.75" customHeight="1">
      <c r="A250" s="850"/>
      <c r="B250" s="594"/>
      <c r="C250" s="595"/>
      <c r="D250" s="595"/>
      <c r="E250" s="595"/>
      <c r="F250" s="595"/>
      <c r="G250" s="413"/>
      <c r="H250" s="408" t="s">
        <v>288</v>
      </c>
      <c r="I250" s="409"/>
      <c r="J250" s="409"/>
      <c r="K250" s="409"/>
      <c r="L250" s="409"/>
      <c r="M250" s="409"/>
      <c r="N250" s="409"/>
      <c r="O250" s="409"/>
      <c r="P250" s="410"/>
      <c r="Q250" s="472"/>
      <c r="R250" s="473"/>
      <c r="S250" s="473"/>
      <c r="T250" s="473"/>
      <c r="U250" s="473"/>
      <c r="V250" s="473"/>
      <c r="W250" s="474"/>
    </row>
    <row r="251" spans="1:23" s="251" customFormat="1" ht="12" customHeight="1">
      <c r="A251" s="850"/>
      <c r="B251" s="594"/>
      <c r="C251" s="595"/>
      <c r="D251" s="595"/>
      <c r="E251" s="595"/>
      <c r="F251" s="595"/>
      <c r="G251" s="416"/>
      <c r="H251" s="542" t="s">
        <v>292</v>
      </c>
      <c r="I251" s="543"/>
      <c r="J251" s="544"/>
      <c r="K251" s="542" t="s">
        <v>294</v>
      </c>
      <c r="L251" s="543"/>
      <c r="M251" s="544"/>
      <c r="N251" s="542" t="s">
        <v>293</v>
      </c>
      <c r="O251" s="543"/>
      <c r="P251" s="544"/>
      <c r="Q251" s="475"/>
      <c r="R251" s="476"/>
      <c r="S251" s="476"/>
      <c r="T251" s="476"/>
      <c r="U251" s="476"/>
      <c r="V251" s="476"/>
      <c r="W251" s="477"/>
    </row>
    <row r="252" spans="1:23" s="251" customFormat="1" ht="15" customHeight="1" thickBot="1">
      <c r="A252" s="849"/>
      <c r="B252" s="596"/>
      <c r="C252" s="597"/>
      <c r="D252" s="597"/>
      <c r="E252" s="597"/>
      <c r="F252" s="597"/>
      <c r="G252" s="419"/>
      <c r="H252" s="344">
        <v>39.365546662728001</v>
      </c>
      <c r="I252" s="387"/>
      <c r="J252" s="388"/>
      <c r="K252" s="344">
        <v>-123.67666814987101</v>
      </c>
      <c r="L252" s="389"/>
      <c r="M252" s="390"/>
      <c r="N252" s="383">
        <v>226</v>
      </c>
      <c r="O252" s="384"/>
      <c r="P252" s="385"/>
      <c r="Q252" s="478"/>
      <c r="R252" s="479"/>
      <c r="S252" s="479"/>
      <c r="T252" s="479"/>
      <c r="U252" s="479"/>
      <c r="V252" s="479"/>
      <c r="W252" s="480"/>
    </row>
    <row r="253" spans="1:23" s="251" customFormat="1" ht="4.5" customHeight="1" thickTop="1" thickBot="1">
      <c r="A253" s="848"/>
      <c r="B253" s="598"/>
      <c r="C253" s="599"/>
      <c r="D253" s="599"/>
      <c r="E253" s="599"/>
      <c r="F253" s="599"/>
      <c r="G253" s="153"/>
      <c r="H253" s="153"/>
      <c r="I253" s="252"/>
      <c r="J253" s="258"/>
      <c r="K253" s="258"/>
      <c r="L253" s="258"/>
      <c r="M253" s="258"/>
      <c r="N253" s="259"/>
      <c r="O253" s="260"/>
      <c r="P253" s="260"/>
      <c r="Q253" s="260"/>
      <c r="R253" s="260"/>
      <c r="S253" s="260"/>
      <c r="T253" s="260"/>
      <c r="U253" s="260"/>
      <c r="V253" s="260"/>
      <c r="W253" s="266"/>
    </row>
    <row r="254" spans="1:23" s="250" customFormat="1" ht="15.75" customHeight="1" thickTop="1">
      <c r="A254" s="847">
        <v>18</v>
      </c>
      <c r="B254" s="547" t="s">
        <v>142</v>
      </c>
      <c r="C254" s="548"/>
      <c r="D254" s="548"/>
      <c r="E254" s="548"/>
      <c r="F254" s="549"/>
      <c r="G254" s="375" t="s">
        <v>143</v>
      </c>
      <c r="H254" s="441" t="s">
        <v>286</v>
      </c>
      <c r="I254" s="442"/>
      <c r="J254" s="442"/>
      <c r="K254" s="442"/>
      <c r="L254" s="442"/>
      <c r="M254" s="443"/>
      <c r="N254" s="298" t="s">
        <v>290</v>
      </c>
      <c r="O254" s="566" t="s">
        <v>873</v>
      </c>
      <c r="P254" s="567"/>
      <c r="Q254" s="567"/>
      <c r="R254" s="567"/>
      <c r="S254" s="567"/>
      <c r="T254" s="567"/>
      <c r="U254" s="567"/>
      <c r="V254" s="568"/>
      <c r="W254" s="310" t="s">
        <v>291</v>
      </c>
    </row>
    <row r="255" spans="1:23" s="250" customFormat="1" ht="15">
      <c r="A255" s="849"/>
      <c r="B255" s="463" t="str">
        <f>$M$11&amp;" - "&amp;A254</f>
        <v>0A730 - 18</v>
      </c>
      <c r="C255" s="605"/>
      <c r="D255" s="605"/>
      <c r="E255" s="605"/>
      <c r="F255" s="606"/>
      <c r="G255" s="174">
        <f>SUM(N255:N261)+SUM(W256:W261)</f>
        <v>4.5</v>
      </c>
      <c r="H255" s="303">
        <v>1</v>
      </c>
      <c r="I255" s="377" t="s">
        <v>139</v>
      </c>
      <c r="J255" s="342">
        <v>2.5</v>
      </c>
      <c r="K255" s="342">
        <v>2.5</v>
      </c>
      <c r="L255" s="342">
        <v>2.5</v>
      </c>
      <c r="M255" s="342">
        <v>2.5</v>
      </c>
      <c r="N255" s="350">
        <f>IFERROR(AVERAGE(J255:M255),"")</f>
        <v>2.5</v>
      </c>
      <c r="O255" s="459" t="s">
        <v>875</v>
      </c>
      <c r="P255" s="460"/>
      <c r="Q255" s="460"/>
      <c r="R255" s="460"/>
      <c r="S255" s="398"/>
      <c r="T255" s="398"/>
      <c r="U255" s="398"/>
      <c r="V255" s="399"/>
      <c r="W255" s="570"/>
    </row>
    <row r="256" spans="1:23" s="250" customFormat="1" ht="15">
      <c r="A256" s="849"/>
      <c r="B256" s="435" t="s">
        <v>144</v>
      </c>
      <c r="C256" s="436"/>
      <c r="D256" s="436"/>
      <c r="E256" s="436"/>
      <c r="F256" s="437"/>
      <c r="G256" s="375" t="s">
        <v>131</v>
      </c>
      <c r="H256" s="304">
        <v>2</v>
      </c>
      <c r="I256" s="377" t="s">
        <v>139</v>
      </c>
      <c r="J256" s="342">
        <v>2</v>
      </c>
      <c r="K256" s="342">
        <v>2</v>
      </c>
      <c r="L256" s="342">
        <v>2</v>
      </c>
      <c r="M256" s="342">
        <v>2</v>
      </c>
      <c r="N256" s="350">
        <f t="shared" ref="N256:N261" si="17">IFERROR(AVERAGE(J256:M256),"")</f>
        <v>2</v>
      </c>
      <c r="O256" s="300">
        <v>8</v>
      </c>
      <c r="P256" s="301"/>
      <c r="Q256" s="379"/>
      <c r="R256" s="263"/>
      <c r="S256" s="149"/>
      <c r="T256" s="149"/>
      <c r="U256" s="170"/>
      <c r="V256" s="150"/>
      <c r="W256" s="307" t="str">
        <f>IFERROR(AVERAGE(S256:V256),"")</f>
        <v/>
      </c>
    </row>
    <row r="257" spans="1:23" s="251" customFormat="1" ht="15" customHeight="1">
      <c r="A257" s="849"/>
      <c r="B257" s="607" t="str">
        <f>IF($M$11="","",$M$11)</f>
        <v>0A730</v>
      </c>
      <c r="C257" s="608"/>
      <c r="D257" s="608"/>
      <c r="E257" s="608"/>
      <c r="F257" s="609"/>
      <c r="G257" s="151" t="str">
        <f>IF($G$243="","",$G$243)</f>
        <v>05-Nov-2012</v>
      </c>
      <c r="H257" s="305">
        <v>3</v>
      </c>
      <c r="I257" s="377"/>
      <c r="J257" s="342"/>
      <c r="K257" s="342"/>
      <c r="L257" s="342"/>
      <c r="M257" s="342"/>
      <c r="N257" s="350" t="str">
        <f t="shared" si="17"/>
        <v/>
      </c>
      <c r="O257" s="300">
        <v>9</v>
      </c>
      <c r="P257" s="301"/>
      <c r="Q257" s="379"/>
      <c r="R257" s="263"/>
      <c r="S257" s="149"/>
      <c r="T257" s="149"/>
      <c r="U257" s="149"/>
      <c r="V257" s="149"/>
      <c r="W257" s="307" t="str">
        <f>IFERROR(AVERAGE(S257:V257),"")</f>
        <v/>
      </c>
    </row>
    <row r="258" spans="1:23" s="251" customFormat="1" ht="15" customHeight="1">
      <c r="A258" s="850"/>
      <c r="B258" s="435" t="s">
        <v>136</v>
      </c>
      <c r="C258" s="436"/>
      <c r="D258" s="436"/>
      <c r="E258" s="436"/>
      <c r="F258" s="437"/>
      <c r="G258" s="375" t="s">
        <v>27</v>
      </c>
      <c r="H258" s="304">
        <v>4</v>
      </c>
      <c r="I258" s="377"/>
      <c r="J258" s="342"/>
      <c r="K258" s="342"/>
      <c r="L258" s="342"/>
      <c r="M258" s="342"/>
      <c r="N258" s="350" t="str">
        <f t="shared" si="17"/>
        <v/>
      </c>
      <c r="O258" s="300">
        <v>10</v>
      </c>
      <c r="P258" s="301"/>
      <c r="Q258" s="379"/>
      <c r="R258" s="263"/>
      <c r="S258" s="149"/>
      <c r="T258" s="149"/>
      <c r="U258" s="170"/>
      <c r="V258" s="150"/>
      <c r="W258" s="307" t="str">
        <f>IFERROR(AVERAGE(S258:V258),"")</f>
        <v/>
      </c>
    </row>
    <row r="259" spans="1:23" s="251" customFormat="1" ht="15" customHeight="1">
      <c r="A259" s="849"/>
      <c r="B259" s="868" t="str">
        <f>B245</f>
        <v>MEN</v>
      </c>
      <c r="C259" s="550"/>
      <c r="D259" s="550"/>
      <c r="E259" s="550"/>
      <c r="F259" s="551"/>
      <c r="G259" s="372" t="str">
        <f>$G$21</f>
        <v>20</v>
      </c>
      <c r="H259" s="305">
        <v>5</v>
      </c>
      <c r="I259" s="377"/>
      <c r="J259" s="342"/>
      <c r="K259" s="342"/>
      <c r="L259" s="342"/>
      <c r="M259" s="342"/>
      <c r="N259" s="350" t="str">
        <f t="shared" si="17"/>
        <v/>
      </c>
      <c r="O259" s="302"/>
      <c r="P259" s="301"/>
      <c r="Q259" s="312"/>
      <c r="R259" s="306"/>
      <c r="S259" s="313"/>
      <c r="T259" s="313"/>
      <c r="U259" s="314"/>
      <c r="V259" s="315"/>
      <c r="W259" s="299"/>
    </row>
    <row r="260" spans="1:23" s="251" customFormat="1" ht="15" customHeight="1">
      <c r="A260" s="849"/>
      <c r="B260" s="400" t="s">
        <v>133</v>
      </c>
      <c r="C260" s="401"/>
      <c r="D260" s="401"/>
      <c r="E260" s="401"/>
      <c r="F260" s="402"/>
      <c r="G260" s="371" t="s">
        <v>145</v>
      </c>
      <c r="H260" s="304">
        <v>6</v>
      </c>
      <c r="I260" s="377"/>
      <c r="J260" s="342"/>
      <c r="K260" s="342"/>
      <c r="L260" s="342"/>
      <c r="M260" s="342"/>
      <c r="N260" s="350" t="str">
        <f>IFERROR(AVERAGE(J260:M260),"")</f>
        <v/>
      </c>
      <c r="O260" s="302"/>
      <c r="P260" s="301"/>
      <c r="Q260" s="312"/>
      <c r="R260" s="306"/>
      <c r="S260" s="313"/>
      <c r="T260" s="313"/>
      <c r="U260" s="314"/>
      <c r="V260" s="315"/>
      <c r="W260" s="299"/>
    </row>
    <row r="261" spans="1:23" s="251" customFormat="1" ht="15" customHeight="1">
      <c r="A261" s="849"/>
      <c r="B261" s="888" t="str">
        <f>B247</f>
        <v/>
      </c>
      <c r="C261" s="889"/>
      <c r="D261" s="880">
        <v>8.8000000000000007</v>
      </c>
      <c r="E261" s="881" t="str">
        <f>E247</f>
        <v/>
      </c>
      <c r="F261" s="882"/>
      <c r="G261" s="870" t="str">
        <f>IF(G247="","",G247)</f>
        <v>01</v>
      </c>
      <c r="H261" s="305">
        <v>7</v>
      </c>
      <c r="I261" s="377"/>
      <c r="J261" s="342"/>
      <c r="K261" s="342"/>
      <c r="L261" s="342"/>
      <c r="M261" s="342"/>
      <c r="N261" s="350" t="str">
        <f t="shared" si="17"/>
        <v/>
      </c>
      <c r="O261" s="302"/>
      <c r="P261" s="301"/>
      <c r="Q261" s="312"/>
      <c r="R261" s="306"/>
      <c r="S261" s="313"/>
      <c r="T261" s="313"/>
      <c r="U261" s="314"/>
      <c r="V261" s="315"/>
      <c r="W261" s="299"/>
    </row>
    <row r="262" spans="1:23" s="251" customFormat="1" ht="15">
      <c r="A262" s="850"/>
      <c r="B262" s="539" t="s">
        <v>146</v>
      </c>
      <c r="C262" s="540"/>
      <c r="D262" s="540"/>
      <c r="E262" s="540"/>
      <c r="F262" s="541"/>
      <c r="G262" s="861" t="s">
        <v>134</v>
      </c>
      <c r="H262" s="405" t="s">
        <v>333</v>
      </c>
      <c r="I262" s="406"/>
      <c r="J262" s="406"/>
      <c r="K262" s="406"/>
      <c r="L262" s="406"/>
      <c r="M262" s="406"/>
      <c r="N262" s="406"/>
      <c r="O262" s="406"/>
      <c r="P262" s="406"/>
      <c r="Q262" s="406"/>
      <c r="R262" s="406"/>
      <c r="S262" s="406"/>
      <c r="T262" s="406"/>
      <c r="U262" s="406"/>
      <c r="V262" s="406"/>
      <c r="W262" s="407"/>
    </row>
    <row r="263" spans="1:23" s="251" customFormat="1">
      <c r="A263" s="850"/>
      <c r="B263" s="807"/>
      <c r="C263" s="743"/>
      <c r="D263" s="865" t="s">
        <v>248</v>
      </c>
      <c r="E263" s="471"/>
      <c r="F263" s="806" t="s">
        <v>912</v>
      </c>
      <c r="G263" s="863"/>
      <c r="H263" s="351" t="str">
        <f>H249</f>
        <v>2" Aggregate Base</v>
      </c>
      <c r="I263" s="380"/>
      <c r="J263" s="380"/>
      <c r="K263" s="380"/>
      <c r="L263" s="622"/>
      <c r="M263" s="381" t="s">
        <v>334</v>
      </c>
      <c r="N263" s="381"/>
      <c r="O263" s="381"/>
      <c r="P263" s="381"/>
      <c r="Q263" s="381"/>
      <c r="R263" s="381"/>
      <c r="S263" s="381"/>
      <c r="T263" s="381"/>
      <c r="U263" s="381"/>
      <c r="V263" s="381"/>
      <c r="W263" s="382"/>
    </row>
    <row r="264" spans="1:23" s="251" customFormat="1" ht="15.75" customHeight="1">
      <c r="A264" s="849"/>
      <c r="B264" s="594"/>
      <c r="C264" s="595"/>
      <c r="D264" s="595"/>
      <c r="E264" s="595"/>
      <c r="F264" s="595"/>
      <c r="G264" s="413"/>
      <c r="H264" s="408" t="s">
        <v>288</v>
      </c>
      <c r="I264" s="409"/>
      <c r="J264" s="409"/>
      <c r="K264" s="409"/>
      <c r="L264" s="409"/>
      <c r="M264" s="409"/>
      <c r="N264" s="409"/>
      <c r="O264" s="409"/>
      <c r="P264" s="410"/>
      <c r="Q264" s="472"/>
      <c r="R264" s="473"/>
      <c r="S264" s="473"/>
      <c r="T264" s="473"/>
      <c r="U264" s="473"/>
      <c r="V264" s="473"/>
      <c r="W264" s="474"/>
    </row>
    <row r="265" spans="1:23" s="251" customFormat="1" ht="12" customHeight="1">
      <c r="A265" s="849"/>
      <c r="B265" s="594"/>
      <c r="C265" s="595"/>
      <c r="D265" s="595"/>
      <c r="E265" s="595"/>
      <c r="F265" s="595"/>
      <c r="G265" s="416"/>
      <c r="H265" s="542" t="s">
        <v>292</v>
      </c>
      <c r="I265" s="543"/>
      <c r="J265" s="544"/>
      <c r="K265" s="491" t="s">
        <v>294</v>
      </c>
      <c r="L265" s="492"/>
      <c r="M265" s="493"/>
      <c r="N265" s="491" t="s">
        <v>293</v>
      </c>
      <c r="O265" s="492"/>
      <c r="P265" s="493"/>
      <c r="Q265" s="475"/>
      <c r="R265" s="476"/>
      <c r="S265" s="476"/>
      <c r="T265" s="476"/>
      <c r="U265" s="476"/>
      <c r="V265" s="476"/>
      <c r="W265" s="477"/>
    </row>
    <row r="266" spans="1:23" s="251" customFormat="1" ht="15" customHeight="1" thickBot="1">
      <c r="A266" s="849"/>
      <c r="B266" s="596"/>
      <c r="C266" s="597"/>
      <c r="D266" s="597"/>
      <c r="E266" s="597"/>
      <c r="F266" s="597"/>
      <c r="G266" s="419"/>
      <c r="H266" s="344">
        <v>39.371699637464701</v>
      </c>
      <c r="I266" s="387"/>
      <c r="J266" s="388"/>
      <c r="K266" s="344">
        <v>-123.680736267874</v>
      </c>
      <c r="L266" s="389"/>
      <c r="M266" s="390"/>
      <c r="N266" s="383">
        <v>260</v>
      </c>
      <c r="O266" s="384"/>
      <c r="P266" s="385"/>
      <c r="Q266" s="478"/>
      <c r="R266" s="479"/>
      <c r="S266" s="479"/>
      <c r="T266" s="479"/>
      <c r="U266" s="479"/>
      <c r="V266" s="479"/>
      <c r="W266" s="480"/>
    </row>
    <row r="267" spans="1:23" s="251" customFormat="1" ht="4.5" customHeight="1" thickTop="1" thickBot="1">
      <c r="A267" s="848"/>
      <c r="B267" s="598"/>
      <c r="C267" s="599"/>
      <c r="D267" s="599"/>
      <c r="E267" s="599"/>
      <c r="F267" s="599"/>
      <c r="G267" s="153"/>
      <c r="H267" s="153"/>
      <c r="I267" s="252"/>
      <c r="J267" s="258"/>
      <c r="K267" s="258"/>
      <c r="L267" s="258"/>
      <c r="M267" s="258"/>
      <c r="N267" s="259"/>
      <c r="O267" s="260"/>
      <c r="P267" s="260"/>
      <c r="Q267" s="260"/>
      <c r="R267" s="260"/>
      <c r="S267" s="260"/>
      <c r="T267" s="260"/>
      <c r="U267" s="260"/>
      <c r="V267" s="260"/>
      <c r="W267" s="266"/>
    </row>
    <row r="268" spans="1:23" s="250" customFormat="1" ht="15.75" customHeight="1" thickTop="1">
      <c r="A268" s="847">
        <v>19</v>
      </c>
      <c r="B268" s="612" t="s">
        <v>142</v>
      </c>
      <c r="C268" s="613"/>
      <c r="D268" s="613"/>
      <c r="E268" s="613"/>
      <c r="F268" s="614"/>
      <c r="G268" s="375" t="s">
        <v>143</v>
      </c>
      <c r="H268" s="441" t="s">
        <v>286</v>
      </c>
      <c r="I268" s="442"/>
      <c r="J268" s="442"/>
      <c r="K268" s="442"/>
      <c r="L268" s="442"/>
      <c r="M268" s="443"/>
      <c r="N268" s="298" t="s">
        <v>290</v>
      </c>
      <c r="O268" s="566" t="s">
        <v>873</v>
      </c>
      <c r="P268" s="567"/>
      <c r="Q268" s="567"/>
      <c r="R268" s="567"/>
      <c r="S268" s="567"/>
      <c r="T268" s="567"/>
      <c r="U268" s="567"/>
      <c r="V268" s="568"/>
      <c r="W268" s="310" t="s">
        <v>291</v>
      </c>
    </row>
    <row r="269" spans="1:23" s="250" customFormat="1" ht="15">
      <c r="A269" s="849"/>
      <c r="B269" s="463" t="str">
        <f>$M$11&amp;" - "&amp;A268</f>
        <v>0A730 - 19</v>
      </c>
      <c r="C269" s="600"/>
      <c r="D269" s="600"/>
      <c r="E269" s="600"/>
      <c r="F269" s="601"/>
      <c r="G269" s="174">
        <f>SUM(N269:N275)+SUM(W270:W275)</f>
        <v>10</v>
      </c>
      <c r="H269" s="303">
        <v>1</v>
      </c>
      <c r="I269" s="377" t="s">
        <v>139</v>
      </c>
      <c r="J269" s="342">
        <v>4</v>
      </c>
      <c r="K269" s="342">
        <v>4</v>
      </c>
      <c r="L269" s="342">
        <v>4</v>
      </c>
      <c r="M269" s="342">
        <v>4</v>
      </c>
      <c r="N269" s="350">
        <f>IFERROR(AVERAGE(J269:M269),"")</f>
        <v>4</v>
      </c>
      <c r="O269" s="459" t="s">
        <v>875</v>
      </c>
      <c r="P269" s="460"/>
      <c r="Q269" s="460"/>
      <c r="R269" s="398"/>
      <c r="S269" s="398"/>
      <c r="T269" s="398"/>
      <c r="U269" s="398"/>
      <c r="V269" s="399"/>
      <c r="W269" s="570"/>
    </row>
    <row r="270" spans="1:23" s="250" customFormat="1" ht="15">
      <c r="A270" s="849"/>
      <c r="B270" s="539" t="s">
        <v>144</v>
      </c>
      <c r="C270" s="540"/>
      <c r="D270" s="540"/>
      <c r="E270" s="540"/>
      <c r="F270" s="541"/>
      <c r="G270" s="375" t="s">
        <v>131</v>
      </c>
      <c r="H270" s="304">
        <v>2</v>
      </c>
      <c r="I270" s="377" t="s">
        <v>139</v>
      </c>
      <c r="J270" s="342">
        <v>6</v>
      </c>
      <c r="K270" s="342">
        <v>6</v>
      </c>
      <c r="L270" s="342">
        <v>6</v>
      </c>
      <c r="M270" s="342">
        <v>6</v>
      </c>
      <c r="N270" s="350">
        <f t="shared" ref="N270:N275" si="18">IFERROR(AVERAGE(J270:M270),"")</f>
        <v>6</v>
      </c>
      <c r="O270" s="300">
        <v>8</v>
      </c>
      <c r="P270" s="301"/>
      <c r="Q270" s="379"/>
      <c r="R270" s="263"/>
      <c r="S270" s="149"/>
      <c r="T270" s="149"/>
      <c r="U270" s="170"/>
      <c r="V270" s="150"/>
      <c r="W270" s="307" t="str">
        <f>IFERROR(AVERAGE(S270:V270),"")</f>
        <v/>
      </c>
    </row>
    <row r="271" spans="1:23" s="251" customFormat="1" ht="15" customHeight="1">
      <c r="A271" s="849"/>
      <c r="B271" s="602" t="str">
        <f>IF($M$11="","",$M$11)</f>
        <v>0A730</v>
      </c>
      <c r="C271" s="603"/>
      <c r="D271" s="603"/>
      <c r="E271" s="603"/>
      <c r="F271" s="604"/>
      <c r="G271" s="151" t="str">
        <f>IF($G$257="","",$G$257)</f>
        <v>05-Nov-2012</v>
      </c>
      <c r="H271" s="305">
        <v>3</v>
      </c>
      <c r="I271" s="377"/>
      <c r="J271" s="342"/>
      <c r="K271" s="342"/>
      <c r="L271" s="342"/>
      <c r="M271" s="342"/>
      <c r="N271" s="350" t="str">
        <f t="shared" si="18"/>
        <v/>
      </c>
      <c r="O271" s="300">
        <v>9</v>
      </c>
      <c r="P271" s="301"/>
      <c r="Q271" s="379"/>
      <c r="R271" s="263"/>
      <c r="S271" s="149"/>
      <c r="T271" s="149"/>
      <c r="U271" s="149"/>
      <c r="V271" s="149"/>
      <c r="W271" s="307" t="str">
        <f>IFERROR(AVERAGE(S271:V271),"")</f>
        <v/>
      </c>
    </row>
    <row r="272" spans="1:23" s="251" customFormat="1" ht="15" customHeight="1">
      <c r="A272" s="850"/>
      <c r="B272" s="539" t="s">
        <v>136</v>
      </c>
      <c r="C272" s="540"/>
      <c r="D272" s="540"/>
      <c r="E272" s="540"/>
      <c r="F272" s="541"/>
      <c r="G272" s="375" t="s">
        <v>27</v>
      </c>
      <c r="H272" s="304">
        <v>4</v>
      </c>
      <c r="I272" s="377"/>
      <c r="J272" s="342"/>
      <c r="K272" s="342"/>
      <c r="L272" s="342"/>
      <c r="M272" s="342"/>
      <c r="N272" s="350" t="str">
        <f t="shared" si="18"/>
        <v/>
      </c>
      <c r="O272" s="300">
        <v>10</v>
      </c>
      <c r="P272" s="301"/>
      <c r="Q272" s="379"/>
      <c r="R272" s="263"/>
      <c r="S272" s="149"/>
      <c r="T272" s="149"/>
      <c r="U272" s="170"/>
      <c r="V272" s="150"/>
      <c r="W272" s="307" t="str">
        <f>IFERROR(AVERAGE(S272:V272),"")</f>
        <v/>
      </c>
    </row>
    <row r="273" spans="1:23" s="251" customFormat="1" ht="15" customHeight="1">
      <c r="A273" s="849"/>
      <c r="B273" s="868" t="str">
        <f>B259</f>
        <v>MEN</v>
      </c>
      <c r="C273" s="591"/>
      <c r="D273" s="591"/>
      <c r="E273" s="591"/>
      <c r="F273" s="593"/>
      <c r="G273" s="372" t="str">
        <f>$G$21</f>
        <v>20</v>
      </c>
      <c r="H273" s="305">
        <v>5</v>
      </c>
      <c r="I273" s="377"/>
      <c r="J273" s="342"/>
      <c r="K273" s="342"/>
      <c r="L273" s="342"/>
      <c r="M273" s="342"/>
      <c r="N273" s="350" t="str">
        <f t="shared" si="18"/>
        <v/>
      </c>
      <c r="O273" s="302"/>
      <c r="P273" s="301"/>
      <c r="Q273" s="312"/>
      <c r="R273" s="306"/>
      <c r="S273" s="313"/>
      <c r="T273" s="313"/>
      <c r="U273" s="314"/>
      <c r="V273" s="315"/>
      <c r="W273" s="299"/>
    </row>
    <row r="274" spans="1:23" s="251" customFormat="1" ht="15" customHeight="1">
      <c r="A274" s="849"/>
      <c r="B274" s="539" t="s">
        <v>133</v>
      </c>
      <c r="C274" s="540"/>
      <c r="D274" s="540"/>
      <c r="E274" s="540"/>
      <c r="F274" s="541"/>
      <c r="G274" s="371" t="s">
        <v>145</v>
      </c>
      <c r="H274" s="304">
        <v>6</v>
      </c>
      <c r="I274" s="377"/>
      <c r="J274" s="342"/>
      <c r="K274" s="342"/>
      <c r="L274" s="342"/>
      <c r="M274" s="342"/>
      <c r="N274" s="350" t="str">
        <f t="shared" si="18"/>
        <v/>
      </c>
      <c r="O274" s="302"/>
      <c r="P274" s="301"/>
      <c r="Q274" s="312"/>
      <c r="R274" s="306"/>
      <c r="S274" s="313"/>
      <c r="T274" s="313"/>
      <c r="U274" s="314"/>
      <c r="V274" s="315"/>
      <c r="W274" s="299"/>
    </row>
    <row r="275" spans="1:23" s="251" customFormat="1" ht="15" customHeight="1">
      <c r="A275" s="849"/>
      <c r="B275" s="888" t="s">
        <v>118</v>
      </c>
      <c r="C275" s="889"/>
      <c r="D275" s="880">
        <v>8.3000000000000007</v>
      </c>
      <c r="E275" s="881" t="str">
        <f>E261</f>
        <v/>
      </c>
      <c r="F275" s="882"/>
      <c r="G275" s="870" t="str">
        <f>IF(G261="","",G261)</f>
        <v>01</v>
      </c>
      <c r="H275" s="305">
        <v>7</v>
      </c>
      <c r="I275" s="377"/>
      <c r="J275" s="342"/>
      <c r="K275" s="342"/>
      <c r="L275" s="342"/>
      <c r="M275" s="342"/>
      <c r="N275" s="350" t="str">
        <f t="shared" si="18"/>
        <v/>
      </c>
      <c r="O275" s="302"/>
      <c r="P275" s="301"/>
      <c r="Q275" s="312"/>
      <c r="R275" s="306"/>
      <c r="S275" s="313"/>
      <c r="T275" s="313"/>
      <c r="U275" s="314"/>
      <c r="V275" s="315"/>
      <c r="W275" s="299"/>
    </row>
    <row r="276" spans="1:23" s="251" customFormat="1" ht="15">
      <c r="A276" s="850"/>
      <c r="B276" s="539" t="s">
        <v>146</v>
      </c>
      <c r="C276" s="540"/>
      <c r="D276" s="540"/>
      <c r="E276" s="540"/>
      <c r="F276" s="541"/>
      <c r="G276" s="862" t="s">
        <v>134</v>
      </c>
      <c r="H276" s="539" t="s">
        <v>333</v>
      </c>
      <c r="I276" s="540"/>
      <c r="J276" s="540"/>
      <c r="K276" s="540"/>
      <c r="L276" s="540"/>
      <c r="M276" s="540"/>
      <c r="N276" s="540"/>
      <c r="O276" s="540"/>
      <c r="P276" s="540"/>
      <c r="Q276" s="540"/>
      <c r="R276" s="540"/>
      <c r="S276" s="406"/>
      <c r="T276" s="406"/>
      <c r="U276" s="406"/>
      <c r="V276" s="406"/>
      <c r="W276" s="407"/>
    </row>
    <row r="277" spans="1:23" s="251" customFormat="1">
      <c r="A277" s="850"/>
      <c r="B277" s="807"/>
      <c r="C277" s="743"/>
      <c r="D277" s="865" t="s">
        <v>939</v>
      </c>
      <c r="E277" s="471"/>
      <c r="F277" s="806" t="s">
        <v>912</v>
      </c>
      <c r="G277" s="863"/>
      <c r="H277" s="351" t="str">
        <f>H263</f>
        <v>2" Aggregate Base</v>
      </c>
      <c r="I277" s="380"/>
      <c r="J277" s="380"/>
      <c r="K277" s="380"/>
      <c r="L277" s="622"/>
      <c r="M277" s="381" t="s">
        <v>334</v>
      </c>
      <c r="N277" s="381"/>
      <c r="O277" s="381"/>
      <c r="P277" s="381"/>
      <c r="Q277" s="381"/>
      <c r="R277" s="381"/>
      <c r="S277" s="381"/>
      <c r="T277" s="381"/>
      <c r="U277" s="381"/>
      <c r="V277" s="381"/>
      <c r="W277" s="382"/>
    </row>
    <row r="278" spans="1:23" s="251" customFormat="1" ht="15.75" customHeight="1">
      <c r="A278" s="847"/>
      <c r="B278" s="594"/>
      <c r="C278" s="595"/>
      <c r="D278" s="595"/>
      <c r="E278" s="595"/>
      <c r="F278" s="595"/>
      <c r="G278" s="413"/>
      <c r="H278" s="577" t="s">
        <v>288</v>
      </c>
      <c r="I278" s="578"/>
      <c r="J278" s="578"/>
      <c r="K278" s="578"/>
      <c r="L278" s="578"/>
      <c r="M278" s="578"/>
      <c r="N278" s="578"/>
      <c r="O278" s="578"/>
      <c r="P278" s="579"/>
      <c r="Q278" s="472"/>
      <c r="R278" s="473"/>
      <c r="S278" s="473"/>
      <c r="T278" s="473"/>
      <c r="U278" s="473"/>
      <c r="V278" s="473"/>
      <c r="W278" s="474"/>
    </row>
    <row r="279" spans="1:23" s="251" customFormat="1" ht="12" customHeight="1">
      <c r="A279" s="848"/>
      <c r="B279" s="594"/>
      <c r="C279" s="595"/>
      <c r="D279" s="595"/>
      <c r="E279" s="595"/>
      <c r="F279" s="595"/>
      <c r="G279" s="416"/>
      <c r="H279" s="542" t="s">
        <v>292</v>
      </c>
      <c r="I279" s="543"/>
      <c r="J279" s="544"/>
      <c r="K279" s="542" t="s">
        <v>294</v>
      </c>
      <c r="L279" s="543"/>
      <c r="M279" s="544"/>
      <c r="N279" s="542" t="s">
        <v>293</v>
      </c>
      <c r="O279" s="543"/>
      <c r="P279" s="544"/>
      <c r="Q279" s="475"/>
      <c r="R279" s="476"/>
      <c r="S279" s="476"/>
      <c r="T279" s="476"/>
      <c r="U279" s="476"/>
      <c r="V279" s="476"/>
      <c r="W279" s="477"/>
    </row>
    <row r="280" spans="1:23" s="251" customFormat="1" ht="15" customHeight="1" thickBot="1">
      <c r="A280" s="849"/>
      <c r="B280" s="596"/>
      <c r="C280" s="597"/>
      <c r="D280" s="597"/>
      <c r="E280" s="597"/>
      <c r="F280" s="597"/>
      <c r="G280" s="419"/>
      <c r="H280" s="344">
        <v>39.376709437591401</v>
      </c>
      <c r="I280" s="387"/>
      <c r="J280" s="388"/>
      <c r="K280" s="344">
        <v>-123.68647524383699</v>
      </c>
      <c r="L280" s="389"/>
      <c r="M280" s="390"/>
      <c r="N280" s="383">
        <v>249</v>
      </c>
      <c r="O280" s="384"/>
      <c r="P280" s="385"/>
      <c r="Q280" s="478"/>
      <c r="R280" s="479"/>
      <c r="S280" s="479"/>
      <c r="T280" s="479"/>
      <c r="U280" s="479"/>
      <c r="V280" s="479"/>
      <c r="W280" s="480"/>
    </row>
    <row r="281" spans="1:23" s="251" customFormat="1" ht="5.25" customHeight="1" thickTop="1" thickBot="1">
      <c r="A281" s="849"/>
      <c r="B281" s="598"/>
      <c r="C281" s="599"/>
      <c r="D281" s="599"/>
      <c r="E281" s="599"/>
      <c r="F281" s="599"/>
      <c r="G281" s="153"/>
      <c r="H281" s="332"/>
      <c r="I281" s="333"/>
      <c r="J281" s="334"/>
      <c r="K281" s="334"/>
      <c r="L281" s="334"/>
      <c r="M281" s="334"/>
      <c r="N281" s="335"/>
      <c r="O281" s="336"/>
      <c r="P281" s="336"/>
      <c r="Q281" s="256"/>
      <c r="R281" s="256"/>
      <c r="S281" s="256"/>
      <c r="T281" s="256"/>
      <c r="U281" s="256"/>
      <c r="V281" s="256"/>
      <c r="W281" s="265"/>
    </row>
    <row r="282" spans="1:23" s="250" customFormat="1" ht="15.75" customHeight="1" thickTop="1">
      <c r="A282" s="847">
        <v>20</v>
      </c>
      <c r="B282" s="547" t="s">
        <v>142</v>
      </c>
      <c r="C282" s="548"/>
      <c r="D282" s="548"/>
      <c r="E282" s="548"/>
      <c r="F282" s="549"/>
      <c r="G282" s="375" t="s">
        <v>143</v>
      </c>
      <c r="H282" s="574" t="s">
        <v>286</v>
      </c>
      <c r="I282" s="575"/>
      <c r="J282" s="575"/>
      <c r="K282" s="575"/>
      <c r="L282" s="575"/>
      <c r="M282" s="576"/>
      <c r="N282" s="298" t="s">
        <v>290</v>
      </c>
      <c r="O282" s="566" t="s">
        <v>873</v>
      </c>
      <c r="P282" s="567"/>
      <c r="Q282" s="567"/>
      <c r="R282" s="567"/>
      <c r="S282" s="567"/>
      <c r="T282" s="567"/>
      <c r="U282" s="567"/>
      <c r="V282" s="568"/>
      <c r="W282" s="626" t="s">
        <v>291</v>
      </c>
    </row>
    <row r="283" spans="1:23" s="250" customFormat="1" ht="15">
      <c r="A283" s="849"/>
      <c r="B283" s="463" t="str">
        <f>$M$11&amp;" - "&amp;A282</f>
        <v>0A730 - 20</v>
      </c>
      <c r="C283" s="605"/>
      <c r="D283" s="605"/>
      <c r="E283" s="605"/>
      <c r="F283" s="606"/>
      <c r="G283" s="174">
        <f>SUM(N283:N289)+SUM(W284:W289)</f>
        <v>2</v>
      </c>
      <c r="H283" s="303">
        <v>1</v>
      </c>
      <c r="I283" s="377" t="s">
        <v>139</v>
      </c>
      <c r="J283" s="342">
        <v>1.5</v>
      </c>
      <c r="K283" s="342">
        <v>1.5</v>
      </c>
      <c r="L283" s="342">
        <v>1.5</v>
      </c>
      <c r="M283" s="342">
        <v>1.5</v>
      </c>
      <c r="N283" s="350">
        <f>IFERROR(AVERAGE(J283:M283),"")</f>
        <v>1.5</v>
      </c>
      <c r="O283" s="459" t="s">
        <v>875</v>
      </c>
      <c r="P283" s="460"/>
      <c r="Q283" s="460"/>
      <c r="R283" s="398"/>
      <c r="S283" s="398"/>
      <c r="T283" s="398"/>
      <c r="U283" s="398"/>
      <c r="V283" s="399"/>
      <c r="W283" s="627"/>
    </row>
    <row r="284" spans="1:23" s="250" customFormat="1" ht="15">
      <c r="A284" s="850"/>
      <c r="B284" s="435" t="s">
        <v>144</v>
      </c>
      <c r="C284" s="436"/>
      <c r="D284" s="436"/>
      <c r="E284" s="436"/>
      <c r="F284" s="437"/>
      <c r="G284" s="375" t="s">
        <v>131</v>
      </c>
      <c r="H284" s="304">
        <v>2</v>
      </c>
      <c r="I284" s="377" t="s">
        <v>139</v>
      </c>
      <c r="J284" s="342">
        <v>0.5</v>
      </c>
      <c r="K284" s="342">
        <v>0.5</v>
      </c>
      <c r="L284" s="342">
        <v>0.5</v>
      </c>
      <c r="M284" s="342">
        <v>0.5</v>
      </c>
      <c r="N284" s="350">
        <f t="shared" ref="N284:N289" si="19">IFERROR(AVERAGE(J284:M284),"")</f>
        <v>0.5</v>
      </c>
      <c r="O284" s="300">
        <v>8</v>
      </c>
      <c r="P284" s="301"/>
      <c r="Q284" s="379"/>
      <c r="R284" s="263"/>
      <c r="S284" s="149"/>
      <c r="T284" s="149"/>
      <c r="U284" s="170"/>
      <c r="V284" s="150"/>
      <c r="W284" s="307" t="str">
        <f>IFERROR(AVERAGE(S284:V284),"")</f>
        <v/>
      </c>
    </row>
    <row r="285" spans="1:23" s="251" customFormat="1" ht="15" customHeight="1">
      <c r="A285" s="849"/>
      <c r="B285" s="607" t="str">
        <f>IF($M$11="","",$M$11)</f>
        <v>0A730</v>
      </c>
      <c r="C285" s="608"/>
      <c r="D285" s="608"/>
      <c r="E285" s="608"/>
      <c r="F285" s="609"/>
      <c r="G285" s="151" t="str">
        <f>IF($G$271="","",$G$271)</f>
        <v>05-Nov-2012</v>
      </c>
      <c r="H285" s="305">
        <v>3</v>
      </c>
      <c r="I285" s="377"/>
      <c r="J285" s="342"/>
      <c r="K285" s="342"/>
      <c r="L285" s="342"/>
      <c r="M285" s="342"/>
      <c r="N285" s="350" t="str">
        <f t="shared" si="19"/>
        <v/>
      </c>
      <c r="O285" s="300">
        <v>9</v>
      </c>
      <c r="P285" s="301"/>
      <c r="Q285" s="379"/>
      <c r="R285" s="263"/>
      <c r="S285" s="149"/>
      <c r="T285" s="149"/>
      <c r="U285" s="149"/>
      <c r="V285" s="149"/>
      <c r="W285" s="307" t="str">
        <f>IFERROR(AVERAGE(S285:V285),"")</f>
        <v/>
      </c>
    </row>
    <row r="286" spans="1:23" s="251" customFormat="1" ht="15" customHeight="1">
      <c r="A286" s="849"/>
      <c r="B286" s="435" t="s">
        <v>136</v>
      </c>
      <c r="C286" s="436"/>
      <c r="D286" s="436"/>
      <c r="E286" s="436"/>
      <c r="F286" s="437"/>
      <c r="G286" s="375" t="s">
        <v>27</v>
      </c>
      <c r="H286" s="304">
        <v>4</v>
      </c>
      <c r="I286" s="377"/>
      <c r="J286" s="342"/>
      <c r="K286" s="342"/>
      <c r="L286" s="342"/>
      <c r="M286" s="342"/>
      <c r="N286" s="350" t="str">
        <f t="shared" si="19"/>
        <v/>
      </c>
      <c r="O286" s="300">
        <v>10</v>
      </c>
      <c r="P286" s="301"/>
      <c r="Q286" s="379"/>
      <c r="R286" s="263"/>
      <c r="S286" s="149"/>
      <c r="T286" s="149"/>
      <c r="U286" s="170"/>
      <c r="V286" s="150"/>
      <c r="W286" s="307" t="str">
        <f>IFERROR(AVERAGE(S286:V286),"")</f>
        <v/>
      </c>
    </row>
    <row r="287" spans="1:23" s="251" customFormat="1" ht="15" customHeight="1">
      <c r="A287" s="849"/>
      <c r="B287" s="868" t="str">
        <f>B273</f>
        <v>MEN</v>
      </c>
      <c r="C287" s="550"/>
      <c r="D287" s="550"/>
      <c r="E287" s="550"/>
      <c r="F287" s="551"/>
      <c r="G287" s="372" t="str">
        <f>$G$21</f>
        <v>20</v>
      </c>
      <c r="H287" s="305">
        <v>5</v>
      </c>
      <c r="I287" s="377"/>
      <c r="J287" s="342"/>
      <c r="K287" s="342"/>
      <c r="L287" s="342"/>
      <c r="M287" s="342"/>
      <c r="N287" s="350" t="str">
        <f t="shared" si="19"/>
        <v/>
      </c>
      <c r="O287" s="302"/>
      <c r="P287" s="301"/>
      <c r="Q287" s="312"/>
      <c r="R287" s="306"/>
      <c r="S287" s="313"/>
      <c r="T287" s="313"/>
      <c r="U287" s="314"/>
      <c r="V287" s="315"/>
      <c r="W287" s="299"/>
    </row>
    <row r="288" spans="1:23" s="251" customFormat="1" ht="15" customHeight="1">
      <c r="A288" s="850"/>
      <c r="B288" s="435" t="s">
        <v>133</v>
      </c>
      <c r="C288" s="436"/>
      <c r="D288" s="436"/>
      <c r="E288" s="436"/>
      <c r="F288" s="437"/>
      <c r="G288" s="371" t="s">
        <v>145</v>
      </c>
      <c r="H288" s="304">
        <v>6</v>
      </c>
      <c r="I288" s="377"/>
      <c r="J288" s="342"/>
      <c r="K288" s="342"/>
      <c r="L288" s="342"/>
      <c r="M288" s="342"/>
      <c r="N288" s="350" t="str">
        <f t="shared" si="19"/>
        <v/>
      </c>
      <c r="O288" s="302"/>
      <c r="P288" s="301"/>
      <c r="Q288" s="312"/>
      <c r="R288" s="306"/>
      <c r="S288" s="313"/>
      <c r="T288" s="313"/>
      <c r="U288" s="314"/>
      <c r="V288" s="315"/>
      <c r="W288" s="299"/>
    </row>
    <row r="289" spans="1:23" s="251" customFormat="1" ht="15" customHeight="1">
      <c r="A289" s="850"/>
      <c r="B289" s="883"/>
      <c r="C289" s="886"/>
      <c r="D289" s="880">
        <v>7.8</v>
      </c>
      <c r="E289" s="885" t="str">
        <f>E275</f>
        <v/>
      </c>
      <c r="F289" s="887"/>
      <c r="G289" s="870" t="str">
        <f>IF(G275="","",G275)</f>
        <v>01</v>
      </c>
      <c r="H289" s="305">
        <v>7</v>
      </c>
      <c r="I289" s="377"/>
      <c r="J289" s="342"/>
      <c r="K289" s="342"/>
      <c r="L289" s="342"/>
      <c r="M289" s="342"/>
      <c r="N289" s="350" t="str">
        <f t="shared" si="19"/>
        <v/>
      </c>
      <c r="O289" s="302"/>
      <c r="P289" s="301"/>
      <c r="Q289" s="312"/>
      <c r="R289" s="306"/>
      <c r="S289" s="313"/>
      <c r="T289" s="313"/>
      <c r="U289" s="314"/>
      <c r="V289" s="315"/>
      <c r="W289" s="299"/>
    </row>
    <row r="290" spans="1:23" s="251" customFormat="1" ht="15">
      <c r="A290" s="849"/>
      <c r="B290" s="435" t="s">
        <v>146</v>
      </c>
      <c r="C290" s="436"/>
      <c r="D290" s="436"/>
      <c r="E290" s="436"/>
      <c r="F290" s="437"/>
      <c r="G290" s="861" t="s">
        <v>134</v>
      </c>
      <c r="H290" s="405" t="s">
        <v>333</v>
      </c>
      <c r="I290" s="406"/>
      <c r="J290" s="406"/>
      <c r="K290" s="406"/>
      <c r="L290" s="406"/>
      <c r="M290" s="406"/>
      <c r="N290" s="406"/>
      <c r="O290" s="406"/>
      <c r="P290" s="406"/>
      <c r="Q290" s="406"/>
      <c r="R290" s="406"/>
      <c r="S290" s="406"/>
      <c r="T290" s="406"/>
      <c r="U290" s="406"/>
      <c r="V290" s="406"/>
      <c r="W290" s="407"/>
    </row>
    <row r="291" spans="1:23" s="251" customFormat="1" ht="15" customHeight="1">
      <c r="A291" s="849"/>
      <c r="B291" s="807"/>
      <c r="C291" s="744"/>
      <c r="D291" s="852" t="s">
        <v>248</v>
      </c>
      <c r="E291" s="550"/>
      <c r="F291" s="806" t="s">
        <v>912</v>
      </c>
      <c r="G291" s="294"/>
      <c r="H291" s="351" t="str">
        <f>H277</f>
        <v>2" Aggregate Base</v>
      </c>
      <c r="I291" s="380"/>
      <c r="J291" s="380"/>
      <c r="K291" s="380"/>
      <c r="L291" s="622"/>
      <c r="M291" s="381" t="s">
        <v>334</v>
      </c>
      <c r="N291" s="517"/>
      <c r="O291" s="517"/>
      <c r="P291" s="517"/>
      <c r="Q291" s="517"/>
      <c r="R291" s="517"/>
      <c r="S291" s="517"/>
      <c r="T291" s="517"/>
      <c r="U291" s="517"/>
      <c r="V291" s="517"/>
      <c r="W291" s="518"/>
    </row>
    <row r="292" spans="1:23" s="251" customFormat="1" ht="15.75" customHeight="1">
      <c r="A292" s="847"/>
      <c r="B292" s="414"/>
      <c r="C292" s="415"/>
      <c r="D292" s="415"/>
      <c r="E292" s="415"/>
      <c r="F292" s="415"/>
      <c r="G292" s="413"/>
      <c r="H292" s="577" t="s">
        <v>288</v>
      </c>
      <c r="I292" s="578"/>
      <c r="J292" s="578"/>
      <c r="K292" s="578"/>
      <c r="L292" s="578"/>
      <c r="M292" s="578"/>
      <c r="N292" s="578"/>
      <c r="O292" s="578"/>
      <c r="P292" s="579"/>
      <c r="Q292" s="472"/>
      <c r="R292" s="473"/>
      <c r="S292" s="473"/>
      <c r="T292" s="473"/>
      <c r="U292" s="473"/>
      <c r="V292" s="473"/>
      <c r="W292" s="474"/>
    </row>
    <row r="293" spans="1:23" s="251" customFormat="1" ht="12" customHeight="1">
      <c r="A293" s="848"/>
      <c r="B293" s="414"/>
      <c r="C293" s="415"/>
      <c r="D293" s="415"/>
      <c r="E293" s="415"/>
      <c r="F293" s="415"/>
      <c r="G293" s="416"/>
      <c r="H293" s="571" t="s">
        <v>292</v>
      </c>
      <c r="I293" s="572"/>
      <c r="J293" s="573"/>
      <c r="K293" s="571" t="s">
        <v>294</v>
      </c>
      <c r="L293" s="572"/>
      <c r="M293" s="573"/>
      <c r="N293" s="571" t="s">
        <v>293</v>
      </c>
      <c r="O293" s="572"/>
      <c r="P293" s="573"/>
      <c r="Q293" s="475"/>
      <c r="R293" s="476"/>
      <c r="S293" s="476"/>
      <c r="T293" s="476"/>
      <c r="U293" s="476"/>
      <c r="V293" s="476"/>
      <c r="W293" s="477"/>
    </row>
    <row r="294" spans="1:23" s="251" customFormat="1" ht="14.25" customHeight="1">
      <c r="A294" s="849"/>
      <c r="B294" s="522"/>
      <c r="C294" s="523"/>
      <c r="D294" s="523"/>
      <c r="E294" s="523"/>
      <c r="F294" s="523"/>
      <c r="G294" s="524"/>
      <c r="H294" s="345">
        <v>39.381782836709398</v>
      </c>
      <c r="I294" s="391"/>
      <c r="J294" s="392"/>
      <c r="K294" s="345">
        <v>-123.692173836253</v>
      </c>
      <c r="L294" s="391"/>
      <c r="M294" s="392"/>
      <c r="N294" s="623">
        <v>239</v>
      </c>
      <c r="O294" s="624"/>
      <c r="P294" s="625"/>
      <c r="Q294" s="490"/>
      <c r="R294" s="340"/>
      <c r="S294" s="340"/>
      <c r="T294" s="340"/>
      <c r="U294" s="340"/>
      <c r="V294" s="340"/>
      <c r="W294" s="341"/>
    </row>
  </sheetData>
  <sheetProtection formatCells="0" formatColumns="0" formatRows="0" selectLockedCells="1" autoFilter="0" pivotTables="0"/>
  <dataValidations count="13">
    <dataValidation type="list" allowBlank="1" showInputMessage="1" showErrorMessage="1" sqref="D6">
      <formula1>INDIRECT(D4)</formula1>
    </dataValidation>
    <dataValidation type="list" allowBlank="1" showInputMessage="1" showErrorMessage="1" sqref="D3">
      <formula1>Districts</formula1>
    </dataValidation>
    <dataValidation type="list" allowBlank="1" showInputMessage="1" showErrorMessage="1" sqref="Q228:Q233 Q158:Q163 Q242:Q247 I201:I205 Q144:Q149 Q130:Q135 I88:I93 I74:I79 Q116:Q121 Q102:Q107 I60:I65 I46:I51 Q88:Q93 Q74:Q79 I32:I37 Q60:Q65 I144:I149 Q46:Q51 I216:I219 Q32:Q37 I18:I23 Q18:Q23 Q284:Q289 Q270:Q275 I284:I289 I186:I191 I116:I121 I230:I233 Q200:Q205 I172:I177 Q186:Q191 I130:I135 Q172:Q177 I242:I247 I270:I275 I256:I261 Q214:Q219 Q256:Q261 I102:I107 I160:I163">
      <formula1>Material_Type</formula1>
    </dataValidation>
    <dataValidation type="list" allowBlank="1" showInputMessage="1" showErrorMessage="1" sqref="I269 I115:I119 I213:I215 I87 I73 I59 I45 I255 I101 I143 I31 I17 I283 I199:I200 I185 I157:I159 I171 I129 I241 I227:I229">
      <formula1>Surface_Material</formula1>
    </dataValidation>
    <dataValidation type="list" allowBlank="1" showInputMessage="1" showErrorMessage="1" sqref="J4">
      <formula1>PrefixPM</formula1>
    </dataValidation>
    <dataValidation type="list" allowBlank="1" showInputMessage="1" showErrorMessage="1" sqref="L4">
      <formula1>SuffixPM</formula1>
    </dataValidation>
    <dataValidation type="list" allowBlank="1" showInputMessage="1" showErrorMessage="1" sqref="Q3">
      <formula1>Day</formula1>
    </dataValidation>
    <dataValidation type="list" allowBlank="1" showInputMessage="1" showErrorMessage="1" sqref="S3">
      <formula1>MONTH</formula1>
    </dataValidation>
    <dataValidation type="list" allowBlank="1" showInputMessage="1" showErrorMessage="1" sqref="U3">
      <formula1>YEAR</formula1>
    </dataValidation>
    <dataValidation type="list" allowBlank="1" showInputMessage="1" showErrorMessage="1" sqref="K5">
      <formula1>Direction</formula1>
    </dataValidation>
    <dataValidation type="list" allowBlank="1" showInputMessage="1" showErrorMessage="1" sqref="G23">
      <formula1>Lane</formula1>
    </dataValidation>
    <dataValidation type="list" allowBlank="1" showInputMessage="1" showErrorMessage="1" sqref="E6">
      <formula1>RS</formula1>
    </dataValidation>
    <dataValidation type="list" allowBlank="1" showInputMessage="1" showErrorMessage="1" sqref="D4">
      <formula1>INDIRECT($D$3)</formula1>
    </dataValidation>
  </dataValidations>
  <printOptions horizontalCentered="1" verticalCentered="1"/>
  <pageMargins left="0.25" right="0.25" top="0.84" bottom="0.43" header="0" footer="0.16"/>
  <pageSetup scale="68" fitToHeight="200" orientation="portrait" verticalDpi="4" r:id="rId1"/>
  <headerFooter scaleWithDoc="0">
    <oddHeader>&amp;CCOMPANY BANNER</oddHeader>
    <oddFooter>&amp;LData provided by COMPANY NAME&amp;RSummary Page &amp;P of &amp;N</oddFooter>
  </headerFooter>
  <rowBreaks count="3" manualBreakCount="3">
    <brk id="70" max="16383" man="1"/>
    <brk id="126" max="16383" man="1"/>
    <brk id="182" max="16383" man="1"/>
  </rowBreaks>
  <ignoredErrors>
    <ignoredError sqref="E289" unlockedFormula="1"/>
  </ignoredErrors>
  <drawing r:id="rId2"/>
</worksheet>
</file>

<file path=xl/worksheets/sheet3.xml><?xml version="1.0" encoding="utf-8"?>
<worksheet xmlns="http://schemas.openxmlformats.org/spreadsheetml/2006/main" xmlns:r="http://schemas.openxmlformats.org/officeDocument/2006/relationships">
  <dimension ref="A1:D283"/>
  <sheetViews>
    <sheetView workbookViewId="0">
      <selection activeCell="E28" sqref="E28"/>
    </sheetView>
  </sheetViews>
  <sheetFormatPr defaultRowHeight="15"/>
  <cols>
    <col min="1" max="3" width="13.140625" customWidth="1"/>
    <col min="4" max="4" width="16.5703125" customWidth="1"/>
  </cols>
  <sheetData>
    <row r="1" spans="1:4" ht="30">
      <c r="A1" s="660" t="s">
        <v>27</v>
      </c>
      <c r="B1" s="660" t="s">
        <v>876</v>
      </c>
      <c r="C1" s="661" t="s">
        <v>877</v>
      </c>
      <c r="D1" s="661" t="s">
        <v>878</v>
      </c>
    </row>
    <row r="2" spans="1:4">
      <c r="A2" s="662">
        <v>1</v>
      </c>
      <c r="B2" s="662" t="s">
        <v>879</v>
      </c>
      <c r="C2" s="663" t="s">
        <v>880</v>
      </c>
      <c r="D2" s="663" t="s">
        <v>193</v>
      </c>
    </row>
    <row r="3" spans="1:4">
      <c r="A3" s="662">
        <v>2</v>
      </c>
      <c r="B3" s="662" t="s">
        <v>881</v>
      </c>
      <c r="C3" s="663" t="s">
        <v>882</v>
      </c>
      <c r="D3" s="663" t="s">
        <v>883</v>
      </c>
    </row>
    <row r="4" spans="1:4">
      <c r="A4" s="662">
        <v>3</v>
      </c>
      <c r="B4" s="662" t="s">
        <v>879</v>
      </c>
      <c r="C4" s="663" t="s">
        <v>880</v>
      </c>
      <c r="D4" s="663" t="s">
        <v>193</v>
      </c>
    </row>
    <row r="5" spans="1:4">
      <c r="A5" s="662">
        <v>4</v>
      </c>
      <c r="B5" s="662" t="s">
        <v>881</v>
      </c>
      <c r="C5" s="663" t="s">
        <v>882</v>
      </c>
      <c r="D5" s="663" t="s">
        <v>883</v>
      </c>
    </row>
    <row r="6" spans="1:4">
      <c r="A6" s="662">
        <v>5</v>
      </c>
      <c r="B6" s="662" t="s">
        <v>879</v>
      </c>
      <c r="C6" s="663" t="s">
        <v>880</v>
      </c>
      <c r="D6" s="663" t="s">
        <v>193</v>
      </c>
    </row>
    <row r="7" spans="1:4">
      <c r="A7" s="662">
        <v>6</v>
      </c>
      <c r="B7" s="662" t="s">
        <v>879</v>
      </c>
      <c r="C7" s="663" t="s">
        <v>880</v>
      </c>
      <c r="D7" s="663" t="s">
        <v>193</v>
      </c>
    </row>
    <row r="8" spans="1:4">
      <c r="A8" s="662">
        <v>7</v>
      </c>
      <c r="B8" s="662" t="s">
        <v>879</v>
      </c>
      <c r="C8" s="663" t="s">
        <v>880</v>
      </c>
      <c r="D8" s="663" t="s">
        <v>193</v>
      </c>
    </row>
    <row r="9" spans="1:4">
      <c r="A9" s="662">
        <v>8</v>
      </c>
      <c r="B9" s="662" t="s">
        <v>881</v>
      </c>
      <c r="C9" s="663" t="s">
        <v>882</v>
      </c>
      <c r="D9" s="663" t="s">
        <v>883</v>
      </c>
    </row>
    <row r="10" spans="1:4">
      <c r="A10" s="662">
        <v>9</v>
      </c>
      <c r="B10" s="662" t="s">
        <v>879</v>
      </c>
      <c r="C10" s="663" t="s">
        <v>880</v>
      </c>
      <c r="D10" s="663" t="s">
        <v>193</v>
      </c>
    </row>
    <row r="11" spans="1:4">
      <c r="A11" s="662">
        <v>10</v>
      </c>
      <c r="B11" s="662" t="s">
        <v>881</v>
      </c>
      <c r="C11" s="663" t="s">
        <v>882</v>
      </c>
      <c r="D11" s="663" t="s">
        <v>883</v>
      </c>
    </row>
    <row r="12" spans="1:4">
      <c r="A12" s="662">
        <v>12</v>
      </c>
      <c r="B12" s="662" t="s">
        <v>881</v>
      </c>
      <c r="C12" s="663" t="s">
        <v>882</v>
      </c>
      <c r="D12" s="663" t="s">
        <v>883</v>
      </c>
    </row>
    <row r="13" spans="1:4">
      <c r="A13" s="662">
        <v>13</v>
      </c>
      <c r="B13" s="662" t="s">
        <v>879</v>
      </c>
      <c r="C13" s="663" t="s">
        <v>880</v>
      </c>
      <c r="D13" s="663" t="s">
        <v>193</v>
      </c>
    </row>
    <row r="14" spans="1:4">
      <c r="A14" s="662">
        <v>14</v>
      </c>
      <c r="B14" s="662" t="s">
        <v>879</v>
      </c>
      <c r="C14" s="663" t="s">
        <v>880</v>
      </c>
      <c r="D14" s="663" t="s">
        <v>193</v>
      </c>
    </row>
    <row r="15" spans="1:4">
      <c r="A15" s="662">
        <v>15</v>
      </c>
      <c r="B15" s="662" t="s">
        <v>879</v>
      </c>
      <c r="C15" s="663" t="s">
        <v>880</v>
      </c>
      <c r="D15" s="663" t="s">
        <v>193</v>
      </c>
    </row>
    <row r="16" spans="1:4">
      <c r="A16" s="662">
        <v>16</v>
      </c>
      <c r="B16" s="662" t="s">
        <v>881</v>
      </c>
      <c r="C16" s="663" t="s">
        <v>882</v>
      </c>
      <c r="D16" s="663" t="s">
        <v>883</v>
      </c>
    </row>
    <row r="17" spans="1:4">
      <c r="A17" s="662">
        <v>17</v>
      </c>
      <c r="B17" s="662" t="s">
        <v>879</v>
      </c>
      <c r="C17" s="663" t="s">
        <v>880</v>
      </c>
      <c r="D17" s="663" t="s">
        <v>193</v>
      </c>
    </row>
    <row r="18" spans="1:4">
      <c r="A18" s="662">
        <v>18</v>
      </c>
      <c r="B18" s="662" t="s">
        <v>879</v>
      </c>
      <c r="C18" s="663" t="s">
        <v>880</v>
      </c>
      <c r="D18" s="663" t="s">
        <v>193</v>
      </c>
    </row>
    <row r="19" spans="1:4">
      <c r="A19" s="662">
        <v>19</v>
      </c>
      <c r="B19" s="662" t="s">
        <v>879</v>
      </c>
      <c r="C19" s="663" t="s">
        <v>880</v>
      </c>
      <c r="D19" s="663" t="s">
        <v>193</v>
      </c>
    </row>
    <row r="20" spans="1:4">
      <c r="A20" s="662">
        <v>20</v>
      </c>
      <c r="B20" s="662" t="s">
        <v>881</v>
      </c>
      <c r="C20" s="663" t="s">
        <v>882</v>
      </c>
      <c r="D20" s="663" t="s">
        <v>883</v>
      </c>
    </row>
    <row r="21" spans="1:4">
      <c r="A21" s="662">
        <v>22</v>
      </c>
      <c r="B21" s="662" t="s">
        <v>881</v>
      </c>
      <c r="C21" s="663" t="s">
        <v>882</v>
      </c>
      <c r="D21" s="663" t="s">
        <v>883</v>
      </c>
    </row>
    <row r="22" spans="1:4">
      <c r="A22" s="662">
        <v>23</v>
      </c>
      <c r="B22" s="662" t="s">
        <v>879</v>
      </c>
      <c r="C22" s="663" t="s">
        <v>880</v>
      </c>
      <c r="D22" s="663" t="s">
        <v>193</v>
      </c>
    </row>
    <row r="23" spans="1:4">
      <c r="A23" s="662">
        <v>24</v>
      </c>
      <c r="B23" s="662" t="s">
        <v>881</v>
      </c>
      <c r="C23" s="663" t="s">
        <v>882</v>
      </c>
      <c r="D23" s="663" t="s">
        <v>883</v>
      </c>
    </row>
    <row r="24" spans="1:4">
      <c r="A24" s="662">
        <v>25</v>
      </c>
      <c r="B24" s="662" t="s">
        <v>879</v>
      </c>
      <c r="C24" s="663" t="s">
        <v>880</v>
      </c>
      <c r="D24" s="663" t="s">
        <v>193</v>
      </c>
    </row>
    <row r="25" spans="1:4">
      <c r="A25" s="662">
        <v>26</v>
      </c>
      <c r="B25" s="662" t="s">
        <v>881</v>
      </c>
      <c r="C25" s="663" t="s">
        <v>882</v>
      </c>
      <c r="D25" s="663" t="s">
        <v>883</v>
      </c>
    </row>
    <row r="26" spans="1:4">
      <c r="A26" s="662">
        <v>27</v>
      </c>
      <c r="B26" s="662" t="s">
        <v>879</v>
      </c>
      <c r="C26" s="663" t="s">
        <v>880</v>
      </c>
      <c r="D26" s="663" t="s">
        <v>193</v>
      </c>
    </row>
    <row r="27" spans="1:4">
      <c r="A27" s="662">
        <v>28</v>
      </c>
      <c r="B27" s="662" t="s">
        <v>881</v>
      </c>
      <c r="C27" s="663" t="s">
        <v>882</v>
      </c>
      <c r="D27" s="663" t="s">
        <v>883</v>
      </c>
    </row>
    <row r="28" spans="1:4">
      <c r="A28" s="662">
        <v>29</v>
      </c>
      <c r="B28" s="662" t="s">
        <v>879</v>
      </c>
      <c r="C28" s="663" t="s">
        <v>880</v>
      </c>
      <c r="D28" s="663" t="s">
        <v>193</v>
      </c>
    </row>
    <row r="29" spans="1:4">
      <c r="A29" s="662">
        <v>30</v>
      </c>
      <c r="B29" s="662" t="s">
        <v>881</v>
      </c>
      <c r="C29" s="663" t="s">
        <v>882</v>
      </c>
      <c r="D29" s="663" t="s">
        <v>883</v>
      </c>
    </row>
    <row r="30" spans="1:4">
      <c r="A30" s="662">
        <v>31</v>
      </c>
      <c r="B30" s="662" t="s">
        <v>879</v>
      </c>
      <c r="C30" s="663" t="s">
        <v>880</v>
      </c>
      <c r="D30" s="663" t="s">
        <v>193</v>
      </c>
    </row>
    <row r="31" spans="1:4">
      <c r="A31" s="662">
        <v>32</v>
      </c>
      <c r="B31" s="662" t="s">
        <v>881</v>
      </c>
      <c r="C31" s="663" t="s">
        <v>882</v>
      </c>
      <c r="D31" s="663" t="s">
        <v>883</v>
      </c>
    </row>
    <row r="32" spans="1:4">
      <c r="A32" s="662">
        <v>33</v>
      </c>
      <c r="B32" s="662" t="s">
        <v>879</v>
      </c>
      <c r="C32" s="663" t="s">
        <v>880</v>
      </c>
      <c r="D32" s="663" t="s">
        <v>193</v>
      </c>
    </row>
    <row r="33" spans="1:4">
      <c r="A33" s="662">
        <v>34</v>
      </c>
      <c r="B33" s="662" t="s">
        <v>881</v>
      </c>
      <c r="C33" s="663" t="s">
        <v>882</v>
      </c>
      <c r="D33" s="663" t="s">
        <v>883</v>
      </c>
    </row>
    <row r="34" spans="1:4">
      <c r="A34" s="662">
        <v>35</v>
      </c>
      <c r="B34" s="662" t="s">
        <v>879</v>
      </c>
      <c r="C34" s="663" t="s">
        <v>880</v>
      </c>
      <c r="D34" s="663" t="s">
        <v>193</v>
      </c>
    </row>
    <row r="35" spans="1:4">
      <c r="A35" s="662">
        <v>36</v>
      </c>
      <c r="B35" s="662" t="s">
        <v>881</v>
      </c>
      <c r="C35" s="663" t="s">
        <v>882</v>
      </c>
      <c r="D35" s="663" t="s">
        <v>883</v>
      </c>
    </row>
    <row r="36" spans="1:4">
      <c r="A36" s="662">
        <v>37</v>
      </c>
      <c r="B36" s="662" t="s">
        <v>881</v>
      </c>
      <c r="C36" s="663" t="s">
        <v>882</v>
      </c>
      <c r="D36" s="663" t="s">
        <v>883</v>
      </c>
    </row>
    <row r="37" spans="1:4">
      <c r="A37" s="662">
        <v>38</v>
      </c>
      <c r="B37" s="662" t="s">
        <v>881</v>
      </c>
      <c r="C37" s="663" t="s">
        <v>882</v>
      </c>
      <c r="D37" s="663" t="s">
        <v>883</v>
      </c>
    </row>
    <row r="38" spans="1:4">
      <c r="A38" s="662">
        <v>39</v>
      </c>
      <c r="B38" s="662" t="s">
        <v>879</v>
      </c>
      <c r="C38" s="663" t="s">
        <v>880</v>
      </c>
      <c r="D38" s="663" t="s">
        <v>193</v>
      </c>
    </row>
    <row r="39" spans="1:4">
      <c r="A39" s="662">
        <v>40</v>
      </c>
      <c r="B39" s="662" t="s">
        <v>881</v>
      </c>
      <c r="C39" s="663" t="s">
        <v>882</v>
      </c>
      <c r="D39" s="663" t="s">
        <v>883</v>
      </c>
    </row>
    <row r="40" spans="1:4">
      <c r="A40" s="662">
        <v>41</v>
      </c>
      <c r="B40" s="662" t="s">
        <v>879</v>
      </c>
      <c r="C40" s="663" t="s">
        <v>880</v>
      </c>
      <c r="D40" s="663" t="s">
        <v>193</v>
      </c>
    </row>
    <row r="41" spans="1:4">
      <c r="A41" s="662">
        <v>42</v>
      </c>
      <c r="B41" s="662" t="s">
        <v>881</v>
      </c>
      <c r="C41" s="663" t="s">
        <v>882</v>
      </c>
      <c r="D41" s="663" t="s">
        <v>883</v>
      </c>
    </row>
    <row r="42" spans="1:4">
      <c r="A42" s="662">
        <v>43</v>
      </c>
      <c r="B42" s="662" t="s">
        <v>879</v>
      </c>
      <c r="C42" s="663" t="s">
        <v>880</v>
      </c>
      <c r="D42" s="663" t="s">
        <v>193</v>
      </c>
    </row>
    <row r="43" spans="1:4">
      <c r="A43" s="662">
        <v>44</v>
      </c>
      <c r="B43" s="662" t="s">
        <v>881</v>
      </c>
      <c r="C43" s="663" t="s">
        <v>882</v>
      </c>
      <c r="D43" s="663" t="s">
        <v>883</v>
      </c>
    </row>
    <row r="44" spans="1:4">
      <c r="A44" s="662">
        <v>45</v>
      </c>
      <c r="B44" s="662" t="s">
        <v>879</v>
      </c>
      <c r="C44" s="663" t="s">
        <v>880</v>
      </c>
      <c r="D44" s="663" t="s">
        <v>193</v>
      </c>
    </row>
    <row r="45" spans="1:4">
      <c r="A45" s="662">
        <v>46</v>
      </c>
      <c r="B45" s="662" t="s">
        <v>881</v>
      </c>
      <c r="C45" s="663" t="s">
        <v>882</v>
      </c>
      <c r="D45" s="663" t="s">
        <v>883</v>
      </c>
    </row>
    <row r="46" spans="1:4">
      <c r="A46" s="662">
        <v>47</v>
      </c>
      <c r="B46" s="662" t="s">
        <v>879</v>
      </c>
      <c r="C46" s="663" t="s">
        <v>880</v>
      </c>
      <c r="D46" s="663" t="s">
        <v>193</v>
      </c>
    </row>
    <row r="47" spans="1:4">
      <c r="A47" s="662">
        <v>48</v>
      </c>
      <c r="B47" s="662" t="s">
        <v>881</v>
      </c>
      <c r="C47" s="663" t="s">
        <v>882</v>
      </c>
      <c r="D47" s="663" t="s">
        <v>883</v>
      </c>
    </row>
    <row r="48" spans="1:4">
      <c r="A48" s="662">
        <v>49</v>
      </c>
      <c r="B48" s="662" t="s">
        <v>879</v>
      </c>
      <c r="C48" s="663" t="s">
        <v>880</v>
      </c>
      <c r="D48" s="663" t="s">
        <v>193</v>
      </c>
    </row>
    <row r="49" spans="1:4">
      <c r="A49" s="662">
        <v>50</v>
      </c>
      <c r="B49" s="662" t="s">
        <v>881</v>
      </c>
      <c r="C49" s="663" t="s">
        <v>882</v>
      </c>
      <c r="D49" s="663" t="s">
        <v>883</v>
      </c>
    </row>
    <row r="50" spans="1:4">
      <c r="A50" s="662">
        <v>51</v>
      </c>
      <c r="B50" s="662" t="s">
        <v>879</v>
      </c>
      <c r="C50" s="663" t="s">
        <v>880</v>
      </c>
      <c r="D50" s="663" t="s">
        <v>193</v>
      </c>
    </row>
    <row r="51" spans="1:4">
      <c r="A51" s="662">
        <v>52</v>
      </c>
      <c r="B51" s="662" t="s">
        <v>881</v>
      </c>
      <c r="C51" s="663" t="s">
        <v>882</v>
      </c>
      <c r="D51" s="663" t="s">
        <v>883</v>
      </c>
    </row>
    <row r="52" spans="1:4">
      <c r="A52" s="662">
        <v>53</v>
      </c>
      <c r="B52" s="662" t="s">
        <v>879</v>
      </c>
      <c r="C52" s="663" t="s">
        <v>880</v>
      </c>
      <c r="D52" s="663" t="s">
        <v>193</v>
      </c>
    </row>
    <row r="53" spans="1:4">
      <c r="A53" s="662">
        <v>54</v>
      </c>
      <c r="B53" s="662" t="s">
        <v>881</v>
      </c>
      <c r="C53" s="663" t="s">
        <v>882</v>
      </c>
      <c r="D53" s="663" t="s">
        <v>883</v>
      </c>
    </row>
    <row r="54" spans="1:4">
      <c r="A54" s="662">
        <v>55</v>
      </c>
      <c r="B54" s="662" t="s">
        <v>879</v>
      </c>
      <c r="C54" s="663" t="s">
        <v>880</v>
      </c>
      <c r="D54" s="663" t="s">
        <v>193</v>
      </c>
    </row>
    <row r="55" spans="1:4">
      <c r="A55" s="662">
        <v>56</v>
      </c>
      <c r="B55" s="662" t="s">
        <v>881</v>
      </c>
      <c r="C55" s="663" t="s">
        <v>882</v>
      </c>
      <c r="D55" s="663" t="s">
        <v>883</v>
      </c>
    </row>
    <row r="56" spans="1:4">
      <c r="A56" s="662">
        <v>57</v>
      </c>
      <c r="B56" s="662" t="s">
        <v>879</v>
      </c>
      <c r="C56" s="663" t="s">
        <v>880</v>
      </c>
      <c r="D56" s="663" t="s">
        <v>193</v>
      </c>
    </row>
    <row r="57" spans="1:4">
      <c r="A57" s="662">
        <v>58</v>
      </c>
      <c r="B57" s="662" t="s">
        <v>881</v>
      </c>
      <c r="C57" s="663" t="s">
        <v>882</v>
      </c>
      <c r="D57" s="663" t="s">
        <v>883</v>
      </c>
    </row>
    <row r="58" spans="1:4">
      <c r="A58" s="662">
        <v>59</v>
      </c>
      <c r="B58" s="662" t="s">
        <v>879</v>
      </c>
      <c r="C58" s="663" t="s">
        <v>880</v>
      </c>
      <c r="D58" s="663" t="s">
        <v>193</v>
      </c>
    </row>
    <row r="59" spans="1:4">
      <c r="A59" s="662">
        <v>60</v>
      </c>
      <c r="B59" s="662" t="s">
        <v>881</v>
      </c>
      <c r="C59" s="663" t="s">
        <v>882</v>
      </c>
      <c r="D59" s="663" t="s">
        <v>883</v>
      </c>
    </row>
    <row r="60" spans="1:4">
      <c r="A60" s="662">
        <v>61</v>
      </c>
      <c r="B60" s="662" t="s">
        <v>879</v>
      </c>
      <c r="C60" s="663" t="s">
        <v>880</v>
      </c>
      <c r="D60" s="663" t="s">
        <v>193</v>
      </c>
    </row>
    <row r="61" spans="1:4">
      <c r="A61" s="662">
        <v>62</v>
      </c>
      <c r="B61" s="662" t="s">
        <v>881</v>
      </c>
      <c r="C61" s="663" t="s">
        <v>882</v>
      </c>
      <c r="D61" s="663" t="s">
        <v>883</v>
      </c>
    </row>
    <row r="62" spans="1:4">
      <c r="A62" s="662">
        <v>63</v>
      </c>
      <c r="B62" s="662" t="s">
        <v>879</v>
      </c>
      <c r="C62" s="663" t="s">
        <v>880</v>
      </c>
      <c r="D62" s="663" t="s">
        <v>193</v>
      </c>
    </row>
    <row r="63" spans="1:4">
      <c r="A63" s="662">
        <v>64</v>
      </c>
      <c r="B63" s="662" t="s">
        <v>881</v>
      </c>
      <c r="C63" s="663" t="s">
        <v>882</v>
      </c>
      <c r="D63" s="663" t="s">
        <v>883</v>
      </c>
    </row>
    <row r="64" spans="1:4">
      <c r="A64" s="662">
        <v>65</v>
      </c>
      <c r="B64" s="662" t="s">
        <v>879</v>
      </c>
      <c r="C64" s="663" t="s">
        <v>880</v>
      </c>
      <c r="D64" s="663" t="s">
        <v>193</v>
      </c>
    </row>
    <row r="65" spans="1:4">
      <c r="A65" s="662">
        <v>66</v>
      </c>
      <c r="B65" s="662" t="s">
        <v>881</v>
      </c>
      <c r="C65" s="663" t="s">
        <v>882</v>
      </c>
      <c r="D65" s="663" t="s">
        <v>883</v>
      </c>
    </row>
    <row r="66" spans="1:4">
      <c r="A66" s="662">
        <v>67</v>
      </c>
      <c r="B66" s="662" t="s">
        <v>879</v>
      </c>
      <c r="C66" s="663" t="s">
        <v>880</v>
      </c>
      <c r="D66" s="663" t="s">
        <v>193</v>
      </c>
    </row>
    <row r="67" spans="1:4">
      <c r="A67" s="662">
        <v>68</v>
      </c>
      <c r="B67" s="662" t="s">
        <v>881</v>
      </c>
      <c r="C67" s="663" t="s">
        <v>882</v>
      </c>
      <c r="D67" s="663" t="s">
        <v>883</v>
      </c>
    </row>
    <row r="68" spans="1:4">
      <c r="A68" s="662">
        <v>70</v>
      </c>
      <c r="B68" s="662" t="s">
        <v>881</v>
      </c>
      <c r="C68" s="663" t="s">
        <v>882</v>
      </c>
      <c r="D68" s="663" t="s">
        <v>883</v>
      </c>
    </row>
    <row r="69" spans="1:4">
      <c r="A69" s="662">
        <v>71</v>
      </c>
      <c r="B69" s="662" t="s">
        <v>884</v>
      </c>
      <c r="C69" s="663" t="s">
        <v>193</v>
      </c>
      <c r="D69" s="663" t="s">
        <v>880</v>
      </c>
    </row>
    <row r="70" spans="1:4">
      <c r="A70" s="662">
        <v>72</v>
      </c>
      <c r="B70" s="662" t="s">
        <v>879</v>
      </c>
      <c r="C70" s="663" t="s">
        <v>880</v>
      </c>
      <c r="D70" s="663" t="s">
        <v>193</v>
      </c>
    </row>
    <row r="71" spans="1:4">
      <c r="A71" s="662">
        <v>73</v>
      </c>
      <c r="B71" s="662" t="s">
        <v>879</v>
      </c>
      <c r="C71" s="663" t="s">
        <v>880</v>
      </c>
      <c r="D71" s="663" t="s">
        <v>193</v>
      </c>
    </row>
    <row r="72" spans="1:4">
      <c r="A72" s="662">
        <v>74</v>
      </c>
      <c r="B72" s="662" t="s">
        <v>881</v>
      </c>
      <c r="C72" s="663" t="s">
        <v>882</v>
      </c>
      <c r="D72" s="663" t="s">
        <v>883</v>
      </c>
    </row>
    <row r="73" spans="1:4">
      <c r="A73" s="662">
        <v>75</v>
      </c>
      <c r="B73" s="662" t="s">
        <v>879</v>
      </c>
      <c r="C73" s="663" t="s">
        <v>880</v>
      </c>
      <c r="D73" s="663" t="s">
        <v>193</v>
      </c>
    </row>
    <row r="74" spans="1:4">
      <c r="A74" s="662">
        <v>76</v>
      </c>
      <c r="B74" s="662" t="s">
        <v>881</v>
      </c>
      <c r="C74" s="663" t="s">
        <v>882</v>
      </c>
      <c r="D74" s="663" t="s">
        <v>883</v>
      </c>
    </row>
    <row r="75" spans="1:4">
      <c r="A75" s="662">
        <v>77</v>
      </c>
      <c r="B75" s="662" t="s">
        <v>879</v>
      </c>
      <c r="C75" s="663" t="s">
        <v>880</v>
      </c>
      <c r="D75" s="663" t="s">
        <v>193</v>
      </c>
    </row>
    <row r="76" spans="1:4">
      <c r="A76" s="662">
        <v>78</v>
      </c>
      <c r="B76" s="662" t="s">
        <v>881</v>
      </c>
      <c r="C76" s="663" t="s">
        <v>882</v>
      </c>
      <c r="D76" s="663" t="s">
        <v>883</v>
      </c>
    </row>
    <row r="77" spans="1:4">
      <c r="A77" s="662">
        <v>79</v>
      </c>
      <c r="B77" s="662" t="s">
        <v>879</v>
      </c>
      <c r="C77" s="663" t="s">
        <v>880</v>
      </c>
      <c r="D77" s="663" t="s">
        <v>193</v>
      </c>
    </row>
    <row r="78" spans="1:4">
      <c r="A78" s="662">
        <v>80</v>
      </c>
      <c r="B78" s="662" t="s">
        <v>881</v>
      </c>
      <c r="C78" s="663" t="s">
        <v>882</v>
      </c>
      <c r="D78" s="663" t="s">
        <v>883</v>
      </c>
    </row>
    <row r="79" spans="1:4">
      <c r="A79" s="662">
        <v>81</v>
      </c>
      <c r="B79" s="662" t="s">
        <v>879</v>
      </c>
      <c r="C79" s="663" t="s">
        <v>880</v>
      </c>
      <c r="D79" s="663" t="s">
        <v>193</v>
      </c>
    </row>
    <row r="80" spans="1:4">
      <c r="A80" s="662">
        <v>82</v>
      </c>
      <c r="B80" s="662" t="s">
        <v>879</v>
      </c>
      <c r="C80" s="663" t="s">
        <v>880</v>
      </c>
      <c r="D80" s="663" t="s">
        <v>193</v>
      </c>
    </row>
    <row r="81" spans="1:4">
      <c r="A81" s="662">
        <v>83</v>
      </c>
      <c r="B81" s="662" t="s">
        <v>879</v>
      </c>
      <c r="C81" s="663" t="s">
        <v>880</v>
      </c>
      <c r="D81" s="663" t="s">
        <v>193</v>
      </c>
    </row>
    <row r="82" spans="1:4">
      <c r="A82" s="662">
        <v>84</v>
      </c>
      <c r="B82" s="662" t="s">
        <v>879</v>
      </c>
      <c r="C82" s="663" t="s">
        <v>880</v>
      </c>
      <c r="D82" s="663" t="s">
        <v>193</v>
      </c>
    </row>
    <row r="83" spans="1:4">
      <c r="A83" s="662">
        <v>85</v>
      </c>
      <c r="B83" s="662" t="s">
        <v>879</v>
      </c>
      <c r="C83" s="663" t="s">
        <v>880</v>
      </c>
      <c r="D83" s="663" t="s">
        <v>193</v>
      </c>
    </row>
    <row r="84" spans="1:4">
      <c r="A84" s="662">
        <v>86</v>
      </c>
      <c r="B84" s="662" t="s">
        <v>879</v>
      </c>
      <c r="C84" s="663" t="s">
        <v>880</v>
      </c>
      <c r="D84" s="663" t="s">
        <v>193</v>
      </c>
    </row>
    <row r="85" spans="1:4">
      <c r="A85" s="662">
        <v>87</v>
      </c>
      <c r="B85" s="662" t="s">
        <v>879</v>
      </c>
      <c r="C85" s="663" t="s">
        <v>880</v>
      </c>
      <c r="D85" s="663" t="s">
        <v>193</v>
      </c>
    </row>
    <row r="86" spans="1:4">
      <c r="A86" s="662">
        <v>88</v>
      </c>
      <c r="B86" s="662" t="s">
        <v>881</v>
      </c>
      <c r="C86" s="663" t="s">
        <v>882</v>
      </c>
      <c r="D86" s="663" t="s">
        <v>883</v>
      </c>
    </row>
    <row r="87" spans="1:4">
      <c r="A87" s="662">
        <v>89</v>
      </c>
      <c r="B87" s="662" t="s">
        <v>879</v>
      </c>
      <c r="C87" s="663" t="s">
        <v>880</v>
      </c>
      <c r="D87" s="663" t="s">
        <v>193</v>
      </c>
    </row>
    <row r="88" spans="1:4">
      <c r="A88" s="662">
        <v>90</v>
      </c>
      <c r="B88" s="662" t="s">
        <v>881</v>
      </c>
      <c r="C88" s="663" t="s">
        <v>882</v>
      </c>
      <c r="D88" s="663" t="s">
        <v>883</v>
      </c>
    </row>
    <row r="89" spans="1:4">
      <c r="A89" s="662">
        <v>91</v>
      </c>
      <c r="B89" s="662" t="s">
        <v>881</v>
      </c>
      <c r="C89" s="663" t="s">
        <v>882</v>
      </c>
      <c r="D89" s="663" t="s">
        <v>883</v>
      </c>
    </row>
    <row r="90" spans="1:4">
      <c r="A90" s="662">
        <v>92</v>
      </c>
      <c r="B90" s="662" t="s">
        <v>881</v>
      </c>
      <c r="C90" s="663" t="s">
        <v>882</v>
      </c>
      <c r="D90" s="663" t="s">
        <v>883</v>
      </c>
    </row>
    <row r="91" spans="1:4">
      <c r="A91" s="662">
        <v>93</v>
      </c>
      <c r="B91" s="662" t="s">
        <v>879</v>
      </c>
      <c r="C91" s="663" t="s">
        <v>880</v>
      </c>
      <c r="D91" s="663" t="s">
        <v>193</v>
      </c>
    </row>
    <row r="92" spans="1:4">
      <c r="A92" s="662">
        <v>94</v>
      </c>
      <c r="B92" s="662" t="s">
        <v>881</v>
      </c>
      <c r="C92" s="663" t="s">
        <v>882</v>
      </c>
      <c r="D92" s="663" t="s">
        <v>883</v>
      </c>
    </row>
    <row r="93" spans="1:4">
      <c r="A93" s="662">
        <v>95</v>
      </c>
      <c r="B93" s="662" t="s">
        <v>879</v>
      </c>
      <c r="C93" s="663" t="s">
        <v>880</v>
      </c>
      <c r="D93" s="663" t="s">
        <v>193</v>
      </c>
    </row>
    <row r="94" spans="1:4">
      <c r="A94" s="662">
        <v>96</v>
      </c>
      <c r="B94" s="662" t="s">
        <v>881</v>
      </c>
      <c r="C94" s="663" t="s">
        <v>882</v>
      </c>
      <c r="D94" s="663" t="s">
        <v>883</v>
      </c>
    </row>
    <row r="95" spans="1:4">
      <c r="A95" s="662">
        <v>97</v>
      </c>
      <c r="B95" s="662" t="s">
        <v>879</v>
      </c>
      <c r="C95" s="663" t="s">
        <v>880</v>
      </c>
      <c r="D95" s="663" t="s">
        <v>193</v>
      </c>
    </row>
    <row r="96" spans="1:4">
      <c r="A96" s="662">
        <v>98</v>
      </c>
      <c r="B96" s="662" t="s">
        <v>881</v>
      </c>
      <c r="C96" s="663" t="s">
        <v>882</v>
      </c>
      <c r="D96" s="663" t="s">
        <v>883</v>
      </c>
    </row>
    <row r="97" spans="1:4">
      <c r="A97" s="662">
        <v>99</v>
      </c>
      <c r="B97" s="662" t="s">
        <v>879</v>
      </c>
      <c r="C97" s="663" t="s">
        <v>880</v>
      </c>
      <c r="D97" s="663" t="s">
        <v>193</v>
      </c>
    </row>
    <row r="98" spans="1:4">
      <c r="A98" s="662">
        <v>100</v>
      </c>
      <c r="B98" s="662" t="s">
        <v>881</v>
      </c>
      <c r="C98" s="663" t="s">
        <v>882</v>
      </c>
      <c r="D98" s="663" t="s">
        <v>883</v>
      </c>
    </row>
    <row r="99" spans="1:4">
      <c r="A99" s="662">
        <v>101</v>
      </c>
      <c r="B99" s="662" t="s">
        <v>879</v>
      </c>
      <c r="C99" s="663" t="s">
        <v>880</v>
      </c>
      <c r="D99" s="663" t="s">
        <v>193</v>
      </c>
    </row>
    <row r="100" spans="1:4">
      <c r="A100" s="662">
        <v>102</v>
      </c>
      <c r="B100" s="662" t="s">
        <v>881</v>
      </c>
      <c r="C100" s="663" t="s">
        <v>882</v>
      </c>
      <c r="D100" s="663" t="s">
        <v>883</v>
      </c>
    </row>
    <row r="101" spans="1:4">
      <c r="A101" s="662">
        <v>103</v>
      </c>
      <c r="B101" s="662" t="s">
        <v>879</v>
      </c>
      <c r="C101" s="663" t="s">
        <v>880</v>
      </c>
      <c r="D101" s="663" t="s">
        <v>193</v>
      </c>
    </row>
    <row r="102" spans="1:4">
      <c r="A102" s="662">
        <v>104</v>
      </c>
      <c r="B102" s="662" t="s">
        <v>881</v>
      </c>
      <c r="C102" s="663" t="s">
        <v>882</v>
      </c>
      <c r="D102" s="663" t="s">
        <v>883</v>
      </c>
    </row>
    <row r="103" spans="1:4">
      <c r="A103" s="662">
        <v>105</v>
      </c>
      <c r="B103" s="662" t="s">
        <v>881</v>
      </c>
      <c r="C103" s="663" t="s">
        <v>882</v>
      </c>
      <c r="D103" s="663" t="s">
        <v>883</v>
      </c>
    </row>
    <row r="104" spans="1:4">
      <c r="A104" s="662">
        <v>107</v>
      </c>
      <c r="B104" s="662" t="s">
        <v>879</v>
      </c>
      <c r="C104" s="663" t="s">
        <v>880</v>
      </c>
      <c r="D104" s="663" t="s">
        <v>193</v>
      </c>
    </row>
    <row r="105" spans="1:4">
      <c r="A105" s="662">
        <v>108</v>
      </c>
      <c r="B105" s="662" t="s">
        <v>881</v>
      </c>
      <c r="C105" s="663" t="s">
        <v>882</v>
      </c>
      <c r="D105" s="663" t="s">
        <v>883</v>
      </c>
    </row>
    <row r="106" spans="1:4">
      <c r="A106" s="662">
        <v>109</v>
      </c>
      <c r="B106" s="662" t="s">
        <v>879</v>
      </c>
      <c r="C106" s="663" t="s">
        <v>880</v>
      </c>
      <c r="D106" s="663" t="s">
        <v>193</v>
      </c>
    </row>
    <row r="107" spans="1:4">
      <c r="A107" s="662">
        <v>110</v>
      </c>
      <c r="B107" s="662" t="s">
        <v>879</v>
      </c>
      <c r="C107" s="663" t="s">
        <v>880</v>
      </c>
      <c r="D107" s="663" t="s">
        <v>193</v>
      </c>
    </row>
    <row r="108" spans="1:4">
      <c r="A108" s="662">
        <v>111</v>
      </c>
      <c r="B108" s="662" t="s">
        <v>879</v>
      </c>
      <c r="C108" s="663" t="s">
        <v>880</v>
      </c>
      <c r="D108" s="663" t="s">
        <v>193</v>
      </c>
    </row>
    <row r="109" spans="1:4">
      <c r="A109" s="662">
        <v>112</v>
      </c>
      <c r="B109" s="662" t="s">
        <v>881</v>
      </c>
      <c r="C109" s="663" t="s">
        <v>882</v>
      </c>
      <c r="D109" s="663" t="s">
        <v>883</v>
      </c>
    </row>
    <row r="110" spans="1:4">
      <c r="A110" s="662">
        <v>113</v>
      </c>
      <c r="B110" s="662" t="s">
        <v>879</v>
      </c>
      <c r="C110" s="663" t="s">
        <v>880</v>
      </c>
      <c r="D110" s="663" t="s">
        <v>193</v>
      </c>
    </row>
    <row r="111" spans="1:4">
      <c r="A111" s="662">
        <v>114</v>
      </c>
      <c r="B111" s="662" t="s">
        <v>879</v>
      </c>
      <c r="C111" s="663" t="s">
        <v>880</v>
      </c>
      <c r="D111" s="663" t="s">
        <v>193</v>
      </c>
    </row>
    <row r="112" spans="1:4">
      <c r="A112" s="662">
        <v>115</v>
      </c>
      <c r="B112" s="662" t="s">
        <v>879</v>
      </c>
      <c r="C112" s="663" t="s">
        <v>880</v>
      </c>
      <c r="D112" s="663" t="s">
        <v>193</v>
      </c>
    </row>
    <row r="113" spans="1:4">
      <c r="A113" s="662">
        <v>116</v>
      </c>
      <c r="B113" s="662" t="s">
        <v>881</v>
      </c>
      <c r="C113" s="663" t="s">
        <v>882</v>
      </c>
      <c r="D113" s="663" t="s">
        <v>883</v>
      </c>
    </row>
    <row r="114" spans="1:4">
      <c r="A114" s="662">
        <v>118</v>
      </c>
      <c r="B114" s="662" t="s">
        <v>881</v>
      </c>
      <c r="C114" s="663" t="s">
        <v>882</v>
      </c>
      <c r="D114" s="663" t="s">
        <v>883</v>
      </c>
    </row>
    <row r="115" spans="1:4">
      <c r="A115" s="662">
        <v>119</v>
      </c>
      <c r="B115" s="662" t="s">
        <v>881</v>
      </c>
      <c r="C115" s="663" t="s">
        <v>882</v>
      </c>
      <c r="D115" s="663" t="s">
        <v>883</v>
      </c>
    </row>
    <row r="116" spans="1:4">
      <c r="A116" s="662">
        <v>120</v>
      </c>
      <c r="B116" s="662" t="s">
        <v>881</v>
      </c>
      <c r="C116" s="663" t="s">
        <v>882</v>
      </c>
      <c r="D116" s="663" t="s">
        <v>883</v>
      </c>
    </row>
    <row r="117" spans="1:4">
      <c r="A117" s="662">
        <v>121</v>
      </c>
      <c r="B117" s="662" t="s">
        <v>879</v>
      </c>
      <c r="C117" s="663" t="s">
        <v>880</v>
      </c>
      <c r="D117" s="663" t="s">
        <v>193</v>
      </c>
    </row>
    <row r="118" spans="1:4">
      <c r="A118" s="662">
        <v>122</v>
      </c>
      <c r="B118" s="662" t="s">
        <v>881</v>
      </c>
      <c r="C118" s="663" t="s">
        <v>882</v>
      </c>
      <c r="D118" s="663" t="s">
        <v>883</v>
      </c>
    </row>
    <row r="119" spans="1:4">
      <c r="A119" s="662">
        <v>123</v>
      </c>
      <c r="B119" s="662" t="s">
        <v>879</v>
      </c>
      <c r="C119" s="663" t="s">
        <v>880</v>
      </c>
      <c r="D119" s="663" t="s">
        <v>193</v>
      </c>
    </row>
    <row r="120" spans="1:4">
      <c r="A120" s="662">
        <v>124</v>
      </c>
      <c r="B120" s="662" t="s">
        <v>879</v>
      </c>
      <c r="C120" s="663" t="s">
        <v>880</v>
      </c>
      <c r="D120" s="663" t="s">
        <v>193</v>
      </c>
    </row>
    <row r="121" spans="1:4">
      <c r="A121" s="662">
        <v>125</v>
      </c>
      <c r="B121" s="662" t="s">
        <v>879</v>
      </c>
      <c r="C121" s="663" t="s">
        <v>880</v>
      </c>
      <c r="D121" s="663" t="s">
        <v>193</v>
      </c>
    </row>
    <row r="122" spans="1:4">
      <c r="A122" s="662">
        <v>126</v>
      </c>
      <c r="B122" s="662" t="s">
        <v>881</v>
      </c>
      <c r="C122" s="663" t="s">
        <v>882</v>
      </c>
      <c r="D122" s="663" t="s">
        <v>883</v>
      </c>
    </row>
    <row r="123" spans="1:4">
      <c r="A123" s="662">
        <v>127</v>
      </c>
      <c r="B123" s="662" t="s">
        <v>879</v>
      </c>
      <c r="C123" s="663" t="s">
        <v>880</v>
      </c>
      <c r="D123" s="663" t="s">
        <v>193</v>
      </c>
    </row>
    <row r="124" spans="1:4">
      <c r="A124" s="662">
        <v>128</v>
      </c>
      <c r="B124" s="662" t="s">
        <v>881</v>
      </c>
      <c r="C124" s="663" t="s">
        <v>882</v>
      </c>
      <c r="D124" s="663" t="s">
        <v>883</v>
      </c>
    </row>
    <row r="125" spans="1:4">
      <c r="A125" s="662">
        <v>129</v>
      </c>
      <c r="B125" s="662" t="s">
        <v>881</v>
      </c>
      <c r="C125" s="663" t="s">
        <v>882</v>
      </c>
      <c r="D125" s="663" t="s">
        <v>883</v>
      </c>
    </row>
    <row r="126" spans="1:4">
      <c r="A126" s="662">
        <v>130</v>
      </c>
      <c r="B126" s="662" t="s">
        <v>881</v>
      </c>
      <c r="C126" s="663" t="s">
        <v>882</v>
      </c>
      <c r="D126" s="663" t="s">
        <v>883</v>
      </c>
    </row>
    <row r="127" spans="1:4">
      <c r="A127" s="662">
        <v>131</v>
      </c>
      <c r="B127" s="662" t="s">
        <v>881</v>
      </c>
      <c r="C127" s="663" t="s">
        <v>882</v>
      </c>
      <c r="D127" s="663" t="s">
        <v>883</v>
      </c>
    </row>
    <row r="128" spans="1:4">
      <c r="A128" s="662">
        <v>132</v>
      </c>
      <c r="B128" s="662" t="s">
        <v>881</v>
      </c>
      <c r="C128" s="663" t="s">
        <v>882</v>
      </c>
      <c r="D128" s="663" t="s">
        <v>883</v>
      </c>
    </row>
    <row r="129" spans="1:4">
      <c r="A129" s="662">
        <v>133</v>
      </c>
      <c r="B129" s="662" t="s">
        <v>879</v>
      </c>
      <c r="C129" s="663" t="s">
        <v>880</v>
      </c>
      <c r="D129" s="663" t="s">
        <v>193</v>
      </c>
    </row>
    <row r="130" spans="1:4">
      <c r="A130" s="662">
        <v>134</v>
      </c>
      <c r="B130" s="662" t="s">
        <v>881</v>
      </c>
      <c r="C130" s="663" t="s">
        <v>882</v>
      </c>
      <c r="D130" s="663" t="s">
        <v>883</v>
      </c>
    </row>
    <row r="131" spans="1:4">
      <c r="A131" s="662">
        <v>135</v>
      </c>
      <c r="B131" s="662" t="s">
        <v>879</v>
      </c>
      <c r="C131" s="663" t="s">
        <v>880</v>
      </c>
      <c r="D131" s="663" t="s">
        <v>193</v>
      </c>
    </row>
    <row r="132" spans="1:4">
      <c r="A132" s="662">
        <v>136</v>
      </c>
      <c r="B132" s="662" t="s">
        <v>881</v>
      </c>
      <c r="C132" s="663" t="s">
        <v>882</v>
      </c>
      <c r="D132" s="663" t="s">
        <v>883</v>
      </c>
    </row>
    <row r="133" spans="1:4">
      <c r="A133" s="662">
        <v>137</v>
      </c>
      <c r="B133" s="662" t="s">
        <v>881</v>
      </c>
      <c r="C133" s="663" t="s">
        <v>882</v>
      </c>
      <c r="D133" s="663" t="s">
        <v>883</v>
      </c>
    </row>
    <row r="134" spans="1:4">
      <c r="A134" s="662">
        <v>138</v>
      </c>
      <c r="B134" s="662" t="s">
        <v>881</v>
      </c>
      <c r="C134" s="663" t="s">
        <v>882</v>
      </c>
      <c r="D134" s="663" t="s">
        <v>883</v>
      </c>
    </row>
    <row r="135" spans="1:4">
      <c r="A135" s="662">
        <v>139</v>
      </c>
      <c r="B135" s="662" t="s">
        <v>879</v>
      </c>
      <c r="C135" s="663" t="s">
        <v>880</v>
      </c>
      <c r="D135" s="663" t="s">
        <v>193</v>
      </c>
    </row>
    <row r="136" spans="1:4">
      <c r="A136" s="662">
        <v>140</v>
      </c>
      <c r="B136" s="662" t="s">
        <v>881</v>
      </c>
      <c r="C136" s="663" t="s">
        <v>882</v>
      </c>
      <c r="D136" s="663" t="s">
        <v>883</v>
      </c>
    </row>
    <row r="137" spans="1:4">
      <c r="A137" s="662">
        <v>141</v>
      </c>
      <c r="B137" s="662" t="s">
        <v>879</v>
      </c>
      <c r="C137" s="663" t="s">
        <v>880</v>
      </c>
      <c r="D137" s="663" t="s">
        <v>193</v>
      </c>
    </row>
    <row r="138" spans="1:4">
      <c r="A138" s="662">
        <v>142</v>
      </c>
      <c r="B138" s="662" t="s">
        <v>881</v>
      </c>
      <c r="C138" s="663" t="s">
        <v>882</v>
      </c>
      <c r="D138" s="663" t="s">
        <v>883</v>
      </c>
    </row>
    <row r="139" spans="1:4">
      <c r="A139" s="662">
        <v>143</v>
      </c>
      <c r="B139" s="662" t="s">
        <v>879</v>
      </c>
      <c r="C139" s="663" t="s">
        <v>880</v>
      </c>
      <c r="D139" s="663" t="s">
        <v>193</v>
      </c>
    </row>
    <row r="140" spans="1:4">
      <c r="A140" s="662">
        <v>144</v>
      </c>
      <c r="B140" s="662" t="s">
        <v>879</v>
      </c>
      <c r="C140" s="663" t="s">
        <v>880</v>
      </c>
      <c r="D140" s="663" t="s">
        <v>193</v>
      </c>
    </row>
    <row r="141" spans="1:4">
      <c r="A141" s="662">
        <v>145</v>
      </c>
      <c r="B141" s="662" t="s">
        <v>879</v>
      </c>
      <c r="C141" s="663" t="s">
        <v>880</v>
      </c>
      <c r="D141" s="663" t="s">
        <v>193</v>
      </c>
    </row>
    <row r="142" spans="1:4">
      <c r="A142" s="662">
        <v>146</v>
      </c>
      <c r="B142" s="662" t="s">
        <v>881</v>
      </c>
      <c r="C142" s="663" t="s">
        <v>882</v>
      </c>
      <c r="D142" s="663" t="s">
        <v>883</v>
      </c>
    </row>
    <row r="143" spans="1:4">
      <c r="A143" s="662">
        <v>147</v>
      </c>
      <c r="B143" s="662" t="s">
        <v>879</v>
      </c>
      <c r="C143" s="663" t="s">
        <v>880</v>
      </c>
      <c r="D143" s="663" t="s">
        <v>193</v>
      </c>
    </row>
    <row r="144" spans="1:4">
      <c r="A144" s="662">
        <v>148</v>
      </c>
      <c r="B144" s="662" t="s">
        <v>881</v>
      </c>
      <c r="C144" s="663" t="s">
        <v>882</v>
      </c>
      <c r="D144" s="663" t="s">
        <v>883</v>
      </c>
    </row>
    <row r="145" spans="1:4">
      <c r="A145" s="662">
        <v>149</v>
      </c>
      <c r="B145" s="662" t="s">
        <v>879</v>
      </c>
      <c r="C145" s="663" t="s">
        <v>880</v>
      </c>
      <c r="D145" s="663" t="s">
        <v>193</v>
      </c>
    </row>
    <row r="146" spans="1:4">
      <c r="A146" s="662">
        <v>150</v>
      </c>
      <c r="B146" s="662" t="s">
        <v>881</v>
      </c>
      <c r="C146" s="663" t="s">
        <v>882</v>
      </c>
      <c r="D146" s="663" t="s">
        <v>883</v>
      </c>
    </row>
    <row r="147" spans="1:4">
      <c r="A147" s="662">
        <v>151</v>
      </c>
      <c r="B147" s="662" t="s">
        <v>881</v>
      </c>
      <c r="C147" s="663" t="s">
        <v>882</v>
      </c>
      <c r="D147" s="663" t="s">
        <v>883</v>
      </c>
    </row>
    <row r="148" spans="1:4">
      <c r="A148" s="662">
        <v>152</v>
      </c>
      <c r="B148" s="662" t="s">
        <v>881</v>
      </c>
      <c r="C148" s="663" t="s">
        <v>882</v>
      </c>
      <c r="D148" s="663" t="s">
        <v>883</v>
      </c>
    </row>
    <row r="149" spans="1:4">
      <c r="A149" s="662">
        <v>153</v>
      </c>
      <c r="B149" s="662" t="s">
        <v>885</v>
      </c>
      <c r="C149" s="663" t="s">
        <v>883</v>
      </c>
      <c r="D149" s="663" t="s">
        <v>882</v>
      </c>
    </row>
    <row r="150" spans="1:4">
      <c r="A150" s="662">
        <v>154</v>
      </c>
      <c r="B150" s="662" t="s">
        <v>881</v>
      </c>
      <c r="C150" s="663" t="s">
        <v>882</v>
      </c>
      <c r="D150" s="663" t="s">
        <v>883</v>
      </c>
    </row>
    <row r="151" spans="1:4">
      <c r="A151" s="662">
        <v>155</v>
      </c>
      <c r="B151" s="662" t="s">
        <v>881</v>
      </c>
      <c r="C151" s="663" t="s">
        <v>882</v>
      </c>
      <c r="D151" s="663" t="s">
        <v>883</v>
      </c>
    </row>
    <row r="152" spans="1:4">
      <c r="A152" s="662">
        <v>156</v>
      </c>
      <c r="B152" s="662" t="s">
        <v>881</v>
      </c>
      <c r="C152" s="663" t="s">
        <v>882</v>
      </c>
      <c r="D152" s="663" t="s">
        <v>883</v>
      </c>
    </row>
    <row r="153" spans="1:4">
      <c r="A153" s="662">
        <v>157</v>
      </c>
      <c r="B153" s="662" t="s">
        <v>881</v>
      </c>
      <c r="C153" s="663" t="s">
        <v>882</v>
      </c>
      <c r="D153" s="663" t="s">
        <v>883</v>
      </c>
    </row>
    <row r="154" spans="1:4">
      <c r="A154" s="662">
        <v>158</v>
      </c>
      <c r="B154" s="662" t="s">
        <v>879</v>
      </c>
      <c r="C154" s="663" t="s">
        <v>880</v>
      </c>
      <c r="D154" s="663" t="s">
        <v>193</v>
      </c>
    </row>
    <row r="155" spans="1:4">
      <c r="A155" s="662">
        <v>159</v>
      </c>
      <c r="B155" s="662" t="s">
        <v>879</v>
      </c>
      <c r="C155" s="663" t="s">
        <v>880</v>
      </c>
      <c r="D155" s="663" t="s">
        <v>193</v>
      </c>
    </row>
    <row r="156" spans="1:4">
      <c r="A156" s="662">
        <v>160</v>
      </c>
      <c r="B156" s="662" t="s">
        <v>879</v>
      </c>
      <c r="C156" s="663" t="s">
        <v>880</v>
      </c>
      <c r="D156" s="663" t="s">
        <v>193</v>
      </c>
    </row>
    <row r="157" spans="1:4">
      <c r="A157" s="662">
        <v>161</v>
      </c>
      <c r="B157" s="662" t="s">
        <v>881</v>
      </c>
      <c r="C157" s="663" t="s">
        <v>882</v>
      </c>
      <c r="D157" s="663" t="s">
        <v>883</v>
      </c>
    </row>
    <row r="158" spans="1:4">
      <c r="A158" s="662">
        <v>162</v>
      </c>
      <c r="B158" s="662" t="s">
        <v>881</v>
      </c>
      <c r="C158" s="663" t="s">
        <v>882</v>
      </c>
      <c r="D158" s="663" t="s">
        <v>883</v>
      </c>
    </row>
    <row r="159" spans="1:4">
      <c r="A159" s="662">
        <v>163</v>
      </c>
      <c r="B159" s="662" t="s">
        <v>879</v>
      </c>
      <c r="C159" s="663" t="s">
        <v>880</v>
      </c>
      <c r="D159" s="663" t="s">
        <v>193</v>
      </c>
    </row>
    <row r="160" spans="1:4">
      <c r="A160" s="662">
        <v>164</v>
      </c>
      <c r="B160" s="662" t="s">
        <v>879</v>
      </c>
      <c r="C160" s="663" t="s">
        <v>880</v>
      </c>
      <c r="D160" s="663" t="s">
        <v>193</v>
      </c>
    </row>
    <row r="161" spans="1:4">
      <c r="A161" s="662">
        <v>165</v>
      </c>
      <c r="B161" s="662" t="s">
        <v>879</v>
      </c>
      <c r="C161" s="663" t="s">
        <v>880</v>
      </c>
      <c r="D161" s="663" t="s">
        <v>193</v>
      </c>
    </row>
    <row r="162" spans="1:4">
      <c r="A162" s="662">
        <v>166</v>
      </c>
      <c r="B162" s="662" t="s">
        <v>881</v>
      </c>
      <c r="C162" s="663" t="s">
        <v>882</v>
      </c>
      <c r="D162" s="663" t="s">
        <v>883</v>
      </c>
    </row>
    <row r="163" spans="1:4">
      <c r="A163" s="662">
        <v>167</v>
      </c>
      <c r="B163" s="662" t="s">
        <v>881</v>
      </c>
      <c r="C163" s="663" t="s">
        <v>882</v>
      </c>
      <c r="D163" s="663" t="s">
        <v>883</v>
      </c>
    </row>
    <row r="164" spans="1:4">
      <c r="A164" s="662">
        <v>168</v>
      </c>
      <c r="B164" s="662" t="s">
        <v>881</v>
      </c>
      <c r="C164" s="663" t="s">
        <v>882</v>
      </c>
      <c r="D164" s="663" t="s">
        <v>883</v>
      </c>
    </row>
    <row r="165" spans="1:4">
      <c r="A165" s="662">
        <v>169</v>
      </c>
      <c r="B165" s="662" t="s">
        <v>881</v>
      </c>
      <c r="C165" s="663" t="s">
        <v>882</v>
      </c>
      <c r="D165" s="663" t="s">
        <v>883</v>
      </c>
    </row>
    <row r="166" spans="1:4">
      <c r="A166" s="662">
        <v>170</v>
      </c>
      <c r="B166" s="662" t="s">
        <v>879</v>
      </c>
      <c r="C166" s="663" t="s">
        <v>880</v>
      </c>
      <c r="D166" s="663" t="s">
        <v>193</v>
      </c>
    </row>
    <row r="167" spans="1:4">
      <c r="A167" s="662">
        <v>171</v>
      </c>
      <c r="B167" s="662" t="s">
        <v>881</v>
      </c>
      <c r="C167" s="663" t="s">
        <v>882</v>
      </c>
      <c r="D167" s="663" t="s">
        <v>883</v>
      </c>
    </row>
    <row r="168" spans="1:4">
      <c r="A168" s="662">
        <v>172</v>
      </c>
      <c r="B168" s="662" t="s">
        <v>881</v>
      </c>
      <c r="C168" s="663" t="s">
        <v>882</v>
      </c>
      <c r="D168" s="663" t="s">
        <v>883</v>
      </c>
    </row>
    <row r="169" spans="1:4">
      <c r="A169" s="662">
        <v>173</v>
      </c>
      <c r="B169" s="662" t="s">
        <v>881</v>
      </c>
      <c r="C169" s="663" t="s">
        <v>882</v>
      </c>
      <c r="D169" s="663" t="s">
        <v>883</v>
      </c>
    </row>
    <row r="170" spans="1:4">
      <c r="A170" s="662">
        <v>174</v>
      </c>
      <c r="B170" s="662" t="s">
        <v>879</v>
      </c>
      <c r="C170" s="663" t="s">
        <v>880</v>
      </c>
      <c r="D170" s="663" t="s">
        <v>193</v>
      </c>
    </row>
    <row r="171" spans="1:4">
      <c r="A171" s="662">
        <v>175</v>
      </c>
      <c r="B171" s="662" t="s">
        <v>881</v>
      </c>
      <c r="C171" s="663" t="s">
        <v>882</v>
      </c>
      <c r="D171" s="663" t="s">
        <v>883</v>
      </c>
    </row>
    <row r="172" spans="1:4">
      <c r="A172" s="662">
        <v>176</v>
      </c>
      <c r="B172" s="662" t="s">
        <v>881</v>
      </c>
      <c r="C172" s="663" t="s">
        <v>882</v>
      </c>
      <c r="D172" s="663" t="s">
        <v>883</v>
      </c>
    </row>
    <row r="173" spans="1:4">
      <c r="A173" s="662">
        <v>177</v>
      </c>
      <c r="B173" s="662" t="s">
        <v>879</v>
      </c>
      <c r="C173" s="663" t="s">
        <v>880</v>
      </c>
      <c r="D173" s="663" t="s">
        <v>193</v>
      </c>
    </row>
    <row r="174" spans="1:4">
      <c r="A174" s="662">
        <v>178</v>
      </c>
      <c r="B174" s="662" t="s">
        <v>881</v>
      </c>
      <c r="C174" s="663" t="s">
        <v>882</v>
      </c>
      <c r="D174" s="663" t="s">
        <v>883</v>
      </c>
    </row>
    <row r="175" spans="1:4">
      <c r="A175" s="662">
        <v>179</v>
      </c>
      <c r="B175" s="662" t="s">
        <v>879</v>
      </c>
      <c r="C175" s="663" t="s">
        <v>880</v>
      </c>
      <c r="D175" s="663" t="s">
        <v>193</v>
      </c>
    </row>
    <row r="176" spans="1:4">
      <c r="A176" s="662">
        <v>180</v>
      </c>
      <c r="B176" s="662" t="s">
        <v>881</v>
      </c>
      <c r="C176" s="663" t="s">
        <v>882</v>
      </c>
      <c r="D176" s="663" t="s">
        <v>883</v>
      </c>
    </row>
    <row r="177" spans="1:4">
      <c r="A177" s="662">
        <v>181</v>
      </c>
      <c r="B177" s="662" t="s">
        <v>881</v>
      </c>
      <c r="C177" s="663" t="s">
        <v>882</v>
      </c>
      <c r="D177" s="663" t="s">
        <v>883</v>
      </c>
    </row>
    <row r="178" spans="1:4">
      <c r="A178" s="662">
        <v>182</v>
      </c>
      <c r="B178" s="662" t="s">
        <v>879</v>
      </c>
      <c r="C178" s="663" t="s">
        <v>880</v>
      </c>
      <c r="D178" s="663" t="s">
        <v>193</v>
      </c>
    </row>
    <row r="179" spans="1:4">
      <c r="A179" s="662">
        <v>183</v>
      </c>
      <c r="B179" s="662" t="s">
        <v>879</v>
      </c>
      <c r="C179" s="663" t="s">
        <v>880</v>
      </c>
      <c r="D179" s="663" t="s">
        <v>193</v>
      </c>
    </row>
    <row r="180" spans="1:4">
      <c r="A180" s="662">
        <v>184</v>
      </c>
      <c r="B180" s="662" t="s">
        <v>879</v>
      </c>
      <c r="C180" s="663" t="s">
        <v>880</v>
      </c>
      <c r="D180" s="663" t="s">
        <v>193</v>
      </c>
    </row>
    <row r="181" spans="1:4">
      <c r="A181" s="662">
        <v>185</v>
      </c>
      <c r="B181" s="662" t="s">
        <v>879</v>
      </c>
      <c r="C181" s="663" t="s">
        <v>880</v>
      </c>
      <c r="D181" s="663" t="s">
        <v>193</v>
      </c>
    </row>
    <row r="182" spans="1:4">
      <c r="A182" s="662">
        <v>186</v>
      </c>
      <c r="B182" s="662" t="s">
        <v>879</v>
      </c>
      <c r="C182" s="663" t="s">
        <v>880</v>
      </c>
      <c r="D182" s="663" t="s">
        <v>193</v>
      </c>
    </row>
    <row r="183" spans="1:4">
      <c r="A183" s="662">
        <v>187</v>
      </c>
      <c r="B183" s="662" t="s">
        <v>881</v>
      </c>
      <c r="C183" s="663" t="s">
        <v>882</v>
      </c>
      <c r="D183" s="663" t="s">
        <v>883</v>
      </c>
    </row>
    <row r="184" spans="1:4">
      <c r="A184" s="662">
        <v>188</v>
      </c>
      <c r="B184" s="662" t="s">
        <v>879</v>
      </c>
      <c r="C184" s="663" t="s">
        <v>880</v>
      </c>
      <c r="D184" s="663" t="s">
        <v>193</v>
      </c>
    </row>
    <row r="185" spans="1:4">
      <c r="A185" s="662">
        <v>189</v>
      </c>
      <c r="B185" s="662" t="s">
        <v>881</v>
      </c>
      <c r="C185" s="663" t="s">
        <v>882</v>
      </c>
      <c r="D185" s="663" t="s">
        <v>883</v>
      </c>
    </row>
    <row r="186" spans="1:4">
      <c r="A186" s="662">
        <v>190</v>
      </c>
      <c r="B186" s="662" t="s">
        <v>881</v>
      </c>
      <c r="C186" s="663" t="s">
        <v>882</v>
      </c>
      <c r="D186" s="663" t="s">
        <v>883</v>
      </c>
    </row>
    <row r="187" spans="1:4">
      <c r="A187" s="662">
        <v>191</v>
      </c>
      <c r="B187" s="662" t="s">
        <v>879</v>
      </c>
      <c r="C187" s="663" t="s">
        <v>880</v>
      </c>
      <c r="D187" s="663" t="s">
        <v>193</v>
      </c>
    </row>
    <row r="188" spans="1:4">
      <c r="A188" s="662">
        <v>192</v>
      </c>
      <c r="B188" s="662" t="s">
        <v>881</v>
      </c>
      <c r="C188" s="663" t="s">
        <v>882</v>
      </c>
      <c r="D188" s="663" t="s">
        <v>883</v>
      </c>
    </row>
    <row r="189" spans="1:4">
      <c r="A189" s="662">
        <v>193</v>
      </c>
      <c r="B189" s="662" t="s">
        <v>881</v>
      </c>
      <c r="C189" s="663" t="s">
        <v>882</v>
      </c>
      <c r="D189" s="663" t="s">
        <v>883</v>
      </c>
    </row>
    <row r="190" spans="1:4">
      <c r="A190" s="662">
        <v>195</v>
      </c>
      <c r="B190" s="662" t="s">
        <v>881</v>
      </c>
      <c r="C190" s="663" t="s">
        <v>882</v>
      </c>
      <c r="D190" s="663" t="s">
        <v>883</v>
      </c>
    </row>
    <row r="191" spans="1:4">
      <c r="A191" s="662">
        <v>197</v>
      </c>
      <c r="B191" s="662" t="s">
        <v>879</v>
      </c>
      <c r="C191" s="663" t="s">
        <v>880</v>
      </c>
      <c r="D191" s="663" t="s">
        <v>193</v>
      </c>
    </row>
    <row r="192" spans="1:4">
      <c r="A192" s="662">
        <v>198</v>
      </c>
      <c r="B192" s="662" t="s">
        <v>881</v>
      </c>
      <c r="C192" s="663" t="s">
        <v>882</v>
      </c>
      <c r="D192" s="663" t="s">
        <v>883</v>
      </c>
    </row>
    <row r="193" spans="1:4">
      <c r="A193" s="662">
        <v>199</v>
      </c>
      <c r="B193" s="662" t="s">
        <v>879</v>
      </c>
      <c r="C193" s="663" t="s">
        <v>880</v>
      </c>
      <c r="D193" s="663" t="s">
        <v>193</v>
      </c>
    </row>
    <row r="194" spans="1:4">
      <c r="A194" s="662">
        <v>200</v>
      </c>
      <c r="B194" s="662" t="s">
        <v>881</v>
      </c>
      <c r="C194" s="663" t="s">
        <v>882</v>
      </c>
      <c r="D194" s="663" t="s">
        <v>883</v>
      </c>
    </row>
    <row r="195" spans="1:4">
      <c r="A195" s="662">
        <v>201</v>
      </c>
      <c r="B195" s="662" t="s">
        <v>881</v>
      </c>
      <c r="C195" s="663" t="s">
        <v>882</v>
      </c>
      <c r="D195" s="663" t="s">
        <v>883</v>
      </c>
    </row>
    <row r="196" spans="1:4">
      <c r="A196" s="662">
        <v>202</v>
      </c>
      <c r="B196" s="662" t="s">
        <v>881</v>
      </c>
      <c r="C196" s="663" t="s">
        <v>882</v>
      </c>
      <c r="D196" s="663" t="s">
        <v>883</v>
      </c>
    </row>
    <row r="197" spans="1:4">
      <c r="A197" s="662">
        <v>203</v>
      </c>
      <c r="B197" s="662" t="s">
        <v>881</v>
      </c>
      <c r="C197" s="663" t="s">
        <v>882</v>
      </c>
      <c r="D197" s="663" t="s">
        <v>883</v>
      </c>
    </row>
    <row r="198" spans="1:4">
      <c r="A198" s="662">
        <v>204</v>
      </c>
      <c r="B198" s="662" t="s">
        <v>879</v>
      </c>
      <c r="C198" s="663" t="s">
        <v>880</v>
      </c>
      <c r="D198" s="663" t="s">
        <v>193</v>
      </c>
    </row>
    <row r="199" spans="1:4">
      <c r="A199" s="662">
        <v>205</v>
      </c>
      <c r="B199" s="662" t="s">
        <v>881</v>
      </c>
      <c r="C199" s="663" t="s">
        <v>882</v>
      </c>
      <c r="D199" s="663" t="s">
        <v>883</v>
      </c>
    </row>
    <row r="200" spans="1:4">
      <c r="A200" s="662">
        <v>206</v>
      </c>
      <c r="B200" s="662" t="s">
        <v>879</v>
      </c>
      <c r="C200" s="663" t="s">
        <v>880</v>
      </c>
      <c r="D200" s="663" t="s">
        <v>193</v>
      </c>
    </row>
    <row r="201" spans="1:4">
      <c r="A201" s="662">
        <v>207</v>
      </c>
      <c r="B201" s="662" t="s">
        <v>879</v>
      </c>
      <c r="C201" s="663" t="s">
        <v>880</v>
      </c>
      <c r="D201" s="663" t="s">
        <v>193</v>
      </c>
    </row>
    <row r="202" spans="1:4">
      <c r="A202" s="662">
        <v>209</v>
      </c>
      <c r="B202" s="662" t="s">
        <v>879</v>
      </c>
      <c r="C202" s="663" t="s">
        <v>880</v>
      </c>
      <c r="D202" s="663" t="s">
        <v>193</v>
      </c>
    </row>
    <row r="203" spans="1:4">
      <c r="A203" s="662">
        <v>210</v>
      </c>
      <c r="B203" s="662" t="s">
        <v>881</v>
      </c>
      <c r="C203" s="663" t="s">
        <v>882</v>
      </c>
      <c r="D203" s="663" t="s">
        <v>883</v>
      </c>
    </row>
    <row r="204" spans="1:4">
      <c r="A204" s="662">
        <v>211</v>
      </c>
      <c r="B204" s="662" t="s">
        <v>879</v>
      </c>
      <c r="C204" s="663" t="s">
        <v>880</v>
      </c>
      <c r="D204" s="663" t="s">
        <v>193</v>
      </c>
    </row>
    <row r="205" spans="1:4">
      <c r="A205" s="662">
        <v>213</v>
      </c>
      <c r="B205" s="662" t="s">
        <v>879</v>
      </c>
      <c r="C205" s="663" t="s">
        <v>880</v>
      </c>
      <c r="D205" s="663" t="s">
        <v>193</v>
      </c>
    </row>
    <row r="206" spans="1:4">
      <c r="A206" s="662">
        <v>214</v>
      </c>
      <c r="B206" s="662" t="s">
        <v>881</v>
      </c>
      <c r="C206" s="663" t="s">
        <v>882</v>
      </c>
      <c r="D206" s="663" t="s">
        <v>883</v>
      </c>
    </row>
    <row r="207" spans="1:4">
      <c r="A207" s="662">
        <v>215</v>
      </c>
      <c r="B207" s="662" t="s">
        <v>879</v>
      </c>
      <c r="C207" s="663" t="s">
        <v>880</v>
      </c>
      <c r="D207" s="663" t="s">
        <v>193</v>
      </c>
    </row>
    <row r="208" spans="1:4">
      <c r="A208" s="662">
        <v>216</v>
      </c>
      <c r="B208" s="662" t="s">
        <v>881</v>
      </c>
      <c r="C208" s="663" t="s">
        <v>882</v>
      </c>
      <c r="D208" s="663" t="s">
        <v>883</v>
      </c>
    </row>
    <row r="209" spans="1:4">
      <c r="A209" s="662">
        <v>217</v>
      </c>
      <c r="B209" s="662" t="s">
        <v>881</v>
      </c>
      <c r="C209" s="663" t="s">
        <v>882</v>
      </c>
      <c r="D209" s="663" t="s">
        <v>883</v>
      </c>
    </row>
    <row r="210" spans="1:4">
      <c r="A210" s="662">
        <v>218</v>
      </c>
      <c r="B210" s="662" t="s">
        <v>881</v>
      </c>
      <c r="C210" s="663" t="s">
        <v>882</v>
      </c>
      <c r="D210" s="663" t="s">
        <v>883</v>
      </c>
    </row>
    <row r="211" spans="1:4">
      <c r="A211" s="662">
        <v>219</v>
      </c>
      <c r="B211" s="662" t="s">
        <v>881</v>
      </c>
      <c r="C211" s="663" t="s">
        <v>882</v>
      </c>
      <c r="D211" s="663" t="s">
        <v>883</v>
      </c>
    </row>
    <row r="212" spans="1:4">
      <c r="A212" s="662">
        <v>220</v>
      </c>
      <c r="B212" s="662" t="s">
        <v>881</v>
      </c>
      <c r="C212" s="663" t="s">
        <v>882</v>
      </c>
      <c r="D212" s="663" t="s">
        <v>883</v>
      </c>
    </row>
    <row r="213" spans="1:4">
      <c r="A213" s="662">
        <v>221</v>
      </c>
      <c r="B213" s="662" t="s">
        <v>879</v>
      </c>
      <c r="C213" s="663" t="s">
        <v>880</v>
      </c>
      <c r="D213" s="663" t="s">
        <v>193</v>
      </c>
    </row>
    <row r="214" spans="1:4">
      <c r="A214" s="662">
        <v>222</v>
      </c>
      <c r="B214" s="662" t="s">
        <v>881</v>
      </c>
      <c r="C214" s="663" t="s">
        <v>882</v>
      </c>
      <c r="D214" s="663" t="s">
        <v>883</v>
      </c>
    </row>
    <row r="215" spans="1:4">
      <c r="A215" s="662">
        <v>223</v>
      </c>
      <c r="B215" s="662" t="s">
        <v>881</v>
      </c>
      <c r="C215" s="663" t="s">
        <v>882</v>
      </c>
      <c r="D215" s="663" t="s">
        <v>883</v>
      </c>
    </row>
    <row r="216" spans="1:4">
      <c r="A216" s="662">
        <v>224</v>
      </c>
      <c r="B216" s="662" t="s">
        <v>885</v>
      </c>
      <c r="C216" s="663" t="s">
        <v>883</v>
      </c>
      <c r="D216" s="663" t="s">
        <v>882</v>
      </c>
    </row>
    <row r="217" spans="1:4">
      <c r="A217" s="662">
        <v>225</v>
      </c>
      <c r="B217" s="662" t="s">
        <v>881</v>
      </c>
      <c r="C217" s="663" t="s">
        <v>882</v>
      </c>
      <c r="D217" s="663" t="s">
        <v>883</v>
      </c>
    </row>
    <row r="218" spans="1:4">
      <c r="A218" s="662">
        <v>227</v>
      </c>
      <c r="B218" s="662" t="s">
        <v>879</v>
      </c>
      <c r="C218" s="663" t="s">
        <v>880</v>
      </c>
      <c r="D218" s="663" t="s">
        <v>193</v>
      </c>
    </row>
    <row r="219" spans="1:4">
      <c r="A219" s="662">
        <v>228</v>
      </c>
      <c r="B219" s="662" t="s">
        <v>879</v>
      </c>
      <c r="C219" s="663" t="s">
        <v>880</v>
      </c>
      <c r="D219" s="663" t="s">
        <v>193</v>
      </c>
    </row>
    <row r="220" spans="1:4">
      <c r="A220" s="662">
        <v>229</v>
      </c>
      <c r="B220" s="662" t="s">
        <v>879</v>
      </c>
      <c r="C220" s="663" t="s">
        <v>880</v>
      </c>
      <c r="D220" s="663" t="s">
        <v>193</v>
      </c>
    </row>
    <row r="221" spans="1:4">
      <c r="A221" s="662">
        <v>230</v>
      </c>
      <c r="B221" s="662" t="s">
        <v>881</v>
      </c>
      <c r="C221" s="663" t="s">
        <v>882</v>
      </c>
      <c r="D221" s="663" t="s">
        <v>883</v>
      </c>
    </row>
    <row r="222" spans="1:4">
      <c r="A222" s="662">
        <v>232</v>
      </c>
      <c r="B222" s="662" t="s">
        <v>879</v>
      </c>
      <c r="C222" s="663" t="s">
        <v>880</v>
      </c>
      <c r="D222" s="663" t="s">
        <v>193</v>
      </c>
    </row>
    <row r="223" spans="1:4">
      <c r="A223" s="662">
        <v>233</v>
      </c>
      <c r="B223" s="662" t="s">
        <v>879</v>
      </c>
      <c r="C223" s="663" t="s">
        <v>880</v>
      </c>
      <c r="D223" s="663" t="s">
        <v>193</v>
      </c>
    </row>
    <row r="224" spans="1:4">
      <c r="A224" s="662">
        <v>234</v>
      </c>
      <c r="B224" s="662" t="s">
        <v>881</v>
      </c>
      <c r="C224" s="663" t="s">
        <v>882</v>
      </c>
      <c r="D224" s="663" t="s">
        <v>883</v>
      </c>
    </row>
    <row r="225" spans="1:4">
      <c r="A225" s="662">
        <v>235</v>
      </c>
      <c r="B225" s="662" t="s">
        <v>881</v>
      </c>
      <c r="C225" s="663" t="s">
        <v>882</v>
      </c>
      <c r="D225" s="663" t="s">
        <v>883</v>
      </c>
    </row>
    <row r="226" spans="1:4">
      <c r="A226" s="662">
        <v>236</v>
      </c>
      <c r="B226" s="662" t="s">
        <v>879</v>
      </c>
      <c r="C226" s="663" t="s">
        <v>880</v>
      </c>
      <c r="D226" s="663" t="s">
        <v>193</v>
      </c>
    </row>
    <row r="227" spans="1:4">
      <c r="A227" s="662">
        <v>237</v>
      </c>
      <c r="B227" s="662" t="s">
        <v>881</v>
      </c>
      <c r="C227" s="663" t="s">
        <v>882</v>
      </c>
      <c r="D227" s="663" t="s">
        <v>883</v>
      </c>
    </row>
    <row r="228" spans="1:4">
      <c r="A228" s="662">
        <v>238</v>
      </c>
      <c r="B228" s="662" t="s">
        <v>879</v>
      </c>
      <c r="C228" s="663" t="s">
        <v>880</v>
      </c>
      <c r="D228" s="663" t="s">
        <v>193</v>
      </c>
    </row>
    <row r="229" spans="1:4">
      <c r="A229" s="662">
        <v>239</v>
      </c>
      <c r="B229" s="662" t="s">
        <v>879</v>
      </c>
      <c r="C229" s="663" t="s">
        <v>880</v>
      </c>
      <c r="D229" s="663" t="s">
        <v>193</v>
      </c>
    </row>
    <row r="230" spans="1:4">
      <c r="A230" s="662">
        <v>241</v>
      </c>
      <c r="B230" s="662" t="s">
        <v>879</v>
      </c>
      <c r="C230" s="663" t="s">
        <v>880</v>
      </c>
      <c r="D230" s="663" t="s">
        <v>193</v>
      </c>
    </row>
    <row r="231" spans="1:4">
      <c r="A231" s="662">
        <v>242</v>
      </c>
      <c r="B231" s="662" t="s">
        <v>879</v>
      </c>
      <c r="C231" s="663" t="s">
        <v>880</v>
      </c>
      <c r="D231" s="663" t="s">
        <v>193</v>
      </c>
    </row>
    <row r="232" spans="1:4">
      <c r="A232" s="662">
        <v>243</v>
      </c>
      <c r="B232" s="662" t="s">
        <v>879</v>
      </c>
      <c r="C232" s="663" t="s">
        <v>880</v>
      </c>
      <c r="D232" s="663" t="s">
        <v>193</v>
      </c>
    </row>
    <row r="233" spans="1:4">
      <c r="A233" s="662">
        <v>244</v>
      </c>
      <c r="B233" s="662" t="s">
        <v>881</v>
      </c>
      <c r="C233" s="663" t="s">
        <v>882</v>
      </c>
      <c r="D233" s="663" t="s">
        <v>883</v>
      </c>
    </row>
    <row r="234" spans="1:4">
      <c r="A234" s="662">
        <v>245</v>
      </c>
      <c r="B234" s="662" t="s">
        <v>879</v>
      </c>
      <c r="C234" s="663" t="s">
        <v>880</v>
      </c>
      <c r="D234" s="663" t="s">
        <v>193</v>
      </c>
    </row>
    <row r="235" spans="1:4">
      <c r="A235" s="662">
        <v>246</v>
      </c>
      <c r="B235" s="662" t="s">
        <v>881</v>
      </c>
      <c r="C235" s="663" t="s">
        <v>882</v>
      </c>
      <c r="D235" s="663" t="s">
        <v>883</v>
      </c>
    </row>
    <row r="236" spans="1:4">
      <c r="A236" s="662">
        <v>247</v>
      </c>
      <c r="B236" s="662" t="s">
        <v>879</v>
      </c>
      <c r="C236" s="663" t="s">
        <v>880</v>
      </c>
      <c r="D236" s="663" t="s">
        <v>193</v>
      </c>
    </row>
    <row r="237" spans="1:4">
      <c r="A237" s="662">
        <v>248</v>
      </c>
      <c r="B237" s="662" t="s">
        <v>881</v>
      </c>
      <c r="C237" s="663" t="s">
        <v>882</v>
      </c>
      <c r="D237" s="663" t="s">
        <v>883</v>
      </c>
    </row>
    <row r="238" spans="1:4">
      <c r="A238" s="662">
        <v>249</v>
      </c>
      <c r="B238" s="662" t="s">
        <v>879</v>
      </c>
      <c r="C238" s="663" t="s">
        <v>880</v>
      </c>
      <c r="D238" s="663" t="s">
        <v>193</v>
      </c>
    </row>
    <row r="239" spans="1:4">
      <c r="A239" s="662">
        <v>251</v>
      </c>
      <c r="B239" s="662" t="s">
        <v>881</v>
      </c>
      <c r="C239" s="663" t="s">
        <v>882</v>
      </c>
      <c r="D239" s="663" t="s">
        <v>883</v>
      </c>
    </row>
    <row r="240" spans="1:4">
      <c r="A240" s="662">
        <v>252</v>
      </c>
      <c r="B240" s="662" t="s">
        <v>881</v>
      </c>
      <c r="C240" s="663" t="s">
        <v>882</v>
      </c>
      <c r="D240" s="663" t="s">
        <v>883</v>
      </c>
    </row>
    <row r="241" spans="1:4">
      <c r="A241" s="662">
        <v>253</v>
      </c>
      <c r="B241" s="662" t="s">
        <v>881</v>
      </c>
      <c r="C241" s="663" t="s">
        <v>882</v>
      </c>
      <c r="D241" s="663" t="s">
        <v>883</v>
      </c>
    </row>
    <row r="242" spans="1:4">
      <c r="A242" s="662">
        <v>254</v>
      </c>
      <c r="B242" s="662" t="s">
        <v>879</v>
      </c>
      <c r="C242" s="663" t="s">
        <v>880</v>
      </c>
      <c r="D242" s="663" t="s">
        <v>193</v>
      </c>
    </row>
    <row r="243" spans="1:4">
      <c r="A243" s="662">
        <v>255</v>
      </c>
      <c r="B243" s="662" t="s">
        <v>879</v>
      </c>
      <c r="C243" s="663" t="s">
        <v>880</v>
      </c>
      <c r="D243" s="663" t="s">
        <v>193</v>
      </c>
    </row>
    <row r="244" spans="1:4">
      <c r="A244" s="662">
        <v>256</v>
      </c>
      <c r="B244" s="662" t="s">
        <v>879</v>
      </c>
      <c r="C244" s="663" t="s">
        <v>880</v>
      </c>
      <c r="D244" s="663" t="s">
        <v>193</v>
      </c>
    </row>
    <row r="245" spans="1:4">
      <c r="A245" s="662">
        <v>257</v>
      </c>
      <c r="B245" s="662" t="s">
        <v>879</v>
      </c>
      <c r="C245" s="663" t="s">
        <v>880</v>
      </c>
      <c r="D245" s="663" t="s">
        <v>193</v>
      </c>
    </row>
    <row r="246" spans="1:4">
      <c r="A246" s="662">
        <v>258</v>
      </c>
      <c r="B246" s="662" t="s">
        <v>879</v>
      </c>
      <c r="C246" s="663" t="s">
        <v>880</v>
      </c>
      <c r="D246" s="663" t="s">
        <v>193</v>
      </c>
    </row>
    <row r="247" spans="1:4">
      <c r="A247" s="662">
        <v>259</v>
      </c>
      <c r="B247" s="662" t="s">
        <v>879</v>
      </c>
      <c r="C247" s="663" t="s">
        <v>880</v>
      </c>
      <c r="D247" s="663" t="s">
        <v>193</v>
      </c>
    </row>
    <row r="248" spans="1:4">
      <c r="A248" s="662">
        <v>260</v>
      </c>
      <c r="B248" s="662" t="s">
        <v>879</v>
      </c>
      <c r="C248" s="663" t="s">
        <v>880</v>
      </c>
      <c r="D248" s="663" t="s">
        <v>193</v>
      </c>
    </row>
    <row r="249" spans="1:4">
      <c r="A249" s="662">
        <v>262</v>
      </c>
      <c r="B249" s="662" t="s">
        <v>879</v>
      </c>
      <c r="C249" s="663" t="s">
        <v>880</v>
      </c>
      <c r="D249" s="663" t="s">
        <v>193</v>
      </c>
    </row>
    <row r="250" spans="1:4">
      <c r="A250" s="662">
        <v>263</v>
      </c>
      <c r="B250" s="662" t="s">
        <v>879</v>
      </c>
      <c r="C250" s="663" t="s">
        <v>880</v>
      </c>
      <c r="D250" s="663" t="s">
        <v>193</v>
      </c>
    </row>
    <row r="251" spans="1:4">
      <c r="A251" s="662">
        <v>265</v>
      </c>
      <c r="B251" s="662" t="s">
        <v>879</v>
      </c>
      <c r="C251" s="663" t="s">
        <v>880</v>
      </c>
      <c r="D251" s="663" t="s">
        <v>193</v>
      </c>
    </row>
    <row r="252" spans="1:4">
      <c r="A252" s="662">
        <v>266</v>
      </c>
      <c r="B252" s="662" t="s">
        <v>879</v>
      </c>
      <c r="C252" s="663" t="s">
        <v>880</v>
      </c>
      <c r="D252" s="663" t="s">
        <v>193</v>
      </c>
    </row>
    <row r="253" spans="1:4">
      <c r="A253" s="662">
        <v>267</v>
      </c>
      <c r="B253" s="662" t="s">
        <v>881</v>
      </c>
      <c r="C253" s="663" t="s">
        <v>882</v>
      </c>
      <c r="D253" s="663" t="s">
        <v>883</v>
      </c>
    </row>
    <row r="254" spans="1:4">
      <c r="A254" s="662">
        <v>269</v>
      </c>
      <c r="B254" s="662" t="s">
        <v>879</v>
      </c>
      <c r="C254" s="663" t="s">
        <v>880</v>
      </c>
      <c r="D254" s="663" t="s">
        <v>193</v>
      </c>
    </row>
    <row r="255" spans="1:4">
      <c r="A255" s="662">
        <v>270</v>
      </c>
      <c r="B255" s="662" t="s">
        <v>881</v>
      </c>
      <c r="C255" s="663" t="s">
        <v>882</v>
      </c>
      <c r="D255" s="663" t="s">
        <v>883</v>
      </c>
    </row>
    <row r="256" spans="1:4">
      <c r="A256" s="662">
        <v>271</v>
      </c>
      <c r="B256" s="662" t="s">
        <v>879</v>
      </c>
      <c r="C256" s="663" t="s">
        <v>880</v>
      </c>
      <c r="D256" s="663" t="s">
        <v>193</v>
      </c>
    </row>
    <row r="257" spans="1:4">
      <c r="A257" s="662">
        <v>273</v>
      </c>
      <c r="B257" s="662" t="s">
        <v>879</v>
      </c>
      <c r="C257" s="663" t="s">
        <v>880</v>
      </c>
      <c r="D257" s="663" t="s">
        <v>193</v>
      </c>
    </row>
    <row r="258" spans="1:4">
      <c r="A258" s="662">
        <v>274</v>
      </c>
      <c r="B258" s="662" t="s">
        <v>881</v>
      </c>
      <c r="C258" s="663" t="s">
        <v>882</v>
      </c>
      <c r="D258" s="663" t="s">
        <v>883</v>
      </c>
    </row>
    <row r="259" spans="1:4">
      <c r="A259" s="662">
        <v>275</v>
      </c>
      <c r="B259" s="662" t="s">
        <v>881</v>
      </c>
      <c r="C259" s="663" t="s">
        <v>882</v>
      </c>
      <c r="D259" s="663" t="s">
        <v>883</v>
      </c>
    </row>
    <row r="260" spans="1:4">
      <c r="A260" s="662">
        <v>276</v>
      </c>
      <c r="B260" s="662" t="s">
        <v>881</v>
      </c>
      <c r="C260" s="663" t="s">
        <v>882</v>
      </c>
      <c r="D260" s="663" t="s">
        <v>883</v>
      </c>
    </row>
    <row r="261" spans="1:4">
      <c r="A261" s="662">
        <v>280</v>
      </c>
      <c r="B261" s="662" t="s">
        <v>879</v>
      </c>
      <c r="C261" s="663" t="s">
        <v>880</v>
      </c>
      <c r="D261" s="663" t="s">
        <v>193</v>
      </c>
    </row>
    <row r="262" spans="1:4">
      <c r="A262" s="662">
        <v>281</v>
      </c>
      <c r="B262" s="662" t="s">
        <v>881</v>
      </c>
      <c r="C262" s="663" t="s">
        <v>882</v>
      </c>
      <c r="D262" s="663" t="s">
        <v>883</v>
      </c>
    </row>
    <row r="263" spans="1:4">
      <c r="A263" s="662">
        <v>282</v>
      </c>
      <c r="B263" s="662" t="s">
        <v>885</v>
      </c>
      <c r="C263" s="663" t="s">
        <v>883</v>
      </c>
      <c r="D263" s="663" t="s">
        <v>882</v>
      </c>
    </row>
    <row r="264" spans="1:4">
      <c r="A264" s="662">
        <v>283</v>
      </c>
      <c r="B264" s="662" t="s">
        <v>879</v>
      </c>
      <c r="C264" s="663" t="s">
        <v>880</v>
      </c>
      <c r="D264" s="663" t="s">
        <v>193</v>
      </c>
    </row>
    <row r="265" spans="1:4">
      <c r="A265" s="662">
        <v>284</v>
      </c>
      <c r="B265" s="662" t="s">
        <v>879</v>
      </c>
      <c r="C265" s="663" t="s">
        <v>880</v>
      </c>
      <c r="D265" s="663" t="s">
        <v>193</v>
      </c>
    </row>
    <row r="266" spans="1:4">
      <c r="A266" s="662">
        <v>285</v>
      </c>
      <c r="B266" s="662" t="s">
        <v>879</v>
      </c>
      <c r="C266" s="663" t="s">
        <v>880</v>
      </c>
      <c r="D266" s="663" t="s">
        <v>193</v>
      </c>
    </row>
    <row r="267" spans="1:4">
      <c r="A267" s="662">
        <v>299</v>
      </c>
      <c r="B267" s="662" t="s">
        <v>881</v>
      </c>
      <c r="C267" s="663" t="s">
        <v>882</v>
      </c>
      <c r="D267" s="663" t="s">
        <v>883</v>
      </c>
    </row>
    <row r="268" spans="1:4">
      <c r="A268" s="662">
        <v>330</v>
      </c>
      <c r="B268" s="662" t="s">
        <v>879</v>
      </c>
      <c r="C268" s="663" t="s">
        <v>880</v>
      </c>
      <c r="D268" s="663" t="s">
        <v>193</v>
      </c>
    </row>
    <row r="269" spans="1:4">
      <c r="A269" s="662">
        <v>371</v>
      </c>
      <c r="B269" s="662" t="s">
        <v>881</v>
      </c>
      <c r="C269" s="663" t="s">
        <v>882</v>
      </c>
      <c r="D269" s="663" t="s">
        <v>883</v>
      </c>
    </row>
    <row r="270" spans="1:4">
      <c r="A270" s="662">
        <v>380</v>
      </c>
      <c r="B270" s="662" t="s">
        <v>881</v>
      </c>
      <c r="C270" s="663" t="s">
        <v>882</v>
      </c>
      <c r="D270" s="663" t="s">
        <v>883</v>
      </c>
    </row>
    <row r="271" spans="1:4">
      <c r="A271" s="662">
        <v>395</v>
      </c>
      <c r="B271" s="662" t="s">
        <v>879</v>
      </c>
      <c r="C271" s="663" t="s">
        <v>880</v>
      </c>
      <c r="D271" s="663" t="s">
        <v>193</v>
      </c>
    </row>
    <row r="272" spans="1:4">
      <c r="A272" s="662">
        <v>405</v>
      </c>
      <c r="B272" s="662" t="s">
        <v>879</v>
      </c>
      <c r="C272" s="663" t="s">
        <v>880</v>
      </c>
      <c r="D272" s="663" t="s">
        <v>193</v>
      </c>
    </row>
    <row r="273" spans="1:4">
      <c r="A273" s="662">
        <v>480</v>
      </c>
      <c r="B273" s="662" t="s">
        <v>879</v>
      </c>
      <c r="C273" s="663" t="s">
        <v>880</v>
      </c>
      <c r="D273" s="663" t="s">
        <v>193</v>
      </c>
    </row>
    <row r="274" spans="1:4">
      <c r="A274" s="662">
        <v>505</v>
      </c>
      <c r="B274" s="662" t="s">
        <v>879</v>
      </c>
      <c r="C274" s="663" t="s">
        <v>880</v>
      </c>
      <c r="D274" s="663" t="s">
        <v>193</v>
      </c>
    </row>
    <row r="275" spans="1:4">
      <c r="A275" s="662">
        <v>580</v>
      </c>
      <c r="B275" s="662" t="s">
        <v>885</v>
      </c>
      <c r="C275" s="663" t="s">
        <v>883</v>
      </c>
      <c r="D275" s="663" t="s">
        <v>882</v>
      </c>
    </row>
    <row r="276" spans="1:4">
      <c r="A276" s="662">
        <v>605</v>
      </c>
      <c r="B276" s="662" t="s">
        <v>879</v>
      </c>
      <c r="C276" s="663" t="s">
        <v>880</v>
      </c>
      <c r="D276" s="663" t="s">
        <v>193</v>
      </c>
    </row>
    <row r="277" spans="1:4">
      <c r="A277" s="662">
        <v>680</v>
      </c>
      <c r="B277" s="662" t="s">
        <v>879</v>
      </c>
      <c r="C277" s="663" t="s">
        <v>880</v>
      </c>
      <c r="D277" s="663" t="s">
        <v>193</v>
      </c>
    </row>
    <row r="278" spans="1:4">
      <c r="A278" s="662">
        <v>710</v>
      </c>
      <c r="B278" s="662" t="s">
        <v>879</v>
      </c>
      <c r="C278" s="663" t="s">
        <v>880</v>
      </c>
      <c r="D278" s="663" t="s">
        <v>193</v>
      </c>
    </row>
    <row r="279" spans="1:4">
      <c r="A279" s="662">
        <v>780</v>
      </c>
      <c r="B279" s="662" t="s">
        <v>885</v>
      </c>
      <c r="C279" s="663" t="s">
        <v>883</v>
      </c>
      <c r="D279" s="663" t="s">
        <v>882</v>
      </c>
    </row>
    <row r="280" spans="1:4">
      <c r="A280" s="662">
        <v>805</v>
      </c>
      <c r="B280" s="662" t="s">
        <v>879</v>
      </c>
      <c r="C280" s="663" t="s">
        <v>880</v>
      </c>
      <c r="D280" s="663" t="s">
        <v>193</v>
      </c>
    </row>
    <row r="281" spans="1:4">
      <c r="A281" s="662">
        <v>880</v>
      </c>
      <c r="B281" s="662" t="s">
        <v>879</v>
      </c>
      <c r="C281" s="663" t="s">
        <v>880</v>
      </c>
      <c r="D281" s="663" t="s">
        <v>193</v>
      </c>
    </row>
    <row r="282" spans="1:4">
      <c r="A282" s="662">
        <v>905</v>
      </c>
      <c r="B282" s="662" t="s">
        <v>881</v>
      </c>
      <c r="C282" s="663" t="s">
        <v>882</v>
      </c>
      <c r="D282" s="663" t="s">
        <v>883</v>
      </c>
    </row>
    <row r="283" spans="1:4">
      <c r="A283" s="662">
        <v>980</v>
      </c>
      <c r="B283" s="662" t="s">
        <v>881</v>
      </c>
      <c r="C283" s="663" t="s">
        <v>882</v>
      </c>
      <c r="D283" s="663" t="s">
        <v>883</v>
      </c>
    </row>
  </sheetData>
  <sheetProtection algorithmName="SHA-512" hashValue="QiGjerVS5D2F33d52waXlCQi45fLw/h+Orr/YVDBqpi+fxnpX0eYdOMQChwpdPLtNbRhQ5IhferH8y4yY2kgLg==" saltValue="orexP1Utx1PagYEm49ZII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R7018"/>
  <sheetViews>
    <sheetView workbookViewId="0">
      <pane ySplit="1200" activePane="bottomLeft"/>
      <selection activeCell="D28" sqref="D28"/>
      <selection pane="bottomLeft" activeCell="F9" sqref="F9"/>
    </sheetView>
  </sheetViews>
  <sheetFormatPr defaultRowHeight="15"/>
  <cols>
    <col min="1" max="1" width="9.28515625" style="647" bestFit="1" customWidth="1"/>
    <col min="2" max="2" width="7" style="647" bestFit="1" customWidth="1"/>
    <col min="3" max="4" width="9.140625" style="647"/>
    <col min="5" max="5" width="8.140625" style="647" customWidth="1"/>
    <col min="6" max="6" width="9.140625" style="647"/>
    <col min="7" max="7" width="7" style="647" bestFit="1" customWidth="1"/>
    <col min="8" max="9" width="8" style="647" bestFit="1" customWidth="1"/>
    <col min="10" max="10" width="7" style="647" bestFit="1" customWidth="1"/>
    <col min="11" max="12" width="0" style="647" hidden="1" customWidth="1"/>
    <col min="13" max="13" width="11.7109375" style="647" hidden="1" customWidth="1"/>
    <col min="14" max="14" width="0" style="647" hidden="1" customWidth="1"/>
    <col min="15" max="15" width="16.140625" style="647" hidden="1" customWidth="1"/>
    <col min="16" max="16384" width="9.140625" style="647"/>
  </cols>
  <sheetData>
    <row r="1" spans="1:18" ht="45">
      <c r="A1" s="656" t="s">
        <v>336</v>
      </c>
      <c r="B1" s="656" t="s">
        <v>337</v>
      </c>
      <c r="C1" s="658" t="s">
        <v>300</v>
      </c>
      <c r="D1" s="658" t="s">
        <v>862</v>
      </c>
      <c r="E1" s="658" t="s">
        <v>338</v>
      </c>
      <c r="F1" s="658" t="s">
        <v>28</v>
      </c>
      <c r="G1" s="658" t="s">
        <v>863</v>
      </c>
      <c r="H1" s="658" t="s">
        <v>864</v>
      </c>
      <c r="I1" s="658" t="s">
        <v>865</v>
      </c>
      <c r="J1" s="658" t="s">
        <v>866</v>
      </c>
      <c r="K1" s="656" t="s">
        <v>339</v>
      </c>
      <c r="L1" s="656" t="s">
        <v>340</v>
      </c>
      <c r="M1" s="656" t="s">
        <v>341</v>
      </c>
      <c r="N1" s="652" t="s">
        <v>342</v>
      </c>
      <c r="O1" s="656" t="s">
        <v>343</v>
      </c>
    </row>
    <row r="2" spans="1:18">
      <c r="A2" s="647">
        <v>1</v>
      </c>
      <c r="B2" s="647">
        <v>310</v>
      </c>
      <c r="C2" s="646" t="s">
        <v>221</v>
      </c>
      <c r="D2" s="646">
        <v>1</v>
      </c>
      <c r="F2" s="654" t="str">
        <f>IF(M2="R",VLOOKUP(D2,'Routes and Directions'!$A$2:$D$283,3,FALSE),VLOOKUP(D2,'Routes and Directions'!$A$2:$D$283,4,FALSE))</f>
        <v>NB</v>
      </c>
      <c r="G2" s="646" t="s">
        <v>118</v>
      </c>
      <c r="H2" s="646">
        <v>0.129</v>
      </c>
      <c r="I2" s="646">
        <v>1.149</v>
      </c>
      <c r="K2" s="646">
        <v>0</v>
      </c>
      <c r="L2" s="646">
        <v>1.02</v>
      </c>
      <c r="M2" s="646" t="s">
        <v>118</v>
      </c>
      <c r="N2" s="657" t="s">
        <v>123</v>
      </c>
      <c r="O2" s="646" t="s">
        <v>344</v>
      </c>
    </row>
    <row r="3" spans="1:18">
      <c r="A3" s="647">
        <v>2</v>
      </c>
      <c r="B3" s="647">
        <v>1790</v>
      </c>
      <c r="C3" s="646" t="s">
        <v>221</v>
      </c>
      <c r="D3" s="646">
        <v>1</v>
      </c>
      <c r="F3" s="654" t="str">
        <f>IF(M3="R",VLOOKUP(D3,'Routes and Directions'!$A$2:$D$283,3,FALSE),VLOOKUP(D3,'Routes and Directions'!$A$2:$D$283,4,FALSE))</f>
        <v>NB</v>
      </c>
      <c r="H3" s="646">
        <v>1.0089999999999999</v>
      </c>
      <c r="I3" s="646">
        <v>8.43</v>
      </c>
      <c r="K3" s="646">
        <v>1.02</v>
      </c>
      <c r="L3" s="646">
        <v>8.4410000000000007</v>
      </c>
      <c r="M3" s="646" t="s">
        <v>118</v>
      </c>
      <c r="N3" s="657" t="s">
        <v>123</v>
      </c>
      <c r="O3" s="646" t="s">
        <v>344</v>
      </c>
    </row>
    <row r="4" spans="1:18">
      <c r="A4" s="647">
        <v>3</v>
      </c>
      <c r="B4" s="647">
        <v>1790</v>
      </c>
      <c r="C4" s="646" t="s">
        <v>221</v>
      </c>
      <c r="D4" s="646">
        <v>1</v>
      </c>
      <c r="F4" s="654" t="str">
        <f>IF(M4="R",VLOOKUP(D4,'Routes and Directions'!$A$2:$D$283,3,FALSE),VLOOKUP(D4,'Routes and Directions'!$A$2:$D$283,4,FALSE))</f>
        <v>NB</v>
      </c>
      <c r="H4" s="646">
        <v>8.43</v>
      </c>
      <c r="I4" s="646">
        <v>9.4179999999999993</v>
      </c>
      <c r="K4" s="646">
        <v>8.4410000000000007</v>
      </c>
      <c r="L4" s="646">
        <v>9.4290000000000003</v>
      </c>
      <c r="M4" s="646" t="s">
        <v>118</v>
      </c>
      <c r="N4" s="657" t="s">
        <v>115</v>
      </c>
      <c r="O4" s="646" t="s">
        <v>344</v>
      </c>
    </row>
    <row r="5" spans="1:18">
      <c r="A5" s="651">
        <v>4</v>
      </c>
      <c r="B5" s="647">
        <v>1790</v>
      </c>
      <c r="C5" s="646" t="s">
        <v>221</v>
      </c>
      <c r="D5" s="646">
        <v>1</v>
      </c>
      <c r="F5" s="654" t="str">
        <f>IF(M5="R",VLOOKUP(D5,'Routes and Directions'!$A$2:$D$283,3,FALSE),VLOOKUP(D5,'Routes and Directions'!$A$2:$D$283,4,FALSE))</f>
        <v>NB</v>
      </c>
      <c r="H5" s="646">
        <v>9.4179999999999993</v>
      </c>
      <c r="I5" s="646">
        <v>18</v>
      </c>
      <c r="K5" s="646">
        <v>9.4290000000000003</v>
      </c>
      <c r="L5" s="646">
        <v>18.010999999999999</v>
      </c>
      <c r="M5" s="646" t="s">
        <v>118</v>
      </c>
      <c r="N5" s="657" t="s">
        <v>123</v>
      </c>
      <c r="O5" s="646" t="s">
        <v>344</v>
      </c>
    </row>
    <row r="6" spans="1:18">
      <c r="A6" s="647">
        <v>5</v>
      </c>
      <c r="B6" s="647">
        <v>7110</v>
      </c>
      <c r="C6" s="646" t="s">
        <v>221</v>
      </c>
      <c r="D6" s="646">
        <v>1</v>
      </c>
      <c r="F6" s="654" t="str">
        <f>IF(M6="R",VLOOKUP(D6,'Routes and Directions'!$A$2:$D$283,3,FALSE),VLOOKUP(D6,'Routes and Directions'!$A$2:$D$283,4,FALSE))</f>
        <v>NB</v>
      </c>
      <c r="G6" s="646" t="s">
        <v>118</v>
      </c>
      <c r="H6" s="646">
        <v>18</v>
      </c>
      <c r="I6" s="646">
        <v>18.166</v>
      </c>
      <c r="K6" s="646">
        <v>18.010999999999999</v>
      </c>
      <c r="L6" s="646">
        <v>18.177</v>
      </c>
      <c r="M6" s="646" t="s">
        <v>118</v>
      </c>
      <c r="N6" s="657" t="s">
        <v>123</v>
      </c>
      <c r="O6" s="646" t="s">
        <v>344</v>
      </c>
    </row>
    <row r="7" spans="1:18">
      <c r="A7" s="647">
        <v>6</v>
      </c>
      <c r="B7" s="647">
        <v>7110</v>
      </c>
      <c r="C7" s="646" t="s">
        <v>221</v>
      </c>
      <c r="D7" s="646">
        <v>1</v>
      </c>
      <c r="F7" s="654" t="str">
        <f>IF(M7="R",VLOOKUP(D7,'Routes and Directions'!$A$2:$D$283,3,FALSE),VLOOKUP(D7,'Routes and Directions'!$A$2:$D$283,4,FALSE))</f>
        <v>NB</v>
      </c>
      <c r="G7" s="646" t="s">
        <v>118</v>
      </c>
      <c r="H7" s="646">
        <v>18.166</v>
      </c>
      <c r="I7" s="646">
        <v>18.54</v>
      </c>
      <c r="K7" s="646">
        <v>18.177</v>
      </c>
      <c r="L7" s="646">
        <v>18.550999999999998</v>
      </c>
      <c r="M7" s="646" t="s">
        <v>118</v>
      </c>
      <c r="N7" s="657" t="s">
        <v>115</v>
      </c>
      <c r="O7" s="646" t="s">
        <v>344</v>
      </c>
      <c r="R7" s="646"/>
    </row>
    <row r="8" spans="1:18">
      <c r="A8" s="647">
        <v>7</v>
      </c>
      <c r="B8" s="647">
        <v>7250</v>
      </c>
      <c r="C8" s="646" t="s">
        <v>221</v>
      </c>
      <c r="D8" s="646">
        <v>1</v>
      </c>
      <c r="F8" s="654" t="str">
        <f>IF(M8="R",VLOOKUP(D8,'Routes and Directions'!$A$2:$D$283,3,FALSE),VLOOKUP(D8,'Routes and Directions'!$A$2:$D$283,4,FALSE))</f>
        <v>NB</v>
      </c>
      <c r="H8" s="646">
        <v>18.53</v>
      </c>
      <c r="I8" s="646">
        <v>33.719000000000001</v>
      </c>
      <c r="K8" s="646">
        <v>18.550999999999998</v>
      </c>
      <c r="L8" s="646">
        <v>33.74</v>
      </c>
      <c r="M8" s="646" t="s">
        <v>118</v>
      </c>
      <c r="N8" s="657" t="s">
        <v>123</v>
      </c>
      <c r="O8" s="646" t="s">
        <v>344</v>
      </c>
    </row>
    <row r="9" spans="1:18">
      <c r="A9" s="647">
        <v>8</v>
      </c>
      <c r="B9" s="647">
        <v>13700</v>
      </c>
      <c r="C9" s="646" t="s">
        <v>203</v>
      </c>
      <c r="D9" s="646">
        <v>1</v>
      </c>
      <c r="F9" s="654" t="str">
        <f>IF(M9="R",VLOOKUP(D9,'Routes and Directions'!$A$2:$D$283,3,FALSE),VLOOKUP(D9,'Routes and Directions'!$A$2:$D$283,4,FALSE))</f>
        <v>NB</v>
      </c>
      <c r="H9" s="646">
        <v>0</v>
      </c>
      <c r="I9" s="646">
        <v>3.4529999999999998</v>
      </c>
      <c r="K9" s="646">
        <v>33.74</v>
      </c>
      <c r="L9" s="646">
        <v>37.192999999999998</v>
      </c>
      <c r="M9" s="646" t="s">
        <v>118</v>
      </c>
      <c r="N9" s="657" t="s">
        <v>123</v>
      </c>
      <c r="O9" s="646" t="s">
        <v>344</v>
      </c>
    </row>
    <row r="10" spans="1:18">
      <c r="A10" s="647">
        <v>9</v>
      </c>
      <c r="B10" s="647">
        <v>15110</v>
      </c>
      <c r="C10" s="646" t="s">
        <v>203</v>
      </c>
      <c r="D10" s="646">
        <v>1</v>
      </c>
      <c r="F10" s="654" t="str">
        <f>IF(M10="R",VLOOKUP(D10,'Routes and Directions'!$A$2:$D$283,3,FALSE),VLOOKUP(D10,'Routes and Directions'!$A$2:$D$283,4,FALSE))</f>
        <v>NB</v>
      </c>
      <c r="H10" s="646">
        <v>3.4529999999999998</v>
      </c>
      <c r="I10" s="646">
        <v>3.613</v>
      </c>
      <c r="J10" s="646" t="s">
        <v>118</v>
      </c>
      <c r="K10" s="646">
        <v>37.192999999999998</v>
      </c>
      <c r="L10" s="646">
        <v>37.353000000000002</v>
      </c>
      <c r="M10" s="646" t="s">
        <v>118</v>
      </c>
      <c r="N10" s="657" t="s">
        <v>118</v>
      </c>
      <c r="O10" s="646" t="s">
        <v>344</v>
      </c>
    </row>
    <row r="11" spans="1:18">
      <c r="A11" s="647">
        <v>10</v>
      </c>
      <c r="B11" s="647">
        <v>15620</v>
      </c>
      <c r="C11" s="646" t="s">
        <v>203</v>
      </c>
      <c r="D11" s="646">
        <v>1</v>
      </c>
      <c r="F11" s="654" t="str">
        <f>IF(M11="R",VLOOKUP(D11,'Routes and Directions'!$A$2:$D$283,3,FALSE),VLOOKUP(D11,'Routes and Directions'!$A$2:$D$283,4,FALSE))</f>
        <v>NB</v>
      </c>
      <c r="H11" s="646">
        <v>3.613</v>
      </c>
      <c r="I11" s="646">
        <v>18.29</v>
      </c>
      <c r="K11" s="646">
        <v>37.353000000000002</v>
      </c>
      <c r="L11" s="646">
        <v>52.03</v>
      </c>
      <c r="M11" s="646" t="s">
        <v>118</v>
      </c>
      <c r="N11" s="657" t="s">
        <v>123</v>
      </c>
      <c r="O11" s="646" t="s">
        <v>344</v>
      </c>
    </row>
    <row r="12" spans="1:18">
      <c r="A12" s="647">
        <v>11</v>
      </c>
      <c r="B12" s="647">
        <v>15620</v>
      </c>
      <c r="C12" s="646" t="s">
        <v>203</v>
      </c>
      <c r="D12" s="646">
        <v>1</v>
      </c>
      <c r="F12" s="654" t="str">
        <f>IF(M12="R",VLOOKUP(D12,'Routes and Directions'!$A$2:$D$283,3,FALSE),VLOOKUP(D12,'Routes and Directions'!$A$2:$D$283,4,FALSE))</f>
        <v>NB</v>
      </c>
      <c r="H12" s="646">
        <v>18.29</v>
      </c>
      <c r="I12" s="646">
        <v>20.606999999999999</v>
      </c>
      <c r="K12" s="646">
        <v>52.03</v>
      </c>
      <c r="L12" s="646">
        <v>54.347000000000001</v>
      </c>
      <c r="M12" s="646" t="s">
        <v>118</v>
      </c>
      <c r="N12" s="657" t="s">
        <v>115</v>
      </c>
      <c r="O12" s="646" t="s">
        <v>344</v>
      </c>
    </row>
    <row r="13" spans="1:18">
      <c r="A13" s="647">
        <v>12</v>
      </c>
      <c r="B13" s="647">
        <v>15620</v>
      </c>
      <c r="C13" s="646" t="s">
        <v>203</v>
      </c>
      <c r="D13" s="646">
        <v>1</v>
      </c>
      <c r="F13" s="654" t="str">
        <f>IF(M13="R",VLOOKUP(D13,'Routes and Directions'!$A$2:$D$283,3,FALSE),VLOOKUP(D13,'Routes and Directions'!$A$2:$D$283,4,FALSE))</f>
        <v>NB</v>
      </c>
      <c r="H13" s="646">
        <v>20.606999999999999</v>
      </c>
      <c r="I13" s="646">
        <v>26.87</v>
      </c>
      <c r="K13" s="646">
        <v>54.347000000000001</v>
      </c>
      <c r="L13" s="646">
        <v>60.61</v>
      </c>
      <c r="M13" s="646" t="s">
        <v>118</v>
      </c>
      <c r="N13" s="657" t="s">
        <v>123</v>
      </c>
      <c r="O13" s="646" t="s">
        <v>344</v>
      </c>
    </row>
    <row r="14" spans="1:18">
      <c r="A14" s="647">
        <v>13</v>
      </c>
      <c r="B14" s="647">
        <v>28700</v>
      </c>
      <c r="C14" s="646" t="s">
        <v>203</v>
      </c>
      <c r="D14" s="646">
        <v>1</v>
      </c>
      <c r="F14" s="654" t="str">
        <f>IF(M14="R",VLOOKUP(D14,'Routes and Directions'!$A$2:$D$283,3,FALSE),VLOOKUP(D14,'Routes and Directions'!$A$2:$D$283,4,FALSE))</f>
        <v>NB</v>
      </c>
      <c r="H14" s="646">
        <v>26.896999999999998</v>
      </c>
      <c r="I14" s="646">
        <v>29.97</v>
      </c>
      <c r="K14" s="646">
        <v>60.61</v>
      </c>
      <c r="L14" s="646">
        <v>63.683</v>
      </c>
      <c r="M14" s="646" t="s">
        <v>118</v>
      </c>
      <c r="N14" s="657" t="s">
        <v>123</v>
      </c>
      <c r="O14" s="646" t="s">
        <v>344</v>
      </c>
    </row>
    <row r="15" spans="1:18">
      <c r="A15" s="647">
        <v>14</v>
      </c>
      <c r="B15" s="647">
        <v>28700</v>
      </c>
      <c r="C15" s="646" t="s">
        <v>203</v>
      </c>
      <c r="D15" s="646">
        <v>1</v>
      </c>
      <c r="F15" s="654" t="str">
        <f>IF(M15="R",VLOOKUP(D15,'Routes and Directions'!$A$2:$D$283,3,FALSE),VLOOKUP(D15,'Routes and Directions'!$A$2:$D$283,4,FALSE))</f>
        <v>NB</v>
      </c>
      <c r="H15" s="646">
        <v>29.97</v>
      </c>
      <c r="I15" s="646">
        <v>30.026</v>
      </c>
      <c r="K15" s="646">
        <v>63.683</v>
      </c>
      <c r="L15" s="646">
        <v>63.738999999999997</v>
      </c>
      <c r="M15" s="646" t="s">
        <v>118</v>
      </c>
      <c r="N15" s="657" t="s">
        <v>115</v>
      </c>
      <c r="O15" s="646" t="s">
        <v>344</v>
      </c>
    </row>
    <row r="16" spans="1:18">
      <c r="A16" s="647">
        <v>15</v>
      </c>
      <c r="B16" s="647">
        <v>28700</v>
      </c>
      <c r="C16" s="646" t="s">
        <v>203</v>
      </c>
      <c r="D16" s="646">
        <v>1</v>
      </c>
      <c r="F16" s="654" t="str">
        <f>IF(M16="R",VLOOKUP(D16,'Routes and Directions'!$A$2:$D$283,3,FALSE),VLOOKUP(D16,'Routes and Directions'!$A$2:$D$283,4,FALSE))</f>
        <v>NB</v>
      </c>
      <c r="H16" s="646">
        <v>30.026</v>
      </c>
      <c r="I16" s="646">
        <v>30.262</v>
      </c>
      <c r="K16" s="646">
        <v>63.738999999999997</v>
      </c>
      <c r="L16" s="646">
        <v>63.975000000000001</v>
      </c>
      <c r="M16" s="646" t="s">
        <v>118</v>
      </c>
      <c r="N16" s="657" t="s">
        <v>123</v>
      </c>
      <c r="O16" s="646" t="s">
        <v>344</v>
      </c>
    </row>
    <row r="17" spans="1:15">
      <c r="A17" s="647">
        <v>16</v>
      </c>
      <c r="B17" s="647">
        <v>28700</v>
      </c>
      <c r="C17" s="646" t="s">
        <v>203</v>
      </c>
      <c r="D17" s="646">
        <v>1</v>
      </c>
      <c r="F17" s="654" t="str">
        <f>IF(M17="R",VLOOKUP(D17,'Routes and Directions'!$A$2:$D$283,3,FALSE),VLOOKUP(D17,'Routes and Directions'!$A$2:$D$283,4,FALSE))</f>
        <v>NB</v>
      </c>
      <c r="H17" s="646">
        <v>30.262</v>
      </c>
      <c r="I17" s="646">
        <v>30.474</v>
      </c>
      <c r="K17" s="646">
        <v>63.975000000000001</v>
      </c>
      <c r="L17" s="646">
        <v>64.186999999999998</v>
      </c>
      <c r="M17" s="646" t="s">
        <v>118</v>
      </c>
      <c r="N17" s="657" t="s">
        <v>115</v>
      </c>
      <c r="O17" s="646" t="s">
        <v>344</v>
      </c>
    </row>
    <row r="18" spans="1:15">
      <c r="A18" s="647">
        <v>17</v>
      </c>
      <c r="B18" s="647">
        <v>28700</v>
      </c>
      <c r="C18" s="646" t="s">
        <v>203</v>
      </c>
      <c r="D18" s="646">
        <v>1</v>
      </c>
      <c r="F18" s="654" t="str">
        <f>IF(M18="R",VLOOKUP(D18,'Routes and Directions'!$A$2:$D$283,3,FALSE),VLOOKUP(D18,'Routes and Directions'!$A$2:$D$283,4,FALSE))</f>
        <v>NB</v>
      </c>
      <c r="H18" s="646">
        <v>30.474</v>
      </c>
      <c r="I18" s="646">
        <v>34.533999999999999</v>
      </c>
      <c r="K18" s="646">
        <v>64.186999999999998</v>
      </c>
      <c r="L18" s="646">
        <v>68.247</v>
      </c>
      <c r="M18" s="646" t="s">
        <v>118</v>
      </c>
      <c r="N18" s="657" t="s">
        <v>123</v>
      </c>
      <c r="O18" s="646" t="s">
        <v>344</v>
      </c>
    </row>
    <row r="19" spans="1:15">
      <c r="A19" s="647">
        <v>18</v>
      </c>
      <c r="B19" s="647">
        <v>32100</v>
      </c>
      <c r="C19" s="646" t="s">
        <v>203</v>
      </c>
      <c r="D19" s="646">
        <v>1</v>
      </c>
      <c r="F19" s="654" t="str">
        <f>IF(M19="R",VLOOKUP(D19,'Routes and Directions'!$A$2:$D$283,3,FALSE),VLOOKUP(D19,'Routes and Directions'!$A$2:$D$283,4,FALSE))</f>
        <v>NB</v>
      </c>
      <c r="G19" s="646" t="s">
        <v>118</v>
      </c>
      <c r="H19" s="646">
        <v>34.533999999999999</v>
      </c>
      <c r="I19" s="646">
        <v>34.978000000000002</v>
      </c>
      <c r="K19" s="646">
        <v>68.247</v>
      </c>
      <c r="L19" s="646">
        <v>68.691000000000003</v>
      </c>
      <c r="M19" s="646" t="s">
        <v>118</v>
      </c>
      <c r="N19" s="657" t="s">
        <v>123</v>
      </c>
      <c r="O19" s="646" t="s">
        <v>344</v>
      </c>
    </row>
    <row r="20" spans="1:15">
      <c r="A20" s="647">
        <v>19</v>
      </c>
      <c r="B20" s="647">
        <v>33200</v>
      </c>
      <c r="C20" s="646" t="s">
        <v>203</v>
      </c>
      <c r="D20" s="646">
        <v>1</v>
      </c>
      <c r="F20" s="654" t="str">
        <f>IF(M20="R",VLOOKUP(D20,'Routes and Directions'!$A$2:$D$283,3,FALSE),VLOOKUP(D20,'Routes and Directions'!$A$2:$D$283,4,FALSE))</f>
        <v>NB</v>
      </c>
      <c r="H20" s="646">
        <v>35.009</v>
      </c>
      <c r="I20" s="646">
        <v>39.741</v>
      </c>
      <c r="K20" s="646">
        <v>68.691000000000003</v>
      </c>
      <c r="L20" s="646">
        <v>73.423000000000002</v>
      </c>
      <c r="M20" s="646" t="s">
        <v>118</v>
      </c>
      <c r="N20" s="657" t="s">
        <v>123</v>
      </c>
      <c r="O20" s="646" t="s">
        <v>344</v>
      </c>
    </row>
    <row r="21" spans="1:15">
      <c r="A21" s="647">
        <v>20</v>
      </c>
      <c r="B21" s="647">
        <v>36900</v>
      </c>
      <c r="C21" s="646" t="s">
        <v>203</v>
      </c>
      <c r="D21" s="646">
        <v>1</v>
      </c>
      <c r="F21" s="654" t="str">
        <f>IF(M21="R",VLOOKUP(D21,'Routes and Directions'!$A$2:$D$283,3,FALSE),VLOOKUP(D21,'Routes and Directions'!$A$2:$D$283,4,FALSE))</f>
        <v>NB</v>
      </c>
      <c r="G21" s="646" t="s">
        <v>118</v>
      </c>
      <c r="H21" s="646">
        <v>39.741</v>
      </c>
      <c r="I21" s="646">
        <v>40.011000000000003</v>
      </c>
      <c r="K21" s="646">
        <v>73.423000000000002</v>
      </c>
      <c r="L21" s="646">
        <v>73.692999999999998</v>
      </c>
      <c r="M21" s="646" t="s">
        <v>118</v>
      </c>
      <c r="N21" s="657" t="s">
        <v>123</v>
      </c>
      <c r="O21" s="646" t="s">
        <v>344</v>
      </c>
    </row>
    <row r="22" spans="1:15">
      <c r="A22" s="647">
        <v>21</v>
      </c>
      <c r="B22" s="647">
        <v>37000</v>
      </c>
      <c r="C22" s="646" t="s">
        <v>203</v>
      </c>
      <c r="D22" s="646">
        <v>1</v>
      </c>
      <c r="F22" s="654" t="str">
        <f>IF(M22="R",VLOOKUP(D22,'Routes and Directions'!$A$2:$D$283,3,FALSE),VLOOKUP(D22,'Routes and Directions'!$A$2:$D$283,4,FALSE))</f>
        <v>NB</v>
      </c>
      <c r="H22" s="646">
        <v>40.015999999999998</v>
      </c>
      <c r="I22" s="646">
        <v>41.44</v>
      </c>
      <c r="K22" s="646">
        <v>73.692999999999998</v>
      </c>
      <c r="L22" s="646">
        <v>75.117000000000004</v>
      </c>
      <c r="M22" s="646" t="s">
        <v>118</v>
      </c>
      <c r="N22" s="657" t="s">
        <v>123</v>
      </c>
      <c r="O22" s="646" t="s">
        <v>344</v>
      </c>
    </row>
    <row r="23" spans="1:15">
      <c r="A23" s="647">
        <v>22</v>
      </c>
      <c r="B23" s="647">
        <v>37000</v>
      </c>
      <c r="C23" s="646" t="s">
        <v>203</v>
      </c>
      <c r="D23" s="646">
        <v>1</v>
      </c>
      <c r="F23" s="654" t="str">
        <f>IF(M23="R",VLOOKUP(D23,'Routes and Directions'!$A$2:$D$283,3,FALSE),VLOOKUP(D23,'Routes and Directions'!$A$2:$D$283,4,FALSE))</f>
        <v>NB</v>
      </c>
      <c r="H23" s="646">
        <v>41.44</v>
      </c>
      <c r="I23" s="646">
        <v>41.76</v>
      </c>
      <c r="K23" s="646">
        <v>75.117000000000004</v>
      </c>
      <c r="L23" s="646">
        <v>75.436999999999998</v>
      </c>
      <c r="M23" s="646" t="s">
        <v>118</v>
      </c>
      <c r="N23" s="657" t="s">
        <v>115</v>
      </c>
      <c r="O23" s="646" t="s">
        <v>344</v>
      </c>
    </row>
    <row r="24" spans="1:15">
      <c r="A24" s="647">
        <v>23</v>
      </c>
      <c r="B24" s="647">
        <v>37000</v>
      </c>
      <c r="C24" s="646" t="s">
        <v>203</v>
      </c>
      <c r="D24" s="646">
        <v>1</v>
      </c>
      <c r="F24" s="654" t="str">
        <f>IF(M24="R",VLOOKUP(D24,'Routes and Directions'!$A$2:$D$283,3,FALSE),VLOOKUP(D24,'Routes and Directions'!$A$2:$D$283,4,FALSE))</f>
        <v>NB</v>
      </c>
      <c r="H24" s="646">
        <v>41.76</v>
      </c>
      <c r="I24" s="646">
        <v>42.49</v>
      </c>
      <c r="K24" s="646">
        <v>75.436999999999998</v>
      </c>
      <c r="L24" s="646">
        <v>76.167000000000002</v>
      </c>
      <c r="M24" s="646" t="s">
        <v>118</v>
      </c>
      <c r="N24" s="657" t="s">
        <v>123</v>
      </c>
      <c r="O24" s="646" t="s">
        <v>344</v>
      </c>
    </row>
    <row r="25" spans="1:15">
      <c r="A25" s="647">
        <v>24</v>
      </c>
      <c r="B25" s="647">
        <v>37000</v>
      </c>
      <c r="C25" s="646" t="s">
        <v>203</v>
      </c>
      <c r="D25" s="646">
        <v>1</v>
      </c>
      <c r="F25" s="654" t="str">
        <f>IF(M25="R",VLOOKUP(D25,'Routes and Directions'!$A$2:$D$283,3,FALSE),VLOOKUP(D25,'Routes and Directions'!$A$2:$D$283,4,FALSE))</f>
        <v>NB</v>
      </c>
      <c r="H25" s="646">
        <v>42.49</v>
      </c>
      <c r="I25" s="646">
        <v>42.81</v>
      </c>
      <c r="K25" s="646">
        <v>76.167000000000002</v>
      </c>
      <c r="L25" s="646">
        <v>76.486999999999995</v>
      </c>
      <c r="M25" s="646" t="s">
        <v>118</v>
      </c>
      <c r="N25" s="657" t="s">
        <v>115</v>
      </c>
      <c r="O25" s="646" t="s">
        <v>344</v>
      </c>
    </row>
    <row r="26" spans="1:15">
      <c r="A26" s="647">
        <v>25</v>
      </c>
      <c r="B26" s="647">
        <v>37000</v>
      </c>
      <c r="C26" s="646" t="s">
        <v>203</v>
      </c>
      <c r="D26" s="646">
        <v>1</v>
      </c>
      <c r="F26" s="654" t="str">
        <f>IF(M26="R",VLOOKUP(D26,'Routes and Directions'!$A$2:$D$283,3,FALSE),VLOOKUP(D26,'Routes and Directions'!$A$2:$D$283,4,FALSE))</f>
        <v>NB</v>
      </c>
      <c r="H26" s="646">
        <v>42.81</v>
      </c>
      <c r="I26" s="646">
        <v>43.81</v>
      </c>
      <c r="K26" s="646">
        <v>76.486999999999995</v>
      </c>
      <c r="L26" s="646">
        <v>77.486999999999995</v>
      </c>
      <c r="M26" s="646" t="s">
        <v>118</v>
      </c>
      <c r="N26" s="657" t="s">
        <v>123</v>
      </c>
      <c r="O26" s="646" t="s">
        <v>344</v>
      </c>
    </row>
    <row r="27" spans="1:15">
      <c r="A27" s="647">
        <v>26</v>
      </c>
      <c r="B27" s="647">
        <v>37000</v>
      </c>
      <c r="C27" s="646" t="s">
        <v>203</v>
      </c>
      <c r="D27" s="646">
        <v>1</v>
      </c>
      <c r="F27" s="654" t="str">
        <f>IF(M27="R",VLOOKUP(D27,'Routes and Directions'!$A$2:$D$283,3,FALSE),VLOOKUP(D27,'Routes and Directions'!$A$2:$D$283,4,FALSE))</f>
        <v>NB</v>
      </c>
      <c r="H27" s="646">
        <v>43.81</v>
      </c>
      <c r="I27" s="646">
        <v>44.152000000000001</v>
      </c>
      <c r="K27" s="646">
        <v>77.486999999999995</v>
      </c>
      <c r="L27" s="646">
        <v>77.828999999999994</v>
      </c>
      <c r="M27" s="646" t="s">
        <v>118</v>
      </c>
      <c r="N27" s="657" t="s">
        <v>115</v>
      </c>
      <c r="O27" s="646" t="s">
        <v>344</v>
      </c>
    </row>
    <row r="28" spans="1:15">
      <c r="A28" s="647">
        <v>27</v>
      </c>
      <c r="B28" s="647">
        <v>37000</v>
      </c>
      <c r="C28" s="646" t="s">
        <v>203</v>
      </c>
      <c r="D28" s="646">
        <v>1</v>
      </c>
      <c r="F28" s="654" t="str">
        <f>IF(M28="R",VLOOKUP(D28,'Routes and Directions'!$A$2:$D$283,3,FALSE),VLOOKUP(D28,'Routes and Directions'!$A$2:$D$283,4,FALSE))</f>
        <v>NB</v>
      </c>
      <c r="H28" s="646">
        <v>44.152000000000001</v>
      </c>
      <c r="I28" s="646">
        <v>62.866999999999997</v>
      </c>
      <c r="K28" s="646">
        <v>77.828999999999994</v>
      </c>
      <c r="L28" s="646">
        <v>96.543999999999997</v>
      </c>
      <c r="M28" s="646" t="s">
        <v>118</v>
      </c>
      <c r="N28" s="657" t="s">
        <v>123</v>
      </c>
      <c r="O28" s="646" t="s">
        <v>344</v>
      </c>
    </row>
    <row r="29" spans="1:15">
      <c r="A29" s="647">
        <v>28</v>
      </c>
      <c r="B29" s="647">
        <v>40000</v>
      </c>
      <c r="C29" s="646" t="s">
        <v>196</v>
      </c>
      <c r="D29" s="646">
        <v>1</v>
      </c>
      <c r="F29" s="654" t="str">
        <f>IF(M29="R",VLOOKUP(D29,'Routes and Directions'!$A$2:$D$283,3,FALSE),VLOOKUP(D29,'Routes and Directions'!$A$2:$D$283,4,FALSE))</f>
        <v>NB</v>
      </c>
      <c r="H29" s="646">
        <v>0</v>
      </c>
      <c r="I29" s="646">
        <v>1.232</v>
      </c>
      <c r="K29" s="646">
        <v>96.543999999999997</v>
      </c>
      <c r="L29" s="646">
        <v>97.775999999999996</v>
      </c>
      <c r="M29" s="646" t="s">
        <v>118</v>
      </c>
      <c r="N29" s="657" t="s">
        <v>123</v>
      </c>
      <c r="O29" s="646" t="s">
        <v>344</v>
      </c>
    </row>
    <row r="30" spans="1:15">
      <c r="A30" s="647">
        <v>29</v>
      </c>
      <c r="B30" s="647">
        <v>40000</v>
      </c>
      <c r="C30" s="646" t="s">
        <v>196</v>
      </c>
      <c r="D30" s="646">
        <v>1</v>
      </c>
      <c r="F30" s="654" t="str">
        <f>IF(M30="R",VLOOKUP(D30,'Routes and Directions'!$A$2:$D$283,3,FALSE),VLOOKUP(D30,'Routes and Directions'!$A$2:$D$283,4,FALSE))</f>
        <v>NB</v>
      </c>
      <c r="H30" s="646">
        <v>1.232</v>
      </c>
      <c r="I30" s="646">
        <v>4.0339999999999998</v>
      </c>
      <c r="K30" s="646">
        <v>97.775999999999996</v>
      </c>
      <c r="L30" s="646">
        <v>100.578</v>
      </c>
      <c r="M30" s="646" t="s">
        <v>118</v>
      </c>
      <c r="N30" s="657" t="s">
        <v>115</v>
      </c>
      <c r="O30" s="646" t="s">
        <v>344</v>
      </c>
    </row>
    <row r="31" spans="1:15">
      <c r="A31" s="647">
        <v>30</v>
      </c>
      <c r="B31" s="647">
        <v>40000</v>
      </c>
      <c r="C31" s="646" t="s">
        <v>196</v>
      </c>
      <c r="D31" s="646">
        <v>1</v>
      </c>
      <c r="F31" s="654" t="str">
        <f>IF(M31="R",VLOOKUP(D31,'Routes and Directions'!$A$2:$D$283,3,FALSE),VLOOKUP(D31,'Routes and Directions'!$A$2:$D$283,4,FALSE))</f>
        <v>NB</v>
      </c>
      <c r="H31" s="646">
        <v>4.0339999999999998</v>
      </c>
      <c r="I31" s="646">
        <v>4.7510000000000003</v>
      </c>
      <c r="K31" s="646">
        <v>100.578</v>
      </c>
      <c r="L31" s="646">
        <v>101.295</v>
      </c>
      <c r="M31" s="646" t="s">
        <v>118</v>
      </c>
      <c r="N31" s="657" t="s">
        <v>123</v>
      </c>
      <c r="O31" s="646" t="s">
        <v>344</v>
      </c>
    </row>
    <row r="32" spans="1:15">
      <c r="A32" s="647">
        <v>31</v>
      </c>
      <c r="B32" s="647">
        <v>40000</v>
      </c>
      <c r="C32" s="646" t="s">
        <v>196</v>
      </c>
      <c r="D32" s="646">
        <v>1</v>
      </c>
      <c r="F32" s="654" t="str">
        <f>IF(M32="R",VLOOKUP(D32,'Routes and Directions'!$A$2:$D$283,3,FALSE),VLOOKUP(D32,'Routes and Directions'!$A$2:$D$283,4,FALSE))</f>
        <v>NB</v>
      </c>
      <c r="H32" s="646">
        <v>4.7510000000000003</v>
      </c>
      <c r="I32" s="646">
        <v>5.7130000000000001</v>
      </c>
      <c r="K32" s="646">
        <v>101.295</v>
      </c>
      <c r="L32" s="646">
        <v>102.25700000000001</v>
      </c>
      <c r="M32" s="646" t="s">
        <v>118</v>
      </c>
      <c r="N32" s="657" t="s">
        <v>115</v>
      </c>
      <c r="O32" s="646" t="s">
        <v>344</v>
      </c>
    </row>
    <row r="33" spans="1:15">
      <c r="A33" s="647">
        <v>32</v>
      </c>
      <c r="B33" s="647">
        <v>40000</v>
      </c>
      <c r="C33" s="646" t="s">
        <v>196</v>
      </c>
      <c r="D33" s="646">
        <v>1</v>
      </c>
      <c r="F33" s="654" t="str">
        <f>IF(M33="R",VLOOKUP(D33,'Routes and Directions'!$A$2:$D$283,3,FALSE),VLOOKUP(D33,'Routes and Directions'!$A$2:$D$283,4,FALSE))</f>
        <v>NB</v>
      </c>
      <c r="H33" s="646">
        <v>5.7130000000000001</v>
      </c>
      <c r="I33" s="646">
        <v>6.0590000000000002</v>
      </c>
      <c r="K33" s="646">
        <v>102.25700000000001</v>
      </c>
      <c r="L33" s="646">
        <v>102.60299999999999</v>
      </c>
      <c r="M33" s="646" t="s">
        <v>118</v>
      </c>
      <c r="N33" s="657" t="s">
        <v>123</v>
      </c>
      <c r="O33" s="646" t="s">
        <v>344</v>
      </c>
    </row>
    <row r="34" spans="1:15">
      <c r="A34" s="647">
        <v>33</v>
      </c>
      <c r="B34" s="647">
        <v>40000</v>
      </c>
      <c r="C34" s="646" t="s">
        <v>196</v>
      </c>
      <c r="D34" s="646">
        <v>1</v>
      </c>
      <c r="F34" s="654" t="str">
        <f>IF(M34="R",VLOOKUP(D34,'Routes and Directions'!$A$2:$D$283,3,FALSE),VLOOKUP(D34,'Routes and Directions'!$A$2:$D$283,4,FALSE))</f>
        <v>NB</v>
      </c>
      <c r="H34" s="646">
        <v>6.0590000000000002</v>
      </c>
      <c r="I34" s="646">
        <v>9.7189999999999994</v>
      </c>
      <c r="K34" s="646">
        <v>102.60299999999999</v>
      </c>
      <c r="L34" s="646">
        <v>106.26300000000001</v>
      </c>
      <c r="M34" s="646" t="s">
        <v>118</v>
      </c>
      <c r="N34" s="657" t="s">
        <v>115</v>
      </c>
      <c r="O34" s="646" t="s">
        <v>344</v>
      </c>
    </row>
    <row r="35" spans="1:15">
      <c r="A35" s="647">
        <v>34</v>
      </c>
      <c r="B35" s="647">
        <v>40000</v>
      </c>
      <c r="C35" s="646" t="s">
        <v>196</v>
      </c>
      <c r="D35" s="646">
        <v>1</v>
      </c>
      <c r="F35" s="654" t="str">
        <f>IF(M35="R",VLOOKUP(D35,'Routes and Directions'!$A$2:$D$283,3,FALSE),VLOOKUP(D35,'Routes and Directions'!$A$2:$D$283,4,FALSE))</f>
        <v>NB</v>
      </c>
      <c r="H35" s="646">
        <v>9.7189999999999994</v>
      </c>
      <c r="I35" s="646">
        <v>14.202</v>
      </c>
      <c r="K35" s="646">
        <v>106.26300000000001</v>
      </c>
      <c r="L35" s="646">
        <v>110.746</v>
      </c>
      <c r="M35" s="646" t="s">
        <v>118</v>
      </c>
      <c r="N35" s="657" t="s">
        <v>123</v>
      </c>
      <c r="O35" s="646" t="s">
        <v>344</v>
      </c>
    </row>
    <row r="36" spans="1:15">
      <c r="A36" s="647">
        <v>35</v>
      </c>
      <c r="B36" s="647">
        <v>41000</v>
      </c>
      <c r="C36" s="646" t="s">
        <v>196</v>
      </c>
      <c r="D36" s="646">
        <v>1</v>
      </c>
      <c r="F36" s="654" t="str">
        <f>IF(M36="R",VLOOKUP(D36,'Routes and Directions'!$A$2:$D$283,3,FALSE),VLOOKUP(D36,'Routes and Directions'!$A$2:$D$283,4,FALSE))</f>
        <v>NB</v>
      </c>
      <c r="G36" s="646" t="s">
        <v>118</v>
      </c>
      <c r="H36" s="646">
        <v>14.202</v>
      </c>
      <c r="I36" s="646">
        <v>15.53</v>
      </c>
      <c r="K36" s="646">
        <v>110.746</v>
      </c>
      <c r="L36" s="646">
        <v>112.074</v>
      </c>
      <c r="M36" s="646" t="s">
        <v>118</v>
      </c>
      <c r="N36" s="657" t="s">
        <v>123</v>
      </c>
      <c r="O36" s="646" t="s">
        <v>344</v>
      </c>
    </row>
    <row r="37" spans="1:15">
      <c r="A37" s="647">
        <v>36</v>
      </c>
      <c r="B37" s="647">
        <v>42610</v>
      </c>
      <c r="C37" s="646" t="s">
        <v>196</v>
      </c>
      <c r="D37" s="646">
        <v>1</v>
      </c>
      <c r="F37" s="654" t="str">
        <f>IF(M37="R",VLOOKUP(D37,'Routes and Directions'!$A$2:$D$283,3,FALSE),VLOOKUP(D37,'Routes and Directions'!$A$2:$D$283,4,FALSE))</f>
        <v>NB</v>
      </c>
      <c r="H37" s="646">
        <v>15.06</v>
      </c>
      <c r="I37" s="646">
        <v>21.074999999999999</v>
      </c>
      <c r="K37" s="646">
        <v>112.074</v>
      </c>
      <c r="L37" s="646">
        <v>118.089</v>
      </c>
      <c r="M37" s="646" t="s">
        <v>118</v>
      </c>
      <c r="N37" s="657" t="s">
        <v>123</v>
      </c>
      <c r="O37" s="646" t="s">
        <v>344</v>
      </c>
    </row>
    <row r="38" spans="1:15">
      <c r="A38" s="647">
        <v>37</v>
      </c>
      <c r="B38" s="647">
        <v>52000</v>
      </c>
      <c r="C38" s="646" t="s">
        <v>196</v>
      </c>
      <c r="D38" s="646">
        <v>1</v>
      </c>
      <c r="F38" s="654" t="str">
        <f>IF(M38="R",VLOOKUP(D38,'Routes and Directions'!$A$2:$D$283,3,FALSE),VLOOKUP(D38,'Routes and Directions'!$A$2:$D$283,4,FALSE))</f>
        <v>NB</v>
      </c>
      <c r="H38" s="646">
        <v>21.25</v>
      </c>
      <c r="I38" s="646">
        <v>21.321999999999999</v>
      </c>
      <c r="K38" s="646">
        <v>118.089</v>
      </c>
      <c r="L38" s="646">
        <v>118.161</v>
      </c>
      <c r="M38" s="646" t="s">
        <v>118</v>
      </c>
      <c r="N38" s="657" t="s">
        <v>123</v>
      </c>
      <c r="O38" s="646" t="s">
        <v>344</v>
      </c>
    </row>
    <row r="39" spans="1:15">
      <c r="A39" s="647">
        <v>38</v>
      </c>
      <c r="B39" s="647">
        <v>52000</v>
      </c>
      <c r="C39" s="646" t="s">
        <v>196</v>
      </c>
      <c r="D39" s="646">
        <v>1</v>
      </c>
      <c r="F39" s="654" t="str">
        <f>IF(M39="R",VLOOKUP(D39,'Routes and Directions'!$A$2:$D$283,3,FALSE),VLOOKUP(D39,'Routes and Directions'!$A$2:$D$283,4,FALSE))</f>
        <v>NB</v>
      </c>
      <c r="H39" s="646">
        <v>21.321999999999999</v>
      </c>
      <c r="I39" s="646">
        <v>24.187000000000001</v>
      </c>
      <c r="K39" s="646">
        <v>118.161</v>
      </c>
      <c r="L39" s="646">
        <v>121.026</v>
      </c>
      <c r="M39" s="646" t="s">
        <v>118</v>
      </c>
      <c r="N39" s="657" t="s">
        <v>115</v>
      </c>
      <c r="O39" s="646" t="s">
        <v>344</v>
      </c>
    </row>
    <row r="40" spans="1:15">
      <c r="A40" s="647">
        <v>39</v>
      </c>
      <c r="B40" s="647">
        <v>52000</v>
      </c>
      <c r="C40" s="646" t="s">
        <v>196</v>
      </c>
      <c r="D40" s="646">
        <v>1</v>
      </c>
      <c r="F40" s="654" t="str">
        <f>IF(M40="R",VLOOKUP(D40,'Routes and Directions'!$A$2:$D$283,3,FALSE),VLOOKUP(D40,'Routes and Directions'!$A$2:$D$283,4,FALSE))</f>
        <v>NB</v>
      </c>
      <c r="H40" s="646">
        <v>24.187000000000001</v>
      </c>
      <c r="I40" s="646">
        <v>25.388000000000002</v>
      </c>
      <c r="K40" s="646">
        <v>121.026</v>
      </c>
      <c r="L40" s="646">
        <v>122.227</v>
      </c>
      <c r="M40" s="646" t="s">
        <v>118</v>
      </c>
      <c r="N40" s="657" t="s">
        <v>123</v>
      </c>
      <c r="O40" s="646" t="s">
        <v>344</v>
      </c>
    </row>
    <row r="41" spans="1:15">
      <c r="A41" s="647">
        <v>40</v>
      </c>
      <c r="B41" s="647">
        <v>52000</v>
      </c>
      <c r="C41" s="646" t="s">
        <v>196</v>
      </c>
      <c r="D41" s="646">
        <v>1</v>
      </c>
      <c r="F41" s="654" t="str">
        <f>IF(M41="R",VLOOKUP(D41,'Routes and Directions'!$A$2:$D$283,3,FALSE),VLOOKUP(D41,'Routes and Directions'!$A$2:$D$283,4,FALSE))</f>
        <v>NB</v>
      </c>
      <c r="H41" s="646">
        <v>25.388000000000002</v>
      </c>
      <c r="I41" s="646">
        <v>27.58</v>
      </c>
      <c r="K41" s="646">
        <v>122.227</v>
      </c>
      <c r="L41" s="646">
        <v>124.419</v>
      </c>
      <c r="M41" s="646" t="s">
        <v>118</v>
      </c>
      <c r="N41" s="657" t="s">
        <v>115</v>
      </c>
      <c r="O41" s="646" t="s">
        <v>344</v>
      </c>
    </row>
    <row r="42" spans="1:15">
      <c r="A42" s="647">
        <v>41</v>
      </c>
      <c r="B42" s="647">
        <v>52000</v>
      </c>
      <c r="C42" s="646" t="s">
        <v>196</v>
      </c>
      <c r="D42" s="646">
        <v>1</v>
      </c>
      <c r="F42" s="654" t="str">
        <f>IF(M42="R",VLOOKUP(D42,'Routes and Directions'!$A$2:$D$283,3,FALSE),VLOOKUP(D42,'Routes and Directions'!$A$2:$D$283,4,FALSE))</f>
        <v>NB</v>
      </c>
      <c r="H42" s="646">
        <v>27.58</v>
      </c>
      <c r="I42" s="646">
        <v>28.355</v>
      </c>
      <c r="K42" s="646">
        <v>124.419</v>
      </c>
      <c r="L42" s="646">
        <v>125.194</v>
      </c>
      <c r="M42" s="646" t="s">
        <v>118</v>
      </c>
      <c r="N42" s="657" t="s">
        <v>123</v>
      </c>
      <c r="O42" s="646" t="s">
        <v>344</v>
      </c>
    </row>
    <row r="43" spans="1:15">
      <c r="A43" s="647">
        <v>42</v>
      </c>
      <c r="B43" s="647">
        <v>52000</v>
      </c>
      <c r="C43" s="646" t="s">
        <v>196</v>
      </c>
      <c r="D43" s="646">
        <v>1</v>
      </c>
      <c r="F43" s="654" t="str">
        <f>IF(M43="R",VLOOKUP(D43,'Routes and Directions'!$A$2:$D$283,3,FALSE),VLOOKUP(D43,'Routes and Directions'!$A$2:$D$283,4,FALSE))</f>
        <v>NB</v>
      </c>
      <c r="H43" s="646">
        <v>28.355</v>
      </c>
      <c r="I43" s="646">
        <v>28.48</v>
      </c>
      <c r="K43" s="646">
        <v>125.194</v>
      </c>
      <c r="L43" s="646">
        <v>125.319</v>
      </c>
      <c r="M43" s="646" t="s">
        <v>118</v>
      </c>
      <c r="N43" s="657" t="s">
        <v>115</v>
      </c>
      <c r="O43" s="646" t="s">
        <v>344</v>
      </c>
    </row>
    <row r="44" spans="1:15">
      <c r="A44" s="647">
        <v>43</v>
      </c>
      <c r="B44" s="647">
        <v>53400</v>
      </c>
      <c r="C44" s="646" t="s">
        <v>193</v>
      </c>
      <c r="D44" s="646">
        <v>1</v>
      </c>
      <c r="F44" s="654" t="str">
        <f>IF(M44="R",VLOOKUP(D44,'Routes and Directions'!$A$2:$D$283,3,FALSE),VLOOKUP(D44,'Routes and Directions'!$A$2:$D$283,4,FALSE))</f>
        <v>NB</v>
      </c>
      <c r="G44" s="646" t="s">
        <v>118</v>
      </c>
      <c r="H44" s="646">
        <v>0</v>
      </c>
      <c r="I44" s="646">
        <v>9.5000000000000001E-2</v>
      </c>
      <c r="K44" s="646">
        <v>125.319</v>
      </c>
      <c r="L44" s="646">
        <v>125.414</v>
      </c>
      <c r="M44" s="646" t="s">
        <v>118</v>
      </c>
      <c r="N44" s="657" t="s">
        <v>115</v>
      </c>
      <c r="O44" s="646" t="s">
        <v>344</v>
      </c>
    </row>
    <row r="45" spans="1:15">
      <c r="A45" s="647">
        <v>44</v>
      </c>
      <c r="B45" s="647">
        <v>53400</v>
      </c>
      <c r="C45" s="646" t="s">
        <v>193</v>
      </c>
      <c r="D45" s="646">
        <v>1</v>
      </c>
      <c r="F45" s="654" t="str">
        <f>IF(M45="R",VLOOKUP(D45,'Routes and Directions'!$A$2:$D$283,3,FALSE),VLOOKUP(D45,'Routes and Directions'!$A$2:$D$283,4,FALSE))</f>
        <v>NB</v>
      </c>
      <c r="G45" s="646" t="s">
        <v>118</v>
      </c>
      <c r="H45" s="646">
        <v>9.5000000000000001E-2</v>
      </c>
      <c r="I45" s="646">
        <v>0.57699999999999996</v>
      </c>
      <c r="K45" s="646">
        <v>125.414</v>
      </c>
      <c r="L45" s="646">
        <v>125.896</v>
      </c>
      <c r="M45" s="646" t="s">
        <v>118</v>
      </c>
      <c r="N45" s="657" t="s">
        <v>123</v>
      </c>
      <c r="O45" s="646" t="s">
        <v>344</v>
      </c>
    </row>
    <row r="46" spans="1:15">
      <c r="A46" s="647">
        <v>45</v>
      </c>
      <c r="B46" s="647">
        <v>53400</v>
      </c>
      <c r="C46" s="646" t="s">
        <v>193</v>
      </c>
      <c r="D46" s="646">
        <v>1</v>
      </c>
      <c r="F46" s="654" t="str">
        <f>IF(M46="R",VLOOKUP(D46,'Routes and Directions'!$A$2:$D$283,3,FALSE),VLOOKUP(D46,'Routes and Directions'!$A$2:$D$283,4,FALSE))</f>
        <v>NB</v>
      </c>
      <c r="G46" s="646" t="s">
        <v>118</v>
      </c>
      <c r="H46" s="646">
        <v>0.57699999999999996</v>
      </c>
      <c r="I46" s="646">
        <v>7.6059999999999999</v>
      </c>
      <c r="K46" s="646">
        <v>125.896</v>
      </c>
      <c r="L46" s="646">
        <v>132.92500000000001</v>
      </c>
      <c r="M46" s="646" t="s">
        <v>118</v>
      </c>
      <c r="N46" s="657" t="s">
        <v>115</v>
      </c>
      <c r="O46" s="646" t="s">
        <v>344</v>
      </c>
    </row>
    <row r="47" spans="1:15">
      <c r="A47" s="647">
        <v>46</v>
      </c>
      <c r="B47" s="647">
        <v>55300</v>
      </c>
      <c r="C47" s="646" t="s">
        <v>193</v>
      </c>
      <c r="D47" s="646">
        <v>1</v>
      </c>
      <c r="F47" s="654" t="str">
        <f>IF(M47="R",VLOOKUP(D47,'Routes and Directions'!$A$2:$D$283,3,FALSE),VLOOKUP(D47,'Routes and Directions'!$A$2:$D$283,4,FALSE))</f>
        <v>NB</v>
      </c>
      <c r="H47" s="646">
        <v>9.02</v>
      </c>
      <c r="I47" s="646">
        <v>20.05</v>
      </c>
      <c r="K47" s="646">
        <v>132.92500000000001</v>
      </c>
      <c r="L47" s="646">
        <v>143.95500000000001</v>
      </c>
      <c r="M47" s="646" t="s">
        <v>118</v>
      </c>
      <c r="N47" s="657" t="s">
        <v>115</v>
      </c>
      <c r="O47" s="646" t="s">
        <v>344</v>
      </c>
    </row>
    <row r="48" spans="1:15">
      <c r="A48" s="647">
        <v>47</v>
      </c>
      <c r="B48" s="647">
        <v>55300</v>
      </c>
      <c r="C48" s="646" t="s">
        <v>193</v>
      </c>
      <c r="D48" s="646">
        <v>1</v>
      </c>
      <c r="F48" s="654" t="str">
        <f>IF(M48="R",VLOOKUP(D48,'Routes and Directions'!$A$2:$D$283,3,FALSE),VLOOKUP(D48,'Routes and Directions'!$A$2:$D$283,4,FALSE))</f>
        <v>NB</v>
      </c>
      <c r="H48" s="646">
        <v>20.05</v>
      </c>
      <c r="I48" s="646">
        <v>23.164000000000001</v>
      </c>
      <c r="K48" s="646">
        <v>143.95500000000001</v>
      </c>
      <c r="L48" s="646">
        <v>147.06899999999999</v>
      </c>
      <c r="M48" s="646" t="s">
        <v>118</v>
      </c>
      <c r="N48" s="657" t="s">
        <v>123</v>
      </c>
      <c r="O48" s="646" t="s">
        <v>344</v>
      </c>
    </row>
    <row r="49" spans="1:15">
      <c r="A49" s="647">
        <v>48</v>
      </c>
      <c r="B49" s="647">
        <v>55300</v>
      </c>
      <c r="C49" s="646" t="s">
        <v>193</v>
      </c>
      <c r="D49" s="646">
        <v>1</v>
      </c>
      <c r="F49" s="654" t="str">
        <f>IF(M49="R",VLOOKUP(D49,'Routes and Directions'!$A$2:$D$283,3,FALSE),VLOOKUP(D49,'Routes and Directions'!$A$2:$D$283,4,FALSE))</f>
        <v>NB</v>
      </c>
      <c r="H49" s="646">
        <v>23.164000000000001</v>
      </c>
      <c r="I49" s="646">
        <v>23.295999999999999</v>
      </c>
      <c r="K49" s="646">
        <v>147.06899999999999</v>
      </c>
      <c r="L49" s="646">
        <v>147.20099999999999</v>
      </c>
      <c r="M49" s="646" t="s">
        <v>118</v>
      </c>
      <c r="N49" s="657" t="s">
        <v>115</v>
      </c>
      <c r="O49" s="646" t="s">
        <v>344</v>
      </c>
    </row>
    <row r="50" spans="1:15">
      <c r="A50" s="647">
        <v>49</v>
      </c>
      <c r="B50" s="647">
        <v>59300</v>
      </c>
      <c r="C50" s="646" t="s">
        <v>193</v>
      </c>
      <c r="D50" s="646">
        <v>1</v>
      </c>
      <c r="F50" s="654" t="str">
        <f>IF(M50="R",VLOOKUP(D50,'Routes and Directions'!$A$2:$D$283,3,FALSE),VLOOKUP(D50,'Routes and Directions'!$A$2:$D$283,4,FALSE))</f>
        <v>NB</v>
      </c>
      <c r="G50" s="646" t="s">
        <v>118</v>
      </c>
      <c r="H50" s="646">
        <v>23.295999999999999</v>
      </c>
      <c r="I50" s="646">
        <v>29</v>
      </c>
      <c r="K50" s="646">
        <v>147.20099999999999</v>
      </c>
      <c r="L50" s="646">
        <v>152.905</v>
      </c>
      <c r="M50" s="646" t="s">
        <v>118</v>
      </c>
      <c r="N50" s="657" t="s">
        <v>123</v>
      </c>
      <c r="O50" s="646" t="s">
        <v>344</v>
      </c>
    </row>
    <row r="51" spans="1:15">
      <c r="A51" s="647">
        <v>50</v>
      </c>
      <c r="B51" s="647">
        <v>60990</v>
      </c>
      <c r="C51" s="646" t="s">
        <v>193</v>
      </c>
      <c r="D51" s="646">
        <v>1</v>
      </c>
      <c r="F51" s="654" t="str">
        <f>IF(M51="R",VLOOKUP(D51,'Routes and Directions'!$A$2:$D$283,3,FALSE),VLOOKUP(D51,'Routes and Directions'!$A$2:$D$283,4,FALSE))</f>
        <v>NB</v>
      </c>
      <c r="G51" s="646" t="s">
        <v>119</v>
      </c>
      <c r="H51" s="646">
        <v>29</v>
      </c>
      <c r="I51" s="646">
        <v>36.189</v>
      </c>
      <c r="K51" s="646">
        <v>152.905</v>
      </c>
      <c r="L51" s="646">
        <v>160.09399999999999</v>
      </c>
      <c r="M51" s="646" t="s">
        <v>118</v>
      </c>
      <c r="N51" s="657" t="s">
        <v>123</v>
      </c>
      <c r="O51" s="646" t="s">
        <v>344</v>
      </c>
    </row>
    <row r="52" spans="1:15">
      <c r="A52" s="647">
        <v>51</v>
      </c>
      <c r="B52" s="647">
        <v>63200</v>
      </c>
      <c r="C52" s="646" t="s">
        <v>193</v>
      </c>
      <c r="D52" s="646">
        <v>1</v>
      </c>
      <c r="F52" s="654" t="str">
        <f>IF(M52="R",VLOOKUP(D52,'Routes and Directions'!$A$2:$D$283,3,FALSE),VLOOKUP(D52,'Routes and Directions'!$A$2:$D$283,4,FALSE))</f>
        <v>NB</v>
      </c>
      <c r="G52" s="646" t="s">
        <v>118</v>
      </c>
      <c r="H52" s="646">
        <v>31.042000000000002</v>
      </c>
      <c r="I52" s="646">
        <v>35.093000000000004</v>
      </c>
      <c r="K52" s="646">
        <v>160.09399999999999</v>
      </c>
      <c r="L52" s="646">
        <v>164.14500000000001</v>
      </c>
      <c r="M52" s="646" t="s">
        <v>118</v>
      </c>
      <c r="N52" s="657" t="s">
        <v>123</v>
      </c>
      <c r="O52" s="646" t="s">
        <v>344</v>
      </c>
    </row>
    <row r="53" spans="1:15">
      <c r="A53" s="647">
        <v>52</v>
      </c>
      <c r="B53" s="647">
        <v>63200</v>
      </c>
      <c r="C53" s="646" t="s">
        <v>193</v>
      </c>
      <c r="D53" s="646">
        <v>1</v>
      </c>
      <c r="F53" s="654" t="str">
        <f>IF(M53="R",VLOOKUP(D53,'Routes and Directions'!$A$2:$D$283,3,FALSE),VLOOKUP(D53,'Routes and Directions'!$A$2:$D$283,4,FALSE))</f>
        <v>NB</v>
      </c>
      <c r="G53" s="646" t="s">
        <v>118</v>
      </c>
      <c r="H53" s="646">
        <v>35.093000000000004</v>
      </c>
      <c r="I53" s="646">
        <v>36.5</v>
      </c>
      <c r="K53" s="646">
        <v>164.14500000000001</v>
      </c>
      <c r="L53" s="646">
        <v>165.55199999999999</v>
      </c>
      <c r="M53" s="646" t="s">
        <v>118</v>
      </c>
      <c r="N53" s="657" t="s">
        <v>115</v>
      </c>
      <c r="O53" s="646" t="s">
        <v>344</v>
      </c>
    </row>
    <row r="54" spans="1:15">
      <c r="A54" s="647">
        <v>53</v>
      </c>
      <c r="B54" s="647">
        <v>65000</v>
      </c>
      <c r="C54" s="646" t="s">
        <v>193</v>
      </c>
      <c r="D54" s="646">
        <v>1</v>
      </c>
      <c r="F54" s="654" t="str">
        <f>IF(M54="R",VLOOKUP(D54,'Routes and Directions'!$A$2:$D$283,3,FALSE),VLOOKUP(D54,'Routes and Directions'!$A$2:$D$283,4,FALSE))</f>
        <v>NB</v>
      </c>
      <c r="H54" s="646">
        <v>40.023000000000003</v>
      </c>
      <c r="I54" s="646">
        <v>50.606000000000002</v>
      </c>
      <c r="K54" s="646">
        <v>165.55199999999999</v>
      </c>
      <c r="L54" s="646">
        <v>176.13499999999999</v>
      </c>
      <c r="M54" s="646" t="s">
        <v>118</v>
      </c>
      <c r="N54" s="657" t="s">
        <v>115</v>
      </c>
      <c r="O54" s="646" t="s">
        <v>344</v>
      </c>
    </row>
    <row r="55" spans="1:15">
      <c r="A55" s="647">
        <v>54</v>
      </c>
      <c r="B55" s="647">
        <v>67000</v>
      </c>
      <c r="C55" s="646" t="s">
        <v>195</v>
      </c>
      <c r="D55" s="646">
        <v>1</v>
      </c>
      <c r="F55" s="654" t="str">
        <f>IF(M55="R",VLOOKUP(D55,'Routes and Directions'!$A$2:$D$283,3,FALSE),VLOOKUP(D55,'Routes and Directions'!$A$2:$D$283,4,FALSE))</f>
        <v>NB</v>
      </c>
      <c r="H55" s="646">
        <v>0</v>
      </c>
      <c r="I55" s="646">
        <v>6.5339999999999998</v>
      </c>
      <c r="K55" s="646">
        <v>176.13499999999999</v>
      </c>
      <c r="L55" s="646">
        <v>182.66900000000001</v>
      </c>
      <c r="M55" s="646" t="s">
        <v>118</v>
      </c>
      <c r="N55" s="657" t="s">
        <v>115</v>
      </c>
      <c r="O55" s="646" t="s">
        <v>344</v>
      </c>
    </row>
    <row r="56" spans="1:15">
      <c r="A56" s="647">
        <v>55</v>
      </c>
      <c r="B56" s="647">
        <v>67400</v>
      </c>
      <c r="C56" s="646" t="s">
        <v>195</v>
      </c>
      <c r="D56" s="646">
        <v>1</v>
      </c>
      <c r="F56" s="654" t="str">
        <f>IF(M56="R",VLOOKUP(D56,'Routes and Directions'!$A$2:$D$283,3,FALSE),VLOOKUP(D56,'Routes and Directions'!$A$2:$D$283,4,FALSE))</f>
        <v>NB</v>
      </c>
      <c r="G56" s="646" t="s">
        <v>118</v>
      </c>
      <c r="H56" s="646">
        <v>6.5839999999999996</v>
      </c>
      <c r="I56" s="646">
        <v>7.5309999999999997</v>
      </c>
      <c r="K56" s="646">
        <v>182.66900000000001</v>
      </c>
      <c r="L56" s="646">
        <v>183.61600000000001</v>
      </c>
      <c r="M56" s="646" t="s">
        <v>118</v>
      </c>
      <c r="N56" s="657" t="s">
        <v>115</v>
      </c>
      <c r="O56" s="646" t="s">
        <v>344</v>
      </c>
    </row>
    <row r="57" spans="1:15">
      <c r="A57" s="647">
        <v>56</v>
      </c>
      <c r="B57" s="647">
        <v>68400</v>
      </c>
      <c r="C57" s="646" t="s">
        <v>195</v>
      </c>
      <c r="D57" s="646">
        <v>1</v>
      </c>
      <c r="F57" s="654" t="str">
        <f>IF(M57="R",VLOOKUP(D57,'Routes and Directions'!$A$2:$D$283,3,FALSE),VLOOKUP(D57,'Routes and Directions'!$A$2:$D$283,4,FALSE))</f>
        <v>NB</v>
      </c>
      <c r="H57" s="646">
        <v>7.5309999999999997</v>
      </c>
      <c r="I57" s="646">
        <v>8.61</v>
      </c>
      <c r="K57" s="646">
        <v>183.61600000000001</v>
      </c>
      <c r="L57" s="646">
        <v>184.69499999999999</v>
      </c>
      <c r="M57" s="646" t="s">
        <v>118</v>
      </c>
      <c r="N57" s="657" t="s">
        <v>115</v>
      </c>
      <c r="O57" s="646" t="s">
        <v>344</v>
      </c>
    </row>
    <row r="58" spans="1:15">
      <c r="A58" s="647">
        <v>57</v>
      </c>
      <c r="B58" s="647">
        <v>68400</v>
      </c>
      <c r="C58" s="646" t="s">
        <v>195</v>
      </c>
      <c r="D58" s="646">
        <v>1</v>
      </c>
      <c r="F58" s="654" t="str">
        <f>IF(M58="R",VLOOKUP(D58,'Routes and Directions'!$A$2:$D$283,3,FALSE),VLOOKUP(D58,'Routes and Directions'!$A$2:$D$283,4,FALSE))</f>
        <v>NB</v>
      </c>
      <c r="H58" s="646">
        <v>8.61</v>
      </c>
      <c r="I58" s="646">
        <v>9</v>
      </c>
      <c r="K58" s="646">
        <v>184.69499999999999</v>
      </c>
      <c r="L58" s="646">
        <v>185.08500000000001</v>
      </c>
      <c r="M58" s="646" t="s">
        <v>118</v>
      </c>
      <c r="N58" s="657" t="s">
        <v>123</v>
      </c>
      <c r="O58" s="646" t="s">
        <v>344</v>
      </c>
    </row>
    <row r="59" spans="1:15">
      <c r="A59" s="647">
        <v>58</v>
      </c>
      <c r="B59" s="647">
        <v>68400</v>
      </c>
      <c r="C59" s="646" t="s">
        <v>195</v>
      </c>
      <c r="D59" s="646">
        <v>1</v>
      </c>
      <c r="F59" s="654" t="str">
        <f>IF(M59="R",VLOOKUP(D59,'Routes and Directions'!$A$2:$D$283,3,FALSE),VLOOKUP(D59,'Routes and Directions'!$A$2:$D$283,4,FALSE))</f>
        <v>NB</v>
      </c>
      <c r="H59" s="646">
        <v>9</v>
      </c>
      <c r="I59" s="646">
        <v>10.212999999999999</v>
      </c>
      <c r="K59" s="646">
        <v>185.08500000000001</v>
      </c>
      <c r="L59" s="646">
        <v>186.298</v>
      </c>
      <c r="M59" s="646" t="s">
        <v>118</v>
      </c>
      <c r="N59" s="657" t="s">
        <v>115</v>
      </c>
      <c r="O59" s="646" t="s">
        <v>344</v>
      </c>
    </row>
    <row r="60" spans="1:15">
      <c r="A60" s="647">
        <v>59</v>
      </c>
      <c r="B60" s="647">
        <v>68900</v>
      </c>
      <c r="C60" s="646" t="s">
        <v>195</v>
      </c>
      <c r="D60" s="646">
        <v>1</v>
      </c>
      <c r="F60" s="654" t="str">
        <f>IF(M60="R",VLOOKUP(D60,'Routes and Directions'!$A$2:$D$283,3,FALSE),VLOOKUP(D60,'Routes and Directions'!$A$2:$D$283,4,FALSE))</f>
        <v>NB</v>
      </c>
      <c r="H60" s="646">
        <v>10.282999999999999</v>
      </c>
      <c r="I60" s="646">
        <v>10.394</v>
      </c>
      <c r="K60" s="646">
        <v>186.298</v>
      </c>
      <c r="L60" s="646">
        <v>186.40899999999999</v>
      </c>
      <c r="M60" s="646" t="s">
        <v>118</v>
      </c>
      <c r="N60" s="657" t="s">
        <v>115</v>
      </c>
      <c r="O60" s="646" t="s">
        <v>344</v>
      </c>
    </row>
    <row r="61" spans="1:15">
      <c r="A61" s="647">
        <v>60</v>
      </c>
      <c r="B61" s="647">
        <v>69400</v>
      </c>
      <c r="C61" s="646" t="s">
        <v>195</v>
      </c>
      <c r="D61" s="646">
        <v>1</v>
      </c>
      <c r="F61" s="654" t="str">
        <f>IF(M61="R",VLOOKUP(D61,'Routes and Directions'!$A$2:$D$283,3,FALSE),VLOOKUP(D61,'Routes and Directions'!$A$2:$D$283,4,FALSE))</f>
        <v>NB</v>
      </c>
      <c r="H61" s="646">
        <v>10.411</v>
      </c>
      <c r="I61" s="646">
        <v>10.85</v>
      </c>
      <c r="K61" s="646">
        <v>186.40899999999999</v>
      </c>
      <c r="L61" s="646">
        <v>186.84800000000001</v>
      </c>
      <c r="M61" s="646" t="s">
        <v>118</v>
      </c>
      <c r="N61" s="657" t="s">
        <v>115</v>
      </c>
      <c r="O61" s="646" t="s">
        <v>344</v>
      </c>
    </row>
    <row r="62" spans="1:15">
      <c r="A62" s="647">
        <v>61</v>
      </c>
      <c r="B62" s="647">
        <v>69400</v>
      </c>
      <c r="C62" s="646" t="s">
        <v>195</v>
      </c>
      <c r="D62" s="646">
        <v>1</v>
      </c>
      <c r="F62" s="654" t="str">
        <f>IF(M62="R",VLOOKUP(D62,'Routes and Directions'!$A$2:$D$283,3,FALSE),VLOOKUP(D62,'Routes and Directions'!$A$2:$D$283,4,FALSE))</f>
        <v>NB</v>
      </c>
      <c r="H62" s="646">
        <v>10.85</v>
      </c>
      <c r="I62" s="646">
        <v>11.04</v>
      </c>
      <c r="K62" s="646">
        <v>186.84800000000001</v>
      </c>
      <c r="L62" s="646">
        <v>187.03800000000001</v>
      </c>
      <c r="M62" s="646" t="s">
        <v>118</v>
      </c>
      <c r="N62" s="657" t="s">
        <v>123</v>
      </c>
      <c r="O62" s="646" t="s">
        <v>344</v>
      </c>
    </row>
    <row r="63" spans="1:15">
      <c r="A63" s="647">
        <v>62</v>
      </c>
      <c r="B63" s="647">
        <v>69400</v>
      </c>
      <c r="C63" s="646" t="s">
        <v>195</v>
      </c>
      <c r="D63" s="646">
        <v>1</v>
      </c>
      <c r="F63" s="654" t="str">
        <f>IF(M63="R",VLOOKUP(D63,'Routes and Directions'!$A$2:$D$283,3,FALSE),VLOOKUP(D63,'Routes and Directions'!$A$2:$D$283,4,FALSE))</f>
        <v>NB</v>
      </c>
      <c r="H63" s="646">
        <v>11.04</v>
      </c>
      <c r="I63" s="646">
        <v>11.29</v>
      </c>
      <c r="K63" s="646">
        <v>187.03800000000001</v>
      </c>
      <c r="L63" s="646">
        <v>187.28800000000001</v>
      </c>
      <c r="M63" s="646" t="s">
        <v>118</v>
      </c>
      <c r="N63" s="657" t="s">
        <v>115</v>
      </c>
      <c r="O63" s="646" t="s">
        <v>344</v>
      </c>
    </row>
    <row r="64" spans="1:15">
      <c r="A64" s="647">
        <v>63</v>
      </c>
      <c r="B64" s="647">
        <v>69400</v>
      </c>
      <c r="C64" s="646" t="s">
        <v>195</v>
      </c>
      <c r="D64" s="646">
        <v>1</v>
      </c>
      <c r="F64" s="654" t="str">
        <f>IF(M64="R",VLOOKUP(D64,'Routes and Directions'!$A$2:$D$283,3,FALSE),VLOOKUP(D64,'Routes and Directions'!$A$2:$D$283,4,FALSE))</f>
        <v>NB</v>
      </c>
      <c r="H64" s="646">
        <v>11.29</v>
      </c>
      <c r="I64" s="646">
        <v>12.08</v>
      </c>
      <c r="K64" s="646">
        <v>187.28800000000001</v>
      </c>
      <c r="L64" s="646">
        <v>188.078</v>
      </c>
      <c r="M64" s="646" t="s">
        <v>118</v>
      </c>
      <c r="N64" s="657" t="s">
        <v>123</v>
      </c>
      <c r="O64" s="646" t="s">
        <v>344</v>
      </c>
    </row>
    <row r="65" spans="1:15">
      <c r="A65" s="647">
        <v>64</v>
      </c>
      <c r="B65" s="647">
        <v>69400</v>
      </c>
      <c r="C65" s="646" t="s">
        <v>195</v>
      </c>
      <c r="D65" s="646">
        <v>1</v>
      </c>
      <c r="F65" s="654" t="str">
        <f>IF(M65="R",VLOOKUP(D65,'Routes and Directions'!$A$2:$D$283,3,FALSE),VLOOKUP(D65,'Routes and Directions'!$A$2:$D$283,4,FALSE))</f>
        <v>NB</v>
      </c>
      <c r="H65" s="646">
        <v>12.08</v>
      </c>
      <c r="I65" s="646">
        <v>12.5</v>
      </c>
      <c r="K65" s="646">
        <v>188.078</v>
      </c>
      <c r="L65" s="646">
        <v>188.49799999999999</v>
      </c>
      <c r="M65" s="646" t="s">
        <v>118</v>
      </c>
      <c r="N65" s="657" t="s">
        <v>115</v>
      </c>
      <c r="O65" s="646" t="s">
        <v>344</v>
      </c>
    </row>
    <row r="66" spans="1:15">
      <c r="A66" s="647">
        <v>65</v>
      </c>
      <c r="B66" s="647">
        <v>70400</v>
      </c>
      <c r="C66" s="646" t="s">
        <v>195</v>
      </c>
      <c r="D66" s="646">
        <v>1</v>
      </c>
      <c r="F66" s="654" t="str">
        <f>IF(M66="R",VLOOKUP(D66,'Routes and Directions'!$A$2:$D$283,3,FALSE),VLOOKUP(D66,'Routes and Directions'!$A$2:$D$283,4,FALSE))</f>
        <v>NB</v>
      </c>
      <c r="G66" s="646" t="s">
        <v>118</v>
      </c>
      <c r="H66" s="646">
        <v>12.5</v>
      </c>
      <c r="I66" s="646">
        <v>12.916</v>
      </c>
      <c r="K66" s="646">
        <v>188.49799999999999</v>
      </c>
      <c r="L66" s="646">
        <v>188.91399999999999</v>
      </c>
      <c r="M66" s="646" t="s">
        <v>118</v>
      </c>
      <c r="N66" s="657" t="s">
        <v>115</v>
      </c>
      <c r="O66" s="646" t="s">
        <v>344</v>
      </c>
    </row>
    <row r="67" spans="1:15">
      <c r="A67" s="647">
        <v>66</v>
      </c>
      <c r="B67" s="647">
        <v>70700</v>
      </c>
      <c r="C67" s="646" t="s">
        <v>195</v>
      </c>
      <c r="D67" s="646">
        <v>1</v>
      </c>
      <c r="F67" s="654" t="str">
        <f>IF(M67="R",VLOOKUP(D67,'Routes and Directions'!$A$2:$D$283,3,FALSE),VLOOKUP(D67,'Routes and Directions'!$A$2:$D$283,4,FALSE))</f>
        <v>NB</v>
      </c>
      <c r="H67" s="646">
        <v>12.95</v>
      </c>
      <c r="I67" s="646">
        <v>14.74</v>
      </c>
      <c r="K67" s="646">
        <v>188.91399999999999</v>
      </c>
      <c r="L67" s="646">
        <v>190.70400000000001</v>
      </c>
      <c r="M67" s="646" t="s">
        <v>118</v>
      </c>
      <c r="N67" s="657" t="s">
        <v>115</v>
      </c>
      <c r="O67" s="646" t="s">
        <v>344</v>
      </c>
    </row>
    <row r="68" spans="1:15">
      <c r="A68" s="647">
        <v>67</v>
      </c>
      <c r="B68" s="647">
        <v>70700</v>
      </c>
      <c r="C68" s="646" t="s">
        <v>195</v>
      </c>
      <c r="D68" s="646">
        <v>1</v>
      </c>
      <c r="F68" s="654" t="str">
        <f>IF(M68="R",VLOOKUP(D68,'Routes and Directions'!$A$2:$D$283,3,FALSE),VLOOKUP(D68,'Routes and Directions'!$A$2:$D$283,4,FALSE))</f>
        <v>NB</v>
      </c>
      <c r="H68" s="646">
        <v>14.74</v>
      </c>
      <c r="I68" s="646">
        <v>15.22</v>
      </c>
      <c r="K68" s="646">
        <v>190.70400000000001</v>
      </c>
      <c r="L68" s="646">
        <v>191.184</v>
      </c>
      <c r="M68" s="646" t="s">
        <v>118</v>
      </c>
      <c r="N68" s="657" t="s">
        <v>123</v>
      </c>
      <c r="O68" s="646" t="s">
        <v>344</v>
      </c>
    </row>
    <row r="69" spans="1:15">
      <c r="A69" s="647">
        <v>68</v>
      </c>
      <c r="B69" s="647">
        <v>70700</v>
      </c>
      <c r="C69" s="646" t="s">
        <v>195</v>
      </c>
      <c r="D69" s="646">
        <v>1</v>
      </c>
      <c r="F69" s="654" t="str">
        <f>IF(M69="R",VLOOKUP(D69,'Routes and Directions'!$A$2:$D$283,3,FALSE),VLOOKUP(D69,'Routes and Directions'!$A$2:$D$283,4,FALSE))</f>
        <v>NB</v>
      </c>
      <c r="H69" s="646">
        <v>15.22</v>
      </c>
      <c r="I69" s="646">
        <v>16.733000000000001</v>
      </c>
      <c r="K69" s="646">
        <v>191.184</v>
      </c>
      <c r="L69" s="646">
        <v>192.697</v>
      </c>
      <c r="M69" s="646" t="s">
        <v>118</v>
      </c>
      <c r="N69" s="657" t="s">
        <v>115</v>
      </c>
      <c r="O69" s="646" t="s">
        <v>344</v>
      </c>
    </row>
    <row r="70" spans="1:15">
      <c r="A70" s="647">
        <v>69</v>
      </c>
      <c r="B70" s="647">
        <v>72700</v>
      </c>
      <c r="C70" s="646" t="s">
        <v>195</v>
      </c>
      <c r="D70" s="646">
        <v>1</v>
      </c>
      <c r="F70" s="654" t="str">
        <f>IF(M70="R",VLOOKUP(D70,'Routes and Directions'!$A$2:$D$283,3,FALSE),VLOOKUP(D70,'Routes and Directions'!$A$2:$D$283,4,FALSE))</f>
        <v>NB</v>
      </c>
      <c r="G70" s="646" t="s">
        <v>121</v>
      </c>
      <c r="H70" s="646">
        <v>16.542999999999999</v>
      </c>
      <c r="I70" s="646">
        <v>16.702000000000002</v>
      </c>
      <c r="K70" s="646">
        <v>192.697</v>
      </c>
      <c r="L70" s="646">
        <v>192.85599999999999</v>
      </c>
      <c r="M70" s="646" t="s">
        <v>118</v>
      </c>
      <c r="N70" s="657" t="s">
        <v>115</v>
      </c>
      <c r="O70" s="646" t="s">
        <v>344</v>
      </c>
    </row>
    <row r="71" spans="1:15">
      <c r="A71" s="647">
        <v>70</v>
      </c>
      <c r="B71" s="647">
        <v>72800</v>
      </c>
      <c r="C71" s="646" t="s">
        <v>195</v>
      </c>
      <c r="D71" s="646">
        <v>1</v>
      </c>
      <c r="F71" s="654" t="str">
        <f>IF(M71="R",VLOOKUP(D71,'Routes and Directions'!$A$2:$D$283,3,FALSE),VLOOKUP(D71,'Routes and Directions'!$A$2:$D$283,4,FALSE))</f>
        <v>NB</v>
      </c>
      <c r="G71" s="646" t="s">
        <v>121</v>
      </c>
      <c r="H71" s="646">
        <v>16.702000000000002</v>
      </c>
      <c r="I71" s="646">
        <v>16.77</v>
      </c>
      <c r="K71" s="646">
        <v>192.85599999999999</v>
      </c>
      <c r="L71" s="646">
        <v>192.92400000000001</v>
      </c>
      <c r="M71" s="646" t="s">
        <v>118</v>
      </c>
      <c r="N71" s="657" t="s">
        <v>123</v>
      </c>
      <c r="O71" s="646" t="s">
        <v>344</v>
      </c>
    </row>
    <row r="72" spans="1:15">
      <c r="A72" s="647">
        <v>71</v>
      </c>
      <c r="B72" s="647">
        <v>72900</v>
      </c>
      <c r="C72" s="646" t="s">
        <v>195</v>
      </c>
      <c r="D72" s="646">
        <v>1</v>
      </c>
      <c r="F72" s="654" t="str">
        <f>IF(M72="R",VLOOKUP(D72,'Routes and Directions'!$A$2:$D$283,3,FALSE),VLOOKUP(D72,'Routes and Directions'!$A$2:$D$283,4,FALSE))</f>
        <v>NB</v>
      </c>
      <c r="H72" s="646">
        <v>16.77</v>
      </c>
      <c r="I72" s="646">
        <v>16.782</v>
      </c>
      <c r="K72" s="646">
        <v>192.92400000000001</v>
      </c>
      <c r="L72" s="646">
        <v>192.93600000000001</v>
      </c>
      <c r="M72" s="646" t="s">
        <v>118</v>
      </c>
      <c r="N72" s="657" t="s">
        <v>115</v>
      </c>
      <c r="O72" s="646" t="s">
        <v>344</v>
      </c>
    </row>
    <row r="73" spans="1:15">
      <c r="A73" s="647">
        <v>72</v>
      </c>
      <c r="B73" s="647">
        <v>72900</v>
      </c>
      <c r="C73" s="646" t="s">
        <v>195</v>
      </c>
      <c r="D73" s="646">
        <v>1</v>
      </c>
      <c r="F73" s="654" t="str">
        <f>IF(M73="R",VLOOKUP(D73,'Routes and Directions'!$A$2:$D$283,3,FALSE),VLOOKUP(D73,'Routes and Directions'!$A$2:$D$283,4,FALSE))</f>
        <v>NB</v>
      </c>
      <c r="H73" s="646">
        <v>16.782</v>
      </c>
      <c r="I73" s="646">
        <v>22.66</v>
      </c>
      <c r="K73" s="646">
        <v>192.93600000000001</v>
      </c>
      <c r="L73" s="646">
        <v>198.81399999999999</v>
      </c>
      <c r="M73" s="646" t="s">
        <v>118</v>
      </c>
      <c r="N73" s="657" t="s">
        <v>123</v>
      </c>
      <c r="O73" s="646" t="s">
        <v>344</v>
      </c>
    </row>
    <row r="74" spans="1:15">
      <c r="A74" s="647">
        <v>73</v>
      </c>
      <c r="B74" s="647">
        <v>76500</v>
      </c>
      <c r="C74" s="646" t="s">
        <v>195</v>
      </c>
      <c r="D74" s="646">
        <v>1</v>
      </c>
      <c r="F74" s="654" t="str">
        <f>IF(M74="R",VLOOKUP(D74,'Routes and Directions'!$A$2:$D$283,3,FALSE),VLOOKUP(D74,'Routes and Directions'!$A$2:$D$283,4,FALSE))</f>
        <v>NB</v>
      </c>
      <c r="G74" s="646" t="s">
        <v>121</v>
      </c>
      <c r="H74" s="646">
        <v>22.66</v>
      </c>
      <c r="I74" s="646">
        <v>22.672000000000001</v>
      </c>
      <c r="K74" s="646">
        <v>198.81399999999999</v>
      </c>
      <c r="L74" s="646">
        <v>198.82599999999999</v>
      </c>
      <c r="M74" s="646" t="s">
        <v>118</v>
      </c>
      <c r="N74" s="657" t="s">
        <v>123</v>
      </c>
      <c r="O74" s="646" t="s">
        <v>344</v>
      </c>
    </row>
    <row r="75" spans="1:15">
      <c r="A75" s="647">
        <v>74</v>
      </c>
      <c r="B75" s="647">
        <v>76600</v>
      </c>
      <c r="C75" s="646" t="s">
        <v>195</v>
      </c>
      <c r="D75" s="646">
        <v>1</v>
      </c>
      <c r="F75" s="654" t="str">
        <f>IF(M75="R",VLOOKUP(D75,'Routes and Directions'!$A$2:$D$283,3,FALSE),VLOOKUP(D75,'Routes and Directions'!$A$2:$D$283,4,FALSE))</f>
        <v>NB</v>
      </c>
      <c r="H75" s="646">
        <v>22.66</v>
      </c>
      <c r="I75" s="646">
        <v>34.716000000000001</v>
      </c>
      <c r="K75" s="646">
        <v>198.82599999999999</v>
      </c>
      <c r="L75" s="646">
        <v>210.88200000000001</v>
      </c>
      <c r="M75" s="646" t="s">
        <v>118</v>
      </c>
      <c r="N75" s="657" t="s">
        <v>123</v>
      </c>
      <c r="O75" s="646" t="s">
        <v>344</v>
      </c>
    </row>
    <row r="76" spans="1:15">
      <c r="A76" s="647">
        <v>75</v>
      </c>
      <c r="B76" s="647">
        <v>80300</v>
      </c>
      <c r="C76" s="646" t="s">
        <v>195</v>
      </c>
      <c r="D76" s="646">
        <v>1</v>
      </c>
      <c r="F76" s="654" t="str">
        <f>IF(M76="R",VLOOKUP(D76,'Routes and Directions'!$A$2:$D$283,3,FALSE),VLOOKUP(D76,'Routes and Directions'!$A$2:$D$283,4,FALSE))</f>
        <v>NB</v>
      </c>
      <c r="G76" s="646" t="s">
        <v>118</v>
      </c>
      <c r="H76" s="646">
        <v>34.716000000000001</v>
      </c>
      <c r="I76" s="646">
        <v>37.079000000000001</v>
      </c>
      <c r="K76" s="646">
        <v>210.88200000000001</v>
      </c>
      <c r="L76" s="646">
        <v>213.245</v>
      </c>
      <c r="M76" s="646" t="s">
        <v>118</v>
      </c>
      <c r="N76" s="657" t="s">
        <v>123</v>
      </c>
      <c r="O76" s="646" t="s">
        <v>344</v>
      </c>
    </row>
    <row r="77" spans="1:15">
      <c r="A77" s="647">
        <v>76</v>
      </c>
      <c r="B77" s="647">
        <v>81200</v>
      </c>
      <c r="C77" s="646" t="s">
        <v>195</v>
      </c>
      <c r="D77" s="646">
        <v>1</v>
      </c>
      <c r="F77" s="654" t="str">
        <f>IF(M77="R",VLOOKUP(D77,'Routes and Directions'!$A$2:$D$283,3,FALSE),VLOOKUP(D77,'Routes and Directions'!$A$2:$D$283,4,FALSE))</f>
        <v>NB</v>
      </c>
      <c r="H77" s="646">
        <v>36.838000000000001</v>
      </c>
      <c r="I77" s="646">
        <v>59.441000000000003</v>
      </c>
      <c r="K77" s="646">
        <v>213.245</v>
      </c>
      <c r="L77" s="646">
        <v>235.84800000000001</v>
      </c>
      <c r="M77" s="646" t="s">
        <v>118</v>
      </c>
      <c r="N77" s="657" t="s">
        <v>115</v>
      </c>
      <c r="O77" s="646" t="s">
        <v>344</v>
      </c>
    </row>
    <row r="78" spans="1:15">
      <c r="A78" s="647">
        <v>77</v>
      </c>
      <c r="B78" s="647">
        <v>84330</v>
      </c>
      <c r="C78" s="646" t="s">
        <v>195</v>
      </c>
      <c r="D78" s="646">
        <v>1</v>
      </c>
      <c r="F78" s="654" t="str">
        <f>IF(M78="R",VLOOKUP(D78,'Routes and Directions'!$A$2:$D$283,3,FALSE),VLOOKUP(D78,'Routes and Directions'!$A$2:$D$283,4,FALSE))</f>
        <v>NB</v>
      </c>
      <c r="G78" s="646" t="s">
        <v>118</v>
      </c>
      <c r="H78" s="646">
        <v>59.441000000000003</v>
      </c>
      <c r="I78" s="646">
        <v>60.145000000000003</v>
      </c>
      <c r="K78" s="646">
        <v>235.84800000000001</v>
      </c>
      <c r="L78" s="646">
        <v>236.55199999999999</v>
      </c>
      <c r="M78" s="646" t="s">
        <v>118</v>
      </c>
      <c r="N78" s="657" t="s">
        <v>115</v>
      </c>
      <c r="O78" s="646" t="s">
        <v>344</v>
      </c>
    </row>
    <row r="79" spans="1:15">
      <c r="A79" s="647">
        <v>78</v>
      </c>
      <c r="B79" s="647">
        <v>84480</v>
      </c>
      <c r="C79" s="646" t="s">
        <v>195</v>
      </c>
      <c r="D79" s="646">
        <v>1</v>
      </c>
      <c r="F79" s="654" t="str">
        <f>IF(M79="R",VLOOKUP(D79,'Routes and Directions'!$A$2:$D$283,3,FALSE),VLOOKUP(D79,'Routes and Directions'!$A$2:$D$283,4,FALSE))</f>
        <v>NB</v>
      </c>
      <c r="G79" s="646" t="s">
        <v>118</v>
      </c>
      <c r="H79" s="646">
        <v>60.261000000000003</v>
      </c>
      <c r="I79" s="646">
        <v>60.869</v>
      </c>
      <c r="K79" s="646">
        <v>236.55199999999999</v>
      </c>
      <c r="L79" s="646">
        <v>237.16</v>
      </c>
      <c r="M79" s="646" t="s">
        <v>118</v>
      </c>
      <c r="N79" s="657" t="s">
        <v>115</v>
      </c>
      <c r="O79" s="646" t="s">
        <v>344</v>
      </c>
    </row>
    <row r="80" spans="1:15">
      <c r="A80" s="647">
        <v>79</v>
      </c>
      <c r="B80" s="647">
        <v>84610</v>
      </c>
      <c r="C80" s="646" t="s">
        <v>195</v>
      </c>
      <c r="D80" s="646">
        <v>1</v>
      </c>
      <c r="F80" s="654" t="str">
        <f>IF(M80="R",VLOOKUP(D80,'Routes and Directions'!$A$2:$D$283,3,FALSE),VLOOKUP(D80,'Routes and Directions'!$A$2:$D$283,4,FALSE))</f>
        <v>NB</v>
      </c>
      <c r="G80" s="646" t="s">
        <v>119</v>
      </c>
      <c r="H80" s="646">
        <v>60.869</v>
      </c>
      <c r="I80" s="646">
        <v>61.15</v>
      </c>
      <c r="K80" s="646">
        <v>237.16</v>
      </c>
      <c r="L80" s="646">
        <v>237.441</v>
      </c>
      <c r="M80" s="646" t="s">
        <v>118</v>
      </c>
      <c r="N80" s="657" t="s">
        <v>115</v>
      </c>
      <c r="O80" s="646" t="s">
        <v>344</v>
      </c>
    </row>
    <row r="81" spans="1:15">
      <c r="A81" s="647">
        <v>80</v>
      </c>
      <c r="B81" s="647">
        <v>84680</v>
      </c>
      <c r="C81" s="646" t="s">
        <v>195</v>
      </c>
      <c r="D81" s="646">
        <v>1</v>
      </c>
      <c r="F81" s="654" t="str">
        <f>IF(M81="R",VLOOKUP(D81,'Routes and Directions'!$A$2:$D$283,3,FALSE),VLOOKUP(D81,'Routes and Directions'!$A$2:$D$283,4,FALSE))</f>
        <v>NB</v>
      </c>
      <c r="G81" s="646" t="s">
        <v>118</v>
      </c>
      <c r="H81" s="646">
        <v>61.15</v>
      </c>
      <c r="I81" s="646">
        <v>61.438000000000002</v>
      </c>
      <c r="K81" s="646">
        <v>237.441</v>
      </c>
      <c r="L81" s="646">
        <v>237.72900000000001</v>
      </c>
      <c r="M81" s="646" t="s">
        <v>118</v>
      </c>
      <c r="N81" s="657" t="s">
        <v>115</v>
      </c>
      <c r="O81" s="646" t="s">
        <v>344</v>
      </c>
    </row>
    <row r="82" spans="1:15">
      <c r="A82" s="647">
        <v>81</v>
      </c>
      <c r="B82" s="647">
        <v>84856</v>
      </c>
      <c r="C82" s="646" t="s">
        <v>195</v>
      </c>
      <c r="D82" s="646">
        <v>1</v>
      </c>
      <c r="F82" s="654" t="str">
        <f>IF(M82="R",VLOOKUP(D82,'Routes and Directions'!$A$2:$D$283,3,FALSE),VLOOKUP(D82,'Routes and Directions'!$A$2:$D$283,4,FALSE))</f>
        <v>NB</v>
      </c>
      <c r="H82" s="646">
        <v>61.484000000000002</v>
      </c>
      <c r="I82" s="646">
        <v>65.262</v>
      </c>
      <c r="K82" s="646">
        <v>237.72900000000001</v>
      </c>
      <c r="L82" s="646">
        <v>241.50700000000001</v>
      </c>
      <c r="M82" s="646" t="s">
        <v>118</v>
      </c>
      <c r="N82" s="657" t="s">
        <v>115</v>
      </c>
      <c r="O82" s="646" t="s">
        <v>344</v>
      </c>
    </row>
    <row r="83" spans="1:15">
      <c r="A83" s="647">
        <v>82</v>
      </c>
      <c r="B83" s="647">
        <v>85600</v>
      </c>
      <c r="C83" s="646" t="s">
        <v>195</v>
      </c>
      <c r="D83" s="646">
        <v>1</v>
      </c>
      <c r="F83" s="654" t="str">
        <f>IF(M83="R",VLOOKUP(D83,'Routes and Directions'!$A$2:$D$283,3,FALSE),VLOOKUP(D83,'Routes and Directions'!$A$2:$D$283,4,FALSE))</f>
        <v>NB</v>
      </c>
      <c r="H83" s="646">
        <v>65.269000000000005</v>
      </c>
      <c r="I83" s="646">
        <v>66.448999999999998</v>
      </c>
      <c r="K83" s="646">
        <v>241.50700000000001</v>
      </c>
      <c r="L83" s="646">
        <v>242.68700000000001</v>
      </c>
      <c r="M83" s="646" t="s">
        <v>118</v>
      </c>
      <c r="N83" s="657" t="s">
        <v>115</v>
      </c>
      <c r="O83" s="646" t="s">
        <v>344</v>
      </c>
    </row>
    <row r="84" spans="1:15">
      <c r="A84" s="647">
        <v>83</v>
      </c>
      <c r="B84" s="647">
        <v>85700</v>
      </c>
      <c r="C84" s="646" t="s">
        <v>195</v>
      </c>
      <c r="D84" s="646">
        <v>1</v>
      </c>
      <c r="F84" s="654" t="str">
        <f>IF(M84="R",VLOOKUP(D84,'Routes and Directions'!$A$2:$D$283,3,FALSE),VLOOKUP(D84,'Routes and Directions'!$A$2:$D$283,4,FALSE))</f>
        <v>NB</v>
      </c>
      <c r="G84" s="646" t="s">
        <v>118</v>
      </c>
      <c r="H84" s="646">
        <v>66.448999999999998</v>
      </c>
      <c r="I84" s="646">
        <v>67.358000000000004</v>
      </c>
      <c r="K84" s="646">
        <v>242.68700000000001</v>
      </c>
      <c r="L84" s="646">
        <v>243.596</v>
      </c>
      <c r="M84" s="646" t="s">
        <v>118</v>
      </c>
      <c r="N84" s="657" t="s">
        <v>115</v>
      </c>
      <c r="O84" s="646" t="s">
        <v>344</v>
      </c>
    </row>
    <row r="85" spans="1:15">
      <c r="A85" s="647">
        <v>84</v>
      </c>
      <c r="B85" s="647">
        <v>86000</v>
      </c>
      <c r="C85" s="646" t="s">
        <v>195</v>
      </c>
      <c r="D85" s="646">
        <v>1</v>
      </c>
      <c r="F85" s="654" t="str">
        <f>IF(M85="R",VLOOKUP(D85,'Routes and Directions'!$A$2:$D$283,3,FALSE),VLOOKUP(D85,'Routes and Directions'!$A$2:$D$283,4,FALSE))</f>
        <v>NB</v>
      </c>
      <c r="H85" s="646">
        <v>67.358000000000004</v>
      </c>
      <c r="I85" s="646">
        <v>71.004000000000005</v>
      </c>
      <c r="K85" s="646">
        <v>243.596</v>
      </c>
      <c r="L85" s="646">
        <v>247.24199999999999</v>
      </c>
      <c r="M85" s="646" t="s">
        <v>118</v>
      </c>
      <c r="N85" s="657" t="s">
        <v>115</v>
      </c>
      <c r="O85" s="646" t="s">
        <v>344</v>
      </c>
    </row>
    <row r="86" spans="1:15">
      <c r="A86" s="647">
        <v>85</v>
      </c>
      <c r="B86" s="647">
        <v>86300</v>
      </c>
      <c r="C86" s="646" t="s">
        <v>195</v>
      </c>
      <c r="D86" s="646">
        <v>1</v>
      </c>
      <c r="F86" s="654" t="str">
        <f>IF(M86="R",VLOOKUP(D86,'Routes and Directions'!$A$2:$D$283,3,FALSE),VLOOKUP(D86,'Routes and Directions'!$A$2:$D$283,4,FALSE))</f>
        <v>NB</v>
      </c>
      <c r="H86" s="646">
        <v>71.105999999999995</v>
      </c>
      <c r="I86" s="646">
        <v>72.992999999999995</v>
      </c>
      <c r="K86" s="646">
        <v>247.24199999999999</v>
      </c>
      <c r="L86" s="646">
        <v>249.12899999999999</v>
      </c>
      <c r="M86" s="646" t="s">
        <v>118</v>
      </c>
      <c r="N86" s="657" t="s">
        <v>115</v>
      </c>
      <c r="O86" s="646" t="s">
        <v>344</v>
      </c>
    </row>
    <row r="87" spans="1:15">
      <c r="A87" s="647">
        <v>86</v>
      </c>
      <c r="B87" s="647">
        <v>86800</v>
      </c>
      <c r="C87" s="646" t="s">
        <v>195</v>
      </c>
      <c r="D87" s="646">
        <v>1</v>
      </c>
      <c r="F87" s="654" t="str">
        <f>IF(M87="R",VLOOKUP(D87,'Routes and Directions'!$A$2:$D$283,3,FALSE),VLOOKUP(D87,'Routes and Directions'!$A$2:$D$283,4,FALSE))</f>
        <v>NB</v>
      </c>
      <c r="G87" s="646" t="s">
        <v>121</v>
      </c>
      <c r="H87" s="646">
        <v>72.992999999999995</v>
      </c>
      <c r="I87" s="646">
        <v>73.004999999999995</v>
      </c>
      <c r="K87" s="646">
        <v>249.12899999999999</v>
      </c>
      <c r="L87" s="646">
        <v>249.14099999999999</v>
      </c>
      <c r="M87" s="646" t="s">
        <v>118</v>
      </c>
      <c r="N87" s="657" t="s">
        <v>115</v>
      </c>
      <c r="O87" s="646" t="s">
        <v>344</v>
      </c>
    </row>
    <row r="88" spans="1:15">
      <c r="A88" s="647">
        <v>87</v>
      </c>
      <c r="B88" s="647">
        <v>86900</v>
      </c>
      <c r="C88" s="646" t="s">
        <v>195</v>
      </c>
      <c r="D88" s="646">
        <v>1</v>
      </c>
      <c r="F88" s="654" t="str">
        <f>IF(M88="R",VLOOKUP(D88,'Routes and Directions'!$A$2:$D$283,3,FALSE),VLOOKUP(D88,'Routes and Directions'!$A$2:$D$283,4,FALSE))</f>
        <v>NB</v>
      </c>
      <c r="H88" s="646">
        <v>72.992999999999995</v>
      </c>
      <c r="I88" s="646">
        <v>74.323999999999998</v>
      </c>
      <c r="K88" s="646">
        <v>249.14099999999999</v>
      </c>
      <c r="L88" s="646">
        <v>250.47200000000001</v>
      </c>
      <c r="M88" s="646" t="s">
        <v>118</v>
      </c>
      <c r="N88" s="657" t="s">
        <v>115</v>
      </c>
      <c r="O88" s="646" t="s">
        <v>344</v>
      </c>
    </row>
    <row r="89" spans="1:15">
      <c r="A89" s="647">
        <v>88</v>
      </c>
      <c r="B89" s="647">
        <v>87100</v>
      </c>
      <c r="C89" s="646" t="s">
        <v>192</v>
      </c>
      <c r="D89" s="646">
        <v>1</v>
      </c>
      <c r="F89" s="654" t="str">
        <f>IF(M89="R",VLOOKUP(D89,'Routes and Directions'!$A$2:$D$283,3,FALSE),VLOOKUP(D89,'Routes and Directions'!$A$2:$D$283,4,FALSE))</f>
        <v>NB</v>
      </c>
      <c r="H89" s="646">
        <v>0</v>
      </c>
      <c r="I89" s="646">
        <v>25.806000000000001</v>
      </c>
      <c r="K89" s="646">
        <v>250.47200000000001</v>
      </c>
      <c r="L89" s="646">
        <v>276.27800000000002</v>
      </c>
      <c r="M89" s="646" t="s">
        <v>118</v>
      </c>
      <c r="N89" s="657" t="s">
        <v>115</v>
      </c>
      <c r="O89" s="646" t="s">
        <v>344</v>
      </c>
    </row>
    <row r="90" spans="1:15">
      <c r="A90" s="647">
        <v>89</v>
      </c>
      <c r="B90" s="647">
        <v>91900</v>
      </c>
      <c r="C90" s="646" t="s">
        <v>192</v>
      </c>
      <c r="D90" s="646">
        <v>1</v>
      </c>
      <c r="F90" s="654" t="str">
        <f>IF(M90="R",VLOOKUP(D90,'Routes and Directions'!$A$2:$D$283,3,FALSE),VLOOKUP(D90,'Routes and Directions'!$A$2:$D$283,4,FALSE))</f>
        <v>NB</v>
      </c>
      <c r="G90" s="646" t="s">
        <v>118</v>
      </c>
      <c r="H90" s="646">
        <v>25.806000000000001</v>
      </c>
      <c r="I90" s="646">
        <v>26.128</v>
      </c>
      <c r="K90" s="646">
        <v>276.27800000000002</v>
      </c>
      <c r="L90" s="646">
        <v>276.60000000000002</v>
      </c>
      <c r="M90" s="646" t="s">
        <v>118</v>
      </c>
      <c r="N90" s="657" t="s">
        <v>115</v>
      </c>
      <c r="O90" s="646" t="s">
        <v>344</v>
      </c>
    </row>
    <row r="91" spans="1:15">
      <c r="A91" s="647">
        <v>90</v>
      </c>
      <c r="B91" s="647">
        <v>92200</v>
      </c>
      <c r="C91" s="646" t="s">
        <v>192</v>
      </c>
      <c r="D91" s="646">
        <v>1</v>
      </c>
      <c r="F91" s="654" t="str">
        <f>IF(M91="R",VLOOKUP(D91,'Routes and Directions'!$A$2:$D$283,3,FALSE),VLOOKUP(D91,'Routes and Directions'!$A$2:$D$283,4,FALSE))</f>
        <v>NB</v>
      </c>
      <c r="H91" s="646">
        <v>26.128</v>
      </c>
      <c r="I91" s="646">
        <v>27.939</v>
      </c>
      <c r="K91" s="646">
        <v>276.60000000000002</v>
      </c>
      <c r="L91" s="646">
        <v>278.411</v>
      </c>
      <c r="M91" s="646" t="s">
        <v>118</v>
      </c>
      <c r="N91" s="657" t="s">
        <v>115</v>
      </c>
      <c r="O91" s="646" t="s">
        <v>344</v>
      </c>
    </row>
    <row r="92" spans="1:15">
      <c r="A92" s="647">
        <v>91</v>
      </c>
      <c r="B92" s="647">
        <v>92300</v>
      </c>
      <c r="C92" s="646" t="s">
        <v>192</v>
      </c>
      <c r="D92" s="646">
        <v>1</v>
      </c>
      <c r="F92" s="654" t="str">
        <f>IF(M92="R",VLOOKUP(D92,'Routes and Directions'!$A$2:$D$283,3,FALSE),VLOOKUP(D92,'Routes and Directions'!$A$2:$D$283,4,FALSE))</f>
        <v>NB</v>
      </c>
      <c r="G92" s="646" t="s">
        <v>121</v>
      </c>
      <c r="H92" s="646">
        <v>27.939</v>
      </c>
      <c r="I92" s="646">
        <v>28.044</v>
      </c>
      <c r="K92" s="646">
        <v>278.411</v>
      </c>
      <c r="L92" s="646">
        <v>278.51600000000002</v>
      </c>
      <c r="M92" s="646" t="s">
        <v>118</v>
      </c>
      <c r="N92" s="657" t="s">
        <v>115</v>
      </c>
      <c r="O92" s="646" t="s">
        <v>344</v>
      </c>
    </row>
    <row r="93" spans="1:15">
      <c r="A93" s="647">
        <v>92</v>
      </c>
      <c r="B93" s="647">
        <v>92500</v>
      </c>
      <c r="C93" s="646" t="s">
        <v>192</v>
      </c>
      <c r="D93" s="646">
        <v>1</v>
      </c>
      <c r="F93" s="654" t="str">
        <f>IF(M93="R",VLOOKUP(D93,'Routes and Directions'!$A$2:$D$283,3,FALSE),VLOOKUP(D93,'Routes and Directions'!$A$2:$D$283,4,FALSE))</f>
        <v>NB</v>
      </c>
      <c r="H93" s="646">
        <v>28.013000000000002</v>
      </c>
      <c r="I93" s="646">
        <v>33.409999999999997</v>
      </c>
      <c r="K93" s="646">
        <v>278.51600000000002</v>
      </c>
      <c r="L93" s="646">
        <v>283.91300000000001</v>
      </c>
      <c r="M93" s="646" t="s">
        <v>118</v>
      </c>
      <c r="N93" s="657" t="s">
        <v>115</v>
      </c>
      <c r="O93" s="646" t="s">
        <v>344</v>
      </c>
    </row>
    <row r="94" spans="1:15">
      <c r="A94" s="647">
        <v>93</v>
      </c>
      <c r="B94" s="647">
        <v>93800</v>
      </c>
      <c r="C94" s="646" t="s">
        <v>192</v>
      </c>
      <c r="D94" s="646">
        <v>1</v>
      </c>
      <c r="F94" s="654" t="str">
        <f>IF(M94="R",VLOOKUP(D94,'Routes and Directions'!$A$2:$D$283,3,FALSE),VLOOKUP(D94,'Routes and Directions'!$A$2:$D$283,4,FALSE))</f>
        <v>NB</v>
      </c>
      <c r="G94" s="646" t="s">
        <v>118</v>
      </c>
      <c r="H94" s="646">
        <v>33.409999999999997</v>
      </c>
      <c r="I94" s="646">
        <v>33.835999999999999</v>
      </c>
      <c r="K94" s="646">
        <v>283.91300000000001</v>
      </c>
      <c r="L94" s="646">
        <v>284.339</v>
      </c>
      <c r="M94" s="646" t="s">
        <v>118</v>
      </c>
      <c r="N94" s="657" t="s">
        <v>115</v>
      </c>
      <c r="O94" s="646" t="s">
        <v>344</v>
      </c>
    </row>
    <row r="95" spans="1:15">
      <c r="A95" s="647">
        <v>94</v>
      </c>
      <c r="B95" s="647">
        <v>94100</v>
      </c>
      <c r="C95" s="646" t="s">
        <v>192</v>
      </c>
      <c r="D95" s="646">
        <v>1</v>
      </c>
      <c r="F95" s="654" t="str">
        <f>IF(M95="R",VLOOKUP(D95,'Routes and Directions'!$A$2:$D$283,3,FALSE),VLOOKUP(D95,'Routes and Directions'!$A$2:$D$283,4,FALSE))</f>
        <v>NB</v>
      </c>
      <c r="H95" s="646">
        <v>33.835000000000001</v>
      </c>
      <c r="I95" s="646">
        <v>69.63</v>
      </c>
      <c r="K95" s="646">
        <v>284.339</v>
      </c>
      <c r="L95" s="646">
        <v>320.13400000000001</v>
      </c>
      <c r="M95" s="646" t="s">
        <v>118</v>
      </c>
      <c r="N95" s="657" t="s">
        <v>115</v>
      </c>
      <c r="O95" s="646" t="s">
        <v>344</v>
      </c>
    </row>
    <row r="96" spans="1:15">
      <c r="A96" s="647">
        <v>95</v>
      </c>
      <c r="B96" s="647">
        <v>94100</v>
      </c>
      <c r="C96" s="646" t="s">
        <v>192</v>
      </c>
      <c r="D96" s="646">
        <v>1</v>
      </c>
      <c r="F96" s="654" t="str">
        <f>IF(M96="R",VLOOKUP(D96,'Routes and Directions'!$A$2:$D$283,3,FALSE),VLOOKUP(D96,'Routes and Directions'!$A$2:$D$283,4,FALSE))</f>
        <v>NB</v>
      </c>
      <c r="H96" s="646">
        <v>69.63</v>
      </c>
      <c r="I96" s="646">
        <v>69.694999999999993</v>
      </c>
      <c r="K96" s="646">
        <v>320.13400000000001</v>
      </c>
      <c r="L96" s="646">
        <v>320.19900000000001</v>
      </c>
      <c r="M96" s="646" t="s">
        <v>118</v>
      </c>
      <c r="N96" s="657" t="s">
        <v>123</v>
      </c>
      <c r="O96" s="646" t="s">
        <v>344</v>
      </c>
    </row>
    <row r="97" spans="1:15">
      <c r="A97" s="647">
        <v>96</v>
      </c>
      <c r="B97" s="647">
        <v>94100</v>
      </c>
      <c r="C97" s="646" t="s">
        <v>192</v>
      </c>
      <c r="D97" s="646">
        <v>1</v>
      </c>
      <c r="F97" s="654" t="str">
        <f>IF(M97="R",VLOOKUP(D97,'Routes and Directions'!$A$2:$D$283,3,FALSE),VLOOKUP(D97,'Routes and Directions'!$A$2:$D$283,4,FALSE))</f>
        <v>NB</v>
      </c>
      <c r="H97" s="646">
        <v>69.694999999999993</v>
      </c>
      <c r="I97" s="646">
        <v>71.168999999999997</v>
      </c>
      <c r="K97" s="646">
        <v>320.19900000000001</v>
      </c>
      <c r="L97" s="646">
        <v>321.673</v>
      </c>
      <c r="M97" s="646" t="s">
        <v>118</v>
      </c>
      <c r="N97" s="657" t="s">
        <v>115</v>
      </c>
      <c r="O97" s="646" t="s">
        <v>344</v>
      </c>
    </row>
    <row r="98" spans="1:15">
      <c r="A98" s="647">
        <v>97</v>
      </c>
      <c r="B98" s="647">
        <v>99900</v>
      </c>
      <c r="C98" s="646" t="s">
        <v>192</v>
      </c>
      <c r="D98" s="646">
        <v>1</v>
      </c>
      <c r="F98" s="654" t="str">
        <f>IF(M98="R",VLOOKUP(D98,'Routes and Directions'!$A$2:$D$283,3,FALSE),VLOOKUP(D98,'Routes and Directions'!$A$2:$D$283,4,FALSE))</f>
        <v>NB</v>
      </c>
      <c r="G98" s="646" t="s">
        <v>121</v>
      </c>
      <c r="H98" s="646">
        <v>71.168999999999997</v>
      </c>
      <c r="I98" s="646">
        <v>71.2</v>
      </c>
      <c r="K98" s="646">
        <v>321.673</v>
      </c>
      <c r="L98" s="646">
        <v>321.70400000000001</v>
      </c>
      <c r="M98" s="646" t="s">
        <v>118</v>
      </c>
      <c r="N98" s="657" t="s">
        <v>115</v>
      </c>
      <c r="O98" s="646" t="s">
        <v>344</v>
      </c>
    </row>
    <row r="99" spans="1:15">
      <c r="A99" s="647">
        <v>98</v>
      </c>
      <c r="B99" s="647">
        <v>100000</v>
      </c>
      <c r="C99" s="646" t="s">
        <v>192</v>
      </c>
      <c r="D99" s="646">
        <v>1</v>
      </c>
      <c r="F99" s="654" t="str">
        <f>IF(M99="R",VLOOKUP(D99,'Routes and Directions'!$A$2:$D$283,3,FALSE),VLOOKUP(D99,'Routes and Directions'!$A$2:$D$283,4,FALSE))</f>
        <v>NB</v>
      </c>
      <c r="H99" s="646">
        <v>71.168999999999997</v>
      </c>
      <c r="I99" s="646">
        <v>72.510999999999996</v>
      </c>
      <c r="K99" s="646">
        <v>321.70400000000001</v>
      </c>
      <c r="L99" s="646">
        <v>323.04599999999999</v>
      </c>
      <c r="M99" s="646" t="s">
        <v>118</v>
      </c>
      <c r="N99" s="657" t="s">
        <v>115</v>
      </c>
      <c r="O99" s="646" t="s">
        <v>344</v>
      </c>
    </row>
    <row r="100" spans="1:15">
      <c r="A100" s="647">
        <v>99</v>
      </c>
      <c r="B100" s="647">
        <v>100000</v>
      </c>
      <c r="C100" s="646" t="s">
        <v>192</v>
      </c>
      <c r="D100" s="646">
        <v>1</v>
      </c>
      <c r="F100" s="654" t="str">
        <f>IF(M100="R",VLOOKUP(D100,'Routes and Directions'!$A$2:$D$283,3,FALSE),VLOOKUP(D100,'Routes and Directions'!$A$2:$D$283,4,FALSE))</f>
        <v>NB</v>
      </c>
      <c r="H100" s="646">
        <v>72.510999999999996</v>
      </c>
      <c r="I100" s="646">
        <v>72.716999999999999</v>
      </c>
      <c r="K100" s="646">
        <v>323.04599999999999</v>
      </c>
      <c r="L100" s="646">
        <v>323.25200000000001</v>
      </c>
      <c r="M100" s="646" t="s">
        <v>118</v>
      </c>
      <c r="N100" s="657" t="s">
        <v>123</v>
      </c>
      <c r="O100" s="646" t="s">
        <v>344</v>
      </c>
    </row>
    <row r="101" spans="1:15">
      <c r="A101" s="647">
        <v>100</v>
      </c>
      <c r="B101" s="647">
        <v>100000</v>
      </c>
      <c r="C101" s="646" t="s">
        <v>192</v>
      </c>
      <c r="D101" s="646">
        <v>1</v>
      </c>
      <c r="F101" s="654" t="str">
        <f>IF(M101="R",VLOOKUP(D101,'Routes and Directions'!$A$2:$D$283,3,FALSE),VLOOKUP(D101,'Routes and Directions'!$A$2:$D$283,4,FALSE))</f>
        <v>NB</v>
      </c>
      <c r="H101" s="646">
        <v>72.716999999999999</v>
      </c>
      <c r="I101" s="646">
        <v>73.8</v>
      </c>
      <c r="K101" s="646">
        <v>323.25200000000001</v>
      </c>
      <c r="L101" s="646">
        <v>324.33499999999998</v>
      </c>
      <c r="M101" s="646" t="s">
        <v>118</v>
      </c>
      <c r="N101" s="657" t="s">
        <v>115</v>
      </c>
      <c r="O101" s="646" t="s">
        <v>344</v>
      </c>
    </row>
    <row r="102" spans="1:15">
      <c r="A102" s="647">
        <v>101</v>
      </c>
      <c r="B102" s="647">
        <v>100000</v>
      </c>
      <c r="C102" s="646" t="s">
        <v>192</v>
      </c>
      <c r="D102" s="646">
        <v>1</v>
      </c>
      <c r="F102" s="654" t="str">
        <f>IF(M102="R",VLOOKUP(D102,'Routes and Directions'!$A$2:$D$283,3,FALSE),VLOOKUP(D102,'Routes and Directions'!$A$2:$D$283,4,FALSE))</f>
        <v>NB</v>
      </c>
      <c r="H102" s="646">
        <v>73.8</v>
      </c>
      <c r="I102" s="646">
        <v>74.069999999999993</v>
      </c>
      <c r="K102" s="646">
        <v>324.33499999999998</v>
      </c>
      <c r="L102" s="646">
        <v>324.60500000000002</v>
      </c>
      <c r="M102" s="646" t="s">
        <v>118</v>
      </c>
      <c r="N102" s="657" t="s">
        <v>123</v>
      </c>
      <c r="O102" s="646" t="s">
        <v>344</v>
      </c>
    </row>
    <row r="103" spans="1:15">
      <c r="A103" s="647">
        <v>102</v>
      </c>
      <c r="B103" s="647">
        <v>100000</v>
      </c>
      <c r="C103" s="646" t="s">
        <v>192</v>
      </c>
      <c r="D103" s="646">
        <v>1</v>
      </c>
      <c r="F103" s="654" t="str">
        <f>IF(M103="R",VLOOKUP(D103,'Routes and Directions'!$A$2:$D$283,3,FALSE),VLOOKUP(D103,'Routes and Directions'!$A$2:$D$283,4,FALSE))</f>
        <v>NB</v>
      </c>
      <c r="H103" s="646">
        <v>74.069999999999993</v>
      </c>
      <c r="I103" s="646">
        <v>74.703000000000003</v>
      </c>
      <c r="K103" s="646">
        <v>324.60500000000002</v>
      </c>
      <c r="L103" s="646">
        <v>325.238</v>
      </c>
      <c r="M103" s="646" t="s">
        <v>118</v>
      </c>
      <c r="N103" s="657" t="s">
        <v>115</v>
      </c>
      <c r="O103" s="646" t="s">
        <v>344</v>
      </c>
    </row>
    <row r="104" spans="1:15">
      <c r="A104" s="647">
        <v>103</v>
      </c>
      <c r="B104" s="647">
        <v>100000</v>
      </c>
      <c r="C104" s="646" t="s">
        <v>192</v>
      </c>
      <c r="D104" s="646">
        <v>1</v>
      </c>
      <c r="F104" s="654" t="str">
        <f>IF(M104="R",VLOOKUP(D104,'Routes and Directions'!$A$2:$D$283,3,FALSE),VLOOKUP(D104,'Routes and Directions'!$A$2:$D$283,4,FALSE))</f>
        <v>NB</v>
      </c>
      <c r="H104" s="646">
        <v>74.703000000000003</v>
      </c>
      <c r="I104" s="646">
        <v>75.224000000000004</v>
      </c>
      <c r="K104" s="646">
        <v>325.238</v>
      </c>
      <c r="L104" s="646">
        <v>325.75900000000001</v>
      </c>
      <c r="M104" s="646" t="s">
        <v>118</v>
      </c>
      <c r="N104" s="657" t="s">
        <v>123</v>
      </c>
      <c r="O104" s="646" t="s">
        <v>344</v>
      </c>
    </row>
    <row r="105" spans="1:15">
      <c r="A105" s="647">
        <v>104</v>
      </c>
      <c r="B105" s="647">
        <v>103720</v>
      </c>
      <c r="C105" s="646" t="s">
        <v>192</v>
      </c>
      <c r="D105" s="646">
        <v>1</v>
      </c>
      <c r="F105" s="654" t="str">
        <f>IF(M105="R",VLOOKUP(D105,'Routes and Directions'!$A$2:$D$283,3,FALSE),VLOOKUP(D105,'Routes and Directions'!$A$2:$D$283,4,FALSE))</f>
        <v>NB</v>
      </c>
      <c r="G105" s="646" t="s">
        <v>118</v>
      </c>
      <c r="H105" s="646">
        <v>75.224000000000004</v>
      </c>
      <c r="I105" s="646">
        <v>81.504999999999995</v>
      </c>
      <c r="K105" s="646">
        <v>325.75900000000001</v>
      </c>
      <c r="L105" s="646">
        <v>332.04</v>
      </c>
      <c r="M105" s="646" t="s">
        <v>118</v>
      </c>
      <c r="N105" s="657" t="s">
        <v>123</v>
      </c>
      <c r="O105" s="646" t="s">
        <v>344</v>
      </c>
    </row>
    <row r="106" spans="1:15">
      <c r="A106" s="647">
        <v>105</v>
      </c>
      <c r="B106" s="647">
        <v>110250</v>
      </c>
      <c r="C106" s="646" t="s">
        <v>192</v>
      </c>
      <c r="D106" s="646">
        <v>1</v>
      </c>
      <c r="F106" s="654" t="str">
        <f>IF(M106="R",VLOOKUP(D106,'Routes and Directions'!$A$2:$D$283,3,FALSE),VLOOKUP(D106,'Routes and Directions'!$A$2:$D$283,4,FALSE))</f>
        <v>NB</v>
      </c>
      <c r="G106" s="646" t="s">
        <v>118</v>
      </c>
      <c r="H106" s="646">
        <v>81.504999999999995</v>
      </c>
      <c r="I106" s="646">
        <v>82.715999999999994</v>
      </c>
      <c r="J106" s="646" t="s">
        <v>118</v>
      </c>
      <c r="K106" s="646">
        <v>332.04</v>
      </c>
      <c r="L106" s="646">
        <v>333.25099999999998</v>
      </c>
      <c r="M106" s="646" t="s">
        <v>118</v>
      </c>
      <c r="N106" s="657" t="s">
        <v>118</v>
      </c>
      <c r="O106" s="646" t="s">
        <v>344</v>
      </c>
    </row>
    <row r="107" spans="1:15">
      <c r="A107" s="647">
        <v>106</v>
      </c>
      <c r="B107" s="647">
        <v>110550</v>
      </c>
      <c r="C107" s="646" t="s">
        <v>192</v>
      </c>
      <c r="D107" s="646">
        <v>1</v>
      </c>
      <c r="F107" s="654" t="str">
        <f>IF(M107="R",VLOOKUP(D107,'Routes and Directions'!$A$2:$D$283,3,FALSE),VLOOKUP(D107,'Routes and Directions'!$A$2:$D$283,4,FALSE))</f>
        <v>NB</v>
      </c>
      <c r="G107" s="646" t="s">
        <v>118</v>
      </c>
      <c r="H107" s="646">
        <v>82.739000000000004</v>
      </c>
      <c r="I107" s="646">
        <v>91.260999999999996</v>
      </c>
      <c r="K107" s="646">
        <v>333.25099999999998</v>
      </c>
      <c r="L107" s="646">
        <v>341.77300000000002</v>
      </c>
      <c r="M107" s="646" t="s">
        <v>118</v>
      </c>
      <c r="N107" s="657" t="s">
        <v>123</v>
      </c>
      <c r="O107" s="646" t="s">
        <v>344</v>
      </c>
    </row>
    <row r="108" spans="1:15">
      <c r="A108" s="647">
        <v>107</v>
      </c>
      <c r="B108" s="647">
        <v>111930</v>
      </c>
      <c r="C108" s="646" t="s">
        <v>192</v>
      </c>
      <c r="D108" s="646">
        <v>1</v>
      </c>
      <c r="F108" s="654" t="str">
        <f>IF(M108="R",VLOOKUP(D108,'Routes and Directions'!$A$2:$D$283,3,FALSE),VLOOKUP(D108,'Routes and Directions'!$A$2:$D$283,4,FALSE))</f>
        <v>NB</v>
      </c>
      <c r="G108" s="646" t="s">
        <v>122</v>
      </c>
      <c r="H108" s="646">
        <v>91.260999999999996</v>
      </c>
      <c r="I108" s="646">
        <v>91.588999999999999</v>
      </c>
      <c r="K108" s="646">
        <v>341.77300000000002</v>
      </c>
      <c r="L108" s="646">
        <v>342.101</v>
      </c>
      <c r="M108" s="646" t="s">
        <v>118</v>
      </c>
      <c r="N108" s="657" t="s">
        <v>123</v>
      </c>
      <c r="O108" s="646" t="s">
        <v>344</v>
      </c>
    </row>
    <row r="109" spans="1:15">
      <c r="A109" s="647">
        <v>108</v>
      </c>
      <c r="B109" s="647">
        <v>111930</v>
      </c>
      <c r="C109" s="646" t="s">
        <v>192</v>
      </c>
      <c r="D109" s="646">
        <v>1</v>
      </c>
      <c r="F109" s="654" t="str">
        <f>IF(M109="R",VLOOKUP(D109,'Routes and Directions'!$A$2:$D$283,3,FALSE),VLOOKUP(D109,'Routes and Directions'!$A$2:$D$283,4,FALSE))</f>
        <v>NB</v>
      </c>
      <c r="G109" s="646" t="s">
        <v>122</v>
      </c>
      <c r="H109" s="646">
        <v>91.588999999999999</v>
      </c>
      <c r="I109" s="646">
        <v>92.287999999999997</v>
      </c>
      <c r="K109" s="646">
        <v>342.101</v>
      </c>
      <c r="L109" s="646">
        <v>342.8</v>
      </c>
      <c r="M109" s="646" t="s">
        <v>118</v>
      </c>
      <c r="N109" s="657" t="s">
        <v>115</v>
      </c>
      <c r="O109" s="646" t="s">
        <v>344</v>
      </c>
    </row>
    <row r="110" spans="1:15">
      <c r="A110" s="647">
        <v>109</v>
      </c>
      <c r="B110" s="647">
        <v>114786</v>
      </c>
      <c r="C110" s="646" t="s">
        <v>192</v>
      </c>
      <c r="D110" s="646">
        <v>1</v>
      </c>
      <c r="F110" s="654" t="str">
        <f>IF(M110="R",VLOOKUP(D110,'Routes and Directions'!$A$2:$D$283,3,FALSE),VLOOKUP(D110,'Routes and Directions'!$A$2:$D$283,4,FALSE))</f>
        <v>NB</v>
      </c>
      <c r="H110" s="646">
        <v>93.694999999999993</v>
      </c>
      <c r="I110" s="646">
        <v>96.606999999999999</v>
      </c>
      <c r="K110" s="646">
        <v>342.8</v>
      </c>
      <c r="L110" s="646">
        <v>345.71199999999999</v>
      </c>
      <c r="M110" s="646" t="s">
        <v>118</v>
      </c>
      <c r="N110" s="657" t="s">
        <v>115</v>
      </c>
      <c r="O110" s="646" t="s">
        <v>344</v>
      </c>
    </row>
    <row r="111" spans="1:15">
      <c r="A111" s="647">
        <v>110</v>
      </c>
      <c r="B111" s="647">
        <v>114786</v>
      </c>
      <c r="C111" s="646" t="s">
        <v>192</v>
      </c>
      <c r="D111" s="646">
        <v>1</v>
      </c>
      <c r="F111" s="654" t="str">
        <f>IF(M111="R",VLOOKUP(D111,'Routes and Directions'!$A$2:$D$283,3,FALSE),VLOOKUP(D111,'Routes and Directions'!$A$2:$D$283,4,FALSE))</f>
        <v>NB</v>
      </c>
      <c r="H111" s="646">
        <v>96.606999999999999</v>
      </c>
      <c r="I111" s="646">
        <v>97.004999999999995</v>
      </c>
      <c r="K111" s="646">
        <v>345.71199999999999</v>
      </c>
      <c r="L111" s="646">
        <v>346.11</v>
      </c>
      <c r="M111" s="646" t="s">
        <v>118</v>
      </c>
      <c r="N111" s="657" t="s">
        <v>123</v>
      </c>
      <c r="O111" s="646" t="s">
        <v>344</v>
      </c>
    </row>
    <row r="112" spans="1:15">
      <c r="A112" s="647">
        <v>111</v>
      </c>
      <c r="B112" s="647">
        <v>114786</v>
      </c>
      <c r="C112" s="646" t="s">
        <v>192</v>
      </c>
      <c r="D112" s="646">
        <v>1</v>
      </c>
      <c r="F112" s="654" t="str">
        <f>IF(M112="R",VLOOKUP(D112,'Routes and Directions'!$A$2:$D$283,3,FALSE),VLOOKUP(D112,'Routes and Directions'!$A$2:$D$283,4,FALSE))</f>
        <v>NB</v>
      </c>
      <c r="H112" s="646">
        <v>97.004999999999995</v>
      </c>
      <c r="I112" s="646">
        <v>100.88200000000001</v>
      </c>
      <c r="K112" s="646">
        <v>346.11</v>
      </c>
      <c r="L112" s="646">
        <v>349.98700000000002</v>
      </c>
      <c r="M112" s="646" t="s">
        <v>118</v>
      </c>
      <c r="N112" s="657" t="s">
        <v>115</v>
      </c>
      <c r="O112" s="646" t="s">
        <v>344</v>
      </c>
    </row>
    <row r="113" spans="1:15">
      <c r="A113" s="647">
        <v>112</v>
      </c>
      <c r="B113" s="647">
        <v>115700</v>
      </c>
      <c r="C113" s="646" t="s">
        <v>192</v>
      </c>
      <c r="D113" s="646">
        <v>1</v>
      </c>
      <c r="F113" s="654" t="str">
        <f>IF(M113="R",VLOOKUP(D113,'Routes and Directions'!$A$2:$D$283,3,FALSE),VLOOKUP(D113,'Routes and Directions'!$A$2:$D$283,4,FALSE))</f>
        <v>NB</v>
      </c>
      <c r="G113" s="646" t="s">
        <v>122</v>
      </c>
      <c r="H113" s="646">
        <v>100.88200000000001</v>
      </c>
      <c r="I113" s="646">
        <v>101.178</v>
      </c>
      <c r="K113" s="646">
        <v>349.98700000000002</v>
      </c>
      <c r="L113" s="646">
        <v>350.28300000000002</v>
      </c>
      <c r="M113" s="646" t="s">
        <v>118</v>
      </c>
      <c r="N113" s="657" t="s">
        <v>115</v>
      </c>
      <c r="O113" s="646" t="s">
        <v>344</v>
      </c>
    </row>
    <row r="114" spans="1:15">
      <c r="A114" s="647">
        <v>113</v>
      </c>
      <c r="B114" s="647">
        <v>115700</v>
      </c>
      <c r="C114" s="646" t="s">
        <v>192</v>
      </c>
      <c r="D114" s="646">
        <v>1</v>
      </c>
      <c r="F114" s="654" t="str">
        <f>IF(M114="R",VLOOKUP(D114,'Routes and Directions'!$A$2:$D$283,3,FALSE),VLOOKUP(D114,'Routes and Directions'!$A$2:$D$283,4,FALSE))</f>
        <v>NB</v>
      </c>
      <c r="G114" s="646" t="s">
        <v>122</v>
      </c>
      <c r="H114" s="646">
        <v>101.178</v>
      </c>
      <c r="I114" s="646">
        <v>101.443</v>
      </c>
      <c r="K114" s="646">
        <v>350.28300000000002</v>
      </c>
      <c r="L114" s="646">
        <v>350.548</v>
      </c>
      <c r="M114" s="646" t="s">
        <v>118</v>
      </c>
      <c r="N114" s="657" t="s">
        <v>123</v>
      </c>
      <c r="O114" s="646" t="s">
        <v>344</v>
      </c>
    </row>
    <row r="115" spans="1:15">
      <c r="A115" s="647">
        <v>114</v>
      </c>
      <c r="B115" s="647">
        <v>116100</v>
      </c>
      <c r="C115" s="646" t="s">
        <v>192</v>
      </c>
      <c r="D115" s="646">
        <v>1</v>
      </c>
      <c r="F115" s="654" t="str">
        <f>IF(M115="R",VLOOKUP(D115,'Routes and Directions'!$A$2:$D$283,3,FALSE),VLOOKUP(D115,'Routes and Directions'!$A$2:$D$283,4,FALSE))</f>
        <v>NB</v>
      </c>
      <c r="G115" s="646" t="s">
        <v>118</v>
      </c>
      <c r="H115" s="646">
        <v>101.443</v>
      </c>
      <c r="I115" s="646">
        <v>102.03100000000001</v>
      </c>
      <c r="K115" s="646">
        <v>350.548</v>
      </c>
      <c r="L115" s="646">
        <v>351.13600000000002</v>
      </c>
      <c r="M115" s="646" t="s">
        <v>118</v>
      </c>
      <c r="N115" s="657" t="s">
        <v>123</v>
      </c>
      <c r="O115" s="646" t="s">
        <v>344</v>
      </c>
    </row>
    <row r="116" spans="1:15">
      <c r="A116" s="647">
        <v>115</v>
      </c>
      <c r="B116" s="647">
        <v>117000</v>
      </c>
      <c r="C116" s="646" t="s">
        <v>189</v>
      </c>
      <c r="D116" s="646">
        <v>1</v>
      </c>
      <c r="F116" s="654" t="str">
        <f>IF(M116="R",VLOOKUP(D116,'Routes and Directions'!$A$2:$D$283,3,FALSE),VLOOKUP(D116,'Routes and Directions'!$A$2:$D$283,4,FALSE))</f>
        <v>NB</v>
      </c>
      <c r="G116" s="646" t="s">
        <v>118</v>
      </c>
      <c r="H116" s="646">
        <v>0</v>
      </c>
      <c r="I116" s="646">
        <v>8.2629999999999999</v>
      </c>
      <c r="K116" s="646">
        <v>351.13600000000002</v>
      </c>
      <c r="L116" s="646">
        <v>359.399</v>
      </c>
      <c r="M116" s="646" t="s">
        <v>118</v>
      </c>
      <c r="N116" s="657" t="s">
        <v>123</v>
      </c>
      <c r="O116" s="646" t="s">
        <v>344</v>
      </c>
    </row>
    <row r="117" spans="1:15">
      <c r="A117" s="647">
        <v>116</v>
      </c>
      <c r="B117" s="647">
        <v>121380</v>
      </c>
      <c r="C117" s="646" t="s">
        <v>189</v>
      </c>
      <c r="D117" s="646">
        <v>1</v>
      </c>
      <c r="F117" s="654" t="str">
        <f>IF(M117="R",VLOOKUP(D117,'Routes and Directions'!$A$2:$D$283,3,FALSE),VLOOKUP(D117,'Routes and Directions'!$A$2:$D$283,4,FALSE))</f>
        <v>NB</v>
      </c>
      <c r="H117" s="646">
        <v>8.0579999999999998</v>
      </c>
      <c r="I117" s="646">
        <v>18.239000000000001</v>
      </c>
      <c r="K117" s="646">
        <v>359.399</v>
      </c>
      <c r="L117" s="646">
        <v>369.58</v>
      </c>
      <c r="M117" s="646" t="s">
        <v>118</v>
      </c>
      <c r="N117" s="657" t="s">
        <v>123</v>
      </c>
      <c r="O117" s="646" t="s">
        <v>344</v>
      </c>
    </row>
    <row r="118" spans="1:15">
      <c r="A118" s="647">
        <v>117</v>
      </c>
      <c r="B118" s="647">
        <v>121380</v>
      </c>
      <c r="C118" s="646" t="s">
        <v>189</v>
      </c>
      <c r="D118" s="646">
        <v>1</v>
      </c>
      <c r="F118" s="654" t="str">
        <f>IF(M118="R",VLOOKUP(D118,'Routes and Directions'!$A$2:$D$283,3,FALSE),VLOOKUP(D118,'Routes and Directions'!$A$2:$D$283,4,FALSE))</f>
        <v>NB</v>
      </c>
      <c r="H118" s="646">
        <v>18.239000000000001</v>
      </c>
      <c r="I118" s="646">
        <v>19.111999999999998</v>
      </c>
      <c r="K118" s="646">
        <v>369.58</v>
      </c>
      <c r="L118" s="646">
        <v>370.45299999999997</v>
      </c>
      <c r="M118" s="646" t="s">
        <v>118</v>
      </c>
      <c r="N118" s="657" t="s">
        <v>115</v>
      </c>
      <c r="O118" s="646" t="s">
        <v>344</v>
      </c>
    </row>
    <row r="119" spans="1:15">
      <c r="A119" s="647">
        <v>118</v>
      </c>
      <c r="B119" s="647">
        <v>121380</v>
      </c>
      <c r="C119" s="646" t="s">
        <v>189</v>
      </c>
      <c r="D119" s="646">
        <v>1</v>
      </c>
      <c r="F119" s="654" t="str">
        <f>IF(M119="R",VLOOKUP(D119,'Routes and Directions'!$A$2:$D$283,3,FALSE),VLOOKUP(D119,'Routes and Directions'!$A$2:$D$283,4,FALSE))</f>
        <v>NB</v>
      </c>
      <c r="H119" s="646">
        <v>19.111999999999998</v>
      </c>
      <c r="I119" s="646">
        <v>19.678999999999998</v>
      </c>
      <c r="K119" s="646">
        <v>370.45299999999997</v>
      </c>
      <c r="L119" s="646">
        <v>371.02</v>
      </c>
      <c r="M119" s="646" t="s">
        <v>118</v>
      </c>
      <c r="N119" s="657" t="s">
        <v>123</v>
      </c>
      <c r="O119" s="646" t="s">
        <v>344</v>
      </c>
    </row>
    <row r="120" spans="1:15">
      <c r="A120" s="647">
        <v>119</v>
      </c>
      <c r="B120" s="647">
        <v>121380</v>
      </c>
      <c r="C120" s="646" t="s">
        <v>189</v>
      </c>
      <c r="D120" s="646">
        <v>1</v>
      </c>
      <c r="F120" s="654" t="str">
        <f>IF(M120="R",VLOOKUP(D120,'Routes and Directions'!$A$2:$D$283,3,FALSE),VLOOKUP(D120,'Routes and Directions'!$A$2:$D$283,4,FALSE))</f>
        <v>NB</v>
      </c>
      <c r="H120" s="646">
        <v>19.678999999999998</v>
      </c>
      <c r="I120" s="646">
        <v>24.119</v>
      </c>
      <c r="K120" s="646">
        <v>371.02</v>
      </c>
      <c r="L120" s="646">
        <v>375.46</v>
      </c>
      <c r="M120" s="646" t="s">
        <v>118</v>
      </c>
      <c r="N120" s="657" t="s">
        <v>115</v>
      </c>
      <c r="O120" s="646" t="s">
        <v>344</v>
      </c>
    </row>
    <row r="121" spans="1:15">
      <c r="A121" s="647">
        <v>120</v>
      </c>
      <c r="B121" s="647">
        <v>121380</v>
      </c>
      <c r="C121" s="646" t="s">
        <v>189</v>
      </c>
      <c r="D121" s="646">
        <v>1</v>
      </c>
      <c r="F121" s="654" t="str">
        <f>IF(M121="R",VLOOKUP(D121,'Routes and Directions'!$A$2:$D$283,3,FALSE),VLOOKUP(D121,'Routes and Directions'!$A$2:$D$283,4,FALSE))</f>
        <v>NB</v>
      </c>
      <c r="H121" s="646">
        <v>24.119</v>
      </c>
      <c r="I121" s="646">
        <v>24.617999999999999</v>
      </c>
      <c r="K121" s="646">
        <v>375.46</v>
      </c>
      <c r="L121" s="646">
        <v>375.959</v>
      </c>
      <c r="M121" s="646" t="s">
        <v>118</v>
      </c>
      <c r="N121" s="657" t="s">
        <v>123</v>
      </c>
      <c r="O121" s="646" t="s">
        <v>344</v>
      </c>
    </row>
    <row r="122" spans="1:15">
      <c r="A122" s="647">
        <v>121</v>
      </c>
      <c r="B122" s="647">
        <v>121380</v>
      </c>
      <c r="C122" s="646" t="s">
        <v>189</v>
      </c>
      <c r="D122" s="646">
        <v>1</v>
      </c>
      <c r="F122" s="654" t="str">
        <f>IF(M122="R",VLOOKUP(D122,'Routes and Directions'!$A$2:$D$283,3,FALSE),VLOOKUP(D122,'Routes and Directions'!$A$2:$D$283,4,FALSE))</f>
        <v>NB</v>
      </c>
      <c r="H122" s="646">
        <v>24.617999999999999</v>
      </c>
      <c r="I122" s="646">
        <v>28.67</v>
      </c>
      <c r="K122" s="646">
        <v>375.959</v>
      </c>
      <c r="L122" s="646">
        <v>380.01100000000002</v>
      </c>
      <c r="M122" s="646" t="s">
        <v>118</v>
      </c>
      <c r="N122" s="657" t="s">
        <v>115</v>
      </c>
      <c r="O122" s="646" t="s">
        <v>344</v>
      </c>
    </row>
    <row r="123" spans="1:15">
      <c r="A123" s="647">
        <v>122</v>
      </c>
      <c r="B123" s="647">
        <v>121380</v>
      </c>
      <c r="C123" s="646" t="s">
        <v>189</v>
      </c>
      <c r="D123" s="646">
        <v>1</v>
      </c>
      <c r="F123" s="654" t="str">
        <f>IF(M123="R",VLOOKUP(D123,'Routes and Directions'!$A$2:$D$283,3,FALSE),VLOOKUP(D123,'Routes and Directions'!$A$2:$D$283,4,FALSE))</f>
        <v>NB</v>
      </c>
      <c r="H123" s="646">
        <v>28.67</v>
      </c>
      <c r="I123" s="646">
        <v>28.73</v>
      </c>
      <c r="K123" s="646">
        <v>380.01100000000002</v>
      </c>
      <c r="L123" s="646">
        <v>380.07100000000003</v>
      </c>
      <c r="M123" s="646" t="s">
        <v>118</v>
      </c>
      <c r="N123" s="657" t="s">
        <v>123</v>
      </c>
      <c r="O123" s="646" t="s">
        <v>344</v>
      </c>
    </row>
    <row r="124" spans="1:15">
      <c r="A124" s="647">
        <v>123</v>
      </c>
      <c r="B124" s="647">
        <v>121380</v>
      </c>
      <c r="C124" s="646" t="s">
        <v>189</v>
      </c>
      <c r="D124" s="646">
        <v>1</v>
      </c>
      <c r="F124" s="654" t="str">
        <f>IF(M124="R",VLOOKUP(D124,'Routes and Directions'!$A$2:$D$283,3,FALSE),VLOOKUP(D124,'Routes and Directions'!$A$2:$D$283,4,FALSE))</f>
        <v>NB</v>
      </c>
      <c r="H124" s="646">
        <v>28.73</v>
      </c>
      <c r="I124" s="646">
        <v>37.451000000000001</v>
      </c>
      <c r="K124" s="646">
        <v>380.07100000000003</v>
      </c>
      <c r="L124" s="646">
        <v>388.79199999999997</v>
      </c>
      <c r="M124" s="646" t="s">
        <v>118</v>
      </c>
      <c r="N124" s="657" t="s">
        <v>115</v>
      </c>
      <c r="O124" s="646" t="s">
        <v>344</v>
      </c>
    </row>
    <row r="125" spans="1:15">
      <c r="A125" s="647">
        <v>124</v>
      </c>
      <c r="B125" s="647">
        <v>133700</v>
      </c>
      <c r="C125" s="646" t="s">
        <v>190</v>
      </c>
      <c r="D125" s="646">
        <v>1</v>
      </c>
      <c r="F125" s="654" t="str">
        <f>IF(M125="R",VLOOKUP(D125,'Routes and Directions'!$A$2:$D$283,3,FALSE),VLOOKUP(D125,'Routes and Directions'!$A$2:$D$283,4,FALSE))</f>
        <v>NB</v>
      </c>
      <c r="H125" s="646">
        <v>0</v>
      </c>
      <c r="I125" s="646">
        <v>4.4109999999999996</v>
      </c>
      <c r="K125" s="646">
        <v>388.79199999999997</v>
      </c>
      <c r="L125" s="646">
        <v>393.20299999999997</v>
      </c>
      <c r="M125" s="646" t="s">
        <v>118</v>
      </c>
      <c r="N125" s="657" t="s">
        <v>115</v>
      </c>
      <c r="O125" s="646" t="s">
        <v>344</v>
      </c>
    </row>
    <row r="126" spans="1:15">
      <c r="A126" s="647">
        <v>125</v>
      </c>
      <c r="B126" s="647">
        <v>133700</v>
      </c>
      <c r="C126" s="646" t="s">
        <v>190</v>
      </c>
      <c r="D126" s="646">
        <v>1</v>
      </c>
      <c r="F126" s="654" t="str">
        <f>IF(M126="R",VLOOKUP(D126,'Routes and Directions'!$A$2:$D$283,3,FALSE),VLOOKUP(D126,'Routes and Directions'!$A$2:$D$283,4,FALSE))</f>
        <v>NB</v>
      </c>
      <c r="H126" s="646">
        <v>4.4109999999999996</v>
      </c>
      <c r="I126" s="646">
        <v>4.9029999999999996</v>
      </c>
      <c r="K126" s="646">
        <v>393.20299999999997</v>
      </c>
      <c r="L126" s="646">
        <v>393.69499999999999</v>
      </c>
      <c r="M126" s="646" t="s">
        <v>118</v>
      </c>
      <c r="N126" s="657" t="s">
        <v>123</v>
      </c>
      <c r="O126" s="646" t="s">
        <v>344</v>
      </c>
    </row>
    <row r="127" spans="1:15">
      <c r="A127" s="647">
        <v>126</v>
      </c>
      <c r="B127" s="647">
        <v>133700</v>
      </c>
      <c r="C127" s="646" t="s">
        <v>190</v>
      </c>
      <c r="D127" s="646">
        <v>1</v>
      </c>
      <c r="F127" s="654" t="str">
        <f>IF(M127="R",VLOOKUP(D127,'Routes and Directions'!$A$2:$D$283,3,FALSE),VLOOKUP(D127,'Routes and Directions'!$A$2:$D$283,4,FALSE))</f>
        <v>NB</v>
      </c>
      <c r="H127" s="646">
        <v>4.9029999999999996</v>
      </c>
      <c r="I127" s="646">
        <v>27.672000000000001</v>
      </c>
      <c r="K127" s="646">
        <v>393.69499999999999</v>
      </c>
      <c r="L127" s="646">
        <v>416.464</v>
      </c>
      <c r="M127" s="646" t="s">
        <v>118</v>
      </c>
      <c r="N127" s="657" t="s">
        <v>115</v>
      </c>
      <c r="O127" s="646" t="s">
        <v>344</v>
      </c>
    </row>
    <row r="128" spans="1:15">
      <c r="A128" s="647">
        <v>127</v>
      </c>
      <c r="B128" s="647">
        <v>133700</v>
      </c>
      <c r="C128" s="646" t="s">
        <v>190</v>
      </c>
      <c r="D128" s="646">
        <v>1</v>
      </c>
      <c r="F128" s="654" t="str">
        <f>IF(M128="R",VLOOKUP(D128,'Routes and Directions'!$A$2:$D$283,3,FALSE),VLOOKUP(D128,'Routes and Directions'!$A$2:$D$283,4,FALSE))</f>
        <v>NB</v>
      </c>
      <c r="H128" s="646">
        <v>27.672000000000001</v>
      </c>
      <c r="I128" s="646">
        <v>27.861000000000001</v>
      </c>
      <c r="K128" s="646">
        <v>416.464</v>
      </c>
      <c r="L128" s="646">
        <v>416.65300000000002</v>
      </c>
      <c r="M128" s="646" t="s">
        <v>118</v>
      </c>
      <c r="N128" s="657" t="s">
        <v>123</v>
      </c>
      <c r="O128" s="646" t="s">
        <v>344</v>
      </c>
    </row>
    <row r="129" spans="1:15">
      <c r="A129" s="647">
        <v>128</v>
      </c>
      <c r="B129" s="647">
        <v>133700</v>
      </c>
      <c r="C129" s="646" t="s">
        <v>190</v>
      </c>
      <c r="D129" s="646">
        <v>1</v>
      </c>
      <c r="F129" s="654" t="str">
        <f>IF(M129="R",VLOOKUP(D129,'Routes and Directions'!$A$2:$D$283,3,FALSE),VLOOKUP(D129,'Routes and Directions'!$A$2:$D$283,4,FALSE))</f>
        <v>NB</v>
      </c>
      <c r="H129" s="646">
        <v>27.861000000000001</v>
      </c>
      <c r="I129" s="646">
        <v>28.684000000000001</v>
      </c>
      <c r="K129" s="646">
        <v>416.65300000000002</v>
      </c>
      <c r="L129" s="646">
        <v>417.476</v>
      </c>
      <c r="M129" s="646" t="s">
        <v>118</v>
      </c>
      <c r="N129" s="657" t="s">
        <v>115</v>
      </c>
      <c r="O129" s="646" t="s">
        <v>344</v>
      </c>
    </row>
    <row r="130" spans="1:15">
      <c r="A130" s="647">
        <v>129</v>
      </c>
      <c r="B130" s="647">
        <v>133700</v>
      </c>
      <c r="C130" s="646" t="s">
        <v>190</v>
      </c>
      <c r="D130" s="646">
        <v>1</v>
      </c>
      <c r="F130" s="654" t="str">
        <f>IF(M130="R",VLOOKUP(D130,'Routes and Directions'!$A$2:$D$283,3,FALSE),VLOOKUP(D130,'Routes and Directions'!$A$2:$D$283,4,FALSE))</f>
        <v>NB</v>
      </c>
      <c r="H130" s="646">
        <v>28.684000000000001</v>
      </c>
      <c r="I130" s="646">
        <v>29.321000000000002</v>
      </c>
      <c r="K130" s="646">
        <v>417.476</v>
      </c>
      <c r="L130" s="646">
        <v>418.113</v>
      </c>
      <c r="M130" s="646" t="s">
        <v>118</v>
      </c>
      <c r="N130" s="657" t="s">
        <v>123</v>
      </c>
      <c r="O130" s="646" t="s">
        <v>344</v>
      </c>
    </row>
    <row r="131" spans="1:15">
      <c r="A131" s="647">
        <v>130</v>
      </c>
      <c r="B131" s="647">
        <v>133700</v>
      </c>
      <c r="C131" s="646" t="s">
        <v>190</v>
      </c>
      <c r="D131" s="646">
        <v>1</v>
      </c>
      <c r="F131" s="654" t="str">
        <f>IF(M131="R",VLOOKUP(D131,'Routes and Directions'!$A$2:$D$283,3,FALSE),VLOOKUP(D131,'Routes and Directions'!$A$2:$D$283,4,FALSE))</f>
        <v>NB</v>
      </c>
      <c r="H131" s="646">
        <v>29.321000000000002</v>
      </c>
      <c r="I131" s="646">
        <v>32.701000000000001</v>
      </c>
      <c r="K131" s="646">
        <v>418.113</v>
      </c>
      <c r="L131" s="646">
        <v>421.49299999999999</v>
      </c>
      <c r="M131" s="646" t="s">
        <v>118</v>
      </c>
      <c r="N131" s="657" t="s">
        <v>115</v>
      </c>
      <c r="O131" s="646" t="s">
        <v>344</v>
      </c>
    </row>
    <row r="132" spans="1:15">
      <c r="A132" s="647">
        <v>131</v>
      </c>
      <c r="B132" s="647">
        <v>133700</v>
      </c>
      <c r="C132" s="646" t="s">
        <v>190</v>
      </c>
      <c r="D132" s="646">
        <v>1</v>
      </c>
      <c r="F132" s="654" t="str">
        <f>IF(M132="R",VLOOKUP(D132,'Routes and Directions'!$A$2:$D$283,3,FALSE),VLOOKUP(D132,'Routes and Directions'!$A$2:$D$283,4,FALSE))</f>
        <v>NB</v>
      </c>
      <c r="H132" s="646">
        <v>32.701000000000001</v>
      </c>
      <c r="I132" s="646">
        <v>33.066000000000003</v>
      </c>
      <c r="K132" s="646">
        <v>421.49299999999999</v>
      </c>
      <c r="L132" s="646">
        <v>421.858</v>
      </c>
      <c r="M132" s="646" t="s">
        <v>118</v>
      </c>
      <c r="N132" s="657" t="s">
        <v>123</v>
      </c>
      <c r="O132" s="646" t="s">
        <v>344</v>
      </c>
    </row>
    <row r="133" spans="1:15">
      <c r="A133" s="647">
        <v>132</v>
      </c>
      <c r="B133" s="647">
        <v>133700</v>
      </c>
      <c r="C133" s="646" t="s">
        <v>190</v>
      </c>
      <c r="D133" s="646">
        <v>1</v>
      </c>
      <c r="F133" s="654" t="str">
        <f>IF(M133="R",VLOOKUP(D133,'Routes and Directions'!$A$2:$D$283,3,FALSE),VLOOKUP(D133,'Routes and Directions'!$A$2:$D$283,4,FALSE))</f>
        <v>NB</v>
      </c>
      <c r="H133" s="646">
        <v>33.066000000000003</v>
      </c>
      <c r="I133" s="646">
        <v>41.337000000000003</v>
      </c>
      <c r="K133" s="646">
        <v>421.858</v>
      </c>
      <c r="L133" s="646">
        <v>430.12900000000002</v>
      </c>
      <c r="M133" s="646" t="s">
        <v>118</v>
      </c>
      <c r="N133" s="657" t="s">
        <v>115</v>
      </c>
      <c r="O133" s="646" t="s">
        <v>344</v>
      </c>
    </row>
    <row r="134" spans="1:15">
      <c r="A134" s="647">
        <v>133</v>
      </c>
      <c r="B134" s="647">
        <v>133700</v>
      </c>
      <c r="C134" s="646" t="s">
        <v>190</v>
      </c>
      <c r="D134" s="646">
        <v>1</v>
      </c>
      <c r="F134" s="654" t="str">
        <f>IF(M134="R",VLOOKUP(D134,'Routes and Directions'!$A$2:$D$283,3,FALSE),VLOOKUP(D134,'Routes and Directions'!$A$2:$D$283,4,FALSE))</f>
        <v>NB</v>
      </c>
      <c r="H134" s="646">
        <v>41.337000000000003</v>
      </c>
      <c r="I134" s="646">
        <v>41.942999999999998</v>
      </c>
      <c r="K134" s="646">
        <v>430.12900000000002</v>
      </c>
      <c r="L134" s="646">
        <v>430.73500000000001</v>
      </c>
      <c r="M134" s="646" t="s">
        <v>118</v>
      </c>
      <c r="N134" s="657" t="s">
        <v>123</v>
      </c>
      <c r="O134" s="646" t="s">
        <v>344</v>
      </c>
    </row>
    <row r="135" spans="1:15">
      <c r="A135" s="647">
        <v>134</v>
      </c>
      <c r="B135" s="647">
        <v>133700</v>
      </c>
      <c r="C135" s="646" t="s">
        <v>190</v>
      </c>
      <c r="D135" s="646">
        <v>1</v>
      </c>
      <c r="F135" s="654" t="str">
        <f>IF(M135="R",VLOOKUP(D135,'Routes and Directions'!$A$2:$D$283,3,FALSE),VLOOKUP(D135,'Routes and Directions'!$A$2:$D$283,4,FALSE))</f>
        <v>NB</v>
      </c>
      <c r="H135" s="646">
        <v>41.942999999999998</v>
      </c>
      <c r="I135" s="646">
        <v>42.110999999999997</v>
      </c>
      <c r="K135" s="646">
        <v>430.73500000000001</v>
      </c>
      <c r="L135" s="646">
        <v>430.90300000000002</v>
      </c>
      <c r="M135" s="646" t="s">
        <v>118</v>
      </c>
      <c r="N135" s="657" t="s">
        <v>115</v>
      </c>
      <c r="O135" s="646" t="s">
        <v>344</v>
      </c>
    </row>
    <row r="136" spans="1:15">
      <c r="A136" s="647">
        <v>135</v>
      </c>
      <c r="B136" s="647">
        <v>133700</v>
      </c>
      <c r="C136" s="646" t="s">
        <v>190</v>
      </c>
      <c r="D136" s="646">
        <v>1</v>
      </c>
      <c r="F136" s="654" t="str">
        <f>IF(M136="R",VLOOKUP(D136,'Routes and Directions'!$A$2:$D$283,3,FALSE),VLOOKUP(D136,'Routes and Directions'!$A$2:$D$283,4,FALSE))</f>
        <v>NB</v>
      </c>
      <c r="H136" s="646">
        <v>42.110999999999997</v>
      </c>
      <c r="I136" s="646">
        <v>42.262</v>
      </c>
      <c r="K136" s="646">
        <v>430.90300000000002</v>
      </c>
      <c r="L136" s="646">
        <v>431.05399999999997</v>
      </c>
      <c r="M136" s="646" t="s">
        <v>118</v>
      </c>
      <c r="N136" s="657" t="s">
        <v>123</v>
      </c>
      <c r="O136" s="646" t="s">
        <v>344</v>
      </c>
    </row>
    <row r="137" spans="1:15">
      <c r="A137" s="647">
        <v>136</v>
      </c>
      <c r="B137" s="647">
        <v>144700</v>
      </c>
      <c r="C137" s="646" t="s">
        <v>190</v>
      </c>
      <c r="D137" s="646">
        <v>1</v>
      </c>
      <c r="F137" s="654" t="str">
        <f>IF(M137="R",VLOOKUP(D137,'Routes and Directions'!$A$2:$D$283,3,FALSE),VLOOKUP(D137,'Routes and Directions'!$A$2:$D$283,4,FALSE))</f>
        <v>NB</v>
      </c>
      <c r="G137" s="646" t="s">
        <v>118</v>
      </c>
      <c r="H137" s="646">
        <v>42.262</v>
      </c>
      <c r="I137" s="646">
        <v>45.540999999999997</v>
      </c>
      <c r="K137" s="646">
        <v>431.05399999999997</v>
      </c>
      <c r="L137" s="646">
        <v>434.33300000000003</v>
      </c>
      <c r="M137" s="646" t="s">
        <v>118</v>
      </c>
      <c r="N137" s="657" t="s">
        <v>123</v>
      </c>
      <c r="O137" s="646" t="s">
        <v>344</v>
      </c>
    </row>
    <row r="138" spans="1:15">
      <c r="A138" s="647">
        <v>137</v>
      </c>
      <c r="B138" s="647">
        <v>147200</v>
      </c>
      <c r="C138" s="646" t="s">
        <v>190</v>
      </c>
      <c r="D138" s="646">
        <v>1</v>
      </c>
      <c r="F138" s="654" t="str">
        <f>IF(M138="R",VLOOKUP(D138,'Routes and Directions'!$A$2:$D$283,3,FALSE),VLOOKUP(D138,'Routes and Directions'!$A$2:$D$283,4,FALSE))</f>
        <v>NB</v>
      </c>
      <c r="H138" s="646">
        <v>45.463999999999999</v>
      </c>
      <c r="I138" s="646">
        <v>46.286000000000001</v>
      </c>
      <c r="K138" s="646">
        <v>434.33300000000003</v>
      </c>
      <c r="L138" s="646">
        <v>435.15499999999997</v>
      </c>
      <c r="M138" s="646" t="s">
        <v>118</v>
      </c>
      <c r="N138" s="657" t="s">
        <v>123</v>
      </c>
      <c r="O138" s="646" t="s">
        <v>344</v>
      </c>
    </row>
    <row r="139" spans="1:15">
      <c r="A139" s="647">
        <v>138</v>
      </c>
      <c r="B139" s="647">
        <v>147420</v>
      </c>
      <c r="C139" s="646" t="s">
        <v>190</v>
      </c>
      <c r="D139" s="646">
        <v>1</v>
      </c>
      <c r="F139" s="654" t="str">
        <f>IF(M139="R",VLOOKUP(D139,'Routes and Directions'!$A$2:$D$283,3,FALSE),VLOOKUP(D139,'Routes and Directions'!$A$2:$D$283,4,FALSE))</f>
        <v>NB</v>
      </c>
      <c r="G139" s="646" t="s">
        <v>118</v>
      </c>
      <c r="H139" s="646">
        <v>46.305999999999997</v>
      </c>
      <c r="I139" s="646">
        <v>48.05</v>
      </c>
      <c r="K139" s="646">
        <v>435.15499999999997</v>
      </c>
      <c r="L139" s="646">
        <v>436.899</v>
      </c>
      <c r="M139" s="646" t="s">
        <v>118</v>
      </c>
      <c r="N139" s="657" t="s">
        <v>123</v>
      </c>
      <c r="O139" s="646" t="s">
        <v>344</v>
      </c>
    </row>
    <row r="140" spans="1:15">
      <c r="A140" s="647">
        <v>139</v>
      </c>
      <c r="B140" s="647">
        <v>152200</v>
      </c>
      <c r="C140" s="646" t="s">
        <v>190</v>
      </c>
      <c r="D140" s="646">
        <v>1</v>
      </c>
      <c r="F140" s="654" t="str">
        <f>IF(M140="R",VLOOKUP(D140,'Routes and Directions'!$A$2:$D$283,3,FALSE),VLOOKUP(D140,'Routes and Directions'!$A$2:$D$283,4,FALSE))</f>
        <v>NB</v>
      </c>
      <c r="G140" s="646" t="s">
        <v>118</v>
      </c>
      <c r="H140" s="646">
        <v>48.359000000000002</v>
      </c>
      <c r="I140" s="646">
        <v>48.558</v>
      </c>
      <c r="K140" s="646">
        <v>436.899</v>
      </c>
      <c r="L140" s="646">
        <v>437.09800000000001</v>
      </c>
      <c r="M140" s="646" t="s">
        <v>118</v>
      </c>
      <c r="N140" s="657" t="s">
        <v>123</v>
      </c>
      <c r="O140" s="646" t="s">
        <v>344</v>
      </c>
    </row>
    <row r="141" spans="1:15">
      <c r="A141" s="647">
        <v>140</v>
      </c>
      <c r="B141" s="647">
        <v>152600</v>
      </c>
      <c r="C141" s="646" t="s">
        <v>187</v>
      </c>
      <c r="D141" s="646">
        <v>1</v>
      </c>
      <c r="F141" s="654" t="str">
        <f>IF(M141="R",VLOOKUP(D141,'Routes and Directions'!$A$2:$D$283,3,FALSE),VLOOKUP(D141,'Routes and Directions'!$A$2:$D$283,4,FALSE))</f>
        <v>NB</v>
      </c>
      <c r="G141" s="646" t="s">
        <v>118</v>
      </c>
      <c r="H141" s="646">
        <v>0</v>
      </c>
      <c r="I141" s="646">
        <v>0.73799999999999999</v>
      </c>
      <c r="K141" s="646">
        <v>437.09800000000001</v>
      </c>
      <c r="L141" s="646">
        <v>437.83600000000001</v>
      </c>
      <c r="M141" s="646" t="s">
        <v>118</v>
      </c>
      <c r="N141" s="657" t="s">
        <v>123</v>
      </c>
      <c r="O141" s="646" t="s">
        <v>344</v>
      </c>
    </row>
    <row r="142" spans="1:15">
      <c r="A142" s="647">
        <v>141</v>
      </c>
      <c r="B142" s="647">
        <v>153600</v>
      </c>
      <c r="C142" s="646" t="s">
        <v>187</v>
      </c>
      <c r="D142" s="646">
        <v>1</v>
      </c>
      <c r="F142" s="654" t="str">
        <f>IF(M142="R",VLOOKUP(D142,'Routes and Directions'!$A$2:$D$283,3,FALSE),VLOOKUP(D142,'Routes and Directions'!$A$2:$D$283,4,FALSE))</f>
        <v>NB</v>
      </c>
      <c r="H142" s="646">
        <v>0.73799999999999999</v>
      </c>
      <c r="I142" s="646">
        <v>7.077</v>
      </c>
      <c r="K142" s="646">
        <v>437.83600000000001</v>
      </c>
      <c r="L142" s="646">
        <v>444.17500000000001</v>
      </c>
      <c r="M142" s="646" t="s">
        <v>118</v>
      </c>
      <c r="N142" s="657" t="s">
        <v>123</v>
      </c>
      <c r="O142" s="646" t="s">
        <v>344</v>
      </c>
    </row>
    <row r="143" spans="1:15">
      <c r="A143" s="647">
        <v>142</v>
      </c>
      <c r="B143" s="647">
        <v>158100</v>
      </c>
      <c r="C143" s="646" t="s">
        <v>185</v>
      </c>
      <c r="D143" s="646">
        <v>1</v>
      </c>
      <c r="F143" s="654" t="str">
        <f>IF(M143="R",VLOOKUP(D143,'Routes and Directions'!$A$2:$D$283,3,FALSE),VLOOKUP(D143,'Routes and Directions'!$A$2:$D$283,4,FALSE))</f>
        <v>NB</v>
      </c>
      <c r="H143" s="646">
        <v>0</v>
      </c>
      <c r="I143" s="646">
        <v>46.688000000000002</v>
      </c>
      <c r="K143" s="646">
        <v>444.17500000000001</v>
      </c>
      <c r="L143" s="646">
        <v>490.863</v>
      </c>
      <c r="M143" s="646" t="s">
        <v>118</v>
      </c>
      <c r="N143" s="657" t="s">
        <v>115</v>
      </c>
      <c r="O143" s="646" t="s">
        <v>344</v>
      </c>
    </row>
    <row r="144" spans="1:15">
      <c r="A144" s="647">
        <v>143</v>
      </c>
      <c r="B144" s="647">
        <v>168160</v>
      </c>
      <c r="C144" s="646" t="s">
        <v>185</v>
      </c>
      <c r="D144" s="646">
        <v>1</v>
      </c>
      <c r="F144" s="654" t="str">
        <f>IF(M144="R",VLOOKUP(D144,'Routes and Directions'!$A$2:$D$283,3,FALSE),VLOOKUP(D144,'Routes and Directions'!$A$2:$D$283,4,FALSE))</f>
        <v>NB</v>
      </c>
      <c r="G144" s="646" t="s">
        <v>118</v>
      </c>
      <c r="H144" s="646">
        <v>46.688000000000002</v>
      </c>
      <c r="I144" s="646">
        <v>46.811</v>
      </c>
      <c r="K144" s="646">
        <v>490.863</v>
      </c>
      <c r="L144" s="646">
        <v>490.98599999999999</v>
      </c>
      <c r="M144" s="646" t="s">
        <v>118</v>
      </c>
      <c r="N144" s="657" t="s">
        <v>115</v>
      </c>
      <c r="O144" s="646" t="s">
        <v>344</v>
      </c>
    </row>
    <row r="145" spans="1:15">
      <c r="A145" s="647">
        <v>144</v>
      </c>
      <c r="B145" s="647">
        <v>168180</v>
      </c>
      <c r="C145" s="646" t="s">
        <v>185</v>
      </c>
      <c r="D145" s="646">
        <v>1</v>
      </c>
      <c r="F145" s="654" t="str">
        <f>IF(M145="R",VLOOKUP(D145,'Routes and Directions'!$A$2:$D$283,3,FALSE),VLOOKUP(D145,'Routes and Directions'!$A$2:$D$283,4,FALSE))</f>
        <v>NB</v>
      </c>
      <c r="H145" s="646">
        <v>46.828000000000003</v>
      </c>
      <c r="I145" s="646">
        <v>50.509</v>
      </c>
      <c r="K145" s="646">
        <v>490.98599999999999</v>
      </c>
      <c r="L145" s="646">
        <v>494.66699999999997</v>
      </c>
      <c r="M145" s="646" t="s">
        <v>118</v>
      </c>
      <c r="N145" s="657" t="s">
        <v>115</v>
      </c>
      <c r="O145" s="646" t="s">
        <v>344</v>
      </c>
    </row>
    <row r="146" spans="1:15">
      <c r="A146" s="647">
        <v>145</v>
      </c>
      <c r="B146" s="647">
        <v>169300</v>
      </c>
      <c r="C146" s="646" t="s">
        <v>191</v>
      </c>
      <c r="D146" s="646">
        <v>1</v>
      </c>
      <c r="F146" s="654" t="str">
        <f>IF(M146="R",VLOOKUP(D146,'Routes and Directions'!$A$2:$D$283,3,FALSE),VLOOKUP(D146,'Routes and Directions'!$A$2:$D$283,4,FALSE))</f>
        <v>NB</v>
      </c>
      <c r="H146" s="646">
        <v>0</v>
      </c>
      <c r="I146" s="646">
        <v>32.648000000000003</v>
      </c>
      <c r="K146" s="646">
        <v>494.66699999999997</v>
      </c>
      <c r="L146" s="646">
        <v>527.31500000000005</v>
      </c>
      <c r="M146" s="646" t="s">
        <v>118</v>
      </c>
      <c r="N146" s="657" t="s">
        <v>115</v>
      </c>
      <c r="O146" s="646" t="s">
        <v>344</v>
      </c>
    </row>
    <row r="147" spans="1:15">
      <c r="A147" s="647">
        <v>146</v>
      </c>
      <c r="B147" s="647">
        <v>173480</v>
      </c>
      <c r="C147" s="646" t="s">
        <v>191</v>
      </c>
      <c r="D147" s="646">
        <v>1</v>
      </c>
      <c r="F147" s="654" t="str">
        <f>IF(M147="R",VLOOKUP(D147,'Routes and Directions'!$A$2:$D$283,3,FALSE),VLOOKUP(D147,'Routes and Directions'!$A$2:$D$283,4,FALSE))</f>
        <v>NB</v>
      </c>
      <c r="G147" s="646" t="s">
        <v>122</v>
      </c>
      <c r="H147" s="646">
        <v>32.648000000000003</v>
      </c>
      <c r="I147" s="646">
        <v>32.902000000000001</v>
      </c>
      <c r="K147" s="646">
        <v>527.31500000000005</v>
      </c>
      <c r="L147" s="646">
        <v>527.56899999999996</v>
      </c>
      <c r="M147" s="646" t="s">
        <v>118</v>
      </c>
      <c r="N147" s="657" t="s">
        <v>115</v>
      </c>
      <c r="O147" s="646" t="s">
        <v>344</v>
      </c>
    </row>
    <row r="148" spans="1:15">
      <c r="A148" s="647">
        <v>147</v>
      </c>
      <c r="B148" s="647">
        <v>173530</v>
      </c>
      <c r="C148" s="646" t="s">
        <v>191</v>
      </c>
      <c r="D148" s="646">
        <v>1</v>
      </c>
      <c r="F148" s="654" t="str">
        <f>IF(M148="R",VLOOKUP(D148,'Routes and Directions'!$A$2:$D$283,3,FALSE),VLOOKUP(D148,'Routes and Directions'!$A$2:$D$283,4,FALSE))</f>
        <v>NB</v>
      </c>
      <c r="G148" s="646" t="s">
        <v>118</v>
      </c>
      <c r="H148" s="646">
        <v>32.902000000000001</v>
      </c>
      <c r="I148" s="646">
        <v>33.462000000000003</v>
      </c>
      <c r="K148" s="646">
        <v>527.56899999999996</v>
      </c>
      <c r="L148" s="646">
        <v>528.12900000000002</v>
      </c>
      <c r="M148" s="646" t="s">
        <v>118</v>
      </c>
      <c r="N148" s="657" t="s">
        <v>115</v>
      </c>
      <c r="O148" s="646" t="s">
        <v>344</v>
      </c>
    </row>
    <row r="149" spans="1:15">
      <c r="A149" s="647">
        <v>148</v>
      </c>
      <c r="B149" s="647">
        <v>173653</v>
      </c>
      <c r="C149" s="646" t="s">
        <v>191</v>
      </c>
      <c r="D149" s="646">
        <v>1</v>
      </c>
      <c r="F149" s="654" t="str">
        <f>IF(M149="R",VLOOKUP(D149,'Routes and Directions'!$A$2:$D$283,3,FALSE),VLOOKUP(D149,'Routes and Directions'!$A$2:$D$283,4,FALSE))</f>
        <v>NB</v>
      </c>
      <c r="H149" s="646">
        <v>33.520000000000003</v>
      </c>
      <c r="I149" s="646">
        <v>43.506999999999998</v>
      </c>
      <c r="K149" s="646">
        <v>528.12900000000002</v>
      </c>
      <c r="L149" s="646">
        <v>538.11599999999999</v>
      </c>
      <c r="M149" s="646" t="s">
        <v>118</v>
      </c>
      <c r="N149" s="657" t="s">
        <v>115</v>
      </c>
      <c r="O149" s="646" t="s">
        <v>344</v>
      </c>
    </row>
    <row r="150" spans="1:15">
      <c r="A150" s="647">
        <v>149</v>
      </c>
      <c r="B150" s="647">
        <v>174000</v>
      </c>
      <c r="C150" s="646" t="s">
        <v>191</v>
      </c>
      <c r="D150" s="646">
        <v>1</v>
      </c>
      <c r="F150" s="654" t="str">
        <f>IF(M150="R",VLOOKUP(D150,'Routes and Directions'!$A$2:$D$283,3,FALSE),VLOOKUP(D150,'Routes and Directions'!$A$2:$D$283,4,FALSE))</f>
        <v>NB</v>
      </c>
      <c r="G150" s="646" t="s">
        <v>118</v>
      </c>
      <c r="H150" s="646">
        <v>43.506999999999998</v>
      </c>
      <c r="I150" s="646">
        <v>45.088000000000001</v>
      </c>
      <c r="K150" s="646">
        <v>538.11599999999999</v>
      </c>
      <c r="L150" s="646">
        <v>539.697</v>
      </c>
      <c r="M150" s="646" t="s">
        <v>118</v>
      </c>
      <c r="N150" s="657" t="s">
        <v>115</v>
      </c>
      <c r="O150" s="646" t="s">
        <v>344</v>
      </c>
    </row>
    <row r="151" spans="1:15">
      <c r="A151" s="647">
        <v>150</v>
      </c>
      <c r="B151" s="647">
        <v>174100</v>
      </c>
      <c r="C151" s="646" t="s">
        <v>191</v>
      </c>
      <c r="D151" s="646">
        <v>1</v>
      </c>
      <c r="F151" s="654" t="str">
        <f>IF(M151="R",VLOOKUP(D151,'Routes and Directions'!$A$2:$D$283,3,FALSE),VLOOKUP(D151,'Routes and Directions'!$A$2:$D$283,4,FALSE))</f>
        <v>NB</v>
      </c>
      <c r="H151" s="646">
        <v>45.231000000000002</v>
      </c>
      <c r="I151" s="646">
        <v>51.536999999999999</v>
      </c>
      <c r="K151" s="646">
        <v>539.697</v>
      </c>
      <c r="L151" s="646">
        <v>546.00300000000004</v>
      </c>
      <c r="M151" s="646" t="s">
        <v>118</v>
      </c>
      <c r="N151" s="657" t="s">
        <v>115</v>
      </c>
      <c r="O151" s="646" t="s">
        <v>344</v>
      </c>
    </row>
    <row r="152" spans="1:15">
      <c r="A152" s="647">
        <v>151</v>
      </c>
      <c r="B152" s="647">
        <v>174370</v>
      </c>
      <c r="C152" s="646" t="s">
        <v>191</v>
      </c>
      <c r="D152" s="646">
        <v>1</v>
      </c>
      <c r="F152" s="654" t="str">
        <f>IF(M152="R",VLOOKUP(D152,'Routes and Directions'!$A$2:$D$283,3,FALSE),VLOOKUP(D152,'Routes and Directions'!$A$2:$D$283,4,FALSE))</f>
        <v>NB</v>
      </c>
      <c r="G152" s="646" t="s">
        <v>118</v>
      </c>
      <c r="H152" s="646">
        <v>51.536999999999999</v>
      </c>
      <c r="I152" s="646">
        <v>51.643999999999998</v>
      </c>
      <c r="K152" s="646">
        <v>546.00300000000004</v>
      </c>
      <c r="L152" s="646">
        <v>546.11</v>
      </c>
      <c r="M152" s="646" t="s">
        <v>118</v>
      </c>
      <c r="N152" s="657" t="s">
        <v>115</v>
      </c>
      <c r="O152" s="646" t="s">
        <v>344</v>
      </c>
    </row>
    <row r="153" spans="1:15">
      <c r="A153" s="647">
        <v>152</v>
      </c>
      <c r="B153" s="647">
        <v>174380</v>
      </c>
      <c r="C153" s="646" t="s">
        <v>191</v>
      </c>
      <c r="D153" s="646">
        <v>1</v>
      </c>
      <c r="F153" s="654" t="str">
        <f>IF(M153="R",VLOOKUP(D153,'Routes and Directions'!$A$2:$D$283,3,FALSE),VLOOKUP(D153,'Routes and Directions'!$A$2:$D$283,4,FALSE))</f>
        <v>NB</v>
      </c>
      <c r="H153" s="646">
        <v>51.664000000000001</v>
      </c>
      <c r="I153" s="646">
        <v>58.582999999999998</v>
      </c>
      <c r="K153" s="646">
        <v>546.11</v>
      </c>
      <c r="L153" s="646">
        <v>553.029</v>
      </c>
      <c r="M153" s="646" t="s">
        <v>118</v>
      </c>
      <c r="N153" s="657" t="s">
        <v>115</v>
      </c>
      <c r="O153" s="646" t="s">
        <v>344</v>
      </c>
    </row>
    <row r="154" spans="1:15">
      <c r="A154" s="647">
        <v>153</v>
      </c>
      <c r="B154" s="647">
        <v>175000</v>
      </c>
      <c r="C154" s="646" t="s">
        <v>164</v>
      </c>
      <c r="D154" s="646">
        <v>1</v>
      </c>
      <c r="F154" s="654" t="str">
        <f>IF(M154="R",VLOOKUP(D154,'Routes and Directions'!$A$2:$D$283,3,FALSE),VLOOKUP(D154,'Routes and Directions'!$A$2:$D$283,4,FALSE))</f>
        <v>NB</v>
      </c>
      <c r="H154" s="646">
        <v>0</v>
      </c>
      <c r="I154" s="646">
        <v>10.179</v>
      </c>
      <c r="K154" s="646">
        <v>553.029</v>
      </c>
      <c r="L154" s="646">
        <v>563.20799999999997</v>
      </c>
      <c r="M154" s="646" t="s">
        <v>118</v>
      </c>
      <c r="N154" s="657" t="s">
        <v>115</v>
      </c>
      <c r="O154" s="646" t="s">
        <v>344</v>
      </c>
    </row>
    <row r="155" spans="1:15">
      <c r="A155" s="647">
        <v>154</v>
      </c>
      <c r="B155" s="647">
        <v>178040</v>
      </c>
      <c r="C155" s="646" t="s">
        <v>164</v>
      </c>
      <c r="D155" s="646">
        <v>1</v>
      </c>
      <c r="F155" s="654" t="str">
        <f>IF(M155="R",VLOOKUP(D155,'Routes and Directions'!$A$2:$D$283,3,FALSE),VLOOKUP(D155,'Routes and Directions'!$A$2:$D$283,4,FALSE))</f>
        <v>NB</v>
      </c>
      <c r="G155" s="646" t="s">
        <v>118</v>
      </c>
      <c r="H155" s="646">
        <v>10.179</v>
      </c>
      <c r="I155" s="646">
        <v>10.582000000000001</v>
      </c>
      <c r="K155" s="646">
        <v>563.20799999999997</v>
      </c>
      <c r="L155" s="646">
        <v>563.61099999999999</v>
      </c>
      <c r="M155" s="646" t="s">
        <v>118</v>
      </c>
      <c r="N155" s="657" t="s">
        <v>115</v>
      </c>
      <c r="O155" s="646" t="s">
        <v>344</v>
      </c>
    </row>
    <row r="156" spans="1:15">
      <c r="A156" s="647">
        <v>155</v>
      </c>
      <c r="B156" s="647">
        <v>178080</v>
      </c>
      <c r="C156" s="646" t="s">
        <v>164</v>
      </c>
      <c r="D156" s="646">
        <v>1</v>
      </c>
      <c r="F156" s="654" t="str">
        <f>IF(M156="R",VLOOKUP(D156,'Routes and Directions'!$A$2:$D$283,3,FALSE),VLOOKUP(D156,'Routes and Directions'!$A$2:$D$283,4,FALSE))</f>
        <v>NB</v>
      </c>
      <c r="H156" s="646">
        <v>10.637</v>
      </c>
      <c r="I156" s="646">
        <v>12.887</v>
      </c>
      <c r="K156" s="646">
        <v>563.61099999999999</v>
      </c>
      <c r="L156" s="646">
        <v>565.86099999999999</v>
      </c>
      <c r="M156" s="646" t="s">
        <v>118</v>
      </c>
      <c r="N156" s="657" t="s">
        <v>115</v>
      </c>
      <c r="O156" s="646" t="s">
        <v>344</v>
      </c>
    </row>
    <row r="157" spans="1:15">
      <c r="A157" s="647">
        <v>156</v>
      </c>
      <c r="B157" s="647">
        <v>178810</v>
      </c>
      <c r="C157" s="646" t="s">
        <v>164</v>
      </c>
      <c r="D157" s="646">
        <v>1</v>
      </c>
      <c r="F157" s="654" t="str">
        <f>IF(M157="R",VLOOKUP(D157,'Routes and Directions'!$A$2:$D$283,3,FALSE),VLOOKUP(D157,'Routes and Directions'!$A$2:$D$283,4,FALSE))</f>
        <v>NB</v>
      </c>
      <c r="G157" s="646" t="s">
        <v>118</v>
      </c>
      <c r="H157" s="646">
        <v>12.887</v>
      </c>
      <c r="I157" s="646">
        <v>13.223000000000001</v>
      </c>
      <c r="K157" s="646">
        <v>565.86099999999999</v>
      </c>
      <c r="L157" s="646">
        <v>566.197</v>
      </c>
      <c r="M157" s="646" t="s">
        <v>118</v>
      </c>
      <c r="N157" s="657" t="s">
        <v>115</v>
      </c>
      <c r="O157" s="646" t="s">
        <v>344</v>
      </c>
    </row>
    <row r="158" spans="1:15">
      <c r="A158" s="647">
        <v>157</v>
      </c>
      <c r="B158" s="647">
        <v>178850</v>
      </c>
      <c r="C158" s="646" t="s">
        <v>164</v>
      </c>
      <c r="D158" s="646">
        <v>1</v>
      </c>
      <c r="F158" s="654" t="str">
        <f>IF(M158="R",VLOOKUP(D158,'Routes and Directions'!$A$2:$D$283,3,FALSE),VLOOKUP(D158,'Routes and Directions'!$A$2:$D$283,4,FALSE))</f>
        <v>NB</v>
      </c>
      <c r="H158" s="646">
        <v>13.259</v>
      </c>
      <c r="I158" s="646">
        <v>24.934000000000001</v>
      </c>
      <c r="K158" s="646">
        <v>566.197</v>
      </c>
      <c r="L158" s="646">
        <v>577.87199999999996</v>
      </c>
      <c r="M158" s="646" t="s">
        <v>118</v>
      </c>
      <c r="N158" s="657" t="s">
        <v>115</v>
      </c>
      <c r="O158" s="646" t="s">
        <v>344</v>
      </c>
    </row>
    <row r="159" spans="1:15">
      <c r="A159" s="647">
        <v>158</v>
      </c>
      <c r="B159" s="647">
        <v>182600</v>
      </c>
      <c r="C159" s="646" t="s">
        <v>164</v>
      </c>
      <c r="D159" s="646">
        <v>1</v>
      </c>
      <c r="F159" s="654" t="str">
        <f>IF(M159="R",VLOOKUP(D159,'Routes and Directions'!$A$2:$D$283,3,FALSE),VLOOKUP(D159,'Routes and Directions'!$A$2:$D$283,4,FALSE))</f>
        <v>NB</v>
      </c>
      <c r="G159" s="646" t="s">
        <v>118</v>
      </c>
      <c r="H159" s="646">
        <v>24.934000000000001</v>
      </c>
      <c r="I159" s="646">
        <v>25.956</v>
      </c>
      <c r="K159" s="646">
        <v>577.87199999999996</v>
      </c>
      <c r="L159" s="646">
        <v>578.89400000000001</v>
      </c>
      <c r="M159" s="646" t="s">
        <v>118</v>
      </c>
      <c r="N159" s="657" t="s">
        <v>115</v>
      </c>
      <c r="O159" s="646" t="s">
        <v>344</v>
      </c>
    </row>
    <row r="160" spans="1:15">
      <c r="A160" s="647">
        <v>159</v>
      </c>
      <c r="B160" s="647">
        <v>182800</v>
      </c>
      <c r="C160" s="646" t="s">
        <v>164</v>
      </c>
      <c r="D160" s="646">
        <v>1</v>
      </c>
      <c r="F160" s="654" t="str">
        <f>IF(M160="R",VLOOKUP(D160,'Routes and Directions'!$A$2:$D$283,3,FALSE),VLOOKUP(D160,'Routes and Directions'!$A$2:$D$283,4,FALSE))</f>
        <v>NB</v>
      </c>
      <c r="H160" s="646">
        <v>26.437000000000001</v>
      </c>
      <c r="I160" s="646">
        <v>48.851999999999997</v>
      </c>
      <c r="K160" s="646">
        <v>578.89400000000001</v>
      </c>
      <c r="L160" s="646">
        <v>601.30899999999997</v>
      </c>
      <c r="M160" s="646" t="s">
        <v>118</v>
      </c>
      <c r="N160" s="657" t="s">
        <v>115</v>
      </c>
      <c r="O160" s="646" t="s">
        <v>344</v>
      </c>
    </row>
    <row r="161" spans="1:15">
      <c r="A161" s="647">
        <v>160</v>
      </c>
      <c r="B161" s="647">
        <v>189000</v>
      </c>
      <c r="C161" s="646" t="s">
        <v>164</v>
      </c>
      <c r="D161" s="646">
        <v>1</v>
      </c>
      <c r="F161" s="654" t="str">
        <f>IF(M161="R",VLOOKUP(D161,'Routes and Directions'!$A$2:$D$283,3,FALSE),VLOOKUP(D161,'Routes and Directions'!$A$2:$D$283,4,FALSE))</f>
        <v>NB</v>
      </c>
      <c r="G161" s="646" t="s">
        <v>118</v>
      </c>
      <c r="H161" s="646">
        <v>48.851999999999997</v>
      </c>
      <c r="I161" s="646">
        <v>49.941000000000003</v>
      </c>
      <c r="K161" s="646">
        <v>601.30899999999997</v>
      </c>
      <c r="L161" s="646">
        <v>602.39800000000002</v>
      </c>
      <c r="M161" s="646" t="s">
        <v>118</v>
      </c>
      <c r="N161" s="657" t="s">
        <v>115</v>
      </c>
      <c r="O161" s="646" t="s">
        <v>344</v>
      </c>
    </row>
    <row r="162" spans="1:15">
      <c r="A162" s="647">
        <v>161</v>
      </c>
      <c r="B162" s="647">
        <v>189100</v>
      </c>
      <c r="C162" s="646" t="s">
        <v>164</v>
      </c>
      <c r="D162" s="646">
        <v>1</v>
      </c>
      <c r="F162" s="654" t="str">
        <f>IF(M162="R",VLOOKUP(D162,'Routes and Directions'!$A$2:$D$283,3,FALSE),VLOOKUP(D162,'Routes and Directions'!$A$2:$D$283,4,FALSE))</f>
        <v>NB</v>
      </c>
      <c r="H162" s="646">
        <v>50.024999999999999</v>
      </c>
      <c r="I162" s="646">
        <v>50.451000000000001</v>
      </c>
      <c r="K162" s="646">
        <v>602.39800000000002</v>
      </c>
      <c r="L162" s="646">
        <v>602.82399999999996</v>
      </c>
      <c r="M162" s="646" t="s">
        <v>118</v>
      </c>
      <c r="N162" s="657" t="s">
        <v>115</v>
      </c>
      <c r="O162" s="646" t="s">
        <v>344</v>
      </c>
    </row>
    <row r="163" spans="1:15">
      <c r="A163" s="647">
        <v>162</v>
      </c>
      <c r="B163" s="647">
        <v>189700</v>
      </c>
      <c r="C163" s="646" t="s">
        <v>164</v>
      </c>
      <c r="D163" s="646">
        <v>1</v>
      </c>
      <c r="F163" s="654" t="str">
        <f>IF(M163="R",VLOOKUP(D163,'Routes and Directions'!$A$2:$D$283,3,FALSE),VLOOKUP(D163,'Routes and Directions'!$A$2:$D$283,4,FALSE))</f>
        <v>NB</v>
      </c>
      <c r="G163" s="646" t="s">
        <v>118</v>
      </c>
      <c r="H163" s="646">
        <v>50.451000000000001</v>
      </c>
      <c r="I163" s="646">
        <v>50.984999999999999</v>
      </c>
      <c r="K163" s="646">
        <v>602.82399999999996</v>
      </c>
      <c r="L163" s="646">
        <v>603.35799999999995</v>
      </c>
      <c r="M163" s="646" t="s">
        <v>118</v>
      </c>
      <c r="N163" s="657" t="s">
        <v>123</v>
      </c>
      <c r="O163" s="646" t="s">
        <v>344</v>
      </c>
    </row>
    <row r="164" spans="1:15">
      <c r="A164" s="647">
        <v>163</v>
      </c>
      <c r="B164" s="647">
        <v>189800</v>
      </c>
      <c r="C164" s="646" t="s">
        <v>164</v>
      </c>
      <c r="D164" s="646">
        <v>1</v>
      </c>
      <c r="F164" s="654" t="str">
        <f>IF(M164="R",VLOOKUP(D164,'Routes and Directions'!$A$2:$D$283,3,FALSE),VLOOKUP(D164,'Routes and Directions'!$A$2:$D$283,4,FALSE))</f>
        <v>NB</v>
      </c>
      <c r="G164" s="646" t="s">
        <v>118</v>
      </c>
      <c r="H164" s="646">
        <v>50.984999999999999</v>
      </c>
      <c r="I164" s="646">
        <v>51.54</v>
      </c>
      <c r="K164" s="646">
        <v>603.35799999999995</v>
      </c>
      <c r="L164" s="646">
        <v>603.91300000000001</v>
      </c>
      <c r="M164" s="646" t="s">
        <v>118</v>
      </c>
      <c r="N164" s="657" t="s">
        <v>115</v>
      </c>
      <c r="O164" s="646" t="s">
        <v>344</v>
      </c>
    </row>
    <row r="165" spans="1:15">
      <c r="A165" s="647">
        <v>164</v>
      </c>
      <c r="B165" s="647">
        <v>190500</v>
      </c>
      <c r="C165" s="646" t="s">
        <v>164</v>
      </c>
      <c r="D165" s="646">
        <v>1</v>
      </c>
      <c r="F165" s="654" t="str">
        <f>IF(M165="R",VLOOKUP(D165,'Routes and Directions'!$A$2:$D$283,3,FALSE),VLOOKUP(D165,'Routes and Directions'!$A$2:$D$283,4,FALSE))</f>
        <v>NB</v>
      </c>
      <c r="H165" s="646">
        <v>51.865000000000002</v>
      </c>
      <c r="I165" s="646">
        <v>51.906999999999996</v>
      </c>
      <c r="K165" s="646">
        <v>603.91300000000001</v>
      </c>
      <c r="L165" s="646">
        <v>603.95500000000004</v>
      </c>
      <c r="M165" s="646" t="s">
        <v>118</v>
      </c>
      <c r="N165" s="657" t="s">
        <v>115</v>
      </c>
      <c r="O165" s="646" t="s">
        <v>344</v>
      </c>
    </row>
    <row r="166" spans="1:15">
      <c r="A166" s="647">
        <v>165</v>
      </c>
      <c r="B166" s="647">
        <v>190600</v>
      </c>
      <c r="C166" s="646" t="s">
        <v>164</v>
      </c>
      <c r="D166" s="646">
        <v>1</v>
      </c>
      <c r="F166" s="654" t="str">
        <f>IF(M166="R",VLOOKUP(D166,'Routes and Directions'!$A$2:$D$283,3,FALSE),VLOOKUP(D166,'Routes and Directions'!$A$2:$D$283,4,FALSE))</f>
        <v>NB</v>
      </c>
      <c r="G166" s="646" t="s">
        <v>118</v>
      </c>
      <c r="H166" s="646">
        <v>51.906999999999996</v>
      </c>
      <c r="I166" s="646">
        <v>52.524999999999999</v>
      </c>
      <c r="K166" s="646">
        <v>603.95500000000004</v>
      </c>
      <c r="L166" s="646">
        <v>604.57299999999998</v>
      </c>
      <c r="M166" s="646" t="s">
        <v>118</v>
      </c>
      <c r="N166" s="657" t="s">
        <v>115</v>
      </c>
      <c r="O166" s="646" t="s">
        <v>344</v>
      </c>
    </row>
    <row r="167" spans="1:15">
      <c r="A167" s="647">
        <v>166</v>
      </c>
      <c r="B167" s="647">
        <v>190700</v>
      </c>
      <c r="C167" s="646" t="s">
        <v>164</v>
      </c>
      <c r="D167" s="646">
        <v>1</v>
      </c>
      <c r="F167" s="654" t="str">
        <f>IF(M167="R",VLOOKUP(D167,'Routes and Directions'!$A$2:$D$283,3,FALSE),VLOOKUP(D167,'Routes and Directions'!$A$2:$D$283,4,FALSE))</f>
        <v>NB</v>
      </c>
      <c r="H167" s="646">
        <v>52.636000000000003</v>
      </c>
      <c r="I167" s="646">
        <v>52.735999999999997</v>
      </c>
      <c r="K167" s="646">
        <v>604.57299999999998</v>
      </c>
      <c r="L167" s="646">
        <v>604.673</v>
      </c>
      <c r="M167" s="646" t="s">
        <v>118</v>
      </c>
      <c r="N167" s="657" t="s">
        <v>115</v>
      </c>
      <c r="O167" s="646" t="s">
        <v>344</v>
      </c>
    </row>
    <row r="168" spans="1:15">
      <c r="A168" s="647">
        <v>167</v>
      </c>
      <c r="B168" s="647">
        <v>190900</v>
      </c>
      <c r="C168" s="646" t="s">
        <v>164</v>
      </c>
      <c r="D168" s="646">
        <v>1</v>
      </c>
      <c r="F168" s="654" t="str">
        <f>IF(M168="R",VLOOKUP(D168,'Routes and Directions'!$A$2:$D$283,3,FALSE),VLOOKUP(D168,'Routes and Directions'!$A$2:$D$283,4,FALSE))</f>
        <v>NB</v>
      </c>
      <c r="G168" s="646" t="s">
        <v>118</v>
      </c>
      <c r="H168" s="646">
        <v>52.735999999999997</v>
      </c>
      <c r="I168" s="646">
        <v>56.064</v>
      </c>
      <c r="K168" s="646">
        <v>604.673</v>
      </c>
      <c r="L168" s="646">
        <v>608.00099999999998</v>
      </c>
      <c r="M168" s="646" t="s">
        <v>118</v>
      </c>
      <c r="N168" s="657" t="s">
        <v>115</v>
      </c>
      <c r="O168" s="646" t="s">
        <v>344</v>
      </c>
    </row>
    <row r="169" spans="1:15">
      <c r="A169" s="647">
        <v>168</v>
      </c>
      <c r="B169" s="647">
        <v>191400</v>
      </c>
      <c r="C169" s="646" t="s">
        <v>164</v>
      </c>
      <c r="D169" s="646">
        <v>1</v>
      </c>
      <c r="F169" s="654" t="str">
        <f>IF(M169="R",VLOOKUP(D169,'Routes and Directions'!$A$2:$D$283,3,FALSE),VLOOKUP(D169,'Routes and Directions'!$A$2:$D$283,4,FALSE))</f>
        <v>NB</v>
      </c>
      <c r="H169" s="646">
        <v>56.732999999999997</v>
      </c>
      <c r="I169" s="646">
        <v>58.52</v>
      </c>
      <c r="K169" s="646">
        <v>608.00099999999998</v>
      </c>
      <c r="L169" s="646">
        <v>609.78800000000001</v>
      </c>
      <c r="M169" s="646" t="s">
        <v>118</v>
      </c>
      <c r="N169" s="657" t="s">
        <v>115</v>
      </c>
      <c r="O169" s="646" t="s">
        <v>344</v>
      </c>
    </row>
    <row r="170" spans="1:15">
      <c r="A170" s="647">
        <v>169</v>
      </c>
      <c r="B170" s="647">
        <v>191400</v>
      </c>
      <c r="C170" s="646" t="s">
        <v>164</v>
      </c>
      <c r="D170" s="646">
        <v>1</v>
      </c>
      <c r="F170" s="654" t="str">
        <f>IF(M170="R",VLOOKUP(D170,'Routes and Directions'!$A$2:$D$283,3,FALSE),VLOOKUP(D170,'Routes and Directions'!$A$2:$D$283,4,FALSE))</f>
        <v>NB</v>
      </c>
      <c r="H170" s="646">
        <v>58.52</v>
      </c>
      <c r="I170" s="646">
        <v>59.2</v>
      </c>
      <c r="K170" s="646">
        <v>609.78800000000001</v>
      </c>
      <c r="L170" s="646">
        <v>610.46799999999996</v>
      </c>
      <c r="M170" s="646" t="s">
        <v>118</v>
      </c>
      <c r="N170" s="657" t="s">
        <v>123</v>
      </c>
      <c r="O170" s="646" t="s">
        <v>344</v>
      </c>
    </row>
    <row r="171" spans="1:15">
      <c r="A171" s="647">
        <v>170</v>
      </c>
      <c r="B171" s="647">
        <v>191400</v>
      </c>
      <c r="C171" s="646" t="s">
        <v>164</v>
      </c>
      <c r="D171" s="646">
        <v>1</v>
      </c>
      <c r="F171" s="654" t="str">
        <f>IF(M171="R",VLOOKUP(D171,'Routes and Directions'!$A$2:$D$283,3,FALSE),VLOOKUP(D171,'Routes and Directions'!$A$2:$D$283,4,FALSE))</f>
        <v>NB</v>
      </c>
      <c r="H171" s="646">
        <v>59.2</v>
      </c>
      <c r="I171" s="646">
        <v>59.27</v>
      </c>
      <c r="K171" s="646">
        <v>610.46799999999996</v>
      </c>
      <c r="L171" s="646">
        <v>610.53800000000001</v>
      </c>
      <c r="M171" s="646" t="s">
        <v>118</v>
      </c>
      <c r="N171" s="657" t="s">
        <v>115</v>
      </c>
      <c r="O171" s="646" t="s">
        <v>344</v>
      </c>
    </row>
    <row r="172" spans="1:15">
      <c r="A172" s="647">
        <v>171</v>
      </c>
      <c r="B172" s="647">
        <v>191400</v>
      </c>
      <c r="C172" s="646" t="s">
        <v>164</v>
      </c>
      <c r="D172" s="646">
        <v>1</v>
      </c>
      <c r="F172" s="654" t="str">
        <f>IF(M172="R",VLOOKUP(D172,'Routes and Directions'!$A$2:$D$283,3,FALSE),VLOOKUP(D172,'Routes and Directions'!$A$2:$D$283,4,FALSE))</f>
        <v>NB</v>
      </c>
      <c r="H172" s="646">
        <v>59.27</v>
      </c>
      <c r="I172" s="646">
        <v>59.667000000000002</v>
      </c>
      <c r="K172" s="646">
        <v>610.53800000000001</v>
      </c>
      <c r="L172" s="646">
        <v>610.93499999999995</v>
      </c>
      <c r="M172" s="646" t="s">
        <v>118</v>
      </c>
      <c r="N172" s="657" t="s">
        <v>123</v>
      </c>
      <c r="O172" s="646" t="s">
        <v>344</v>
      </c>
    </row>
    <row r="173" spans="1:15">
      <c r="A173" s="647">
        <v>172</v>
      </c>
      <c r="B173" s="647">
        <v>191400</v>
      </c>
      <c r="C173" s="646" t="s">
        <v>164</v>
      </c>
      <c r="D173" s="646">
        <v>1</v>
      </c>
      <c r="F173" s="654" t="str">
        <f>IF(M173="R",VLOOKUP(D173,'Routes and Directions'!$A$2:$D$283,3,FALSE),VLOOKUP(D173,'Routes and Directions'!$A$2:$D$283,4,FALSE))</f>
        <v>NB</v>
      </c>
      <c r="H173" s="646">
        <v>59.667000000000002</v>
      </c>
      <c r="I173" s="646">
        <v>60.673000000000002</v>
      </c>
      <c r="K173" s="646">
        <v>610.93499999999995</v>
      </c>
      <c r="L173" s="646">
        <v>611.94100000000003</v>
      </c>
      <c r="M173" s="646" t="s">
        <v>118</v>
      </c>
      <c r="N173" s="657" t="s">
        <v>115</v>
      </c>
      <c r="O173" s="646" t="s">
        <v>344</v>
      </c>
    </row>
    <row r="174" spans="1:15">
      <c r="A174" s="647">
        <v>173</v>
      </c>
      <c r="B174" s="647">
        <v>191400</v>
      </c>
      <c r="C174" s="646" t="s">
        <v>164</v>
      </c>
      <c r="D174" s="646">
        <v>1</v>
      </c>
      <c r="F174" s="654" t="str">
        <f>IF(M174="R",VLOOKUP(D174,'Routes and Directions'!$A$2:$D$283,3,FALSE),VLOOKUP(D174,'Routes and Directions'!$A$2:$D$283,4,FALSE))</f>
        <v>NB</v>
      </c>
      <c r="H174" s="646">
        <v>60.673000000000002</v>
      </c>
      <c r="I174" s="646">
        <v>61.292999999999999</v>
      </c>
      <c r="K174" s="646">
        <v>611.94100000000003</v>
      </c>
      <c r="L174" s="646">
        <v>612.56100000000004</v>
      </c>
      <c r="M174" s="646" t="s">
        <v>118</v>
      </c>
      <c r="N174" s="657" t="s">
        <v>123</v>
      </c>
      <c r="O174" s="646" t="s">
        <v>344</v>
      </c>
    </row>
    <row r="175" spans="1:15">
      <c r="A175" s="647">
        <v>174</v>
      </c>
      <c r="B175" s="647">
        <v>191400</v>
      </c>
      <c r="C175" s="646" t="s">
        <v>164</v>
      </c>
      <c r="D175" s="646">
        <v>1</v>
      </c>
      <c r="F175" s="654" t="str">
        <f>IF(M175="R",VLOOKUP(D175,'Routes and Directions'!$A$2:$D$283,3,FALSE),VLOOKUP(D175,'Routes and Directions'!$A$2:$D$283,4,FALSE))</f>
        <v>NB</v>
      </c>
      <c r="H175" s="646">
        <v>61.292999999999999</v>
      </c>
      <c r="I175" s="646">
        <v>61.491</v>
      </c>
      <c r="K175" s="646">
        <v>612.56100000000004</v>
      </c>
      <c r="L175" s="646">
        <v>612.75900000000001</v>
      </c>
      <c r="M175" s="646" t="s">
        <v>118</v>
      </c>
      <c r="N175" s="657" t="s">
        <v>115</v>
      </c>
      <c r="O175" s="646" t="s">
        <v>344</v>
      </c>
    </row>
    <row r="176" spans="1:15">
      <c r="A176" s="647">
        <v>175</v>
      </c>
      <c r="B176" s="647">
        <v>191400</v>
      </c>
      <c r="C176" s="646" t="s">
        <v>164</v>
      </c>
      <c r="D176" s="646">
        <v>1</v>
      </c>
      <c r="F176" s="654" t="str">
        <f>IF(M176="R",VLOOKUP(D176,'Routes and Directions'!$A$2:$D$283,3,FALSE),VLOOKUP(D176,'Routes and Directions'!$A$2:$D$283,4,FALSE))</f>
        <v>NB</v>
      </c>
      <c r="H176" s="646">
        <v>61.491</v>
      </c>
      <c r="I176" s="646">
        <v>62.006</v>
      </c>
      <c r="K176" s="646">
        <v>612.75900000000001</v>
      </c>
      <c r="L176" s="646">
        <v>613.274</v>
      </c>
      <c r="M176" s="646" t="s">
        <v>118</v>
      </c>
      <c r="N176" s="657" t="s">
        <v>123</v>
      </c>
      <c r="O176" s="646" t="s">
        <v>344</v>
      </c>
    </row>
    <row r="177" spans="1:15">
      <c r="A177" s="647">
        <v>176</v>
      </c>
      <c r="B177" s="647">
        <v>191400</v>
      </c>
      <c r="C177" s="646" t="s">
        <v>164</v>
      </c>
      <c r="D177" s="646">
        <v>1</v>
      </c>
      <c r="F177" s="654" t="str">
        <f>IF(M177="R",VLOOKUP(D177,'Routes and Directions'!$A$2:$D$283,3,FALSE),VLOOKUP(D177,'Routes and Directions'!$A$2:$D$283,4,FALSE))</f>
        <v>NB</v>
      </c>
      <c r="H177" s="646">
        <v>62.006</v>
      </c>
      <c r="I177" s="646">
        <v>64.16</v>
      </c>
      <c r="K177" s="646">
        <v>613.274</v>
      </c>
      <c r="L177" s="646">
        <v>615.428</v>
      </c>
      <c r="M177" s="646" t="s">
        <v>118</v>
      </c>
      <c r="N177" s="657" t="s">
        <v>115</v>
      </c>
      <c r="O177" s="646" t="s">
        <v>344</v>
      </c>
    </row>
    <row r="178" spans="1:15">
      <c r="A178" s="647">
        <v>177</v>
      </c>
      <c r="B178" s="647">
        <v>194800</v>
      </c>
      <c r="C178" s="646" t="s">
        <v>164</v>
      </c>
      <c r="D178" s="646">
        <v>1</v>
      </c>
      <c r="F178" s="654" t="str">
        <f>IF(M178="R",VLOOKUP(D178,'Routes and Directions'!$A$2:$D$283,3,FALSE),VLOOKUP(D178,'Routes and Directions'!$A$2:$D$283,4,FALSE))</f>
        <v>NB</v>
      </c>
      <c r="G178" s="646" t="s">
        <v>118</v>
      </c>
      <c r="H178" s="646">
        <v>64.16</v>
      </c>
      <c r="I178" s="646">
        <v>64.778999999999996</v>
      </c>
      <c r="K178" s="646">
        <v>615.428</v>
      </c>
      <c r="L178" s="646">
        <v>616.04700000000003</v>
      </c>
      <c r="M178" s="646" t="s">
        <v>118</v>
      </c>
      <c r="N178" s="657" t="s">
        <v>115</v>
      </c>
      <c r="O178" s="646" t="s">
        <v>344</v>
      </c>
    </row>
    <row r="179" spans="1:15">
      <c r="A179" s="647">
        <v>178</v>
      </c>
      <c r="B179" s="647">
        <v>194800</v>
      </c>
      <c r="C179" s="646" t="s">
        <v>164</v>
      </c>
      <c r="D179" s="646">
        <v>1</v>
      </c>
      <c r="F179" s="654" t="str">
        <f>IF(M179="R",VLOOKUP(D179,'Routes and Directions'!$A$2:$D$283,3,FALSE),VLOOKUP(D179,'Routes and Directions'!$A$2:$D$283,4,FALSE))</f>
        <v>NB</v>
      </c>
      <c r="G179" s="646" t="s">
        <v>118</v>
      </c>
      <c r="H179" s="646">
        <v>64.778999999999996</v>
      </c>
      <c r="I179" s="646">
        <v>65.078999999999994</v>
      </c>
      <c r="K179" s="646">
        <v>616.04700000000003</v>
      </c>
      <c r="L179" s="646">
        <v>616.34699999999998</v>
      </c>
      <c r="M179" s="646" t="s">
        <v>118</v>
      </c>
      <c r="N179" s="657" t="s">
        <v>123</v>
      </c>
      <c r="O179" s="646" t="s">
        <v>344</v>
      </c>
    </row>
    <row r="180" spans="1:15">
      <c r="A180" s="647">
        <v>179</v>
      </c>
      <c r="B180" s="647">
        <v>194800</v>
      </c>
      <c r="C180" s="646" t="s">
        <v>164</v>
      </c>
      <c r="D180" s="646">
        <v>1</v>
      </c>
      <c r="F180" s="654" t="str">
        <f>IF(M180="R",VLOOKUP(D180,'Routes and Directions'!$A$2:$D$283,3,FALSE),VLOOKUP(D180,'Routes and Directions'!$A$2:$D$283,4,FALSE))</f>
        <v>NB</v>
      </c>
      <c r="G180" s="646" t="s">
        <v>118</v>
      </c>
      <c r="H180" s="646">
        <v>65.078999999999994</v>
      </c>
      <c r="I180" s="646">
        <v>65.144999999999996</v>
      </c>
      <c r="K180" s="646">
        <v>616.34699999999998</v>
      </c>
      <c r="L180" s="646">
        <v>616.41300000000001</v>
      </c>
      <c r="M180" s="646" t="s">
        <v>118</v>
      </c>
      <c r="N180" s="657" t="s">
        <v>115</v>
      </c>
      <c r="O180" s="646" t="s">
        <v>344</v>
      </c>
    </row>
    <row r="181" spans="1:15">
      <c r="A181" s="647">
        <v>180</v>
      </c>
      <c r="B181" s="647">
        <v>195100</v>
      </c>
      <c r="C181" s="646" t="s">
        <v>164</v>
      </c>
      <c r="D181" s="646">
        <v>1</v>
      </c>
      <c r="F181" s="654" t="str">
        <f>IF(M181="R",VLOOKUP(D181,'Routes and Directions'!$A$2:$D$283,3,FALSE),VLOOKUP(D181,'Routes and Directions'!$A$2:$D$283,4,FALSE))</f>
        <v>NB</v>
      </c>
      <c r="H181" s="646">
        <v>65.162999999999997</v>
      </c>
      <c r="I181" s="646">
        <v>65.927999999999997</v>
      </c>
      <c r="K181" s="646">
        <v>616.41300000000001</v>
      </c>
      <c r="L181" s="646">
        <v>617.178</v>
      </c>
      <c r="M181" s="646" t="s">
        <v>118</v>
      </c>
      <c r="N181" s="657" t="s">
        <v>115</v>
      </c>
      <c r="O181" s="646" t="s">
        <v>344</v>
      </c>
    </row>
    <row r="182" spans="1:15">
      <c r="A182" s="647">
        <v>181</v>
      </c>
      <c r="B182" s="647">
        <v>195124</v>
      </c>
      <c r="C182" s="646" t="s">
        <v>164</v>
      </c>
      <c r="D182" s="646">
        <v>1</v>
      </c>
      <c r="F182" s="654" t="str">
        <f>IF(M182="R",VLOOKUP(D182,'Routes and Directions'!$A$2:$D$283,3,FALSE),VLOOKUP(D182,'Routes and Directions'!$A$2:$D$283,4,FALSE))</f>
        <v>NB</v>
      </c>
      <c r="G182" s="646" t="s">
        <v>118</v>
      </c>
      <c r="H182" s="646">
        <v>65.927999999999997</v>
      </c>
      <c r="I182" s="646">
        <v>66.049000000000007</v>
      </c>
      <c r="K182" s="646">
        <v>617.178</v>
      </c>
      <c r="L182" s="646">
        <v>617.29899999999998</v>
      </c>
      <c r="M182" s="646" t="s">
        <v>118</v>
      </c>
      <c r="N182" s="657" t="s">
        <v>115</v>
      </c>
      <c r="O182" s="646" t="s">
        <v>344</v>
      </c>
    </row>
    <row r="183" spans="1:15">
      <c r="A183" s="647">
        <v>182</v>
      </c>
      <c r="B183" s="647">
        <v>195128</v>
      </c>
      <c r="C183" s="646" t="s">
        <v>164</v>
      </c>
      <c r="D183" s="646">
        <v>1</v>
      </c>
      <c r="F183" s="654" t="str">
        <f>IF(M183="R",VLOOKUP(D183,'Routes and Directions'!$A$2:$D$283,3,FALSE),VLOOKUP(D183,'Routes and Directions'!$A$2:$D$283,4,FALSE))</f>
        <v>NB</v>
      </c>
      <c r="H183" s="646">
        <v>66.069999999999993</v>
      </c>
      <c r="I183" s="646">
        <v>78.933000000000007</v>
      </c>
      <c r="K183" s="646">
        <v>617.29899999999998</v>
      </c>
      <c r="L183" s="646">
        <v>630.16200000000003</v>
      </c>
      <c r="M183" s="646" t="s">
        <v>118</v>
      </c>
      <c r="N183" s="657" t="s">
        <v>115</v>
      </c>
      <c r="O183" s="646" t="s">
        <v>344</v>
      </c>
    </row>
    <row r="184" spans="1:15">
      <c r="A184" s="647">
        <v>183</v>
      </c>
      <c r="B184" s="647">
        <v>197900</v>
      </c>
      <c r="C184" s="646" t="s">
        <v>164</v>
      </c>
      <c r="D184" s="646">
        <v>1</v>
      </c>
      <c r="F184" s="654" t="str">
        <f>IF(M184="R",VLOOKUP(D184,'Routes and Directions'!$A$2:$D$283,3,FALSE),VLOOKUP(D184,'Routes and Directions'!$A$2:$D$283,4,FALSE))</f>
        <v>NB</v>
      </c>
      <c r="G184" s="646" t="s">
        <v>118</v>
      </c>
      <c r="H184" s="646">
        <v>78.933000000000007</v>
      </c>
      <c r="I184" s="646">
        <v>81.7</v>
      </c>
      <c r="K184" s="646">
        <v>630.16200000000003</v>
      </c>
      <c r="L184" s="646">
        <v>632.92899999999997</v>
      </c>
      <c r="M184" s="646" t="s">
        <v>118</v>
      </c>
      <c r="N184" s="657" t="s">
        <v>115</v>
      </c>
      <c r="O184" s="646" t="s">
        <v>344</v>
      </c>
    </row>
    <row r="185" spans="1:15">
      <c r="A185" s="647">
        <v>184</v>
      </c>
      <c r="B185" s="647">
        <v>198796</v>
      </c>
      <c r="C185" s="646" t="s">
        <v>164</v>
      </c>
      <c r="D185" s="646">
        <v>1</v>
      </c>
      <c r="F185" s="654" t="str">
        <f>IF(M185="R",VLOOKUP(D185,'Routes and Directions'!$A$2:$D$283,3,FALSE),VLOOKUP(D185,'Routes and Directions'!$A$2:$D$283,4,FALSE))</f>
        <v>NB</v>
      </c>
      <c r="H185" s="646">
        <v>82.010999999999996</v>
      </c>
      <c r="I185" s="646">
        <v>105.578</v>
      </c>
      <c r="K185" s="646">
        <v>632.92899999999997</v>
      </c>
      <c r="L185" s="646">
        <v>656.49599999999998</v>
      </c>
      <c r="M185" s="646" t="s">
        <v>118</v>
      </c>
      <c r="N185" s="657" t="s">
        <v>115</v>
      </c>
      <c r="O185" s="646" t="s">
        <v>344</v>
      </c>
    </row>
    <row r="186" spans="1:15">
      <c r="A186" s="647">
        <v>185</v>
      </c>
      <c r="B186" s="647">
        <v>310</v>
      </c>
      <c r="C186" s="646" t="s">
        <v>221</v>
      </c>
      <c r="D186" s="646">
        <v>1</v>
      </c>
      <c r="F186" s="654" t="str">
        <f>IF(M186="R",VLOOKUP(D186,'Routes and Directions'!$A$2:$D$283,3,FALSE),VLOOKUP(D186,'Routes and Directions'!$A$2:$D$283,4,FALSE))</f>
        <v>SB</v>
      </c>
      <c r="G186" s="646" t="s">
        <v>118</v>
      </c>
      <c r="H186" s="646">
        <v>0.129</v>
      </c>
      <c r="I186" s="646">
        <v>1.149</v>
      </c>
      <c r="K186" s="646">
        <v>0</v>
      </c>
      <c r="L186" s="646">
        <v>1.02</v>
      </c>
      <c r="M186" s="646" t="s">
        <v>121</v>
      </c>
      <c r="N186" s="657" t="s">
        <v>123</v>
      </c>
      <c r="O186" s="646" t="s">
        <v>345</v>
      </c>
    </row>
    <row r="187" spans="1:15">
      <c r="A187" s="647">
        <v>186</v>
      </c>
      <c r="B187" s="647">
        <v>1790</v>
      </c>
      <c r="C187" s="646" t="s">
        <v>221</v>
      </c>
      <c r="D187" s="646">
        <v>1</v>
      </c>
      <c r="F187" s="654" t="str">
        <f>IF(M187="R",VLOOKUP(D187,'Routes and Directions'!$A$2:$D$283,3,FALSE),VLOOKUP(D187,'Routes and Directions'!$A$2:$D$283,4,FALSE))</f>
        <v>SB</v>
      </c>
      <c r="H187" s="646">
        <v>1.0089999999999999</v>
      </c>
      <c r="I187" s="646">
        <v>8.43</v>
      </c>
      <c r="K187" s="646">
        <v>1.02</v>
      </c>
      <c r="L187" s="646">
        <v>8.4410000000000007</v>
      </c>
      <c r="M187" s="646" t="s">
        <v>121</v>
      </c>
      <c r="N187" s="657" t="s">
        <v>123</v>
      </c>
      <c r="O187" s="646" t="s">
        <v>345</v>
      </c>
    </row>
    <row r="188" spans="1:15">
      <c r="A188" s="647">
        <v>187</v>
      </c>
      <c r="B188" s="647">
        <v>1790</v>
      </c>
      <c r="C188" s="646" t="s">
        <v>221</v>
      </c>
      <c r="D188" s="646">
        <v>1</v>
      </c>
      <c r="F188" s="654" t="str">
        <f>IF(M188="R",VLOOKUP(D188,'Routes and Directions'!$A$2:$D$283,3,FALSE),VLOOKUP(D188,'Routes and Directions'!$A$2:$D$283,4,FALSE))</f>
        <v>SB</v>
      </c>
      <c r="H188" s="646">
        <v>8.43</v>
      </c>
      <c r="I188" s="646">
        <v>9.4179999999999993</v>
      </c>
      <c r="K188" s="646">
        <v>8.4410000000000007</v>
      </c>
      <c r="L188" s="646">
        <v>9.4290000000000003</v>
      </c>
      <c r="M188" s="646" t="s">
        <v>121</v>
      </c>
      <c r="N188" s="657" t="s">
        <v>115</v>
      </c>
      <c r="O188" s="646" t="s">
        <v>345</v>
      </c>
    </row>
    <row r="189" spans="1:15">
      <c r="A189" s="647">
        <v>188</v>
      </c>
      <c r="B189" s="647">
        <v>1790</v>
      </c>
      <c r="C189" s="646" t="s">
        <v>221</v>
      </c>
      <c r="D189" s="646">
        <v>1</v>
      </c>
      <c r="F189" s="654" t="str">
        <f>IF(M189="R",VLOOKUP(D189,'Routes and Directions'!$A$2:$D$283,3,FALSE),VLOOKUP(D189,'Routes and Directions'!$A$2:$D$283,4,FALSE))</f>
        <v>SB</v>
      </c>
      <c r="H189" s="646">
        <v>9.4179999999999993</v>
      </c>
      <c r="I189" s="646">
        <v>18</v>
      </c>
      <c r="K189" s="646">
        <v>9.4290000000000003</v>
      </c>
      <c r="L189" s="646">
        <v>18.010999999999999</v>
      </c>
      <c r="M189" s="646" t="s">
        <v>121</v>
      </c>
      <c r="N189" s="657" t="s">
        <v>123</v>
      </c>
      <c r="O189" s="646" t="s">
        <v>345</v>
      </c>
    </row>
    <row r="190" spans="1:15">
      <c r="A190" s="647">
        <v>189</v>
      </c>
      <c r="B190" s="647">
        <v>7110</v>
      </c>
      <c r="C190" s="646" t="s">
        <v>221</v>
      </c>
      <c r="D190" s="646">
        <v>1</v>
      </c>
      <c r="F190" s="654" t="str">
        <f>IF(M190="R",VLOOKUP(D190,'Routes and Directions'!$A$2:$D$283,3,FALSE),VLOOKUP(D190,'Routes and Directions'!$A$2:$D$283,4,FALSE))</f>
        <v>SB</v>
      </c>
      <c r="G190" s="646" t="s">
        <v>118</v>
      </c>
      <c r="H190" s="646">
        <v>18</v>
      </c>
      <c r="I190" s="646">
        <v>18.166</v>
      </c>
      <c r="K190" s="646">
        <v>18.010999999999999</v>
      </c>
      <c r="L190" s="646">
        <v>18.177</v>
      </c>
      <c r="M190" s="646" t="s">
        <v>121</v>
      </c>
      <c r="N190" s="657" t="s">
        <v>123</v>
      </c>
      <c r="O190" s="646" t="s">
        <v>345</v>
      </c>
    </row>
    <row r="191" spans="1:15">
      <c r="A191" s="647">
        <v>190</v>
      </c>
      <c r="B191" s="647">
        <v>7110</v>
      </c>
      <c r="C191" s="646" t="s">
        <v>221</v>
      </c>
      <c r="D191" s="646">
        <v>1</v>
      </c>
      <c r="F191" s="654" t="str">
        <f>IF(M191="R",VLOOKUP(D191,'Routes and Directions'!$A$2:$D$283,3,FALSE),VLOOKUP(D191,'Routes and Directions'!$A$2:$D$283,4,FALSE))</f>
        <v>SB</v>
      </c>
      <c r="G191" s="646" t="s">
        <v>118</v>
      </c>
      <c r="H191" s="646">
        <v>18.166</v>
      </c>
      <c r="I191" s="646">
        <v>18.54</v>
      </c>
      <c r="K191" s="646">
        <v>18.177</v>
      </c>
      <c r="L191" s="646">
        <v>18.550999999999998</v>
      </c>
      <c r="M191" s="646" t="s">
        <v>121</v>
      </c>
      <c r="N191" s="657" t="s">
        <v>115</v>
      </c>
      <c r="O191" s="646" t="s">
        <v>345</v>
      </c>
    </row>
    <row r="192" spans="1:15">
      <c r="A192" s="647">
        <v>191</v>
      </c>
      <c r="B192" s="647">
        <v>7250</v>
      </c>
      <c r="C192" s="646" t="s">
        <v>221</v>
      </c>
      <c r="D192" s="646">
        <v>1</v>
      </c>
      <c r="F192" s="654" t="str">
        <f>IF(M192="R",VLOOKUP(D192,'Routes and Directions'!$A$2:$D$283,3,FALSE),VLOOKUP(D192,'Routes and Directions'!$A$2:$D$283,4,FALSE))</f>
        <v>SB</v>
      </c>
      <c r="H192" s="646">
        <v>18.53</v>
      </c>
      <c r="I192" s="646">
        <v>33.719000000000001</v>
      </c>
      <c r="K192" s="646">
        <v>18.550999999999998</v>
      </c>
      <c r="L192" s="646">
        <v>33.74</v>
      </c>
      <c r="M192" s="646" t="s">
        <v>121</v>
      </c>
      <c r="N192" s="657" t="s">
        <v>123</v>
      </c>
      <c r="O192" s="646" t="s">
        <v>345</v>
      </c>
    </row>
    <row r="193" spans="1:15">
      <c r="A193" s="647">
        <v>192</v>
      </c>
      <c r="B193" s="647">
        <v>13700</v>
      </c>
      <c r="C193" s="646" t="s">
        <v>203</v>
      </c>
      <c r="D193" s="646">
        <v>1</v>
      </c>
      <c r="F193" s="654" t="str">
        <f>IF(M193="R",VLOOKUP(D193,'Routes and Directions'!$A$2:$D$283,3,FALSE),VLOOKUP(D193,'Routes and Directions'!$A$2:$D$283,4,FALSE))</f>
        <v>SB</v>
      </c>
      <c r="H193" s="646">
        <v>0</v>
      </c>
      <c r="I193" s="646">
        <v>3.4529999999999998</v>
      </c>
      <c r="K193" s="646">
        <v>33.74</v>
      </c>
      <c r="L193" s="646">
        <v>37.192999999999998</v>
      </c>
      <c r="M193" s="646" t="s">
        <v>121</v>
      </c>
      <c r="N193" s="657" t="s">
        <v>123</v>
      </c>
      <c r="O193" s="646" t="s">
        <v>345</v>
      </c>
    </row>
    <row r="194" spans="1:15">
      <c r="A194" s="647">
        <v>193</v>
      </c>
      <c r="B194" s="647">
        <v>15510</v>
      </c>
      <c r="C194" s="646" t="s">
        <v>203</v>
      </c>
      <c r="D194" s="646">
        <v>1</v>
      </c>
      <c r="F194" s="654" t="str">
        <f>IF(M194="R",VLOOKUP(D194,'Routes and Directions'!$A$2:$D$283,3,FALSE),VLOOKUP(D194,'Routes and Directions'!$A$2:$D$283,4,FALSE))</f>
        <v>SB</v>
      </c>
      <c r="H194" s="646">
        <v>3.4529999999999998</v>
      </c>
      <c r="I194" s="646">
        <v>3.5470000000000002</v>
      </c>
      <c r="J194" s="646" t="s">
        <v>121</v>
      </c>
      <c r="K194" s="646">
        <v>37.192999999999998</v>
      </c>
      <c r="L194" s="646">
        <v>37.286999999999999</v>
      </c>
      <c r="M194" s="646" t="s">
        <v>121</v>
      </c>
      <c r="N194" s="657" t="s">
        <v>121</v>
      </c>
      <c r="O194" s="646" t="s">
        <v>345</v>
      </c>
    </row>
    <row r="195" spans="1:15">
      <c r="A195" s="647">
        <v>194</v>
      </c>
      <c r="B195" s="647">
        <v>15620</v>
      </c>
      <c r="C195" s="646" t="s">
        <v>203</v>
      </c>
      <c r="D195" s="646">
        <v>1</v>
      </c>
      <c r="F195" s="654" t="str">
        <f>IF(M195="R",VLOOKUP(D195,'Routes and Directions'!$A$2:$D$283,3,FALSE),VLOOKUP(D195,'Routes and Directions'!$A$2:$D$283,4,FALSE))</f>
        <v>SB</v>
      </c>
      <c r="H195" s="646">
        <v>3.613</v>
      </c>
      <c r="I195" s="646">
        <v>18.29</v>
      </c>
      <c r="K195" s="646">
        <v>37.286999999999999</v>
      </c>
      <c r="L195" s="646">
        <v>51.963999999999999</v>
      </c>
      <c r="M195" s="646" t="s">
        <v>121</v>
      </c>
      <c r="N195" s="657" t="s">
        <v>123</v>
      </c>
      <c r="O195" s="646" t="s">
        <v>345</v>
      </c>
    </row>
    <row r="196" spans="1:15">
      <c r="A196" s="647">
        <v>195</v>
      </c>
      <c r="B196" s="647">
        <v>15620</v>
      </c>
      <c r="C196" s="646" t="s">
        <v>203</v>
      </c>
      <c r="D196" s="646">
        <v>1</v>
      </c>
      <c r="F196" s="654" t="str">
        <f>IF(M196="R",VLOOKUP(D196,'Routes and Directions'!$A$2:$D$283,3,FALSE),VLOOKUP(D196,'Routes and Directions'!$A$2:$D$283,4,FALSE))</f>
        <v>SB</v>
      </c>
      <c r="H196" s="646">
        <v>18.29</v>
      </c>
      <c r="I196" s="646">
        <v>20.606999999999999</v>
      </c>
      <c r="K196" s="646">
        <v>51.963999999999999</v>
      </c>
      <c r="L196" s="646">
        <v>54.280999999999999</v>
      </c>
      <c r="M196" s="646" t="s">
        <v>121</v>
      </c>
      <c r="N196" s="657" t="s">
        <v>115</v>
      </c>
      <c r="O196" s="646" t="s">
        <v>345</v>
      </c>
    </row>
    <row r="197" spans="1:15">
      <c r="A197" s="647">
        <v>196</v>
      </c>
      <c r="B197" s="647">
        <v>15620</v>
      </c>
      <c r="C197" s="646" t="s">
        <v>203</v>
      </c>
      <c r="D197" s="646">
        <v>1</v>
      </c>
      <c r="F197" s="654" t="str">
        <f>IF(M197="R",VLOOKUP(D197,'Routes and Directions'!$A$2:$D$283,3,FALSE),VLOOKUP(D197,'Routes and Directions'!$A$2:$D$283,4,FALSE))</f>
        <v>SB</v>
      </c>
      <c r="H197" s="646">
        <v>20.606999999999999</v>
      </c>
      <c r="I197" s="646">
        <v>26.87</v>
      </c>
      <c r="K197" s="646">
        <v>54.280999999999999</v>
      </c>
      <c r="L197" s="646">
        <v>60.543999999999997</v>
      </c>
      <c r="M197" s="646" t="s">
        <v>121</v>
      </c>
      <c r="N197" s="657" t="s">
        <v>123</v>
      </c>
      <c r="O197" s="646" t="s">
        <v>345</v>
      </c>
    </row>
    <row r="198" spans="1:15">
      <c r="A198" s="647">
        <v>197</v>
      </c>
      <c r="B198" s="647">
        <v>28700</v>
      </c>
      <c r="C198" s="646" t="s">
        <v>203</v>
      </c>
      <c r="D198" s="646">
        <v>1</v>
      </c>
      <c r="F198" s="654" t="str">
        <f>IF(M198="R",VLOOKUP(D198,'Routes and Directions'!$A$2:$D$283,3,FALSE),VLOOKUP(D198,'Routes and Directions'!$A$2:$D$283,4,FALSE))</f>
        <v>SB</v>
      </c>
      <c r="H198" s="646">
        <v>26.896999999999998</v>
      </c>
      <c r="I198" s="646">
        <v>29.97</v>
      </c>
      <c r="K198" s="646">
        <v>60.543999999999997</v>
      </c>
      <c r="L198" s="646">
        <v>63.616999999999997</v>
      </c>
      <c r="M198" s="646" t="s">
        <v>121</v>
      </c>
      <c r="N198" s="657" t="s">
        <v>123</v>
      </c>
      <c r="O198" s="646" t="s">
        <v>345</v>
      </c>
    </row>
    <row r="199" spans="1:15">
      <c r="A199" s="647">
        <v>198</v>
      </c>
      <c r="B199" s="647">
        <v>28700</v>
      </c>
      <c r="C199" s="646" t="s">
        <v>203</v>
      </c>
      <c r="D199" s="646">
        <v>1</v>
      </c>
      <c r="F199" s="654" t="str">
        <f>IF(M199="R",VLOOKUP(D199,'Routes and Directions'!$A$2:$D$283,3,FALSE),VLOOKUP(D199,'Routes and Directions'!$A$2:$D$283,4,FALSE))</f>
        <v>SB</v>
      </c>
      <c r="H199" s="646">
        <v>29.97</v>
      </c>
      <c r="I199" s="646">
        <v>30.026</v>
      </c>
      <c r="K199" s="646">
        <v>63.616999999999997</v>
      </c>
      <c r="L199" s="646">
        <v>63.673000000000002</v>
      </c>
      <c r="M199" s="646" t="s">
        <v>121</v>
      </c>
      <c r="N199" s="657" t="s">
        <v>115</v>
      </c>
      <c r="O199" s="646" t="s">
        <v>345</v>
      </c>
    </row>
    <row r="200" spans="1:15">
      <c r="A200" s="647">
        <v>199</v>
      </c>
      <c r="B200" s="647">
        <v>28700</v>
      </c>
      <c r="C200" s="646" t="s">
        <v>203</v>
      </c>
      <c r="D200" s="646">
        <v>1</v>
      </c>
      <c r="F200" s="654" t="str">
        <f>IF(M200="R",VLOOKUP(D200,'Routes and Directions'!$A$2:$D$283,3,FALSE),VLOOKUP(D200,'Routes and Directions'!$A$2:$D$283,4,FALSE))</f>
        <v>SB</v>
      </c>
      <c r="H200" s="646">
        <v>30.026</v>
      </c>
      <c r="I200" s="646">
        <v>30.262</v>
      </c>
      <c r="K200" s="646">
        <v>63.673000000000002</v>
      </c>
      <c r="L200" s="646">
        <v>63.908999999999999</v>
      </c>
      <c r="M200" s="646" t="s">
        <v>121</v>
      </c>
      <c r="N200" s="657" t="s">
        <v>123</v>
      </c>
      <c r="O200" s="646" t="s">
        <v>345</v>
      </c>
    </row>
    <row r="201" spans="1:15">
      <c r="A201" s="647">
        <v>200</v>
      </c>
      <c r="B201" s="647">
        <v>28700</v>
      </c>
      <c r="C201" s="646" t="s">
        <v>203</v>
      </c>
      <c r="D201" s="646">
        <v>1</v>
      </c>
      <c r="F201" s="654" t="str">
        <f>IF(M201="R",VLOOKUP(D201,'Routes and Directions'!$A$2:$D$283,3,FALSE),VLOOKUP(D201,'Routes and Directions'!$A$2:$D$283,4,FALSE))</f>
        <v>SB</v>
      </c>
      <c r="H201" s="646">
        <v>30.262</v>
      </c>
      <c r="I201" s="646">
        <v>30.474</v>
      </c>
      <c r="K201" s="646">
        <v>63.908999999999999</v>
      </c>
      <c r="L201" s="646">
        <v>64.120999999999995</v>
      </c>
      <c r="M201" s="646" t="s">
        <v>121</v>
      </c>
      <c r="N201" s="657" t="s">
        <v>115</v>
      </c>
      <c r="O201" s="646" t="s">
        <v>345</v>
      </c>
    </row>
    <row r="202" spans="1:15">
      <c r="A202" s="647">
        <v>201</v>
      </c>
      <c r="B202" s="647">
        <v>28700</v>
      </c>
      <c r="C202" s="646" t="s">
        <v>203</v>
      </c>
      <c r="D202" s="646">
        <v>1</v>
      </c>
      <c r="F202" s="654" t="str">
        <f>IF(M202="R",VLOOKUP(D202,'Routes and Directions'!$A$2:$D$283,3,FALSE),VLOOKUP(D202,'Routes and Directions'!$A$2:$D$283,4,FALSE))</f>
        <v>SB</v>
      </c>
      <c r="H202" s="646">
        <v>30.474</v>
      </c>
      <c r="I202" s="646">
        <v>34.533999999999999</v>
      </c>
      <c r="K202" s="646">
        <v>64.120999999999995</v>
      </c>
      <c r="L202" s="646">
        <v>68.180999999999997</v>
      </c>
      <c r="M202" s="646" t="s">
        <v>121</v>
      </c>
      <c r="N202" s="657" t="s">
        <v>123</v>
      </c>
      <c r="O202" s="646" t="s">
        <v>345</v>
      </c>
    </row>
    <row r="203" spans="1:15">
      <c r="A203" s="647">
        <v>202</v>
      </c>
      <c r="B203" s="647">
        <v>32100</v>
      </c>
      <c r="C203" s="646" t="s">
        <v>203</v>
      </c>
      <c r="D203" s="646">
        <v>1</v>
      </c>
      <c r="F203" s="654" t="str">
        <f>IF(M203="R",VLOOKUP(D203,'Routes and Directions'!$A$2:$D$283,3,FALSE),VLOOKUP(D203,'Routes and Directions'!$A$2:$D$283,4,FALSE))</f>
        <v>SB</v>
      </c>
      <c r="G203" s="646" t="s">
        <v>118</v>
      </c>
      <c r="H203" s="646">
        <v>34.533999999999999</v>
      </c>
      <c r="I203" s="646">
        <v>34.978000000000002</v>
      </c>
      <c r="K203" s="646">
        <v>68.180999999999997</v>
      </c>
      <c r="L203" s="646">
        <v>68.625</v>
      </c>
      <c r="M203" s="646" t="s">
        <v>121</v>
      </c>
      <c r="N203" s="657" t="s">
        <v>123</v>
      </c>
      <c r="O203" s="646" t="s">
        <v>345</v>
      </c>
    </row>
    <row r="204" spans="1:15">
      <c r="A204" s="647">
        <v>203</v>
      </c>
      <c r="B204" s="647">
        <v>33200</v>
      </c>
      <c r="C204" s="646" t="s">
        <v>203</v>
      </c>
      <c r="D204" s="646">
        <v>1</v>
      </c>
      <c r="F204" s="654" t="str">
        <f>IF(M204="R",VLOOKUP(D204,'Routes and Directions'!$A$2:$D$283,3,FALSE),VLOOKUP(D204,'Routes and Directions'!$A$2:$D$283,4,FALSE))</f>
        <v>SB</v>
      </c>
      <c r="H204" s="646">
        <v>35.009</v>
      </c>
      <c r="I204" s="646">
        <v>39.741</v>
      </c>
      <c r="K204" s="646">
        <v>68.625</v>
      </c>
      <c r="L204" s="646">
        <v>73.356999999999999</v>
      </c>
      <c r="M204" s="646" t="s">
        <v>121</v>
      </c>
      <c r="N204" s="657" t="s">
        <v>123</v>
      </c>
      <c r="O204" s="646" t="s">
        <v>345</v>
      </c>
    </row>
    <row r="205" spans="1:15">
      <c r="A205" s="647">
        <v>204</v>
      </c>
      <c r="B205" s="647">
        <v>36900</v>
      </c>
      <c r="C205" s="646" t="s">
        <v>203</v>
      </c>
      <c r="D205" s="646">
        <v>1</v>
      </c>
      <c r="F205" s="654" t="str">
        <f>IF(M205="R",VLOOKUP(D205,'Routes and Directions'!$A$2:$D$283,3,FALSE),VLOOKUP(D205,'Routes and Directions'!$A$2:$D$283,4,FALSE))</f>
        <v>SB</v>
      </c>
      <c r="G205" s="646" t="s">
        <v>118</v>
      </c>
      <c r="H205" s="646">
        <v>39.741</v>
      </c>
      <c r="I205" s="646">
        <v>40.011000000000003</v>
      </c>
      <c r="K205" s="646">
        <v>73.356999999999999</v>
      </c>
      <c r="L205" s="646">
        <v>73.626999999999995</v>
      </c>
      <c r="M205" s="646" t="s">
        <v>121</v>
      </c>
      <c r="N205" s="657" t="s">
        <v>123</v>
      </c>
      <c r="O205" s="646" t="s">
        <v>345</v>
      </c>
    </row>
    <row r="206" spans="1:15">
      <c r="A206" s="647">
        <v>205</v>
      </c>
      <c r="B206" s="647">
        <v>37000</v>
      </c>
      <c r="C206" s="646" t="s">
        <v>203</v>
      </c>
      <c r="D206" s="646">
        <v>1</v>
      </c>
      <c r="F206" s="654" t="str">
        <f>IF(M206="R",VLOOKUP(D206,'Routes and Directions'!$A$2:$D$283,3,FALSE),VLOOKUP(D206,'Routes and Directions'!$A$2:$D$283,4,FALSE))</f>
        <v>SB</v>
      </c>
      <c r="H206" s="646">
        <v>40.015999999999998</v>
      </c>
      <c r="I206" s="646">
        <v>41.44</v>
      </c>
      <c r="K206" s="646">
        <v>73.626999999999995</v>
      </c>
      <c r="L206" s="646">
        <v>75.051000000000002</v>
      </c>
      <c r="M206" s="646" t="s">
        <v>121</v>
      </c>
      <c r="N206" s="657" t="s">
        <v>123</v>
      </c>
      <c r="O206" s="646" t="s">
        <v>345</v>
      </c>
    </row>
    <row r="207" spans="1:15">
      <c r="A207" s="647">
        <v>206</v>
      </c>
      <c r="B207" s="647">
        <v>37000</v>
      </c>
      <c r="C207" s="646" t="s">
        <v>203</v>
      </c>
      <c r="D207" s="646">
        <v>1</v>
      </c>
      <c r="F207" s="654" t="str">
        <f>IF(M207="R",VLOOKUP(D207,'Routes and Directions'!$A$2:$D$283,3,FALSE),VLOOKUP(D207,'Routes and Directions'!$A$2:$D$283,4,FALSE))</f>
        <v>SB</v>
      </c>
      <c r="H207" s="646">
        <v>41.44</v>
      </c>
      <c r="I207" s="646">
        <v>41.76</v>
      </c>
      <c r="K207" s="646">
        <v>75.051000000000002</v>
      </c>
      <c r="L207" s="646">
        <v>75.370999999999995</v>
      </c>
      <c r="M207" s="646" t="s">
        <v>121</v>
      </c>
      <c r="N207" s="657" t="s">
        <v>115</v>
      </c>
      <c r="O207" s="646" t="s">
        <v>345</v>
      </c>
    </row>
    <row r="208" spans="1:15">
      <c r="A208" s="647">
        <v>207</v>
      </c>
      <c r="B208" s="647">
        <v>37000</v>
      </c>
      <c r="C208" s="646" t="s">
        <v>203</v>
      </c>
      <c r="D208" s="646">
        <v>1</v>
      </c>
      <c r="F208" s="654" t="str">
        <f>IF(M208="R",VLOOKUP(D208,'Routes and Directions'!$A$2:$D$283,3,FALSE),VLOOKUP(D208,'Routes and Directions'!$A$2:$D$283,4,FALSE))</f>
        <v>SB</v>
      </c>
      <c r="H208" s="646">
        <v>41.76</v>
      </c>
      <c r="I208" s="646">
        <v>42.49</v>
      </c>
      <c r="K208" s="646">
        <v>75.370999999999995</v>
      </c>
      <c r="L208" s="646">
        <v>76.100999999999999</v>
      </c>
      <c r="M208" s="646" t="s">
        <v>121</v>
      </c>
      <c r="N208" s="657" t="s">
        <v>123</v>
      </c>
      <c r="O208" s="646" t="s">
        <v>345</v>
      </c>
    </row>
    <row r="209" spans="1:15">
      <c r="A209" s="647">
        <v>208</v>
      </c>
      <c r="B209" s="647">
        <v>37000</v>
      </c>
      <c r="C209" s="646" t="s">
        <v>203</v>
      </c>
      <c r="D209" s="646">
        <v>1</v>
      </c>
      <c r="F209" s="654" t="str">
        <f>IF(M209="R",VLOOKUP(D209,'Routes and Directions'!$A$2:$D$283,3,FALSE),VLOOKUP(D209,'Routes and Directions'!$A$2:$D$283,4,FALSE))</f>
        <v>SB</v>
      </c>
      <c r="H209" s="646">
        <v>42.49</v>
      </c>
      <c r="I209" s="646">
        <v>42.81</v>
      </c>
      <c r="K209" s="646">
        <v>76.100999999999999</v>
      </c>
      <c r="L209" s="646">
        <v>76.421000000000006</v>
      </c>
      <c r="M209" s="646" t="s">
        <v>121</v>
      </c>
      <c r="N209" s="657" t="s">
        <v>115</v>
      </c>
      <c r="O209" s="646" t="s">
        <v>345</v>
      </c>
    </row>
    <row r="210" spans="1:15">
      <c r="A210" s="647">
        <v>209</v>
      </c>
      <c r="B210" s="647">
        <v>37000</v>
      </c>
      <c r="C210" s="646" t="s">
        <v>203</v>
      </c>
      <c r="D210" s="646">
        <v>1</v>
      </c>
      <c r="F210" s="654" t="str">
        <f>IF(M210="R",VLOOKUP(D210,'Routes and Directions'!$A$2:$D$283,3,FALSE),VLOOKUP(D210,'Routes and Directions'!$A$2:$D$283,4,FALSE))</f>
        <v>SB</v>
      </c>
      <c r="H210" s="646">
        <v>42.81</v>
      </c>
      <c r="I210" s="646">
        <v>43.81</v>
      </c>
      <c r="K210" s="646">
        <v>76.421000000000006</v>
      </c>
      <c r="L210" s="646">
        <v>77.421000000000006</v>
      </c>
      <c r="M210" s="646" t="s">
        <v>121</v>
      </c>
      <c r="N210" s="657" t="s">
        <v>123</v>
      </c>
      <c r="O210" s="646" t="s">
        <v>345</v>
      </c>
    </row>
    <row r="211" spans="1:15">
      <c r="A211" s="647">
        <v>210</v>
      </c>
      <c r="B211" s="647">
        <v>37000</v>
      </c>
      <c r="C211" s="646" t="s">
        <v>203</v>
      </c>
      <c r="D211" s="646">
        <v>1</v>
      </c>
      <c r="F211" s="654" t="str">
        <f>IF(M211="R",VLOOKUP(D211,'Routes and Directions'!$A$2:$D$283,3,FALSE),VLOOKUP(D211,'Routes and Directions'!$A$2:$D$283,4,FALSE))</f>
        <v>SB</v>
      </c>
      <c r="H211" s="646">
        <v>43.81</v>
      </c>
      <c r="I211" s="646">
        <v>44.152000000000001</v>
      </c>
      <c r="K211" s="646">
        <v>77.421000000000006</v>
      </c>
      <c r="L211" s="646">
        <v>77.763000000000005</v>
      </c>
      <c r="M211" s="646" t="s">
        <v>121</v>
      </c>
      <c r="N211" s="657" t="s">
        <v>115</v>
      </c>
      <c r="O211" s="646" t="s">
        <v>345</v>
      </c>
    </row>
    <row r="212" spans="1:15">
      <c r="A212" s="647">
        <v>211</v>
      </c>
      <c r="B212" s="647">
        <v>37000</v>
      </c>
      <c r="C212" s="646" t="s">
        <v>203</v>
      </c>
      <c r="D212" s="646">
        <v>1</v>
      </c>
      <c r="F212" s="654" t="str">
        <f>IF(M212="R",VLOOKUP(D212,'Routes and Directions'!$A$2:$D$283,3,FALSE),VLOOKUP(D212,'Routes and Directions'!$A$2:$D$283,4,FALSE))</f>
        <v>SB</v>
      </c>
      <c r="H212" s="646">
        <v>44.152000000000001</v>
      </c>
      <c r="I212" s="646">
        <v>62.866999999999997</v>
      </c>
      <c r="K212" s="646">
        <v>77.763000000000005</v>
      </c>
      <c r="L212" s="646">
        <v>96.477999999999994</v>
      </c>
      <c r="M212" s="646" t="s">
        <v>121</v>
      </c>
      <c r="N212" s="657" t="s">
        <v>123</v>
      </c>
      <c r="O212" s="646" t="s">
        <v>345</v>
      </c>
    </row>
    <row r="213" spans="1:15">
      <c r="A213" s="647">
        <v>212</v>
      </c>
      <c r="B213" s="647">
        <v>40000</v>
      </c>
      <c r="C213" s="646" t="s">
        <v>196</v>
      </c>
      <c r="D213" s="646">
        <v>1</v>
      </c>
      <c r="F213" s="654" t="str">
        <f>IF(M213="R",VLOOKUP(D213,'Routes and Directions'!$A$2:$D$283,3,FALSE),VLOOKUP(D213,'Routes and Directions'!$A$2:$D$283,4,FALSE))</f>
        <v>SB</v>
      </c>
      <c r="H213" s="646">
        <v>0</v>
      </c>
      <c r="I213" s="646">
        <v>1.232</v>
      </c>
      <c r="K213" s="646">
        <v>96.477999999999994</v>
      </c>
      <c r="L213" s="646">
        <v>97.71</v>
      </c>
      <c r="M213" s="646" t="s">
        <v>121</v>
      </c>
      <c r="N213" s="657" t="s">
        <v>123</v>
      </c>
      <c r="O213" s="646" t="s">
        <v>345</v>
      </c>
    </row>
    <row r="214" spans="1:15">
      <c r="A214" s="647">
        <v>213</v>
      </c>
      <c r="B214" s="647">
        <v>40000</v>
      </c>
      <c r="C214" s="646" t="s">
        <v>196</v>
      </c>
      <c r="D214" s="646">
        <v>1</v>
      </c>
      <c r="F214" s="654" t="str">
        <f>IF(M214="R",VLOOKUP(D214,'Routes and Directions'!$A$2:$D$283,3,FALSE),VLOOKUP(D214,'Routes and Directions'!$A$2:$D$283,4,FALSE))</f>
        <v>SB</v>
      </c>
      <c r="H214" s="646">
        <v>1.232</v>
      </c>
      <c r="I214" s="646">
        <v>4.0339999999999998</v>
      </c>
      <c r="K214" s="646">
        <v>97.71</v>
      </c>
      <c r="L214" s="646">
        <v>100.512</v>
      </c>
      <c r="M214" s="646" t="s">
        <v>121</v>
      </c>
      <c r="N214" s="657" t="s">
        <v>115</v>
      </c>
      <c r="O214" s="646" t="s">
        <v>345</v>
      </c>
    </row>
    <row r="215" spans="1:15">
      <c r="A215" s="647">
        <v>214</v>
      </c>
      <c r="B215" s="647">
        <v>40000</v>
      </c>
      <c r="C215" s="646" t="s">
        <v>196</v>
      </c>
      <c r="D215" s="646">
        <v>1</v>
      </c>
      <c r="F215" s="654" t="str">
        <f>IF(M215="R",VLOOKUP(D215,'Routes and Directions'!$A$2:$D$283,3,FALSE),VLOOKUP(D215,'Routes and Directions'!$A$2:$D$283,4,FALSE))</f>
        <v>SB</v>
      </c>
      <c r="H215" s="646">
        <v>4.0339999999999998</v>
      </c>
      <c r="I215" s="646">
        <v>4.7510000000000003</v>
      </c>
      <c r="K215" s="646">
        <v>100.512</v>
      </c>
      <c r="L215" s="646">
        <v>101.229</v>
      </c>
      <c r="M215" s="646" t="s">
        <v>121</v>
      </c>
      <c r="N215" s="657" t="s">
        <v>123</v>
      </c>
      <c r="O215" s="646" t="s">
        <v>345</v>
      </c>
    </row>
    <row r="216" spans="1:15">
      <c r="A216" s="647">
        <v>215</v>
      </c>
      <c r="B216" s="647">
        <v>40000</v>
      </c>
      <c r="C216" s="646" t="s">
        <v>196</v>
      </c>
      <c r="D216" s="646">
        <v>1</v>
      </c>
      <c r="F216" s="654" t="str">
        <f>IF(M216="R",VLOOKUP(D216,'Routes and Directions'!$A$2:$D$283,3,FALSE),VLOOKUP(D216,'Routes and Directions'!$A$2:$D$283,4,FALSE))</f>
        <v>SB</v>
      </c>
      <c r="H216" s="646">
        <v>4.7510000000000003</v>
      </c>
      <c r="I216" s="646">
        <v>5.7130000000000001</v>
      </c>
      <c r="K216" s="646">
        <v>101.229</v>
      </c>
      <c r="L216" s="646">
        <v>102.191</v>
      </c>
      <c r="M216" s="646" t="s">
        <v>121</v>
      </c>
      <c r="N216" s="657" t="s">
        <v>115</v>
      </c>
      <c r="O216" s="646" t="s">
        <v>345</v>
      </c>
    </row>
    <row r="217" spans="1:15">
      <c r="A217" s="647">
        <v>216</v>
      </c>
      <c r="B217" s="647">
        <v>40000</v>
      </c>
      <c r="C217" s="646" t="s">
        <v>196</v>
      </c>
      <c r="D217" s="646">
        <v>1</v>
      </c>
      <c r="F217" s="654" t="str">
        <f>IF(M217="R",VLOOKUP(D217,'Routes and Directions'!$A$2:$D$283,3,FALSE),VLOOKUP(D217,'Routes and Directions'!$A$2:$D$283,4,FALSE))</f>
        <v>SB</v>
      </c>
      <c r="H217" s="646">
        <v>5.7130000000000001</v>
      </c>
      <c r="I217" s="646">
        <v>6.0590000000000002</v>
      </c>
      <c r="K217" s="646">
        <v>102.191</v>
      </c>
      <c r="L217" s="646">
        <v>102.53700000000001</v>
      </c>
      <c r="M217" s="646" t="s">
        <v>121</v>
      </c>
      <c r="N217" s="657" t="s">
        <v>123</v>
      </c>
      <c r="O217" s="646" t="s">
        <v>345</v>
      </c>
    </row>
    <row r="218" spans="1:15">
      <c r="A218" s="647">
        <v>217</v>
      </c>
      <c r="B218" s="647">
        <v>40000</v>
      </c>
      <c r="C218" s="646" t="s">
        <v>196</v>
      </c>
      <c r="D218" s="646">
        <v>1</v>
      </c>
      <c r="F218" s="654" t="str">
        <f>IF(M218="R",VLOOKUP(D218,'Routes and Directions'!$A$2:$D$283,3,FALSE),VLOOKUP(D218,'Routes and Directions'!$A$2:$D$283,4,FALSE))</f>
        <v>SB</v>
      </c>
      <c r="H218" s="646">
        <v>6.0590000000000002</v>
      </c>
      <c r="I218" s="646">
        <v>9.7189999999999994</v>
      </c>
      <c r="K218" s="646">
        <v>102.53700000000001</v>
      </c>
      <c r="L218" s="646">
        <v>106.197</v>
      </c>
      <c r="M218" s="646" t="s">
        <v>121</v>
      </c>
      <c r="N218" s="657" t="s">
        <v>115</v>
      </c>
      <c r="O218" s="646" t="s">
        <v>345</v>
      </c>
    </row>
    <row r="219" spans="1:15">
      <c r="A219" s="647">
        <v>218</v>
      </c>
      <c r="B219" s="647">
        <v>40000</v>
      </c>
      <c r="C219" s="646" t="s">
        <v>196</v>
      </c>
      <c r="D219" s="646">
        <v>1</v>
      </c>
      <c r="F219" s="654" t="str">
        <f>IF(M219="R",VLOOKUP(D219,'Routes and Directions'!$A$2:$D$283,3,FALSE),VLOOKUP(D219,'Routes and Directions'!$A$2:$D$283,4,FALSE))</f>
        <v>SB</v>
      </c>
      <c r="H219" s="646">
        <v>9.7189999999999994</v>
      </c>
      <c r="I219" s="646">
        <v>14.202</v>
      </c>
      <c r="K219" s="646">
        <v>106.197</v>
      </c>
      <c r="L219" s="646">
        <v>110.68</v>
      </c>
      <c r="M219" s="646" t="s">
        <v>121</v>
      </c>
      <c r="N219" s="657" t="s">
        <v>123</v>
      </c>
      <c r="O219" s="646" t="s">
        <v>345</v>
      </c>
    </row>
    <row r="220" spans="1:15">
      <c r="A220" s="647">
        <v>219</v>
      </c>
      <c r="B220" s="647">
        <v>41000</v>
      </c>
      <c r="C220" s="646" t="s">
        <v>196</v>
      </c>
      <c r="D220" s="646">
        <v>1</v>
      </c>
      <c r="F220" s="654" t="str">
        <f>IF(M220="R",VLOOKUP(D220,'Routes and Directions'!$A$2:$D$283,3,FALSE),VLOOKUP(D220,'Routes and Directions'!$A$2:$D$283,4,FALSE))</f>
        <v>SB</v>
      </c>
      <c r="G220" s="646" t="s">
        <v>118</v>
      </c>
      <c r="H220" s="646">
        <v>14.202</v>
      </c>
      <c r="I220" s="646">
        <v>15.53</v>
      </c>
      <c r="K220" s="646">
        <v>110.68</v>
      </c>
      <c r="L220" s="646">
        <v>112.008</v>
      </c>
      <c r="M220" s="646" t="s">
        <v>121</v>
      </c>
      <c r="N220" s="657" t="s">
        <v>123</v>
      </c>
      <c r="O220" s="646" t="s">
        <v>345</v>
      </c>
    </row>
    <row r="221" spans="1:15">
      <c r="A221" s="647">
        <v>220</v>
      </c>
      <c r="B221" s="647">
        <v>42610</v>
      </c>
      <c r="C221" s="646" t="s">
        <v>196</v>
      </c>
      <c r="D221" s="646">
        <v>1</v>
      </c>
      <c r="F221" s="654" t="str">
        <f>IF(M221="R",VLOOKUP(D221,'Routes and Directions'!$A$2:$D$283,3,FALSE),VLOOKUP(D221,'Routes and Directions'!$A$2:$D$283,4,FALSE))</f>
        <v>SB</v>
      </c>
      <c r="H221" s="646">
        <v>15.06</v>
      </c>
      <c r="I221" s="646">
        <v>21.074999999999999</v>
      </c>
      <c r="K221" s="646">
        <v>112.008</v>
      </c>
      <c r="L221" s="646">
        <v>118.023</v>
      </c>
      <c r="M221" s="646" t="s">
        <v>121</v>
      </c>
      <c r="N221" s="657" t="s">
        <v>123</v>
      </c>
      <c r="O221" s="646" t="s">
        <v>345</v>
      </c>
    </row>
    <row r="222" spans="1:15">
      <c r="A222" s="647">
        <v>221</v>
      </c>
      <c r="B222" s="647">
        <v>52000</v>
      </c>
      <c r="C222" s="646" t="s">
        <v>196</v>
      </c>
      <c r="D222" s="646">
        <v>1</v>
      </c>
      <c r="F222" s="654" t="str">
        <f>IF(M222="R",VLOOKUP(D222,'Routes and Directions'!$A$2:$D$283,3,FALSE),VLOOKUP(D222,'Routes and Directions'!$A$2:$D$283,4,FALSE))</f>
        <v>SB</v>
      </c>
      <c r="H222" s="646">
        <v>21.25</v>
      </c>
      <c r="I222" s="646">
        <v>21.321999999999999</v>
      </c>
      <c r="K222" s="646">
        <v>118.023</v>
      </c>
      <c r="L222" s="646">
        <v>118.095</v>
      </c>
      <c r="M222" s="646" t="s">
        <v>121</v>
      </c>
      <c r="N222" s="657" t="s">
        <v>123</v>
      </c>
      <c r="O222" s="646" t="s">
        <v>345</v>
      </c>
    </row>
    <row r="223" spans="1:15">
      <c r="A223" s="647">
        <v>222</v>
      </c>
      <c r="B223" s="647">
        <v>52000</v>
      </c>
      <c r="C223" s="646" t="s">
        <v>196</v>
      </c>
      <c r="D223" s="646">
        <v>1</v>
      </c>
      <c r="F223" s="654" t="str">
        <f>IF(M223="R",VLOOKUP(D223,'Routes and Directions'!$A$2:$D$283,3,FALSE),VLOOKUP(D223,'Routes and Directions'!$A$2:$D$283,4,FALSE))</f>
        <v>SB</v>
      </c>
      <c r="H223" s="646">
        <v>21.321999999999999</v>
      </c>
      <c r="I223" s="646">
        <v>24.187000000000001</v>
      </c>
      <c r="K223" s="646">
        <v>118.095</v>
      </c>
      <c r="L223" s="646">
        <v>120.96</v>
      </c>
      <c r="M223" s="646" t="s">
        <v>121</v>
      </c>
      <c r="N223" s="657" t="s">
        <v>115</v>
      </c>
      <c r="O223" s="646" t="s">
        <v>345</v>
      </c>
    </row>
    <row r="224" spans="1:15">
      <c r="A224" s="647">
        <v>223</v>
      </c>
      <c r="B224" s="647">
        <v>52000</v>
      </c>
      <c r="C224" s="646" t="s">
        <v>196</v>
      </c>
      <c r="D224" s="646">
        <v>1</v>
      </c>
      <c r="F224" s="654" t="str">
        <f>IF(M224="R",VLOOKUP(D224,'Routes and Directions'!$A$2:$D$283,3,FALSE),VLOOKUP(D224,'Routes and Directions'!$A$2:$D$283,4,FALSE))</f>
        <v>SB</v>
      </c>
      <c r="H224" s="646">
        <v>24.187000000000001</v>
      </c>
      <c r="I224" s="646">
        <v>25.388000000000002</v>
      </c>
      <c r="K224" s="646">
        <v>120.96</v>
      </c>
      <c r="L224" s="646">
        <v>122.161</v>
      </c>
      <c r="M224" s="646" t="s">
        <v>121</v>
      </c>
      <c r="N224" s="657" t="s">
        <v>123</v>
      </c>
      <c r="O224" s="646" t="s">
        <v>345</v>
      </c>
    </row>
    <row r="225" spans="1:15">
      <c r="A225" s="647">
        <v>224</v>
      </c>
      <c r="B225" s="647">
        <v>52000</v>
      </c>
      <c r="C225" s="646" t="s">
        <v>196</v>
      </c>
      <c r="D225" s="646">
        <v>1</v>
      </c>
      <c r="F225" s="654" t="str">
        <f>IF(M225="R",VLOOKUP(D225,'Routes and Directions'!$A$2:$D$283,3,FALSE),VLOOKUP(D225,'Routes and Directions'!$A$2:$D$283,4,FALSE))</f>
        <v>SB</v>
      </c>
      <c r="H225" s="646">
        <v>25.388000000000002</v>
      </c>
      <c r="I225" s="646">
        <v>27.58</v>
      </c>
      <c r="K225" s="646">
        <v>122.161</v>
      </c>
      <c r="L225" s="646">
        <v>124.35299999999999</v>
      </c>
      <c r="M225" s="646" t="s">
        <v>121</v>
      </c>
      <c r="N225" s="657" t="s">
        <v>115</v>
      </c>
      <c r="O225" s="646" t="s">
        <v>345</v>
      </c>
    </row>
    <row r="226" spans="1:15">
      <c r="A226" s="647">
        <v>225</v>
      </c>
      <c r="B226" s="647">
        <v>52000</v>
      </c>
      <c r="C226" s="646" t="s">
        <v>196</v>
      </c>
      <c r="D226" s="646">
        <v>1</v>
      </c>
      <c r="F226" s="654" t="str">
        <f>IF(M226="R",VLOOKUP(D226,'Routes and Directions'!$A$2:$D$283,3,FALSE),VLOOKUP(D226,'Routes and Directions'!$A$2:$D$283,4,FALSE))</f>
        <v>SB</v>
      </c>
      <c r="H226" s="646">
        <v>27.58</v>
      </c>
      <c r="I226" s="646">
        <v>28.355</v>
      </c>
      <c r="K226" s="646">
        <v>124.35299999999999</v>
      </c>
      <c r="L226" s="646">
        <v>125.128</v>
      </c>
      <c r="M226" s="646" t="s">
        <v>121</v>
      </c>
      <c r="N226" s="657" t="s">
        <v>123</v>
      </c>
      <c r="O226" s="646" t="s">
        <v>345</v>
      </c>
    </row>
    <row r="227" spans="1:15">
      <c r="A227" s="647">
        <v>226</v>
      </c>
      <c r="B227" s="647">
        <v>52000</v>
      </c>
      <c r="C227" s="646" t="s">
        <v>196</v>
      </c>
      <c r="D227" s="646">
        <v>1</v>
      </c>
      <c r="F227" s="654" t="str">
        <f>IF(M227="R",VLOOKUP(D227,'Routes and Directions'!$A$2:$D$283,3,FALSE),VLOOKUP(D227,'Routes and Directions'!$A$2:$D$283,4,FALSE))</f>
        <v>SB</v>
      </c>
      <c r="H227" s="646">
        <v>28.355</v>
      </c>
      <c r="I227" s="646">
        <v>28.48</v>
      </c>
      <c r="K227" s="646">
        <v>125.128</v>
      </c>
      <c r="L227" s="646">
        <v>125.253</v>
      </c>
      <c r="M227" s="646" t="s">
        <v>121</v>
      </c>
      <c r="N227" s="657" t="s">
        <v>115</v>
      </c>
      <c r="O227" s="646" t="s">
        <v>345</v>
      </c>
    </row>
    <row r="228" spans="1:15">
      <c r="A228" s="647">
        <v>227</v>
      </c>
      <c r="B228" s="647">
        <v>53400</v>
      </c>
      <c r="C228" s="646" t="s">
        <v>193</v>
      </c>
      <c r="D228" s="646">
        <v>1</v>
      </c>
      <c r="F228" s="654" t="str">
        <f>IF(M228="R",VLOOKUP(D228,'Routes and Directions'!$A$2:$D$283,3,FALSE),VLOOKUP(D228,'Routes and Directions'!$A$2:$D$283,4,FALSE))</f>
        <v>SB</v>
      </c>
      <c r="G228" s="646" t="s">
        <v>118</v>
      </c>
      <c r="H228" s="646">
        <v>0</v>
      </c>
      <c r="I228" s="646">
        <v>9.5000000000000001E-2</v>
      </c>
      <c r="K228" s="646">
        <v>125.253</v>
      </c>
      <c r="L228" s="646">
        <v>125.348</v>
      </c>
      <c r="M228" s="646" t="s">
        <v>121</v>
      </c>
      <c r="N228" s="657" t="s">
        <v>115</v>
      </c>
      <c r="O228" s="646" t="s">
        <v>345</v>
      </c>
    </row>
    <row r="229" spans="1:15">
      <c r="A229" s="647">
        <v>228</v>
      </c>
      <c r="B229" s="647">
        <v>53400</v>
      </c>
      <c r="C229" s="646" t="s">
        <v>193</v>
      </c>
      <c r="D229" s="646">
        <v>1</v>
      </c>
      <c r="F229" s="654" t="str">
        <f>IF(M229="R",VLOOKUP(D229,'Routes and Directions'!$A$2:$D$283,3,FALSE),VLOOKUP(D229,'Routes and Directions'!$A$2:$D$283,4,FALSE))</f>
        <v>SB</v>
      </c>
      <c r="G229" s="646" t="s">
        <v>118</v>
      </c>
      <c r="H229" s="646">
        <v>9.5000000000000001E-2</v>
      </c>
      <c r="I229" s="646">
        <v>0.57699999999999996</v>
      </c>
      <c r="K229" s="646">
        <v>125.348</v>
      </c>
      <c r="L229" s="646">
        <v>125.83</v>
      </c>
      <c r="M229" s="646" t="s">
        <v>121</v>
      </c>
      <c r="N229" s="657" t="s">
        <v>123</v>
      </c>
      <c r="O229" s="646" t="s">
        <v>345</v>
      </c>
    </row>
    <row r="230" spans="1:15">
      <c r="A230" s="647">
        <v>229</v>
      </c>
      <c r="B230" s="647">
        <v>53400</v>
      </c>
      <c r="C230" s="646" t="s">
        <v>193</v>
      </c>
      <c r="D230" s="646">
        <v>1</v>
      </c>
      <c r="F230" s="654" t="str">
        <f>IF(M230="R",VLOOKUP(D230,'Routes and Directions'!$A$2:$D$283,3,FALSE),VLOOKUP(D230,'Routes and Directions'!$A$2:$D$283,4,FALSE))</f>
        <v>SB</v>
      </c>
      <c r="G230" s="646" t="s">
        <v>118</v>
      </c>
      <c r="H230" s="646">
        <v>0.57699999999999996</v>
      </c>
      <c r="I230" s="646">
        <v>7.6059999999999999</v>
      </c>
      <c r="K230" s="646">
        <v>125.83</v>
      </c>
      <c r="L230" s="646">
        <v>132.85900000000001</v>
      </c>
      <c r="M230" s="646" t="s">
        <v>121</v>
      </c>
      <c r="N230" s="657" t="s">
        <v>115</v>
      </c>
      <c r="O230" s="646" t="s">
        <v>345</v>
      </c>
    </row>
    <row r="231" spans="1:15">
      <c r="A231" s="647">
        <v>230</v>
      </c>
      <c r="B231" s="647">
        <v>55300</v>
      </c>
      <c r="C231" s="646" t="s">
        <v>193</v>
      </c>
      <c r="D231" s="646">
        <v>1</v>
      </c>
      <c r="F231" s="654" t="str">
        <f>IF(M231="R",VLOOKUP(D231,'Routes and Directions'!$A$2:$D$283,3,FALSE),VLOOKUP(D231,'Routes and Directions'!$A$2:$D$283,4,FALSE))</f>
        <v>SB</v>
      </c>
      <c r="H231" s="646">
        <v>9.02</v>
      </c>
      <c r="I231" s="646">
        <v>20.05</v>
      </c>
      <c r="K231" s="646">
        <v>132.85900000000001</v>
      </c>
      <c r="L231" s="646">
        <v>143.88900000000001</v>
      </c>
      <c r="M231" s="646" t="s">
        <v>121</v>
      </c>
      <c r="N231" s="657" t="s">
        <v>115</v>
      </c>
      <c r="O231" s="646" t="s">
        <v>345</v>
      </c>
    </row>
    <row r="232" spans="1:15">
      <c r="A232" s="647">
        <v>231</v>
      </c>
      <c r="B232" s="647">
        <v>55300</v>
      </c>
      <c r="C232" s="646" t="s">
        <v>193</v>
      </c>
      <c r="D232" s="646">
        <v>1</v>
      </c>
      <c r="F232" s="654" t="str">
        <f>IF(M232="R",VLOOKUP(D232,'Routes and Directions'!$A$2:$D$283,3,FALSE),VLOOKUP(D232,'Routes and Directions'!$A$2:$D$283,4,FALSE))</f>
        <v>SB</v>
      </c>
      <c r="H232" s="646">
        <v>20.05</v>
      </c>
      <c r="I232" s="646">
        <v>23.164000000000001</v>
      </c>
      <c r="K232" s="646">
        <v>143.88900000000001</v>
      </c>
      <c r="L232" s="646">
        <v>147.00299999999999</v>
      </c>
      <c r="M232" s="646" t="s">
        <v>121</v>
      </c>
      <c r="N232" s="657" t="s">
        <v>123</v>
      </c>
      <c r="O232" s="646" t="s">
        <v>345</v>
      </c>
    </row>
    <row r="233" spans="1:15">
      <c r="A233" s="647">
        <v>232</v>
      </c>
      <c r="B233" s="647">
        <v>55300</v>
      </c>
      <c r="C233" s="646" t="s">
        <v>193</v>
      </c>
      <c r="D233" s="646">
        <v>1</v>
      </c>
      <c r="F233" s="654" t="str">
        <f>IF(M233="R",VLOOKUP(D233,'Routes and Directions'!$A$2:$D$283,3,FALSE),VLOOKUP(D233,'Routes and Directions'!$A$2:$D$283,4,FALSE))</f>
        <v>SB</v>
      </c>
      <c r="H233" s="646">
        <v>23.164000000000001</v>
      </c>
      <c r="I233" s="646">
        <v>23.295999999999999</v>
      </c>
      <c r="K233" s="646">
        <v>147.00299999999999</v>
      </c>
      <c r="L233" s="646">
        <v>147.13499999999999</v>
      </c>
      <c r="M233" s="646" t="s">
        <v>121</v>
      </c>
      <c r="N233" s="657" t="s">
        <v>115</v>
      </c>
      <c r="O233" s="646" t="s">
        <v>345</v>
      </c>
    </row>
    <row r="234" spans="1:15">
      <c r="A234" s="647">
        <v>233</v>
      </c>
      <c r="B234" s="647">
        <v>59300</v>
      </c>
      <c r="C234" s="646" t="s">
        <v>193</v>
      </c>
      <c r="D234" s="646">
        <v>1</v>
      </c>
      <c r="F234" s="654" t="str">
        <f>IF(M234="R",VLOOKUP(D234,'Routes and Directions'!$A$2:$D$283,3,FALSE),VLOOKUP(D234,'Routes and Directions'!$A$2:$D$283,4,FALSE))</f>
        <v>SB</v>
      </c>
      <c r="G234" s="646" t="s">
        <v>118</v>
      </c>
      <c r="H234" s="646">
        <v>23.295999999999999</v>
      </c>
      <c r="I234" s="646">
        <v>29</v>
      </c>
      <c r="K234" s="646">
        <v>147.13499999999999</v>
      </c>
      <c r="L234" s="646">
        <v>152.839</v>
      </c>
      <c r="M234" s="646" t="s">
        <v>121</v>
      </c>
      <c r="N234" s="657" t="s">
        <v>123</v>
      </c>
      <c r="O234" s="646" t="s">
        <v>345</v>
      </c>
    </row>
    <row r="235" spans="1:15">
      <c r="A235" s="647">
        <v>234</v>
      </c>
      <c r="B235" s="647">
        <v>60990</v>
      </c>
      <c r="C235" s="646" t="s">
        <v>193</v>
      </c>
      <c r="D235" s="646">
        <v>1</v>
      </c>
      <c r="F235" s="654" t="str">
        <f>IF(M235="R",VLOOKUP(D235,'Routes and Directions'!$A$2:$D$283,3,FALSE),VLOOKUP(D235,'Routes and Directions'!$A$2:$D$283,4,FALSE))</f>
        <v>SB</v>
      </c>
      <c r="G235" s="646" t="s">
        <v>119</v>
      </c>
      <c r="H235" s="646">
        <v>29</v>
      </c>
      <c r="I235" s="646">
        <v>36.189</v>
      </c>
      <c r="K235" s="646">
        <v>152.839</v>
      </c>
      <c r="L235" s="646">
        <v>160.02799999999999</v>
      </c>
      <c r="M235" s="646" t="s">
        <v>121</v>
      </c>
      <c r="N235" s="657" t="s">
        <v>123</v>
      </c>
      <c r="O235" s="646" t="s">
        <v>345</v>
      </c>
    </row>
    <row r="236" spans="1:15">
      <c r="A236" s="647">
        <v>235</v>
      </c>
      <c r="B236" s="647">
        <v>63200</v>
      </c>
      <c r="C236" s="646" t="s">
        <v>193</v>
      </c>
      <c r="D236" s="646">
        <v>1</v>
      </c>
      <c r="F236" s="654" t="str">
        <f>IF(M236="R",VLOOKUP(D236,'Routes and Directions'!$A$2:$D$283,3,FALSE),VLOOKUP(D236,'Routes and Directions'!$A$2:$D$283,4,FALSE))</f>
        <v>SB</v>
      </c>
      <c r="G236" s="646" t="s">
        <v>118</v>
      </c>
      <c r="H236" s="646">
        <v>31.042000000000002</v>
      </c>
      <c r="I236" s="646">
        <v>35.093000000000004</v>
      </c>
      <c r="K236" s="646">
        <v>160.02799999999999</v>
      </c>
      <c r="L236" s="646">
        <v>164.07900000000001</v>
      </c>
      <c r="M236" s="646" t="s">
        <v>121</v>
      </c>
      <c r="N236" s="657" t="s">
        <v>123</v>
      </c>
      <c r="O236" s="646" t="s">
        <v>345</v>
      </c>
    </row>
    <row r="237" spans="1:15">
      <c r="A237" s="647">
        <v>236</v>
      </c>
      <c r="B237" s="647">
        <v>63200</v>
      </c>
      <c r="C237" s="646" t="s">
        <v>193</v>
      </c>
      <c r="D237" s="646">
        <v>1</v>
      </c>
      <c r="F237" s="654" t="str">
        <f>IF(M237="R",VLOOKUP(D237,'Routes and Directions'!$A$2:$D$283,3,FALSE),VLOOKUP(D237,'Routes and Directions'!$A$2:$D$283,4,FALSE))</f>
        <v>SB</v>
      </c>
      <c r="G237" s="646" t="s">
        <v>118</v>
      </c>
      <c r="H237" s="646">
        <v>35.093000000000004</v>
      </c>
      <c r="I237" s="646">
        <v>36.5</v>
      </c>
      <c r="K237" s="646">
        <v>164.07900000000001</v>
      </c>
      <c r="L237" s="646">
        <v>165.48599999999999</v>
      </c>
      <c r="M237" s="646" t="s">
        <v>121</v>
      </c>
      <c r="N237" s="657" t="s">
        <v>115</v>
      </c>
      <c r="O237" s="646" t="s">
        <v>345</v>
      </c>
    </row>
    <row r="238" spans="1:15">
      <c r="A238" s="647">
        <v>237</v>
      </c>
      <c r="B238" s="647">
        <v>65000</v>
      </c>
      <c r="C238" s="646" t="s">
        <v>193</v>
      </c>
      <c r="D238" s="646">
        <v>1</v>
      </c>
      <c r="F238" s="654" t="str">
        <f>IF(M238="R",VLOOKUP(D238,'Routes and Directions'!$A$2:$D$283,3,FALSE),VLOOKUP(D238,'Routes and Directions'!$A$2:$D$283,4,FALSE))</f>
        <v>SB</v>
      </c>
      <c r="H238" s="646">
        <v>40.023000000000003</v>
      </c>
      <c r="I238" s="646">
        <v>50.606000000000002</v>
      </c>
      <c r="K238" s="646">
        <v>165.48599999999999</v>
      </c>
      <c r="L238" s="646">
        <v>176.06899999999999</v>
      </c>
      <c r="M238" s="646" t="s">
        <v>121</v>
      </c>
      <c r="N238" s="657" t="s">
        <v>115</v>
      </c>
      <c r="O238" s="646" t="s">
        <v>345</v>
      </c>
    </row>
    <row r="239" spans="1:15">
      <c r="A239" s="647">
        <v>238</v>
      </c>
      <c r="B239" s="647">
        <v>67000</v>
      </c>
      <c r="C239" s="646" t="s">
        <v>195</v>
      </c>
      <c r="D239" s="646">
        <v>1</v>
      </c>
      <c r="F239" s="654" t="str">
        <f>IF(M239="R",VLOOKUP(D239,'Routes and Directions'!$A$2:$D$283,3,FALSE),VLOOKUP(D239,'Routes and Directions'!$A$2:$D$283,4,FALSE))</f>
        <v>SB</v>
      </c>
      <c r="H239" s="646">
        <v>0</v>
      </c>
      <c r="I239" s="646">
        <v>6.5339999999999998</v>
      </c>
      <c r="K239" s="646">
        <v>176.06899999999999</v>
      </c>
      <c r="L239" s="646">
        <v>182.60300000000001</v>
      </c>
      <c r="M239" s="646" t="s">
        <v>121</v>
      </c>
      <c r="N239" s="657" t="s">
        <v>115</v>
      </c>
      <c r="O239" s="646" t="s">
        <v>345</v>
      </c>
    </row>
    <row r="240" spans="1:15">
      <c r="A240" s="647">
        <v>239</v>
      </c>
      <c r="B240" s="647">
        <v>67400</v>
      </c>
      <c r="C240" s="646" t="s">
        <v>195</v>
      </c>
      <c r="D240" s="646">
        <v>1</v>
      </c>
      <c r="F240" s="654" t="str">
        <f>IF(M240="R",VLOOKUP(D240,'Routes and Directions'!$A$2:$D$283,3,FALSE),VLOOKUP(D240,'Routes and Directions'!$A$2:$D$283,4,FALSE))</f>
        <v>SB</v>
      </c>
      <c r="G240" s="646" t="s">
        <v>118</v>
      </c>
      <c r="H240" s="646">
        <v>6.5839999999999996</v>
      </c>
      <c r="I240" s="646">
        <v>7.5309999999999997</v>
      </c>
      <c r="K240" s="646">
        <v>182.60300000000001</v>
      </c>
      <c r="L240" s="646">
        <v>183.55</v>
      </c>
      <c r="M240" s="646" t="s">
        <v>121</v>
      </c>
      <c r="N240" s="657" t="s">
        <v>115</v>
      </c>
      <c r="O240" s="646" t="s">
        <v>345</v>
      </c>
    </row>
    <row r="241" spans="1:15">
      <c r="A241" s="647">
        <v>240</v>
      </c>
      <c r="B241" s="647">
        <v>68400</v>
      </c>
      <c r="C241" s="646" t="s">
        <v>195</v>
      </c>
      <c r="D241" s="646">
        <v>1</v>
      </c>
      <c r="F241" s="654" t="str">
        <f>IF(M241="R",VLOOKUP(D241,'Routes and Directions'!$A$2:$D$283,3,FALSE),VLOOKUP(D241,'Routes and Directions'!$A$2:$D$283,4,FALSE))</f>
        <v>SB</v>
      </c>
      <c r="H241" s="646">
        <v>7.5309999999999997</v>
      </c>
      <c r="I241" s="646">
        <v>8.61</v>
      </c>
      <c r="K241" s="646">
        <v>183.55</v>
      </c>
      <c r="L241" s="646">
        <v>184.62899999999999</v>
      </c>
      <c r="M241" s="646" t="s">
        <v>121</v>
      </c>
      <c r="N241" s="657" t="s">
        <v>115</v>
      </c>
      <c r="O241" s="646" t="s">
        <v>345</v>
      </c>
    </row>
    <row r="242" spans="1:15">
      <c r="A242" s="647">
        <v>241</v>
      </c>
      <c r="B242" s="647">
        <v>68400</v>
      </c>
      <c r="C242" s="646" t="s">
        <v>195</v>
      </c>
      <c r="D242" s="646">
        <v>1</v>
      </c>
      <c r="F242" s="654" t="str">
        <f>IF(M242="R",VLOOKUP(D242,'Routes and Directions'!$A$2:$D$283,3,FALSE),VLOOKUP(D242,'Routes and Directions'!$A$2:$D$283,4,FALSE))</f>
        <v>SB</v>
      </c>
      <c r="H242" s="646">
        <v>8.61</v>
      </c>
      <c r="I242" s="646">
        <v>9</v>
      </c>
      <c r="K242" s="646">
        <v>184.62899999999999</v>
      </c>
      <c r="L242" s="646">
        <v>185.01900000000001</v>
      </c>
      <c r="M242" s="646" t="s">
        <v>121</v>
      </c>
      <c r="N242" s="657" t="s">
        <v>123</v>
      </c>
      <c r="O242" s="646" t="s">
        <v>345</v>
      </c>
    </row>
    <row r="243" spans="1:15">
      <c r="A243" s="647">
        <v>242</v>
      </c>
      <c r="B243" s="647">
        <v>68400</v>
      </c>
      <c r="C243" s="646" t="s">
        <v>195</v>
      </c>
      <c r="D243" s="646">
        <v>1</v>
      </c>
      <c r="F243" s="654" t="str">
        <f>IF(M243="R",VLOOKUP(D243,'Routes and Directions'!$A$2:$D$283,3,FALSE),VLOOKUP(D243,'Routes and Directions'!$A$2:$D$283,4,FALSE))</f>
        <v>SB</v>
      </c>
      <c r="H243" s="646">
        <v>9</v>
      </c>
      <c r="I243" s="646">
        <v>10.212999999999999</v>
      </c>
      <c r="K243" s="646">
        <v>185.01900000000001</v>
      </c>
      <c r="L243" s="646">
        <v>186.232</v>
      </c>
      <c r="M243" s="646" t="s">
        <v>121</v>
      </c>
      <c r="N243" s="657" t="s">
        <v>115</v>
      </c>
      <c r="O243" s="646" t="s">
        <v>345</v>
      </c>
    </row>
    <row r="244" spans="1:15">
      <c r="A244" s="647">
        <v>243</v>
      </c>
      <c r="B244" s="647">
        <v>68900</v>
      </c>
      <c r="C244" s="646" t="s">
        <v>195</v>
      </c>
      <c r="D244" s="646">
        <v>1</v>
      </c>
      <c r="F244" s="654" t="str">
        <f>IF(M244="R",VLOOKUP(D244,'Routes and Directions'!$A$2:$D$283,3,FALSE),VLOOKUP(D244,'Routes and Directions'!$A$2:$D$283,4,FALSE))</f>
        <v>SB</v>
      </c>
      <c r="H244" s="646">
        <v>10.282999999999999</v>
      </c>
      <c r="I244" s="646">
        <v>10.394</v>
      </c>
      <c r="K244" s="646">
        <v>186.232</v>
      </c>
      <c r="L244" s="646">
        <v>186.34299999999999</v>
      </c>
      <c r="M244" s="646" t="s">
        <v>121</v>
      </c>
      <c r="N244" s="657" t="s">
        <v>115</v>
      </c>
      <c r="O244" s="646" t="s">
        <v>345</v>
      </c>
    </row>
    <row r="245" spans="1:15">
      <c r="A245" s="647">
        <v>244</v>
      </c>
      <c r="B245" s="647">
        <v>69400</v>
      </c>
      <c r="C245" s="646" t="s">
        <v>195</v>
      </c>
      <c r="D245" s="646">
        <v>1</v>
      </c>
      <c r="F245" s="654" t="str">
        <f>IF(M245="R",VLOOKUP(D245,'Routes and Directions'!$A$2:$D$283,3,FALSE),VLOOKUP(D245,'Routes and Directions'!$A$2:$D$283,4,FALSE))</f>
        <v>SB</v>
      </c>
      <c r="H245" s="646">
        <v>10.411</v>
      </c>
      <c r="I245" s="646">
        <v>10.85</v>
      </c>
      <c r="K245" s="646">
        <v>186.34299999999999</v>
      </c>
      <c r="L245" s="646">
        <v>186.78200000000001</v>
      </c>
      <c r="M245" s="646" t="s">
        <v>121</v>
      </c>
      <c r="N245" s="657" t="s">
        <v>115</v>
      </c>
      <c r="O245" s="646" t="s">
        <v>345</v>
      </c>
    </row>
    <row r="246" spans="1:15">
      <c r="A246" s="647">
        <v>245</v>
      </c>
      <c r="B246" s="647">
        <v>69400</v>
      </c>
      <c r="C246" s="646" t="s">
        <v>195</v>
      </c>
      <c r="D246" s="646">
        <v>1</v>
      </c>
      <c r="F246" s="654" t="str">
        <f>IF(M246="R",VLOOKUP(D246,'Routes and Directions'!$A$2:$D$283,3,FALSE),VLOOKUP(D246,'Routes and Directions'!$A$2:$D$283,4,FALSE))</f>
        <v>SB</v>
      </c>
      <c r="H246" s="646">
        <v>10.85</v>
      </c>
      <c r="I246" s="646">
        <v>11.04</v>
      </c>
      <c r="K246" s="646">
        <v>186.78200000000001</v>
      </c>
      <c r="L246" s="646">
        <v>186.97200000000001</v>
      </c>
      <c r="M246" s="646" t="s">
        <v>121</v>
      </c>
      <c r="N246" s="657" t="s">
        <v>123</v>
      </c>
      <c r="O246" s="646" t="s">
        <v>345</v>
      </c>
    </row>
    <row r="247" spans="1:15">
      <c r="A247" s="647">
        <v>246</v>
      </c>
      <c r="B247" s="647">
        <v>69400</v>
      </c>
      <c r="C247" s="646" t="s">
        <v>195</v>
      </c>
      <c r="D247" s="646">
        <v>1</v>
      </c>
      <c r="F247" s="654" t="str">
        <f>IF(M247="R",VLOOKUP(D247,'Routes and Directions'!$A$2:$D$283,3,FALSE),VLOOKUP(D247,'Routes and Directions'!$A$2:$D$283,4,FALSE))</f>
        <v>SB</v>
      </c>
      <c r="H247" s="646">
        <v>11.04</v>
      </c>
      <c r="I247" s="646">
        <v>11.29</v>
      </c>
      <c r="K247" s="646">
        <v>186.97200000000001</v>
      </c>
      <c r="L247" s="646">
        <v>187.22200000000001</v>
      </c>
      <c r="M247" s="646" t="s">
        <v>121</v>
      </c>
      <c r="N247" s="657" t="s">
        <v>115</v>
      </c>
      <c r="O247" s="646" t="s">
        <v>345</v>
      </c>
    </row>
    <row r="248" spans="1:15">
      <c r="A248" s="647">
        <v>247</v>
      </c>
      <c r="B248" s="647">
        <v>69400</v>
      </c>
      <c r="C248" s="646" t="s">
        <v>195</v>
      </c>
      <c r="D248" s="646">
        <v>1</v>
      </c>
      <c r="F248" s="654" t="str">
        <f>IF(M248="R",VLOOKUP(D248,'Routes and Directions'!$A$2:$D$283,3,FALSE),VLOOKUP(D248,'Routes and Directions'!$A$2:$D$283,4,FALSE))</f>
        <v>SB</v>
      </c>
      <c r="H248" s="646">
        <v>11.29</v>
      </c>
      <c r="I248" s="646">
        <v>12.08</v>
      </c>
      <c r="K248" s="646">
        <v>187.22200000000001</v>
      </c>
      <c r="L248" s="646">
        <v>188.012</v>
      </c>
      <c r="M248" s="646" t="s">
        <v>121</v>
      </c>
      <c r="N248" s="657" t="s">
        <v>123</v>
      </c>
      <c r="O248" s="646" t="s">
        <v>345</v>
      </c>
    </row>
    <row r="249" spans="1:15">
      <c r="A249" s="647">
        <v>248</v>
      </c>
      <c r="B249" s="647">
        <v>69400</v>
      </c>
      <c r="C249" s="646" t="s">
        <v>195</v>
      </c>
      <c r="D249" s="646">
        <v>1</v>
      </c>
      <c r="F249" s="654" t="str">
        <f>IF(M249="R",VLOOKUP(D249,'Routes and Directions'!$A$2:$D$283,3,FALSE),VLOOKUP(D249,'Routes and Directions'!$A$2:$D$283,4,FALSE))</f>
        <v>SB</v>
      </c>
      <c r="H249" s="646">
        <v>12.08</v>
      </c>
      <c r="I249" s="646">
        <v>12.5</v>
      </c>
      <c r="K249" s="646">
        <v>188.012</v>
      </c>
      <c r="L249" s="646">
        <v>188.43199999999999</v>
      </c>
      <c r="M249" s="646" t="s">
        <v>121</v>
      </c>
      <c r="N249" s="657" t="s">
        <v>115</v>
      </c>
      <c r="O249" s="646" t="s">
        <v>345</v>
      </c>
    </row>
    <row r="250" spans="1:15">
      <c r="A250" s="647">
        <v>249</v>
      </c>
      <c r="B250" s="647">
        <v>70400</v>
      </c>
      <c r="C250" s="646" t="s">
        <v>195</v>
      </c>
      <c r="D250" s="646">
        <v>1</v>
      </c>
      <c r="F250" s="654" t="str">
        <f>IF(M250="R",VLOOKUP(D250,'Routes and Directions'!$A$2:$D$283,3,FALSE),VLOOKUP(D250,'Routes and Directions'!$A$2:$D$283,4,FALSE))</f>
        <v>SB</v>
      </c>
      <c r="G250" s="646" t="s">
        <v>118</v>
      </c>
      <c r="H250" s="646">
        <v>12.5</v>
      </c>
      <c r="I250" s="646">
        <v>12.916</v>
      </c>
      <c r="K250" s="646">
        <v>188.43199999999999</v>
      </c>
      <c r="L250" s="646">
        <v>188.84800000000001</v>
      </c>
      <c r="M250" s="646" t="s">
        <v>121</v>
      </c>
      <c r="N250" s="657" t="s">
        <v>115</v>
      </c>
      <c r="O250" s="646" t="s">
        <v>345</v>
      </c>
    </row>
    <row r="251" spans="1:15">
      <c r="A251" s="647">
        <v>250</v>
      </c>
      <c r="B251" s="647">
        <v>70700</v>
      </c>
      <c r="C251" s="646" t="s">
        <v>195</v>
      </c>
      <c r="D251" s="646">
        <v>1</v>
      </c>
      <c r="F251" s="654" t="str">
        <f>IF(M251="R",VLOOKUP(D251,'Routes and Directions'!$A$2:$D$283,3,FALSE),VLOOKUP(D251,'Routes and Directions'!$A$2:$D$283,4,FALSE))</f>
        <v>SB</v>
      </c>
      <c r="H251" s="646">
        <v>12.95</v>
      </c>
      <c r="I251" s="646">
        <v>14.74</v>
      </c>
      <c r="K251" s="646">
        <v>188.84800000000001</v>
      </c>
      <c r="L251" s="646">
        <v>190.63800000000001</v>
      </c>
      <c r="M251" s="646" t="s">
        <v>121</v>
      </c>
      <c r="N251" s="657" t="s">
        <v>115</v>
      </c>
      <c r="O251" s="646" t="s">
        <v>345</v>
      </c>
    </row>
    <row r="252" spans="1:15">
      <c r="A252" s="647">
        <v>251</v>
      </c>
      <c r="B252" s="647">
        <v>70700</v>
      </c>
      <c r="C252" s="646" t="s">
        <v>195</v>
      </c>
      <c r="D252" s="646">
        <v>1</v>
      </c>
      <c r="F252" s="654" t="str">
        <f>IF(M252="R",VLOOKUP(D252,'Routes and Directions'!$A$2:$D$283,3,FALSE),VLOOKUP(D252,'Routes and Directions'!$A$2:$D$283,4,FALSE))</f>
        <v>SB</v>
      </c>
      <c r="H252" s="646">
        <v>14.74</v>
      </c>
      <c r="I252" s="646">
        <v>15.22</v>
      </c>
      <c r="K252" s="646">
        <v>190.63800000000001</v>
      </c>
      <c r="L252" s="646">
        <v>191.11799999999999</v>
      </c>
      <c r="M252" s="646" t="s">
        <v>121</v>
      </c>
      <c r="N252" s="657" t="s">
        <v>123</v>
      </c>
      <c r="O252" s="646" t="s">
        <v>345</v>
      </c>
    </row>
    <row r="253" spans="1:15">
      <c r="A253" s="647">
        <v>252</v>
      </c>
      <c r="B253" s="647">
        <v>70700</v>
      </c>
      <c r="C253" s="646" t="s">
        <v>195</v>
      </c>
      <c r="D253" s="646">
        <v>1</v>
      </c>
      <c r="F253" s="654" t="str">
        <f>IF(M253="R",VLOOKUP(D253,'Routes and Directions'!$A$2:$D$283,3,FALSE),VLOOKUP(D253,'Routes and Directions'!$A$2:$D$283,4,FALSE))</f>
        <v>SB</v>
      </c>
      <c r="H253" s="646">
        <v>15.22</v>
      </c>
      <c r="I253" s="646">
        <v>16.733000000000001</v>
      </c>
      <c r="K253" s="646">
        <v>191.11799999999999</v>
      </c>
      <c r="L253" s="646">
        <v>192.631</v>
      </c>
      <c r="M253" s="646" t="s">
        <v>121</v>
      </c>
      <c r="N253" s="657" t="s">
        <v>115</v>
      </c>
      <c r="O253" s="646" t="s">
        <v>345</v>
      </c>
    </row>
    <row r="254" spans="1:15">
      <c r="A254" s="647">
        <v>253</v>
      </c>
      <c r="B254" s="647">
        <v>72700</v>
      </c>
      <c r="C254" s="646" t="s">
        <v>195</v>
      </c>
      <c r="D254" s="646">
        <v>1</v>
      </c>
      <c r="F254" s="654" t="str">
        <f>IF(M254="R",VLOOKUP(D254,'Routes and Directions'!$A$2:$D$283,3,FALSE),VLOOKUP(D254,'Routes and Directions'!$A$2:$D$283,4,FALSE))</f>
        <v>SB</v>
      </c>
      <c r="G254" s="646" t="s">
        <v>121</v>
      </c>
      <c r="H254" s="646">
        <v>16.542999999999999</v>
      </c>
      <c r="I254" s="646">
        <v>16.702000000000002</v>
      </c>
      <c r="K254" s="646">
        <v>192.631</v>
      </c>
      <c r="L254" s="646">
        <v>192.79</v>
      </c>
      <c r="M254" s="646" t="s">
        <v>121</v>
      </c>
      <c r="N254" s="657" t="s">
        <v>115</v>
      </c>
      <c r="O254" s="646" t="s">
        <v>345</v>
      </c>
    </row>
    <row r="255" spans="1:15">
      <c r="A255" s="647">
        <v>254</v>
      </c>
      <c r="B255" s="647">
        <v>72800</v>
      </c>
      <c r="C255" s="646" t="s">
        <v>195</v>
      </c>
      <c r="D255" s="646">
        <v>1</v>
      </c>
      <c r="F255" s="654" t="str">
        <f>IF(M255="R",VLOOKUP(D255,'Routes and Directions'!$A$2:$D$283,3,FALSE),VLOOKUP(D255,'Routes and Directions'!$A$2:$D$283,4,FALSE))</f>
        <v>SB</v>
      </c>
      <c r="G255" s="646" t="s">
        <v>121</v>
      </c>
      <c r="H255" s="646">
        <v>16.702000000000002</v>
      </c>
      <c r="I255" s="646">
        <v>16.77</v>
      </c>
      <c r="K255" s="646">
        <v>192.79</v>
      </c>
      <c r="L255" s="646">
        <v>192.858</v>
      </c>
      <c r="M255" s="646" t="s">
        <v>121</v>
      </c>
      <c r="N255" s="657" t="s">
        <v>123</v>
      </c>
      <c r="O255" s="646" t="s">
        <v>345</v>
      </c>
    </row>
    <row r="256" spans="1:15">
      <c r="A256" s="647">
        <v>255</v>
      </c>
      <c r="B256" s="647">
        <v>72900</v>
      </c>
      <c r="C256" s="646" t="s">
        <v>195</v>
      </c>
      <c r="D256" s="646">
        <v>1</v>
      </c>
      <c r="F256" s="654" t="str">
        <f>IF(M256="R",VLOOKUP(D256,'Routes and Directions'!$A$2:$D$283,3,FALSE),VLOOKUP(D256,'Routes and Directions'!$A$2:$D$283,4,FALSE))</f>
        <v>SB</v>
      </c>
      <c r="H256" s="646">
        <v>16.77</v>
      </c>
      <c r="I256" s="646">
        <v>16.782</v>
      </c>
      <c r="K256" s="646">
        <v>192.858</v>
      </c>
      <c r="L256" s="646">
        <v>192.87</v>
      </c>
      <c r="M256" s="646" t="s">
        <v>121</v>
      </c>
      <c r="N256" s="657" t="s">
        <v>115</v>
      </c>
      <c r="O256" s="646" t="s">
        <v>345</v>
      </c>
    </row>
    <row r="257" spans="1:15">
      <c r="A257" s="647">
        <v>256</v>
      </c>
      <c r="B257" s="647">
        <v>72900</v>
      </c>
      <c r="C257" s="646" t="s">
        <v>195</v>
      </c>
      <c r="D257" s="646">
        <v>1</v>
      </c>
      <c r="F257" s="654" t="str">
        <f>IF(M257="R",VLOOKUP(D257,'Routes and Directions'!$A$2:$D$283,3,FALSE),VLOOKUP(D257,'Routes and Directions'!$A$2:$D$283,4,FALSE))</f>
        <v>SB</v>
      </c>
      <c r="H257" s="646">
        <v>16.782</v>
      </c>
      <c r="I257" s="646">
        <v>22.66</v>
      </c>
      <c r="K257" s="646">
        <v>192.87</v>
      </c>
      <c r="L257" s="646">
        <v>198.74799999999999</v>
      </c>
      <c r="M257" s="646" t="s">
        <v>121</v>
      </c>
      <c r="N257" s="657" t="s">
        <v>123</v>
      </c>
      <c r="O257" s="646" t="s">
        <v>345</v>
      </c>
    </row>
    <row r="258" spans="1:15">
      <c r="A258" s="647">
        <v>257</v>
      </c>
      <c r="B258" s="647">
        <v>76500</v>
      </c>
      <c r="C258" s="646" t="s">
        <v>195</v>
      </c>
      <c r="D258" s="646">
        <v>1</v>
      </c>
      <c r="F258" s="654" t="str">
        <f>IF(M258="R",VLOOKUP(D258,'Routes and Directions'!$A$2:$D$283,3,FALSE),VLOOKUP(D258,'Routes and Directions'!$A$2:$D$283,4,FALSE))</f>
        <v>SB</v>
      </c>
      <c r="G258" s="646" t="s">
        <v>121</v>
      </c>
      <c r="H258" s="646">
        <v>22.66</v>
      </c>
      <c r="I258" s="646">
        <v>22.672000000000001</v>
      </c>
      <c r="K258" s="646">
        <v>198.74799999999999</v>
      </c>
      <c r="L258" s="646">
        <v>198.76</v>
      </c>
      <c r="M258" s="646" t="s">
        <v>121</v>
      </c>
      <c r="N258" s="657" t="s">
        <v>123</v>
      </c>
      <c r="O258" s="646" t="s">
        <v>345</v>
      </c>
    </row>
    <row r="259" spans="1:15">
      <c r="A259" s="647">
        <v>258</v>
      </c>
      <c r="B259" s="647">
        <v>76600</v>
      </c>
      <c r="C259" s="646" t="s">
        <v>195</v>
      </c>
      <c r="D259" s="646">
        <v>1</v>
      </c>
      <c r="F259" s="654" t="str">
        <f>IF(M259="R",VLOOKUP(D259,'Routes and Directions'!$A$2:$D$283,3,FALSE),VLOOKUP(D259,'Routes and Directions'!$A$2:$D$283,4,FALSE))</f>
        <v>SB</v>
      </c>
      <c r="H259" s="646">
        <v>22.66</v>
      </c>
      <c r="I259" s="646">
        <v>34.716000000000001</v>
      </c>
      <c r="K259" s="646">
        <v>198.76</v>
      </c>
      <c r="L259" s="646">
        <v>210.816</v>
      </c>
      <c r="M259" s="646" t="s">
        <v>121</v>
      </c>
      <c r="N259" s="657" t="s">
        <v>123</v>
      </c>
      <c r="O259" s="646" t="s">
        <v>345</v>
      </c>
    </row>
    <row r="260" spans="1:15">
      <c r="A260" s="647">
        <v>259</v>
      </c>
      <c r="B260" s="647">
        <v>80300</v>
      </c>
      <c r="C260" s="646" t="s">
        <v>195</v>
      </c>
      <c r="D260" s="646">
        <v>1</v>
      </c>
      <c r="F260" s="654" t="str">
        <f>IF(M260="R",VLOOKUP(D260,'Routes and Directions'!$A$2:$D$283,3,FALSE),VLOOKUP(D260,'Routes and Directions'!$A$2:$D$283,4,FALSE))</f>
        <v>SB</v>
      </c>
      <c r="G260" s="646" t="s">
        <v>118</v>
      </c>
      <c r="H260" s="646">
        <v>34.716000000000001</v>
      </c>
      <c r="I260" s="646">
        <v>37.079000000000001</v>
      </c>
      <c r="K260" s="646">
        <v>210.816</v>
      </c>
      <c r="L260" s="646">
        <v>213.179</v>
      </c>
      <c r="M260" s="646" t="s">
        <v>121</v>
      </c>
      <c r="N260" s="657" t="s">
        <v>123</v>
      </c>
      <c r="O260" s="646" t="s">
        <v>345</v>
      </c>
    </row>
    <row r="261" spans="1:15">
      <c r="A261" s="647">
        <v>260</v>
      </c>
      <c r="B261" s="647">
        <v>81200</v>
      </c>
      <c r="C261" s="646" t="s">
        <v>195</v>
      </c>
      <c r="D261" s="646">
        <v>1</v>
      </c>
      <c r="F261" s="654" t="str">
        <f>IF(M261="R",VLOOKUP(D261,'Routes and Directions'!$A$2:$D$283,3,FALSE),VLOOKUP(D261,'Routes and Directions'!$A$2:$D$283,4,FALSE))</f>
        <v>SB</v>
      </c>
      <c r="H261" s="646">
        <v>36.838000000000001</v>
      </c>
      <c r="I261" s="646">
        <v>59.441000000000003</v>
      </c>
      <c r="K261" s="646">
        <v>213.179</v>
      </c>
      <c r="L261" s="646">
        <v>235.78200000000001</v>
      </c>
      <c r="M261" s="646" t="s">
        <v>121</v>
      </c>
      <c r="N261" s="657" t="s">
        <v>115</v>
      </c>
      <c r="O261" s="646" t="s">
        <v>345</v>
      </c>
    </row>
    <row r="262" spans="1:15">
      <c r="A262" s="647">
        <v>261</v>
      </c>
      <c r="B262" s="647">
        <v>84330</v>
      </c>
      <c r="C262" s="646" t="s">
        <v>195</v>
      </c>
      <c r="D262" s="646">
        <v>1</v>
      </c>
      <c r="F262" s="654" t="str">
        <f>IF(M262="R",VLOOKUP(D262,'Routes and Directions'!$A$2:$D$283,3,FALSE),VLOOKUP(D262,'Routes and Directions'!$A$2:$D$283,4,FALSE))</f>
        <v>SB</v>
      </c>
      <c r="G262" s="646" t="s">
        <v>118</v>
      </c>
      <c r="H262" s="646">
        <v>59.441000000000003</v>
      </c>
      <c r="I262" s="646">
        <v>60.145000000000003</v>
      </c>
      <c r="K262" s="646">
        <v>235.78200000000001</v>
      </c>
      <c r="L262" s="646">
        <v>236.48599999999999</v>
      </c>
      <c r="M262" s="646" t="s">
        <v>121</v>
      </c>
      <c r="N262" s="657" t="s">
        <v>115</v>
      </c>
      <c r="O262" s="646" t="s">
        <v>345</v>
      </c>
    </row>
    <row r="263" spans="1:15">
      <c r="A263" s="647">
        <v>262</v>
      </c>
      <c r="B263" s="647">
        <v>84480</v>
      </c>
      <c r="C263" s="646" t="s">
        <v>195</v>
      </c>
      <c r="D263" s="646">
        <v>1</v>
      </c>
      <c r="F263" s="654" t="str">
        <f>IF(M263="R",VLOOKUP(D263,'Routes and Directions'!$A$2:$D$283,3,FALSE),VLOOKUP(D263,'Routes and Directions'!$A$2:$D$283,4,FALSE))</f>
        <v>SB</v>
      </c>
      <c r="G263" s="646" t="s">
        <v>118</v>
      </c>
      <c r="H263" s="646">
        <v>60.261000000000003</v>
      </c>
      <c r="I263" s="646">
        <v>60.869</v>
      </c>
      <c r="K263" s="646">
        <v>236.48599999999999</v>
      </c>
      <c r="L263" s="646">
        <v>237.09399999999999</v>
      </c>
      <c r="M263" s="646" t="s">
        <v>121</v>
      </c>
      <c r="N263" s="657" t="s">
        <v>115</v>
      </c>
      <c r="O263" s="646" t="s">
        <v>345</v>
      </c>
    </row>
    <row r="264" spans="1:15">
      <c r="A264" s="647">
        <v>263</v>
      </c>
      <c r="B264" s="647">
        <v>84610</v>
      </c>
      <c r="C264" s="646" t="s">
        <v>195</v>
      </c>
      <c r="D264" s="646">
        <v>1</v>
      </c>
      <c r="F264" s="654" t="str">
        <f>IF(M264="R",VLOOKUP(D264,'Routes and Directions'!$A$2:$D$283,3,FALSE),VLOOKUP(D264,'Routes and Directions'!$A$2:$D$283,4,FALSE))</f>
        <v>SB</v>
      </c>
      <c r="G264" s="646" t="s">
        <v>119</v>
      </c>
      <c r="H264" s="646">
        <v>60.869</v>
      </c>
      <c r="I264" s="646">
        <v>61.15</v>
      </c>
      <c r="K264" s="646">
        <v>237.09399999999999</v>
      </c>
      <c r="L264" s="646">
        <v>237.375</v>
      </c>
      <c r="M264" s="646" t="s">
        <v>121</v>
      </c>
      <c r="N264" s="657" t="s">
        <v>115</v>
      </c>
      <c r="O264" s="646" t="s">
        <v>345</v>
      </c>
    </row>
    <row r="265" spans="1:15">
      <c r="A265" s="647">
        <v>264</v>
      </c>
      <c r="B265" s="647">
        <v>84680</v>
      </c>
      <c r="C265" s="646" t="s">
        <v>195</v>
      </c>
      <c r="D265" s="646">
        <v>1</v>
      </c>
      <c r="F265" s="654" t="str">
        <f>IF(M265="R",VLOOKUP(D265,'Routes and Directions'!$A$2:$D$283,3,FALSE),VLOOKUP(D265,'Routes and Directions'!$A$2:$D$283,4,FALSE))</f>
        <v>SB</v>
      </c>
      <c r="G265" s="646" t="s">
        <v>118</v>
      </c>
      <c r="H265" s="646">
        <v>61.15</v>
      </c>
      <c r="I265" s="646">
        <v>61.438000000000002</v>
      </c>
      <c r="K265" s="646">
        <v>237.375</v>
      </c>
      <c r="L265" s="646">
        <v>237.66300000000001</v>
      </c>
      <c r="M265" s="646" t="s">
        <v>121</v>
      </c>
      <c r="N265" s="657" t="s">
        <v>115</v>
      </c>
      <c r="O265" s="646" t="s">
        <v>345</v>
      </c>
    </row>
    <row r="266" spans="1:15">
      <c r="A266" s="647">
        <v>265</v>
      </c>
      <c r="B266" s="647">
        <v>84856</v>
      </c>
      <c r="C266" s="646" t="s">
        <v>195</v>
      </c>
      <c r="D266" s="646">
        <v>1</v>
      </c>
      <c r="F266" s="654" t="str">
        <f>IF(M266="R",VLOOKUP(D266,'Routes and Directions'!$A$2:$D$283,3,FALSE),VLOOKUP(D266,'Routes and Directions'!$A$2:$D$283,4,FALSE))</f>
        <v>SB</v>
      </c>
      <c r="H266" s="646">
        <v>61.484000000000002</v>
      </c>
      <c r="I266" s="646">
        <v>65.262</v>
      </c>
      <c r="K266" s="646">
        <v>237.66300000000001</v>
      </c>
      <c r="L266" s="646">
        <v>241.441</v>
      </c>
      <c r="M266" s="646" t="s">
        <v>121</v>
      </c>
      <c r="N266" s="657" t="s">
        <v>115</v>
      </c>
      <c r="O266" s="646" t="s">
        <v>345</v>
      </c>
    </row>
    <row r="267" spans="1:15">
      <c r="A267" s="647">
        <v>266</v>
      </c>
      <c r="B267" s="647">
        <v>85600</v>
      </c>
      <c r="C267" s="646" t="s">
        <v>195</v>
      </c>
      <c r="D267" s="646">
        <v>1</v>
      </c>
      <c r="F267" s="654" t="str">
        <f>IF(M267="R",VLOOKUP(D267,'Routes and Directions'!$A$2:$D$283,3,FALSE),VLOOKUP(D267,'Routes and Directions'!$A$2:$D$283,4,FALSE))</f>
        <v>SB</v>
      </c>
      <c r="H267" s="646">
        <v>65.269000000000005</v>
      </c>
      <c r="I267" s="646">
        <v>66.448999999999998</v>
      </c>
      <c r="K267" s="646">
        <v>241.441</v>
      </c>
      <c r="L267" s="646">
        <v>242.62100000000001</v>
      </c>
      <c r="M267" s="646" t="s">
        <v>121</v>
      </c>
      <c r="N267" s="657" t="s">
        <v>115</v>
      </c>
      <c r="O267" s="646" t="s">
        <v>345</v>
      </c>
    </row>
    <row r="268" spans="1:15">
      <c r="A268" s="647">
        <v>267</v>
      </c>
      <c r="B268" s="647">
        <v>85700</v>
      </c>
      <c r="C268" s="646" t="s">
        <v>195</v>
      </c>
      <c r="D268" s="646">
        <v>1</v>
      </c>
      <c r="F268" s="654" t="str">
        <f>IF(M268="R",VLOOKUP(D268,'Routes and Directions'!$A$2:$D$283,3,FALSE),VLOOKUP(D268,'Routes and Directions'!$A$2:$D$283,4,FALSE))</f>
        <v>SB</v>
      </c>
      <c r="G268" s="646" t="s">
        <v>118</v>
      </c>
      <c r="H268" s="646">
        <v>66.448999999999998</v>
      </c>
      <c r="I268" s="646">
        <v>67.358000000000004</v>
      </c>
      <c r="K268" s="646">
        <v>242.62100000000001</v>
      </c>
      <c r="L268" s="646">
        <v>243.53</v>
      </c>
      <c r="M268" s="646" t="s">
        <v>121</v>
      </c>
      <c r="N268" s="657" t="s">
        <v>115</v>
      </c>
      <c r="O268" s="646" t="s">
        <v>345</v>
      </c>
    </row>
    <row r="269" spans="1:15">
      <c r="A269" s="647">
        <v>268</v>
      </c>
      <c r="B269" s="647">
        <v>86000</v>
      </c>
      <c r="C269" s="646" t="s">
        <v>195</v>
      </c>
      <c r="D269" s="646">
        <v>1</v>
      </c>
      <c r="F269" s="654" t="str">
        <f>IF(M269="R",VLOOKUP(D269,'Routes and Directions'!$A$2:$D$283,3,FALSE),VLOOKUP(D269,'Routes and Directions'!$A$2:$D$283,4,FALSE))</f>
        <v>SB</v>
      </c>
      <c r="H269" s="646">
        <v>67.358000000000004</v>
      </c>
      <c r="I269" s="646">
        <v>71.004000000000005</v>
      </c>
      <c r="K269" s="646">
        <v>243.53</v>
      </c>
      <c r="L269" s="646">
        <v>247.17599999999999</v>
      </c>
      <c r="M269" s="646" t="s">
        <v>121</v>
      </c>
      <c r="N269" s="657" t="s">
        <v>115</v>
      </c>
      <c r="O269" s="646" t="s">
        <v>345</v>
      </c>
    </row>
    <row r="270" spans="1:15">
      <c r="A270" s="647">
        <v>269</v>
      </c>
      <c r="B270" s="647">
        <v>86300</v>
      </c>
      <c r="C270" s="646" t="s">
        <v>195</v>
      </c>
      <c r="D270" s="646">
        <v>1</v>
      </c>
      <c r="F270" s="654" t="str">
        <f>IF(M270="R",VLOOKUP(D270,'Routes and Directions'!$A$2:$D$283,3,FALSE),VLOOKUP(D270,'Routes and Directions'!$A$2:$D$283,4,FALSE))</f>
        <v>SB</v>
      </c>
      <c r="H270" s="646">
        <v>71.105999999999995</v>
      </c>
      <c r="I270" s="646">
        <v>72.992999999999995</v>
      </c>
      <c r="K270" s="646">
        <v>247.17599999999999</v>
      </c>
      <c r="L270" s="646">
        <v>249.06299999999999</v>
      </c>
      <c r="M270" s="646" t="s">
        <v>121</v>
      </c>
      <c r="N270" s="657" t="s">
        <v>115</v>
      </c>
      <c r="O270" s="646" t="s">
        <v>345</v>
      </c>
    </row>
    <row r="271" spans="1:15">
      <c r="A271" s="647">
        <v>270</v>
      </c>
      <c r="B271" s="647">
        <v>86800</v>
      </c>
      <c r="C271" s="646" t="s">
        <v>195</v>
      </c>
      <c r="D271" s="646">
        <v>1</v>
      </c>
      <c r="F271" s="654" t="str">
        <f>IF(M271="R",VLOOKUP(D271,'Routes and Directions'!$A$2:$D$283,3,FALSE),VLOOKUP(D271,'Routes and Directions'!$A$2:$D$283,4,FALSE))</f>
        <v>SB</v>
      </c>
      <c r="G271" s="646" t="s">
        <v>121</v>
      </c>
      <c r="H271" s="646">
        <v>72.992999999999995</v>
      </c>
      <c r="I271" s="646">
        <v>73.004999999999995</v>
      </c>
      <c r="K271" s="646">
        <v>249.06299999999999</v>
      </c>
      <c r="L271" s="646">
        <v>249.07499999999999</v>
      </c>
      <c r="M271" s="646" t="s">
        <v>121</v>
      </c>
      <c r="N271" s="657" t="s">
        <v>115</v>
      </c>
      <c r="O271" s="646" t="s">
        <v>345</v>
      </c>
    </row>
    <row r="272" spans="1:15">
      <c r="A272" s="647">
        <v>271</v>
      </c>
      <c r="B272" s="647">
        <v>86900</v>
      </c>
      <c r="C272" s="646" t="s">
        <v>195</v>
      </c>
      <c r="D272" s="646">
        <v>1</v>
      </c>
      <c r="F272" s="654" t="str">
        <f>IF(M272="R",VLOOKUP(D272,'Routes and Directions'!$A$2:$D$283,3,FALSE),VLOOKUP(D272,'Routes and Directions'!$A$2:$D$283,4,FALSE))</f>
        <v>SB</v>
      </c>
      <c r="H272" s="646">
        <v>72.992999999999995</v>
      </c>
      <c r="I272" s="646">
        <v>74.323999999999998</v>
      </c>
      <c r="K272" s="646">
        <v>249.07499999999999</v>
      </c>
      <c r="L272" s="646">
        <v>250.40600000000001</v>
      </c>
      <c r="M272" s="646" t="s">
        <v>121</v>
      </c>
      <c r="N272" s="657" t="s">
        <v>115</v>
      </c>
      <c r="O272" s="646" t="s">
        <v>345</v>
      </c>
    </row>
    <row r="273" spans="1:15">
      <c r="A273" s="647">
        <v>272</v>
      </c>
      <c r="B273" s="647">
        <v>87100</v>
      </c>
      <c r="C273" s="646" t="s">
        <v>192</v>
      </c>
      <c r="D273" s="646">
        <v>1</v>
      </c>
      <c r="F273" s="654" t="str">
        <f>IF(M273="R",VLOOKUP(D273,'Routes and Directions'!$A$2:$D$283,3,FALSE),VLOOKUP(D273,'Routes and Directions'!$A$2:$D$283,4,FALSE))</f>
        <v>SB</v>
      </c>
      <c r="H273" s="646">
        <v>0</v>
      </c>
      <c r="I273" s="646">
        <v>25.806000000000001</v>
      </c>
      <c r="K273" s="646">
        <v>250.40600000000001</v>
      </c>
      <c r="L273" s="646">
        <v>276.21199999999999</v>
      </c>
      <c r="M273" s="646" t="s">
        <v>121</v>
      </c>
      <c r="N273" s="657" t="s">
        <v>115</v>
      </c>
      <c r="O273" s="646" t="s">
        <v>345</v>
      </c>
    </row>
    <row r="274" spans="1:15">
      <c r="A274" s="647">
        <v>273</v>
      </c>
      <c r="B274" s="647">
        <v>91900</v>
      </c>
      <c r="C274" s="646" t="s">
        <v>192</v>
      </c>
      <c r="D274" s="646">
        <v>1</v>
      </c>
      <c r="F274" s="654" t="str">
        <f>IF(M274="R",VLOOKUP(D274,'Routes and Directions'!$A$2:$D$283,3,FALSE),VLOOKUP(D274,'Routes and Directions'!$A$2:$D$283,4,FALSE))</f>
        <v>SB</v>
      </c>
      <c r="G274" s="646" t="s">
        <v>118</v>
      </c>
      <c r="H274" s="646">
        <v>25.806000000000001</v>
      </c>
      <c r="I274" s="646">
        <v>26.128</v>
      </c>
      <c r="K274" s="646">
        <v>276.21199999999999</v>
      </c>
      <c r="L274" s="646">
        <v>276.53399999999999</v>
      </c>
      <c r="M274" s="646" t="s">
        <v>121</v>
      </c>
      <c r="N274" s="657" t="s">
        <v>115</v>
      </c>
      <c r="O274" s="646" t="s">
        <v>345</v>
      </c>
    </row>
    <row r="275" spans="1:15">
      <c r="A275" s="647">
        <v>274</v>
      </c>
      <c r="B275" s="647">
        <v>92200</v>
      </c>
      <c r="C275" s="646" t="s">
        <v>192</v>
      </c>
      <c r="D275" s="646">
        <v>1</v>
      </c>
      <c r="F275" s="654" t="str">
        <f>IF(M275="R",VLOOKUP(D275,'Routes and Directions'!$A$2:$D$283,3,FALSE),VLOOKUP(D275,'Routes and Directions'!$A$2:$D$283,4,FALSE))</f>
        <v>SB</v>
      </c>
      <c r="H275" s="646">
        <v>26.128</v>
      </c>
      <c r="I275" s="646">
        <v>27.939</v>
      </c>
      <c r="K275" s="646">
        <v>276.53399999999999</v>
      </c>
      <c r="L275" s="646">
        <v>278.34500000000003</v>
      </c>
      <c r="M275" s="646" t="s">
        <v>121</v>
      </c>
      <c r="N275" s="657" t="s">
        <v>115</v>
      </c>
      <c r="O275" s="646" t="s">
        <v>345</v>
      </c>
    </row>
    <row r="276" spans="1:15">
      <c r="A276" s="647">
        <v>275</v>
      </c>
      <c r="B276" s="647">
        <v>92300</v>
      </c>
      <c r="C276" s="646" t="s">
        <v>192</v>
      </c>
      <c r="D276" s="646">
        <v>1</v>
      </c>
      <c r="F276" s="654" t="str">
        <f>IF(M276="R",VLOOKUP(D276,'Routes and Directions'!$A$2:$D$283,3,FALSE),VLOOKUP(D276,'Routes and Directions'!$A$2:$D$283,4,FALSE))</f>
        <v>SB</v>
      </c>
      <c r="G276" s="646" t="s">
        <v>121</v>
      </c>
      <c r="H276" s="646">
        <v>27.939</v>
      </c>
      <c r="I276" s="646">
        <v>28.044</v>
      </c>
      <c r="K276" s="646">
        <v>278.34500000000003</v>
      </c>
      <c r="L276" s="646">
        <v>278.45</v>
      </c>
      <c r="M276" s="646" t="s">
        <v>121</v>
      </c>
      <c r="N276" s="657" t="s">
        <v>115</v>
      </c>
      <c r="O276" s="646" t="s">
        <v>345</v>
      </c>
    </row>
    <row r="277" spans="1:15">
      <c r="A277" s="647">
        <v>276</v>
      </c>
      <c r="B277" s="647">
        <v>92500</v>
      </c>
      <c r="C277" s="646" t="s">
        <v>192</v>
      </c>
      <c r="D277" s="646">
        <v>1</v>
      </c>
      <c r="F277" s="654" t="str">
        <f>IF(M277="R",VLOOKUP(D277,'Routes and Directions'!$A$2:$D$283,3,FALSE),VLOOKUP(D277,'Routes and Directions'!$A$2:$D$283,4,FALSE))</f>
        <v>SB</v>
      </c>
      <c r="H277" s="646">
        <v>28.013000000000002</v>
      </c>
      <c r="I277" s="646">
        <v>33.409999999999997</v>
      </c>
      <c r="K277" s="646">
        <v>278.45</v>
      </c>
      <c r="L277" s="646">
        <v>283.84699999999998</v>
      </c>
      <c r="M277" s="646" t="s">
        <v>121</v>
      </c>
      <c r="N277" s="657" t="s">
        <v>115</v>
      </c>
      <c r="O277" s="646" t="s">
        <v>345</v>
      </c>
    </row>
    <row r="278" spans="1:15">
      <c r="A278" s="647">
        <v>277</v>
      </c>
      <c r="B278" s="647">
        <v>93800</v>
      </c>
      <c r="C278" s="646" t="s">
        <v>192</v>
      </c>
      <c r="D278" s="646">
        <v>1</v>
      </c>
      <c r="F278" s="654" t="str">
        <f>IF(M278="R",VLOOKUP(D278,'Routes and Directions'!$A$2:$D$283,3,FALSE),VLOOKUP(D278,'Routes and Directions'!$A$2:$D$283,4,FALSE))</f>
        <v>SB</v>
      </c>
      <c r="G278" s="646" t="s">
        <v>118</v>
      </c>
      <c r="H278" s="646">
        <v>33.409999999999997</v>
      </c>
      <c r="I278" s="646">
        <v>33.835999999999999</v>
      </c>
      <c r="K278" s="646">
        <v>283.84699999999998</v>
      </c>
      <c r="L278" s="646">
        <v>284.27300000000002</v>
      </c>
      <c r="M278" s="646" t="s">
        <v>121</v>
      </c>
      <c r="N278" s="657" t="s">
        <v>115</v>
      </c>
      <c r="O278" s="646" t="s">
        <v>345</v>
      </c>
    </row>
    <row r="279" spans="1:15">
      <c r="A279" s="647">
        <v>278</v>
      </c>
      <c r="B279" s="647">
        <v>94100</v>
      </c>
      <c r="C279" s="646" t="s">
        <v>192</v>
      </c>
      <c r="D279" s="646">
        <v>1</v>
      </c>
      <c r="F279" s="654" t="str">
        <f>IF(M279="R",VLOOKUP(D279,'Routes and Directions'!$A$2:$D$283,3,FALSE),VLOOKUP(D279,'Routes and Directions'!$A$2:$D$283,4,FALSE))</f>
        <v>SB</v>
      </c>
      <c r="H279" s="646">
        <v>33.835000000000001</v>
      </c>
      <c r="I279" s="646">
        <v>69.63</v>
      </c>
      <c r="K279" s="646">
        <v>284.27300000000002</v>
      </c>
      <c r="L279" s="646">
        <v>320.06799999999998</v>
      </c>
      <c r="M279" s="646" t="s">
        <v>121</v>
      </c>
      <c r="N279" s="657" t="s">
        <v>115</v>
      </c>
      <c r="O279" s="646" t="s">
        <v>345</v>
      </c>
    </row>
    <row r="280" spans="1:15">
      <c r="A280" s="647">
        <v>279</v>
      </c>
      <c r="B280" s="647">
        <v>94100</v>
      </c>
      <c r="C280" s="646" t="s">
        <v>192</v>
      </c>
      <c r="D280" s="646">
        <v>1</v>
      </c>
      <c r="F280" s="654" t="str">
        <f>IF(M280="R",VLOOKUP(D280,'Routes and Directions'!$A$2:$D$283,3,FALSE),VLOOKUP(D280,'Routes and Directions'!$A$2:$D$283,4,FALSE))</f>
        <v>SB</v>
      </c>
      <c r="H280" s="646">
        <v>69.63</v>
      </c>
      <c r="I280" s="646">
        <v>69.694999999999993</v>
      </c>
      <c r="K280" s="646">
        <v>320.06799999999998</v>
      </c>
      <c r="L280" s="646">
        <v>320.13299999999998</v>
      </c>
      <c r="M280" s="646" t="s">
        <v>121</v>
      </c>
      <c r="N280" s="657" t="s">
        <v>123</v>
      </c>
      <c r="O280" s="646" t="s">
        <v>345</v>
      </c>
    </row>
    <row r="281" spans="1:15">
      <c r="A281" s="647">
        <v>280</v>
      </c>
      <c r="B281" s="647">
        <v>94100</v>
      </c>
      <c r="C281" s="646" t="s">
        <v>192</v>
      </c>
      <c r="D281" s="646">
        <v>1</v>
      </c>
      <c r="F281" s="654" t="str">
        <f>IF(M281="R",VLOOKUP(D281,'Routes and Directions'!$A$2:$D$283,3,FALSE),VLOOKUP(D281,'Routes and Directions'!$A$2:$D$283,4,FALSE))</f>
        <v>SB</v>
      </c>
      <c r="H281" s="646">
        <v>69.694999999999993</v>
      </c>
      <c r="I281" s="646">
        <v>71.168999999999997</v>
      </c>
      <c r="K281" s="646">
        <v>320.13299999999998</v>
      </c>
      <c r="L281" s="646">
        <v>321.60700000000003</v>
      </c>
      <c r="M281" s="646" t="s">
        <v>121</v>
      </c>
      <c r="N281" s="657" t="s">
        <v>115</v>
      </c>
      <c r="O281" s="646" t="s">
        <v>345</v>
      </c>
    </row>
    <row r="282" spans="1:15">
      <c r="A282" s="647">
        <v>281</v>
      </c>
      <c r="B282" s="647">
        <v>99900</v>
      </c>
      <c r="C282" s="646" t="s">
        <v>192</v>
      </c>
      <c r="D282" s="646">
        <v>1</v>
      </c>
      <c r="F282" s="654" t="str">
        <f>IF(M282="R",VLOOKUP(D282,'Routes and Directions'!$A$2:$D$283,3,FALSE),VLOOKUP(D282,'Routes and Directions'!$A$2:$D$283,4,FALSE))</f>
        <v>SB</v>
      </c>
      <c r="G282" s="646" t="s">
        <v>121</v>
      </c>
      <c r="H282" s="646">
        <v>71.168999999999997</v>
      </c>
      <c r="I282" s="646">
        <v>71.2</v>
      </c>
      <c r="K282" s="646">
        <v>321.60700000000003</v>
      </c>
      <c r="L282" s="646">
        <v>321.63799999999998</v>
      </c>
      <c r="M282" s="646" t="s">
        <v>121</v>
      </c>
      <c r="N282" s="657" t="s">
        <v>115</v>
      </c>
      <c r="O282" s="646" t="s">
        <v>345</v>
      </c>
    </row>
    <row r="283" spans="1:15">
      <c r="A283" s="647">
        <v>282</v>
      </c>
      <c r="B283" s="647">
        <v>100000</v>
      </c>
      <c r="C283" s="646" t="s">
        <v>192</v>
      </c>
      <c r="D283" s="646">
        <v>1</v>
      </c>
      <c r="F283" s="654" t="str">
        <f>IF(M283="R",VLOOKUP(D283,'Routes and Directions'!$A$2:$D$283,3,FALSE),VLOOKUP(D283,'Routes and Directions'!$A$2:$D$283,4,FALSE))</f>
        <v>SB</v>
      </c>
      <c r="H283" s="646">
        <v>71.168999999999997</v>
      </c>
      <c r="I283" s="646">
        <v>72.510999999999996</v>
      </c>
      <c r="K283" s="646">
        <v>321.63799999999998</v>
      </c>
      <c r="L283" s="646">
        <v>322.98</v>
      </c>
      <c r="M283" s="646" t="s">
        <v>121</v>
      </c>
      <c r="N283" s="657" t="s">
        <v>115</v>
      </c>
      <c r="O283" s="646" t="s">
        <v>345</v>
      </c>
    </row>
    <row r="284" spans="1:15">
      <c r="A284" s="647">
        <v>283</v>
      </c>
      <c r="B284" s="647">
        <v>100000</v>
      </c>
      <c r="C284" s="646" t="s">
        <v>192</v>
      </c>
      <c r="D284" s="646">
        <v>1</v>
      </c>
      <c r="F284" s="654" t="str">
        <f>IF(M284="R",VLOOKUP(D284,'Routes and Directions'!$A$2:$D$283,3,FALSE),VLOOKUP(D284,'Routes and Directions'!$A$2:$D$283,4,FALSE))</f>
        <v>SB</v>
      </c>
      <c r="H284" s="646">
        <v>72.510999999999996</v>
      </c>
      <c r="I284" s="646">
        <v>72.716999999999999</v>
      </c>
      <c r="K284" s="646">
        <v>322.98</v>
      </c>
      <c r="L284" s="646">
        <v>323.18599999999998</v>
      </c>
      <c r="M284" s="646" t="s">
        <v>121</v>
      </c>
      <c r="N284" s="657" t="s">
        <v>123</v>
      </c>
      <c r="O284" s="646" t="s">
        <v>345</v>
      </c>
    </row>
    <row r="285" spans="1:15">
      <c r="A285" s="647">
        <v>284</v>
      </c>
      <c r="B285" s="647">
        <v>100000</v>
      </c>
      <c r="C285" s="646" t="s">
        <v>192</v>
      </c>
      <c r="D285" s="646">
        <v>1</v>
      </c>
      <c r="F285" s="654" t="str">
        <f>IF(M285="R",VLOOKUP(D285,'Routes and Directions'!$A$2:$D$283,3,FALSE),VLOOKUP(D285,'Routes and Directions'!$A$2:$D$283,4,FALSE))</f>
        <v>SB</v>
      </c>
      <c r="H285" s="646">
        <v>72.716999999999999</v>
      </c>
      <c r="I285" s="646">
        <v>73.8</v>
      </c>
      <c r="K285" s="646">
        <v>323.18599999999998</v>
      </c>
      <c r="L285" s="646">
        <v>324.26900000000001</v>
      </c>
      <c r="M285" s="646" t="s">
        <v>121</v>
      </c>
      <c r="N285" s="657" t="s">
        <v>115</v>
      </c>
      <c r="O285" s="646" t="s">
        <v>345</v>
      </c>
    </row>
    <row r="286" spans="1:15">
      <c r="A286" s="647">
        <v>285</v>
      </c>
      <c r="B286" s="647">
        <v>100000</v>
      </c>
      <c r="C286" s="646" t="s">
        <v>192</v>
      </c>
      <c r="D286" s="646">
        <v>1</v>
      </c>
      <c r="F286" s="654" t="str">
        <f>IF(M286="R",VLOOKUP(D286,'Routes and Directions'!$A$2:$D$283,3,FALSE),VLOOKUP(D286,'Routes and Directions'!$A$2:$D$283,4,FALSE))</f>
        <v>SB</v>
      </c>
      <c r="H286" s="646">
        <v>73.8</v>
      </c>
      <c r="I286" s="646">
        <v>74.069999999999993</v>
      </c>
      <c r="K286" s="646">
        <v>324.26900000000001</v>
      </c>
      <c r="L286" s="646">
        <v>324.53899999999999</v>
      </c>
      <c r="M286" s="646" t="s">
        <v>121</v>
      </c>
      <c r="N286" s="657" t="s">
        <v>123</v>
      </c>
      <c r="O286" s="646" t="s">
        <v>345</v>
      </c>
    </row>
    <row r="287" spans="1:15">
      <c r="A287" s="647">
        <v>286</v>
      </c>
      <c r="B287" s="647">
        <v>100000</v>
      </c>
      <c r="C287" s="646" t="s">
        <v>192</v>
      </c>
      <c r="D287" s="646">
        <v>1</v>
      </c>
      <c r="F287" s="654" t="str">
        <f>IF(M287="R",VLOOKUP(D287,'Routes and Directions'!$A$2:$D$283,3,FALSE),VLOOKUP(D287,'Routes and Directions'!$A$2:$D$283,4,FALSE))</f>
        <v>SB</v>
      </c>
      <c r="H287" s="646">
        <v>74.069999999999993</v>
      </c>
      <c r="I287" s="646">
        <v>74.703000000000003</v>
      </c>
      <c r="K287" s="646">
        <v>324.53899999999999</v>
      </c>
      <c r="L287" s="646">
        <v>325.17200000000003</v>
      </c>
      <c r="M287" s="646" t="s">
        <v>121</v>
      </c>
      <c r="N287" s="657" t="s">
        <v>115</v>
      </c>
      <c r="O287" s="646" t="s">
        <v>345</v>
      </c>
    </row>
    <row r="288" spans="1:15">
      <c r="A288" s="647">
        <v>287</v>
      </c>
      <c r="B288" s="647">
        <v>100000</v>
      </c>
      <c r="C288" s="646" t="s">
        <v>192</v>
      </c>
      <c r="D288" s="646">
        <v>1</v>
      </c>
      <c r="F288" s="654" t="str">
        <f>IF(M288="R",VLOOKUP(D288,'Routes and Directions'!$A$2:$D$283,3,FALSE),VLOOKUP(D288,'Routes and Directions'!$A$2:$D$283,4,FALSE))</f>
        <v>SB</v>
      </c>
      <c r="H288" s="646">
        <v>74.703000000000003</v>
      </c>
      <c r="I288" s="646">
        <v>75.224000000000004</v>
      </c>
      <c r="K288" s="646">
        <v>325.17200000000003</v>
      </c>
      <c r="L288" s="646">
        <v>325.69299999999998</v>
      </c>
      <c r="M288" s="646" t="s">
        <v>121</v>
      </c>
      <c r="N288" s="657" t="s">
        <v>123</v>
      </c>
      <c r="O288" s="646" t="s">
        <v>345</v>
      </c>
    </row>
    <row r="289" spans="1:15">
      <c r="A289" s="647">
        <v>288</v>
      </c>
      <c r="B289" s="647">
        <v>103720</v>
      </c>
      <c r="C289" s="646" t="s">
        <v>192</v>
      </c>
      <c r="D289" s="646">
        <v>1</v>
      </c>
      <c r="F289" s="654" t="str">
        <f>IF(M289="R",VLOOKUP(D289,'Routes and Directions'!$A$2:$D$283,3,FALSE),VLOOKUP(D289,'Routes and Directions'!$A$2:$D$283,4,FALSE))</f>
        <v>SB</v>
      </c>
      <c r="G289" s="646" t="s">
        <v>118</v>
      </c>
      <c r="H289" s="646">
        <v>75.224000000000004</v>
      </c>
      <c r="I289" s="646">
        <v>81.504999999999995</v>
      </c>
      <c r="K289" s="646">
        <v>325.69299999999998</v>
      </c>
      <c r="L289" s="646">
        <v>331.97399999999999</v>
      </c>
      <c r="M289" s="646" t="s">
        <v>121</v>
      </c>
      <c r="N289" s="657" t="s">
        <v>123</v>
      </c>
      <c r="O289" s="646" t="s">
        <v>345</v>
      </c>
    </row>
    <row r="290" spans="1:15">
      <c r="A290" s="647">
        <v>289</v>
      </c>
      <c r="B290" s="647">
        <v>110450</v>
      </c>
      <c r="C290" s="646" t="s">
        <v>192</v>
      </c>
      <c r="D290" s="646">
        <v>1</v>
      </c>
      <c r="F290" s="654" t="str">
        <f>IF(M290="R",VLOOKUP(D290,'Routes and Directions'!$A$2:$D$283,3,FALSE),VLOOKUP(D290,'Routes and Directions'!$A$2:$D$283,4,FALSE))</f>
        <v>SB</v>
      </c>
      <c r="G290" s="646" t="s">
        <v>118</v>
      </c>
      <c r="H290" s="646">
        <v>81.504999999999995</v>
      </c>
      <c r="I290" s="646">
        <v>82.739000000000004</v>
      </c>
      <c r="J290" s="646" t="s">
        <v>121</v>
      </c>
      <c r="K290" s="646">
        <v>331.97399999999999</v>
      </c>
      <c r="L290" s="646">
        <v>333.20800000000003</v>
      </c>
      <c r="M290" s="646" t="s">
        <v>121</v>
      </c>
      <c r="N290" s="657" t="s">
        <v>121</v>
      </c>
      <c r="O290" s="646" t="s">
        <v>345</v>
      </c>
    </row>
    <row r="291" spans="1:15">
      <c r="A291" s="647">
        <v>290</v>
      </c>
      <c r="B291" s="647">
        <v>110550</v>
      </c>
      <c r="C291" s="646" t="s">
        <v>192</v>
      </c>
      <c r="D291" s="646">
        <v>1</v>
      </c>
      <c r="F291" s="654" t="str">
        <f>IF(M291="R",VLOOKUP(D291,'Routes and Directions'!$A$2:$D$283,3,FALSE),VLOOKUP(D291,'Routes and Directions'!$A$2:$D$283,4,FALSE))</f>
        <v>SB</v>
      </c>
      <c r="G291" s="646" t="s">
        <v>118</v>
      </c>
      <c r="H291" s="646">
        <v>82.739000000000004</v>
      </c>
      <c r="I291" s="646">
        <v>91.260999999999996</v>
      </c>
      <c r="K291" s="646">
        <v>333.20800000000003</v>
      </c>
      <c r="L291" s="646">
        <v>341.73</v>
      </c>
      <c r="M291" s="646" t="s">
        <v>121</v>
      </c>
      <c r="N291" s="657" t="s">
        <v>123</v>
      </c>
      <c r="O291" s="646" t="s">
        <v>345</v>
      </c>
    </row>
    <row r="292" spans="1:15">
      <c r="A292" s="647">
        <v>291</v>
      </c>
      <c r="B292" s="647">
        <v>111930</v>
      </c>
      <c r="C292" s="646" t="s">
        <v>192</v>
      </c>
      <c r="D292" s="646">
        <v>1</v>
      </c>
      <c r="F292" s="654" t="str">
        <f>IF(M292="R",VLOOKUP(D292,'Routes and Directions'!$A$2:$D$283,3,FALSE),VLOOKUP(D292,'Routes and Directions'!$A$2:$D$283,4,FALSE))</f>
        <v>SB</v>
      </c>
      <c r="G292" s="646" t="s">
        <v>122</v>
      </c>
      <c r="H292" s="646">
        <v>91.260999999999996</v>
      </c>
      <c r="I292" s="646">
        <v>91.588999999999999</v>
      </c>
      <c r="K292" s="646">
        <v>341.73</v>
      </c>
      <c r="L292" s="646">
        <v>342.05799999999999</v>
      </c>
      <c r="M292" s="646" t="s">
        <v>121</v>
      </c>
      <c r="N292" s="657" t="s">
        <v>123</v>
      </c>
      <c r="O292" s="646" t="s">
        <v>345</v>
      </c>
    </row>
    <row r="293" spans="1:15">
      <c r="A293" s="647">
        <v>292</v>
      </c>
      <c r="B293" s="647">
        <v>111930</v>
      </c>
      <c r="C293" s="646" t="s">
        <v>192</v>
      </c>
      <c r="D293" s="646">
        <v>1</v>
      </c>
      <c r="F293" s="654" t="str">
        <f>IF(M293="R",VLOOKUP(D293,'Routes and Directions'!$A$2:$D$283,3,FALSE),VLOOKUP(D293,'Routes and Directions'!$A$2:$D$283,4,FALSE))</f>
        <v>SB</v>
      </c>
      <c r="G293" s="646" t="s">
        <v>122</v>
      </c>
      <c r="H293" s="646">
        <v>91.588999999999999</v>
      </c>
      <c r="I293" s="646">
        <v>92.287999999999997</v>
      </c>
      <c r="K293" s="646">
        <v>342.05799999999999</v>
      </c>
      <c r="L293" s="646">
        <v>342.75700000000001</v>
      </c>
      <c r="M293" s="646" t="s">
        <v>121</v>
      </c>
      <c r="N293" s="657" t="s">
        <v>115</v>
      </c>
      <c r="O293" s="646" t="s">
        <v>345</v>
      </c>
    </row>
    <row r="294" spans="1:15">
      <c r="A294" s="647">
        <v>293</v>
      </c>
      <c r="B294" s="647">
        <v>114786</v>
      </c>
      <c r="C294" s="646" t="s">
        <v>192</v>
      </c>
      <c r="D294" s="646">
        <v>1</v>
      </c>
      <c r="F294" s="654" t="str">
        <f>IF(M294="R",VLOOKUP(D294,'Routes and Directions'!$A$2:$D$283,3,FALSE),VLOOKUP(D294,'Routes and Directions'!$A$2:$D$283,4,FALSE))</f>
        <v>SB</v>
      </c>
      <c r="H294" s="646">
        <v>93.694999999999993</v>
      </c>
      <c r="I294" s="646">
        <v>96.606999999999999</v>
      </c>
      <c r="K294" s="646">
        <v>342.75700000000001</v>
      </c>
      <c r="L294" s="646">
        <v>345.66899999999998</v>
      </c>
      <c r="M294" s="646" t="s">
        <v>121</v>
      </c>
      <c r="N294" s="657" t="s">
        <v>115</v>
      </c>
      <c r="O294" s="646" t="s">
        <v>345</v>
      </c>
    </row>
    <row r="295" spans="1:15">
      <c r="A295" s="647">
        <v>294</v>
      </c>
      <c r="B295" s="647">
        <v>114786</v>
      </c>
      <c r="C295" s="646" t="s">
        <v>192</v>
      </c>
      <c r="D295" s="646">
        <v>1</v>
      </c>
      <c r="F295" s="654" t="str">
        <f>IF(M295="R",VLOOKUP(D295,'Routes and Directions'!$A$2:$D$283,3,FALSE),VLOOKUP(D295,'Routes and Directions'!$A$2:$D$283,4,FALSE))</f>
        <v>SB</v>
      </c>
      <c r="H295" s="646">
        <v>96.606999999999999</v>
      </c>
      <c r="I295" s="646">
        <v>97.004999999999995</v>
      </c>
      <c r="K295" s="646">
        <v>345.66899999999998</v>
      </c>
      <c r="L295" s="646">
        <v>346.06700000000001</v>
      </c>
      <c r="M295" s="646" t="s">
        <v>121</v>
      </c>
      <c r="N295" s="657" t="s">
        <v>123</v>
      </c>
      <c r="O295" s="646" t="s">
        <v>345</v>
      </c>
    </row>
    <row r="296" spans="1:15">
      <c r="A296" s="647">
        <v>295</v>
      </c>
      <c r="B296" s="647">
        <v>114786</v>
      </c>
      <c r="C296" s="646" t="s">
        <v>192</v>
      </c>
      <c r="D296" s="646">
        <v>1</v>
      </c>
      <c r="F296" s="654" t="str">
        <f>IF(M296="R",VLOOKUP(D296,'Routes and Directions'!$A$2:$D$283,3,FALSE),VLOOKUP(D296,'Routes and Directions'!$A$2:$D$283,4,FALSE))</f>
        <v>SB</v>
      </c>
      <c r="H296" s="646">
        <v>97.004999999999995</v>
      </c>
      <c r="I296" s="646">
        <v>100.88200000000001</v>
      </c>
      <c r="K296" s="646">
        <v>346.06700000000001</v>
      </c>
      <c r="L296" s="646">
        <v>349.94400000000002</v>
      </c>
      <c r="M296" s="646" t="s">
        <v>121</v>
      </c>
      <c r="N296" s="657" t="s">
        <v>115</v>
      </c>
      <c r="O296" s="646" t="s">
        <v>345</v>
      </c>
    </row>
    <row r="297" spans="1:15">
      <c r="A297" s="647">
        <v>296</v>
      </c>
      <c r="B297" s="647">
        <v>115700</v>
      </c>
      <c r="C297" s="646" t="s">
        <v>192</v>
      </c>
      <c r="D297" s="646">
        <v>1</v>
      </c>
      <c r="F297" s="654" t="str">
        <f>IF(M297="R",VLOOKUP(D297,'Routes and Directions'!$A$2:$D$283,3,FALSE),VLOOKUP(D297,'Routes and Directions'!$A$2:$D$283,4,FALSE))</f>
        <v>SB</v>
      </c>
      <c r="G297" s="646" t="s">
        <v>122</v>
      </c>
      <c r="H297" s="646">
        <v>100.88200000000001</v>
      </c>
      <c r="I297" s="646">
        <v>101.178</v>
      </c>
      <c r="K297" s="646">
        <v>349.94400000000002</v>
      </c>
      <c r="L297" s="646">
        <v>350.24</v>
      </c>
      <c r="M297" s="646" t="s">
        <v>121</v>
      </c>
      <c r="N297" s="657" t="s">
        <v>115</v>
      </c>
      <c r="O297" s="646" t="s">
        <v>345</v>
      </c>
    </row>
    <row r="298" spans="1:15">
      <c r="A298" s="647">
        <v>297</v>
      </c>
      <c r="B298" s="647">
        <v>115700</v>
      </c>
      <c r="C298" s="646" t="s">
        <v>192</v>
      </c>
      <c r="D298" s="646">
        <v>1</v>
      </c>
      <c r="F298" s="654" t="str">
        <f>IF(M298="R",VLOOKUP(D298,'Routes and Directions'!$A$2:$D$283,3,FALSE),VLOOKUP(D298,'Routes and Directions'!$A$2:$D$283,4,FALSE))</f>
        <v>SB</v>
      </c>
      <c r="G298" s="646" t="s">
        <v>122</v>
      </c>
      <c r="H298" s="646">
        <v>101.178</v>
      </c>
      <c r="I298" s="646">
        <v>101.443</v>
      </c>
      <c r="K298" s="646">
        <v>350.24</v>
      </c>
      <c r="L298" s="646">
        <v>350.505</v>
      </c>
      <c r="M298" s="646" t="s">
        <v>121</v>
      </c>
      <c r="N298" s="657" t="s">
        <v>123</v>
      </c>
      <c r="O298" s="646" t="s">
        <v>345</v>
      </c>
    </row>
    <row r="299" spans="1:15">
      <c r="A299" s="647">
        <v>298</v>
      </c>
      <c r="B299" s="647">
        <v>116100</v>
      </c>
      <c r="C299" s="646" t="s">
        <v>192</v>
      </c>
      <c r="D299" s="646">
        <v>1</v>
      </c>
      <c r="F299" s="654" t="str">
        <f>IF(M299="R",VLOOKUP(D299,'Routes and Directions'!$A$2:$D$283,3,FALSE),VLOOKUP(D299,'Routes and Directions'!$A$2:$D$283,4,FALSE))</f>
        <v>SB</v>
      </c>
      <c r="G299" s="646" t="s">
        <v>118</v>
      </c>
      <c r="H299" s="646">
        <v>101.443</v>
      </c>
      <c r="I299" s="646">
        <v>102.03100000000001</v>
      </c>
      <c r="K299" s="646">
        <v>350.505</v>
      </c>
      <c r="L299" s="646">
        <v>351.09300000000002</v>
      </c>
      <c r="M299" s="646" t="s">
        <v>121</v>
      </c>
      <c r="N299" s="657" t="s">
        <v>123</v>
      </c>
      <c r="O299" s="646" t="s">
        <v>345</v>
      </c>
    </row>
    <row r="300" spans="1:15">
      <c r="A300" s="647">
        <v>299</v>
      </c>
      <c r="B300" s="647">
        <v>117000</v>
      </c>
      <c r="C300" s="646" t="s">
        <v>189</v>
      </c>
      <c r="D300" s="646">
        <v>1</v>
      </c>
      <c r="F300" s="654" t="str">
        <f>IF(M300="R",VLOOKUP(D300,'Routes and Directions'!$A$2:$D$283,3,FALSE),VLOOKUP(D300,'Routes and Directions'!$A$2:$D$283,4,FALSE))</f>
        <v>SB</v>
      </c>
      <c r="G300" s="646" t="s">
        <v>118</v>
      </c>
      <c r="H300" s="646">
        <v>0</v>
      </c>
      <c r="I300" s="646">
        <v>8.2629999999999999</v>
      </c>
      <c r="K300" s="646">
        <v>351.09300000000002</v>
      </c>
      <c r="L300" s="646">
        <v>359.35599999999999</v>
      </c>
      <c r="M300" s="646" t="s">
        <v>121</v>
      </c>
      <c r="N300" s="657" t="s">
        <v>123</v>
      </c>
      <c r="O300" s="646" t="s">
        <v>345</v>
      </c>
    </row>
    <row r="301" spans="1:15">
      <c r="A301" s="647">
        <v>300</v>
      </c>
      <c r="B301" s="647">
        <v>121380</v>
      </c>
      <c r="C301" s="646" t="s">
        <v>189</v>
      </c>
      <c r="D301" s="646">
        <v>1</v>
      </c>
      <c r="F301" s="654" t="str">
        <f>IF(M301="R",VLOOKUP(D301,'Routes and Directions'!$A$2:$D$283,3,FALSE),VLOOKUP(D301,'Routes and Directions'!$A$2:$D$283,4,FALSE))</f>
        <v>SB</v>
      </c>
      <c r="H301" s="646">
        <v>8.0579999999999998</v>
      </c>
      <c r="I301" s="646">
        <v>18.239000000000001</v>
      </c>
      <c r="K301" s="646">
        <v>359.35599999999999</v>
      </c>
      <c r="L301" s="646">
        <v>369.53699999999998</v>
      </c>
      <c r="M301" s="646" t="s">
        <v>121</v>
      </c>
      <c r="N301" s="657" t="s">
        <v>123</v>
      </c>
      <c r="O301" s="646" t="s">
        <v>345</v>
      </c>
    </row>
    <row r="302" spans="1:15">
      <c r="A302" s="647">
        <v>301</v>
      </c>
      <c r="B302" s="647">
        <v>121380</v>
      </c>
      <c r="C302" s="646" t="s">
        <v>189</v>
      </c>
      <c r="D302" s="646">
        <v>1</v>
      </c>
      <c r="F302" s="654" t="str">
        <f>IF(M302="R",VLOOKUP(D302,'Routes and Directions'!$A$2:$D$283,3,FALSE),VLOOKUP(D302,'Routes and Directions'!$A$2:$D$283,4,FALSE))</f>
        <v>SB</v>
      </c>
      <c r="H302" s="646">
        <v>18.239000000000001</v>
      </c>
      <c r="I302" s="646">
        <v>19.111999999999998</v>
      </c>
      <c r="K302" s="646">
        <v>369.53699999999998</v>
      </c>
      <c r="L302" s="646">
        <v>370.41</v>
      </c>
      <c r="M302" s="646" t="s">
        <v>121</v>
      </c>
      <c r="N302" s="657" t="s">
        <v>115</v>
      </c>
      <c r="O302" s="646" t="s">
        <v>345</v>
      </c>
    </row>
    <row r="303" spans="1:15">
      <c r="A303" s="647">
        <v>302</v>
      </c>
      <c r="B303" s="647">
        <v>121380</v>
      </c>
      <c r="C303" s="646" t="s">
        <v>189</v>
      </c>
      <c r="D303" s="646">
        <v>1</v>
      </c>
      <c r="F303" s="654" t="str">
        <f>IF(M303="R",VLOOKUP(D303,'Routes and Directions'!$A$2:$D$283,3,FALSE),VLOOKUP(D303,'Routes and Directions'!$A$2:$D$283,4,FALSE))</f>
        <v>SB</v>
      </c>
      <c r="H303" s="646">
        <v>19.111999999999998</v>
      </c>
      <c r="I303" s="646">
        <v>19.678999999999998</v>
      </c>
      <c r="K303" s="646">
        <v>370.41</v>
      </c>
      <c r="L303" s="646">
        <v>370.97699999999998</v>
      </c>
      <c r="M303" s="646" t="s">
        <v>121</v>
      </c>
      <c r="N303" s="657" t="s">
        <v>123</v>
      </c>
      <c r="O303" s="646" t="s">
        <v>345</v>
      </c>
    </row>
    <row r="304" spans="1:15">
      <c r="A304" s="647">
        <v>303</v>
      </c>
      <c r="B304" s="647">
        <v>121380</v>
      </c>
      <c r="C304" s="646" t="s">
        <v>189</v>
      </c>
      <c r="D304" s="646">
        <v>1</v>
      </c>
      <c r="F304" s="654" t="str">
        <f>IF(M304="R",VLOOKUP(D304,'Routes and Directions'!$A$2:$D$283,3,FALSE),VLOOKUP(D304,'Routes and Directions'!$A$2:$D$283,4,FALSE))</f>
        <v>SB</v>
      </c>
      <c r="H304" s="646">
        <v>19.678999999999998</v>
      </c>
      <c r="I304" s="646">
        <v>24.119</v>
      </c>
      <c r="K304" s="646">
        <v>370.97699999999998</v>
      </c>
      <c r="L304" s="646">
        <v>375.41699999999997</v>
      </c>
      <c r="M304" s="646" t="s">
        <v>121</v>
      </c>
      <c r="N304" s="657" t="s">
        <v>115</v>
      </c>
      <c r="O304" s="646" t="s">
        <v>345</v>
      </c>
    </row>
    <row r="305" spans="1:15">
      <c r="A305" s="647">
        <v>304</v>
      </c>
      <c r="B305" s="647">
        <v>121380</v>
      </c>
      <c r="C305" s="646" t="s">
        <v>189</v>
      </c>
      <c r="D305" s="646">
        <v>1</v>
      </c>
      <c r="F305" s="654" t="str">
        <f>IF(M305="R",VLOOKUP(D305,'Routes and Directions'!$A$2:$D$283,3,FALSE),VLOOKUP(D305,'Routes and Directions'!$A$2:$D$283,4,FALSE))</f>
        <v>SB</v>
      </c>
      <c r="H305" s="646">
        <v>24.119</v>
      </c>
      <c r="I305" s="646">
        <v>24.617999999999999</v>
      </c>
      <c r="K305" s="646">
        <v>375.41699999999997</v>
      </c>
      <c r="L305" s="646">
        <v>375.916</v>
      </c>
      <c r="M305" s="646" t="s">
        <v>121</v>
      </c>
      <c r="N305" s="657" t="s">
        <v>123</v>
      </c>
      <c r="O305" s="646" t="s">
        <v>345</v>
      </c>
    </row>
    <row r="306" spans="1:15">
      <c r="A306" s="647">
        <v>305</v>
      </c>
      <c r="B306" s="647">
        <v>121380</v>
      </c>
      <c r="C306" s="646" t="s">
        <v>189</v>
      </c>
      <c r="D306" s="646">
        <v>1</v>
      </c>
      <c r="F306" s="654" t="str">
        <f>IF(M306="R",VLOOKUP(D306,'Routes and Directions'!$A$2:$D$283,3,FALSE),VLOOKUP(D306,'Routes and Directions'!$A$2:$D$283,4,FALSE))</f>
        <v>SB</v>
      </c>
      <c r="H306" s="646">
        <v>24.617999999999999</v>
      </c>
      <c r="I306" s="646">
        <v>28.67</v>
      </c>
      <c r="K306" s="646">
        <v>375.916</v>
      </c>
      <c r="L306" s="646">
        <v>379.96800000000002</v>
      </c>
      <c r="M306" s="646" t="s">
        <v>121</v>
      </c>
      <c r="N306" s="657" t="s">
        <v>115</v>
      </c>
      <c r="O306" s="646" t="s">
        <v>345</v>
      </c>
    </row>
    <row r="307" spans="1:15">
      <c r="A307" s="647">
        <v>306</v>
      </c>
      <c r="B307" s="647">
        <v>121380</v>
      </c>
      <c r="C307" s="646" t="s">
        <v>189</v>
      </c>
      <c r="D307" s="646">
        <v>1</v>
      </c>
      <c r="F307" s="654" t="str">
        <f>IF(M307="R",VLOOKUP(D307,'Routes and Directions'!$A$2:$D$283,3,FALSE),VLOOKUP(D307,'Routes and Directions'!$A$2:$D$283,4,FALSE))</f>
        <v>SB</v>
      </c>
      <c r="H307" s="646">
        <v>28.67</v>
      </c>
      <c r="I307" s="646">
        <v>28.73</v>
      </c>
      <c r="K307" s="646">
        <v>379.96800000000002</v>
      </c>
      <c r="L307" s="646">
        <v>380.02800000000002</v>
      </c>
      <c r="M307" s="646" t="s">
        <v>121</v>
      </c>
      <c r="N307" s="657" t="s">
        <v>123</v>
      </c>
      <c r="O307" s="646" t="s">
        <v>345</v>
      </c>
    </row>
    <row r="308" spans="1:15">
      <c r="A308" s="647">
        <v>307</v>
      </c>
      <c r="B308" s="647">
        <v>121380</v>
      </c>
      <c r="C308" s="646" t="s">
        <v>189</v>
      </c>
      <c r="D308" s="646">
        <v>1</v>
      </c>
      <c r="F308" s="654" t="str">
        <f>IF(M308="R",VLOOKUP(D308,'Routes and Directions'!$A$2:$D$283,3,FALSE),VLOOKUP(D308,'Routes and Directions'!$A$2:$D$283,4,FALSE))</f>
        <v>SB</v>
      </c>
      <c r="H308" s="646">
        <v>28.73</v>
      </c>
      <c r="I308" s="646">
        <v>37.451000000000001</v>
      </c>
      <c r="K308" s="646">
        <v>380.02800000000002</v>
      </c>
      <c r="L308" s="646">
        <v>388.74900000000002</v>
      </c>
      <c r="M308" s="646" t="s">
        <v>121</v>
      </c>
      <c r="N308" s="657" t="s">
        <v>115</v>
      </c>
      <c r="O308" s="646" t="s">
        <v>345</v>
      </c>
    </row>
    <row r="309" spans="1:15">
      <c r="A309" s="647">
        <v>308</v>
      </c>
      <c r="B309" s="647">
        <v>133700</v>
      </c>
      <c r="C309" s="646" t="s">
        <v>190</v>
      </c>
      <c r="D309" s="646">
        <v>1</v>
      </c>
      <c r="F309" s="654" t="str">
        <f>IF(M309="R",VLOOKUP(D309,'Routes and Directions'!$A$2:$D$283,3,FALSE),VLOOKUP(D309,'Routes and Directions'!$A$2:$D$283,4,FALSE))</f>
        <v>SB</v>
      </c>
      <c r="H309" s="646">
        <v>0</v>
      </c>
      <c r="I309" s="646">
        <v>4.4109999999999996</v>
      </c>
      <c r="K309" s="646">
        <v>388.74900000000002</v>
      </c>
      <c r="L309" s="646">
        <v>393.16</v>
      </c>
      <c r="M309" s="646" t="s">
        <v>121</v>
      </c>
      <c r="N309" s="657" t="s">
        <v>115</v>
      </c>
      <c r="O309" s="646" t="s">
        <v>345</v>
      </c>
    </row>
    <row r="310" spans="1:15">
      <c r="A310" s="647">
        <v>309</v>
      </c>
      <c r="B310" s="647">
        <v>133700</v>
      </c>
      <c r="C310" s="646" t="s">
        <v>190</v>
      </c>
      <c r="D310" s="646">
        <v>1</v>
      </c>
      <c r="F310" s="654" t="str">
        <f>IF(M310="R",VLOOKUP(D310,'Routes and Directions'!$A$2:$D$283,3,FALSE),VLOOKUP(D310,'Routes and Directions'!$A$2:$D$283,4,FALSE))</f>
        <v>SB</v>
      </c>
      <c r="H310" s="646">
        <v>4.4109999999999996</v>
      </c>
      <c r="I310" s="646">
        <v>4.9029999999999996</v>
      </c>
      <c r="K310" s="646">
        <v>393.16</v>
      </c>
      <c r="L310" s="646">
        <v>393.65199999999999</v>
      </c>
      <c r="M310" s="646" t="s">
        <v>121</v>
      </c>
      <c r="N310" s="657" t="s">
        <v>123</v>
      </c>
      <c r="O310" s="646" t="s">
        <v>345</v>
      </c>
    </row>
    <row r="311" spans="1:15">
      <c r="A311" s="647">
        <v>310</v>
      </c>
      <c r="B311" s="647">
        <v>133700</v>
      </c>
      <c r="C311" s="646" t="s">
        <v>190</v>
      </c>
      <c r="D311" s="646">
        <v>1</v>
      </c>
      <c r="F311" s="654" t="str">
        <f>IF(M311="R",VLOOKUP(D311,'Routes and Directions'!$A$2:$D$283,3,FALSE),VLOOKUP(D311,'Routes and Directions'!$A$2:$D$283,4,FALSE))</f>
        <v>SB</v>
      </c>
      <c r="H311" s="646">
        <v>4.9029999999999996</v>
      </c>
      <c r="I311" s="646">
        <v>27.672000000000001</v>
      </c>
      <c r="K311" s="646">
        <v>393.65199999999999</v>
      </c>
      <c r="L311" s="646">
        <v>416.42099999999999</v>
      </c>
      <c r="M311" s="646" t="s">
        <v>121</v>
      </c>
      <c r="N311" s="657" t="s">
        <v>115</v>
      </c>
      <c r="O311" s="646" t="s">
        <v>345</v>
      </c>
    </row>
    <row r="312" spans="1:15">
      <c r="A312" s="647">
        <v>311</v>
      </c>
      <c r="B312" s="647">
        <v>133700</v>
      </c>
      <c r="C312" s="646" t="s">
        <v>190</v>
      </c>
      <c r="D312" s="646">
        <v>1</v>
      </c>
      <c r="F312" s="654" t="str">
        <f>IF(M312="R",VLOOKUP(D312,'Routes and Directions'!$A$2:$D$283,3,FALSE),VLOOKUP(D312,'Routes and Directions'!$A$2:$D$283,4,FALSE))</f>
        <v>SB</v>
      </c>
      <c r="H312" s="646">
        <v>27.672000000000001</v>
      </c>
      <c r="I312" s="646">
        <v>27.861000000000001</v>
      </c>
      <c r="K312" s="646">
        <v>416.42099999999999</v>
      </c>
      <c r="L312" s="646">
        <v>416.61</v>
      </c>
      <c r="M312" s="646" t="s">
        <v>121</v>
      </c>
      <c r="N312" s="657" t="s">
        <v>123</v>
      </c>
      <c r="O312" s="646" t="s">
        <v>345</v>
      </c>
    </row>
    <row r="313" spans="1:15">
      <c r="A313" s="647">
        <v>312</v>
      </c>
      <c r="B313" s="647">
        <v>133700</v>
      </c>
      <c r="C313" s="646" t="s">
        <v>190</v>
      </c>
      <c r="D313" s="646">
        <v>1</v>
      </c>
      <c r="F313" s="654" t="str">
        <f>IF(M313="R",VLOOKUP(D313,'Routes and Directions'!$A$2:$D$283,3,FALSE),VLOOKUP(D313,'Routes and Directions'!$A$2:$D$283,4,FALSE))</f>
        <v>SB</v>
      </c>
      <c r="H313" s="646">
        <v>27.861000000000001</v>
      </c>
      <c r="I313" s="646">
        <v>28.684000000000001</v>
      </c>
      <c r="K313" s="646">
        <v>416.61</v>
      </c>
      <c r="L313" s="646">
        <v>417.43299999999999</v>
      </c>
      <c r="M313" s="646" t="s">
        <v>121</v>
      </c>
      <c r="N313" s="657" t="s">
        <v>115</v>
      </c>
      <c r="O313" s="646" t="s">
        <v>345</v>
      </c>
    </row>
    <row r="314" spans="1:15">
      <c r="A314" s="647">
        <v>313</v>
      </c>
      <c r="B314" s="647">
        <v>133700</v>
      </c>
      <c r="C314" s="646" t="s">
        <v>190</v>
      </c>
      <c r="D314" s="646">
        <v>1</v>
      </c>
      <c r="F314" s="654" t="str">
        <f>IF(M314="R",VLOOKUP(D314,'Routes and Directions'!$A$2:$D$283,3,FALSE),VLOOKUP(D314,'Routes and Directions'!$A$2:$D$283,4,FALSE))</f>
        <v>SB</v>
      </c>
      <c r="H314" s="646">
        <v>28.684000000000001</v>
      </c>
      <c r="I314" s="646">
        <v>29.321000000000002</v>
      </c>
      <c r="K314" s="646">
        <v>417.43299999999999</v>
      </c>
      <c r="L314" s="646">
        <v>418.07</v>
      </c>
      <c r="M314" s="646" t="s">
        <v>121</v>
      </c>
      <c r="N314" s="657" t="s">
        <v>123</v>
      </c>
      <c r="O314" s="646" t="s">
        <v>345</v>
      </c>
    </row>
    <row r="315" spans="1:15">
      <c r="A315" s="647">
        <v>314</v>
      </c>
      <c r="B315" s="647">
        <v>133700</v>
      </c>
      <c r="C315" s="646" t="s">
        <v>190</v>
      </c>
      <c r="D315" s="646">
        <v>1</v>
      </c>
      <c r="F315" s="654" t="str">
        <f>IF(M315="R",VLOOKUP(D315,'Routes and Directions'!$A$2:$D$283,3,FALSE),VLOOKUP(D315,'Routes and Directions'!$A$2:$D$283,4,FALSE))</f>
        <v>SB</v>
      </c>
      <c r="H315" s="646">
        <v>29.321000000000002</v>
      </c>
      <c r="I315" s="646">
        <v>32.701000000000001</v>
      </c>
      <c r="K315" s="646">
        <v>418.07</v>
      </c>
      <c r="L315" s="646">
        <v>421.45</v>
      </c>
      <c r="M315" s="646" t="s">
        <v>121</v>
      </c>
      <c r="N315" s="657" t="s">
        <v>115</v>
      </c>
      <c r="O315" s="646" t="s">
        <v>345</v>
      </c>
    </row>
    <row r="316" spans="1:15">
      <c r="A316" s="647">
        <v>315</v>
      </c>
      <c r="B316" s="647">
        <v>133700</v>
      </c>
      <c r="C316" s="646" t="s">
        <v>190</v>
      </c>
      <c r="D316" s="646">
        <v>1</v>
      </c>
      <c r="F316" s="654" t="str">
        <f>IF(M316="R",VLOOKUP(D316,'Routes and Directions'!$A$2:$D$283,3,FALSE),VLOOKUP(D316,'Routes and Directions'!$A$2:$D$283,4,FALSE))</f>
        <v>SB</v>
      </c>
      <c r="H316" s="646">
        <v>32.701000000000001</v>
      </c>
      <c r="I316" s="646">
        <v>33.066000000000003</v>
      </c>
      <c r="K316" s="646">
        <v>421.45</v>
      </c>
      <c r="L316" s="646">
        <v>421.815</v>
      </c>
      <c r="M316" s="646" t="s">
        <v>121</v>
      </c>
      <c r="N316" s="657" t="s">
        <v>123</v>
      </c>
      <c r="O316" s="646" t="s">
        <v>345</v>
      </c>
    </row>
    <row r="317" spans="1:15">
      <c r="A317" s="647">
        <v>316</v>
      </c>
      <c r="B317" s="647">
        <v>133700</v>
      </c>
      <c r="C317" s="646" t="s">
        <v>190</v>
      </c>
      <c r="D317" s="646">
        <v>1</v>
      </c>
      <c r="F317" s="654" t="str">
        <f>IF(M317="R",VLOOKUP(D317,'Routes and Directions'!$A$2:$D$283,3,FALSE),VLOOKUP(D317,'Routes and Directions'!$A$2:$D$283,4,FALSE))</f>
        <v>SB</v>
      </c>
      <c r="H317" s="646">
        <v>33.066000000000003</v>
      </c>
      <c r="I317" s="646">
        <v>41.337000000000003</v>
      </c>
      <c r="K317" s="646">
        <v>421.815</v>
      </c>
      <c r="L317" s="646">
        <v>430.08600000000001</v>
      </c>
      <c r="M317" s="646" t="s">
        <v>121</v>
      </c>
      <c r="N317" s="657" t="s">
        <v>115</v>
      </c>
      <c r="O317" s="646" t="s">
        <v>345</v>
      </c>
    </row>
    <row r="318" spans="1:15">
      <c r="A318" s="647">
        <v>317</v>
      </c>
      <c r="B318" s="647">
        <v>133700</v>
      </c>
      <c r="C318" s="646" t="s">
        <v>190</v>
      </c>
      <c r="D318" s="646">
        <v>1</v>
      </c>
      <c r="F318" s="654" t="str">
        <f>IF(M318="R",VLOOKUP(D318,'Routes and Directions'!$A$2:$D$283,3,FALSE),VLOOKUP(D318,'Routes and Directions'!$A$2:$D$283,4,FALSE))</f>
        <v>SB</v>
      </c>
      <c r="H318" s="646">
        <v>41.337000000000003</v>
      </c>
      <c r="I318" s="646">
        <v>41.942999999999998</v>
      </c>
      <c r="K318" s="646">
        <v>430.08600000000001</v>
      </c>
      <c r="L318" s="646">
        <v>430.69200000000001</v>
      </c>
      <c r="M318" s="646" t="s">
        <v>121</v>
      </c>
      <c r="N318" s="657" t="s">
        <v>123</v>
      </c>
      <c r="O318" s="646" t="s">
        <v>345</v>
      </c>
    </row>
    <row r="319" spans="1:15">
      <c r="A319" s="647">
        <v>318</v>
      </c>
      <c r="B319" s="647">
        <v>133700</v>
      </c>
      <c r="C319" s="646" t="s">
        <v>190</v>
      </c>
      <c r="D319" s="646">
        <v>1</v>
      </c>
      <c r="F319" s="654" t="str">
        <f>IF(M319="R",VLOOKUP(D319,'Routes and Directions'!$A$2:$D$283,3,FALSE),VLOOKUP(D319,'Routes and Directions'!$A$2:$D$283,4,FALSE))</f>
        <v>SB</v>
      </c>
      <c r="H319" s="646">
        <v>41.942999999999998</v>
      </c>
      <c r="I319" s="646">
        <v>42.110999999999997</v>
      </c>
      <c r="K319" s="646">
        <v>430.69200000000001</v>
      </c>
      <c r="L319" s="646">
        <v>430.86</v>
      </c>
      <c r="M319" s="646" t="s">
        <v>121</v>
      </c>
      <c r="N319" s="657" t="s">
        <v>115</v>
      </c>
      <c r="O319" s="646" t="s">
        <v>345</v>
      </c>
    </row>
    <row r="320" spans="1:15">
      <c r="A320" s="647">
        <v>319</v>
      </c>
      <c r="B320" s="647">
        <v>133700</v>
      </c>
      <c r="C320" s="646" t="s">
        <v>190</v>
      </c>
      <c r="D320" s="646">
        <v>1</v>
      </c>
      <c r="F320" s="654" t="str">
        <f>IF(M320="R",VLOOKUP(D320,'Routes and Directions'!$A$2:$D$283,3,FALSE),VLOOKUP(D320,'Routes and Directions'!$A$2:$D$283,4,FALSE))</f>
        <v>SB</v>
      </c>
      <c r="H320" s="646">
        <v>42.110999999999997</v>
      </c>
      <c r="I320" s="646">
        <v>42.262</v>
      </c>
      <c r="K320" s="646">
        <v>430.86</v>
      </c>
      <c r="L320" s="646">
        <v>431.01100000000002</v>
      </c>
      <c r="M320" s="646" t="s">
        <v>121</v>
      </c>
      <c r="N320" s="657" t="s">
        <v>123</v>
      </c>
      <c r="O320" s="646" t="s">
        <v>345</v>
      </c>
    </row>
    <row r="321" spans="1:15">
      <c r="A321" s="647">
        <v>320</v>
      </c>
      <c r="B321" s="647">
        <v>144700</v>
      </c>
      <c r="C321" s="646" t="s">
        <v>190</v>
      </c>
      <c r="D321" s="646">
        <v>1</v>
      </c>
      <c r="F321" s="654" t="str">
        <f>IF(M321="R",VLOOKUP(D321,'Routes and Directions'!$A$2:$D$283,3,FALSE),VLOOKUP(D321,'Routes and Directions'!$A$2:$D$283,4,FALSE))</f>
        <v>SB</v>
      </c>
      <c r="G321" s="646" t="s">
        <v>118</v>
      </c>
      <c r="H321" s="646">
        <v>42.262</v>
      </c>
      <c r="I321" s="646">
        <v>45.540999999999997</v>
      </c>
      <c r="K321" s="646">
        <v>431.01100000000002</v>
      </c>
      <c r="L321" s="646">
        <v>434.29</v>
      </c>
      <c r="M321" s="646" t="s">
        <v>121</v>
      </c>
      <c r="N321" s="657" t="s">
        <v>123</v>
      </c>
      <c r="O321" s="646" t="s">
        <v>345</v>
      </c>
    </row>
    <row r="322" spans="1:15">
      <c r="A322" s="647">
        <v>321</v>
      </c>
      <c r="B322" s="647">
        <v>147200</v>
      </c>
      <c r="C322" s="646" t="s">
        <v>190</v>
      </c>
      <c r="D322" s="646">
        <v>1</v>
      </c>
      <c r="F322" s="654" t="str">
        <f>IF(M322="R",VLOOKUP(D322,'Routes and Directions'!$A$2:$D$283,3,FALSE),VLOOKUP(D322,'Routes and Directions'!$A$2:$D$283,4,FALSE))</f>
        <v>SB</v>
      </c>
      <c r="H322" s="646">
        <v>45.463999999999999</v>
      </c>
      <c r="I322" s="646">
        <v>46.286000000000001</v>
      </c>
      <c r="K322" s="646">
        <v>434.29</v>
      </c>
      <c r="L322" s="646">
        <v>435.11200000000002</v>
      </c>
      <c r="M322" s="646" t="s">
        <v>121</v>
      </c>
      <c r="N322" s="657" t="s">
        <v>123</v>
      </c>
      <c r="O322" s="646" t="s">
        <v>345</v>
      </c>
    </row>
    <row r="323" spans="1:15">
      <c r="A323" s="647">
        <v>322</v>
      </c>
      <c r="B323" s="647">
        <v>147420</v>
      </c>
      <c r="C323" s="646" t="s">
        <v>190</v>
      </c>
      <c r="D323" s="646">
        <v>1</v>
      </c>
      <c r="F323" s="654" t="str">
        <f>IF(M323="R",VLOOKUP(D323,'Routes and Directions'!$A$2:$D$283,3,FALSE),VLOOKUP(D323,'Routes and Directions'!$A$2:$D$283,4,FALSE))</f>
        <v>SB</v>
      </c>
      <c r="G323" s="646" t="s">
        <v>118</v>
      </c>
      <c r="H323" s="646">
        <v>46.305999999999997</v>
      </c>
      <c r="I323" s="646">
        <v>48.05</v>
      </c>
      <c r="K323" s="646">
        <v>435.11200000000002</v>
      </c>
      <c r="L323" s="646">
        <v>436.85599999999999</v>
      </c>
      <c r="M323" s="646" t="s">
        <v>121</v>
      </c>
      <c r="N323" s="657" t="s">
        <v>123</v>
      </c>
      <c r="O323" s="646" t="s">
        <v>345</v>
      </c>
    </row>
    <row r="324" spans="1:15">
      <c r="A324" s="647">
        <v>323</v>
      </c>
      <c r="B324" s="647">
        <v>152200</v>
      </c>
      <c r="C324" s="646" t="s">
        <v>190</v>
      </c>
      <c r="D324" s="646">
        <v>1</v>
      </c>
      <c r="F324" s="654" t="str">
        <f>IF(M324="R",VLOOKUP(D324,'Routes and Directions'!$A$2:$D$283,3,FALSE),VLOOKUP(D324,'Routes and Directions'!$A$2:$D$283,4,FALSE))</f>
        <v>SB</v>
      </c>
      <c r="G324" s="646" t="s">
        <v>118</v>
      </c>
      <c r="H324" s="646">
        <v>48.359000000000002</v>
      </c>
      <c r="I324" s="646">
        <v>48.558</v>
      </c>
      <c r="K324" s="646">
        <v>436.85599999999999</v>
      </c>
      <c r="L324" s="646">
        <v>437.05500000000001</v>
      </c>
      <c r="M324" s="646" t="s">
        <v>121</v>
      </c>
      <c r="N324" s="657" t="s">
        <v>123</v>
      </c>
      <c r="O324" s="646" t="s">
        <v>345</v>
      </c>
    </row>
    <row r="325" spans="1:15">
      <c r="A325" s="647">
        <v>324</v>
      </c>
      <c r="B325" s="647">
        <v>152600</v>
      </c>
      <c r="C325" s="646" t="s">
        <v>187</v>
      </c>
      <c r="D325" s="646">
        <v>1</v>
      </c>
      <c r="F325" s="654" t="str">
        <f>IF(M325="R",VLOOKUP(D325,'Routes and Directions'!$A$2:$D$283,3,FALSE),VLOOKUP(D325,'Routes and Directions'!$A$2:$D$283,4,FALSE))</f>
        <v>SB</v>
      </c>
      <c r="G325" s="646" t="s">
        <v>118</v>
      </c>
      <c r="H325" s="646">
        <v>0</v>
      </c>
      <c r="I325" s="646">
        <v>0.73799999999999999</v>
      </c>
      <c r="K325" s="646">
        <v>437.05500000000001</v>
      </c>
      <c r="L325" s="646">
        <v>437.79300000000001</v>
      </c>
      <c r="M325" s="646" t="s">
        <v>121</v>
      </c>
      <c r="N325" s="657" t="s">
        <v>123</v>
      </c>
      <c r="O325" s="646" t="s">
        <v>345</v>
      </c>
    </row>
    <row r="326" spans="1:15">
      <c r="A326" s="647">
        <v>325</v>
      </c>
      <c r="B326" s="647">
        <v>153600</v>
      </c>
      <c r="C326" s="646" t="s">
        <v>187</v>
      </c>
      <c r="D326" s="646">
        <v>1</v>
      </c>
      <c r="F326" s="654" t="str">
        <f>IF(M326="R",VLOOKUP(D326,'Routes and Directions'!$A$2:$D$283,3,FALSE),VLOOKUP(D326,'Routes and Directions'!$A$2:$D$283,4,FALSE))</f>
        <v>SB</v>
      </c>
      <c r="H326" s="646">
        <v>0.73799999999999999</v>
      </c>
      <c r="I326" s="646">
        <v>7.077</v>
      </c>
      <c r="K326" s="646">
        <v>437.79300000000001</v>
      </c>
      <c r="L326" s="646">
        <v>444.13200000000001</v>
      </c>
      <c r="M326" s="646" t="s">
        <v>121</v>
      </c>
      <c r="N326" s="657" t="s">
        <v>123</v>
      </c>
      <c r="O326" s="646" t="s">
        <v>345</v>
      </c>
    </row>
    <row r="327" spans="1:15">
      <c r="A327" s="647">
        <v>326</v>
      </c>
      <c r="B327" s="647">
        <v>158100</v>
      </c>
      <c r="C327" s="646" t="s">
        <v>185</v>
      </c>
      <c r="D327" s="646">
        <v>1</v>
      </c>
      <c r="F327" s="654" t="str">
        <f>IF(M327="R",VLOOKUP(D327,'Routes and Directions'!$A$2:$D$283,3,FALSE),VLOOKUP(D327,'Routes and Directions'!$A$2:$D$283,4,FALSE))</f>
        <v>SB</v>
      </c>
      <c r="H327" s="646">
        <v>0</v>
      </c>
      <c r="I327" s="646">
        <v>46.688000000000002</v>
      </c>
      <c r="K327" s="646">
        <v>444.13200000000001</v>
      </c>
      <c r="L327" s="646">
        <v>490.82</v>
      </c>
      <c r="M327" s="646" t="s">
        <v>121</v>
      </c>
      <c r="N327" s="657" t="s">
        <v>115</v>
      </c>
      <c r="O327" s="646" t="s">
        <v>345</v>
      </c>
    </row>
    <row r="328" spans="1:15">
      <c r="A328" s="647">
        <v>327</v>
      </c>
      <c r="B328" s="647">
        <v>168160</v>
      </c>
      <c r="C328" s="646" t="s">
        <v>185</v>
      </c>
      <c r="D328" s="646">
        <v>1</v>
      </c>
      <c r="F328" s="654" t="str">
        <f>IF(M328="R",VLOOKUP(D328,'Routes and Directions'!$A$2:$D$283,3,FALSE),VLOOKUP(D328,'Routes and Directions'!$A$2:$D$283,4,FALSE))</f>
        <v>SB</v>
      </c>
      <c r="G328" s="646" t="s">
        <v>118</v>
      </c>
      <c r="H328" s="646">
        <v>46.688000000000002</v>
      </c>
      <c r="I328" s="646">
        <v>46.811</v>
      </c>
      <c r="K328" s="646">
        <v>490.82</v>
      </c>
      <c r="L328" s="646">
        <v>490.94299999999998</v>
      </c>
      <c r="M328" s="646" t="s">
        <v>121</v>
      </c>
      <c r="N328" s="657" t="s">
        <v>115</v>
      </c>
      <c r="O328" s="646" t="s">
        <v>345</v>
      </c>
    </row>
    <row r="329" spans="1:15">
      <c r="A329" s="647">
        <v>328</v>
      </c>
      <c r="B329" s="647">
        <v>168180</v>
      </c>
      <c r="C329" s="646" t="s">
        <v>185</v>
      </c>
      <c r="D329" s="646">
        <v>1</v>
      </c>
      <c r="F329" s="654" t="str">
        <f>IF(M329="R",VLOOKUP(D329,'Routes and Directions'!$A$2:$D$283,3,FALSE),VLOOKUP(D329,'Routes and Directions'!$A$2:$D$283,4,FALSE))</f>
        <v>SB</v>
      </c>
      <c r="H329" s="646">
        <v>46.828000000000003</v>
      </c>
      <c r="I329" s="646">
        <v>50.509</v>
      </c>
      <c r="K329" s="646">
        <v>490.94299999999998</v>
      </c>
      <c r="L329" s="646">
        <v>494.62400000000002</v>
      </c>
      <c r="M329" s="646" t="s">
        <v>121</v>
      </c>
      <c r="N329" s="657" t="s">
        <v>115</v>
      </c>
      <c r="O329" s="646" t="s">
        <v>345</v>
      </c>
    </row>
    <row r="330" spans="1:15">
      <c r="A330" s="647">
        <v>329</v>
      </c>
      <c r="B330" s="647">
        <v>169300</v>
      </c>
      <c r="C330" s="646" t="s">
        <v>191</v>
      </c>
      <c r="D330" s="646">
        <v>1</v>
      </c>
      <c r="F330" s="654" t="str">
        <f>IF(M330="R",VLOOKUP(D330,'Routes and Directions'!$A$2:$D$283,3,FALSE),VLOOKUP(D330,'Routes and Directions'!$A$2:$D$283,4,FALSE))</f>
        <v>SB</v>
      </c>
      <c r="H330" s="646">
        <v>0</v>
      </c>
      <c r="I330" s="646">
        <v>32.648000000000003</v>
      </c>
      <c r="K330" s="646">
        <v>494.62400000000002</v>
      </c>
      <c r="L330" s="646">
        <v>527.27200000000005</v>
      </c>
      <c r="M330" s="646" t="s">
        <v>121</v>
      </c>
      <c r="N330" s="657" t="s">
        <v>115</v>
      </c>
      <c r="O330" s="646" t="s">
        <v>345</v>
      </c>
    </row>
    <row r="331" spans="1:15">
      <c r="A331" s="647">
        <v>330</v>
      </c>
      <c r="B331" s="647">
        <v>173480</v>
      </c>
      <c r="C331" s="646" t="s">
        <v>191</v>
      </c>
      <c r="D331" s="646">
        <v>1</v>
      </c>
      <c r="F331" s="654" t="str">
        <f>IF(M331="R",VLOOKUP(D331,'Routes and Directions'!$A$2:$D$283,3,FALSE),VLOOKUP(D331,'Routes and Directions'!$A$2:$D$283,4,FALSE))</f>
        <v>SB</v>
      </c>
      <c r="G331" s="646" t="s">
        <v>122</v>
      </c>
      <c r="H331" s="646">
        <v>32.648000000000003</v>
      </c>
      <c r="I331" s="646">
        <v>32.902000000000001</v>
      </c>
      <c r="K331" s="646">
        <v>527.27200000000005</v>
      </c>
      <c r="L331" s="646">
        <v>527.52599999999995</v>
      </c>
      <c r="M331" s="646" t="s">
        <v>121</v>
      </c>
      <c r="N331" s="657" t="s">
        <v>115</v>
      </c>
      <c r="O331" s="646" t="s">
        <v>345</v>
      </c>
    </row>
    <row r="332" spans="1:15">
      <c r="A332" s="647">
        <v>331</v>
      </c>
      <c r="B332" s="647">
        <v>173530</v>
      </c>
      <c r="C332" s="646" t="s">
        <v>191</v>
      </c>
      <c r="D332" s="646">
        <v>1</v>
      </c>
      <c r="F332" s="654" t="str">
        <f>IF(M332="R",VLOOKUP(D332,'Routes and Directions'!$A$2:$D$283,3,FALSE),VLOOKUP(D332,'Routes and Directions'!$A$2:$D$283,4,FALSE))</f>
        <v>SB</v>
      </c>
      <c r="G332" s="646" t="s">
        <v>118</v>
      </c>
      <c r="H332" s="646">
        <v>32.902000000000001</v>
      </c>
      <c r="I332" s="646">
        <v>33.462000000000003</v>
      </c>
      <c r="K332" s="646">
        <v>527.52599999999995</v>
      </c>
      <c r="L332" s="646">
        <v>528.08600000000001</v>
      </c>
      <c r="M332" s="646" t="s">
        <v>121</v>
      </c>
      <c r="N332" s="657" t="s">
        <v>115</v>
      </c>
      <c r="O332" s="646" t="s">
        <v>345</v>
      </c>
    </row>
    <row r="333" spans="1:15">
      <c r="A333" s="647">
        <v>332</v>
      </c>
      <c r="B333" s="647">
        <v>173653</v>
      </c>
      <c r="C333" s="646" t="s">
        <v>191</v>
      </c>
      <c r="D333" s="646">
        <v>1</v>
      </c>
      <c r="F333" s="654" t="str">
        <f>IF(M333="R",VLOOKUP(D333,'Routes and Directions'!$A$2:$D$283,3,FALSE),VLOOKUP(D333,'Routes and Directions'!$A$2:$D$283,4,FALSE))</f>
        <v>SB</v>
      </c>
      <c r="H333" s="646">
        <v>33.520000000000003</v>
      </c>
      <c r="I333" s="646">
        <v>43.506999999999998</v>
      </c>
      <c r="K333" s="646">
        <v>528.08600000000001</v>
      </c>
      <c r="L333" s="646">
        <v>538.07299999999998</v>
      </c>
      <c r="M333" s="646" t="s">
        <v>121</v>
      </c>
      <c r="N333" s="657" t="s">
        <v>115</v>
      </c>
      <c r="O333" s="646" t="s">
        <v>345</v>
      </c>
    </row>
    <row r="334" spans="1:15">
      <c r="A334" s="647">
        <v>333</v>
      </c>
      <c r="B334" s="647">
        <v>174000</v>
      </c>
      <c r="C334" s="646" t="s">
        <v>191</v>
      </c>
      <c r="D334" s="646">
        <v>1</v>
      </c>
      <c r="F334" s="654" t="str">
        <f>IF(M334="R",VLOOKUP(D334,'Routes and Directions'!$A$2:$D$283,3,FALSE),VLOOKUP(D334,'Routes and Directions'!$A$2:$D$283,4,FALSE))</f>
        <v>SB</v>
      </c>
      <c r="G334" s="646" t="s">
        <v>118</v>
      </c>
      <c r="H334" s="646">
        <v>43.506999999999998</v>
      </c>
      <c r="I334" s="646">
        <v>45.088000000000001</v>
      </c>
      <c r="K334" s="646">
        <v>538.07299999999998</v>
      </c>
      <c r="L334" s="646">
        <v>539.654</v>
      </c>
      <c r="M334" s="646" t="s">
        <v>121</v>
      </c>
      <c r="N334" s="657" t="s">
        <v>115</v>
      </c>
      <c r="O334" s="646" t="s">
        <v>345</v>
      </c>
    </row>
    <row r="335" spans="1:15">
      <c r="A335" s="647">
        <v>334</v>
      </c>
      <c r="B335" s="647">
        <v>174100</v>
      </c>
      <c r="C335" s="646" t="s">
        <v>191</v>
      </c>
      <c r="D335" s="646">
        <v>1</v>
      </c>
      <c r="F335" s="654" t="str">
        <f>IF(M335="R",VLOOKUP(D335,'Routes and Directions'!$A$2:$D$283,3,FALSE),VLOOKUP(D335,'Routes and Directions'!$A$2:$D$283,4,FALSE))</f>
        <v>SB</v>
      </c>
      <c r="H335" s="646">
        <v>45.231000000000002</v>
      </c>
      <c r="I335" s="646">
        <v>51.536999999999999</v>
      </c>
      <c r="K335" s="646">
        <v>539.654</v>
      </c>
      <c r="L335" s="646">
        <v>545.96</v>
      </c>
      <c r="M335" s="646" t="s">
        <v>121</v>
      </c>
      <c r="N335" s="657" t="s">
        <v>115</v>
      </c>
      <c r="O335" s="646" t="s">
        <v>345</v>
      </c>
    </row>
    <row r="336" spans="1:15">
      <c r="A336" s="647">
        <v>335</v>
      </c>
      <c r="B336" s="647">
        <v>174370</v>
      </c>
      <c r="C336" s="646" t="s">
        <v>191</v>
      </c>
      <c r="D336" s="646">
        <v>1</v>
      </c>
      <c r="F336" s="654" t="str">
        <f>IF(M336="R",VLOOKUP(D336,'Routes and Directions'!$A$2:$D$283,3,FALSE),VLOOKUP(D336,'Routes and Directions'!$A$2:$D$283,4,FALSE))</f>
        <v>SB</v>
      </c>
      <c r="G336" s="646" t="s">
        <v>118</v>
      </c>
      <c r="H336" s="646">
        <v>51.536999999999999</v>
      </c>
      <c r="I336" s="646">
        <v>51.643999999999998</v>
      </c>
      <c r="K336" s="646">
        <v>545.96</v>
      </c>
      <c r="L336" s="646">
        <v>546.06700000000001</v>
      </c>
      <c r="M336" s="646" t="s">
        <v>121</v>
      </c>
      <c r="N336" s="657" t="s">
        <v>115</v>
      </c>
      <c r="O336" s="646" t="s">
        <v>345</v>
      </c>
    </row>
    <row r="337" spans="1:15">
      <c r="A337" s="647">
        <v>336</v>
      </c>
      <c r="B337" s="647">
        <v>174380</v>
      </c>
      <c r="C337" s="646" t="s">
        <v>191</v>
      </c>
      <c r="D337" s="646">
        <v>1</v>
      </c>
      <c r="F337" s="654" t="str">
        <f>IF(M337="R",VLOOKUP(D337,'Routes and Directions'!$A$2:$D$283,3,FALSE),VLOOKUP(D337,'Routes and Directions'!$A$2:$D$283,4,FALSE))</f>
        <v>SB</v>
      </c>
      <c r="H337" s="646">
        <v>51.664000000000001</v>
      </c>
      <c r="I337" s="646">
        <v>58.582999999999998</v>
      </c>
      <c r="K337" s="646">
        <v>546.06700000000001</v>
      </c>
      <c r="L337" s="646">
        <v>552.98599999999999</v>
      </c>
      <c r="M337" s="646" t="s">
        <v>121</v>
      </c>
      <c r="N337" s="657" t="s">
        <v>115</v>
      </c>
      <c r="O337" s="646" t="s">
        <v>345</v>
      </c>
    </row>
    <row r="338" spans="1:15">
      <c r="A338" s="647">
        <v>337</v>
      </c>
      <c r="B338" s="647">
        <v>175000</v>
      </c>
      <c r="C338" s="646" t="s">
        <v>164</v>
      </c>
      <c r="D338" s="646">
        <v>1</v>
      </c>
      <c r="F338" s="654" t="str">
        <f>IF(M338="R",VLOOKUP(D338,'Routes and Directions'!$A$2:$D$283,3,FALSE),VLOOKUP(D338,'Routes and Directions'!$A$2:$D$283,4,FALSE))</f>
        <v>SB</v>
      </c>
      <c r="H338" s="646">
        <v>0</v>
      </c>
      <c r="I338" s="646">
        <v>10.179</v>
      </c>
      <c r="K338" s="646">
        <v>552.98599999999999</v>
      </c>
      <c r="L338" s="646">
        <v>563.16499999999996</v>
      </c>
      <c r="M338" s="646" t="s">
        <v>121</v>
      </c>
      <c r="N338" s="657" t="s">
        <v>115</v>
      </c>
      <c r="O338" s="646" t="s">
        <v>345</v>
      </c>
    </row>
    <row r="339" spans="1:15">
      <c r="A339" s="647">
        <v>338</v>
      </c>
      <c r="B339" s="647">
        <v>178040</v>
      </c>
      <c r="C339" s="646" t="s">
        <v>164</v>
      </c>
      <c r="D339" s="646">
        <v>1</v>
      </c>
      <c r="F339" s="654" t="str">
        <f>IF(M339="R",VLOOKUP(D339,'Routes and Directions'!$A$2:$D$283,3,FALSE),VLOOKUP(D339,'Routes and Directions'!$A$2:$D$283,4,FALSE))</f>
        <v>SB</v>
      </c>
      <c r="G339" s="646" t="s">
        <v>118</v>
      </c>
      <c r="H339" s="646">
        <v>10.179</v>
      </c>
      <c r="I339" s="646">
        <v>10.582000000000001</v>
      </c>
      <c r="K339" s="646">
        <v>563.16499999999996</v>
      </c>
      <c r="L339" s="646">
        <v>563.56799999999998</v>
      </c>
      <c r="M339" s="646" t="s">
        <v>121</v>
      </c>
      <c r="N339" s="657" t="s">
        <v>115</v>
      </c>
      <c r="O339" s="646" t="s">
        <v>345</v>
      </c>
    </row>
    <row r="340" spans="1:15">
      <c r="A340" s="647">
        <v>339</v>
      </c>
      <c r="B340" s="647">
        <v>178080</v>
      </c>
      <c r="C340" s="646" t="s">
        <v>164</v>
      </c>
      <c r="D340" s="646">
        <v>1</v>
      </c>
      <c r="F340" s="654" t="str">
        <f>IF(M340="R",VLOOKUP(D340,'Routes and Directions'!$A$2:$D$283,3,FALSE),VLOOKUP(D340,'Routes and Directions'!$A$2:$D$283,4,FALSE))</f>
        <v>SB</v>
      </c>
      <c r="H340" s="646">
        <v>10.637</v>
      </c>
      <c r="I340" s="646">
        <v>12.887</v>
      </c>
      <c r="K340" s="646">
        <v>563.56799999999998</v>
      </c>
      <c r="L340" s="646">
        <v>565.81799999999998</v>
      </c>
      <c r="M340" s="646" t="s">
        <v>121</v>
      </c>
      <c r="N340" s="657" t="s">
        <v>115</v>
      </c>
      <c r="O340" s="646" t="s">
        <v>345</v>
      </c>
    </row>
    <row r="341" spans="1:15">
      <c r="A341" s="647">
        <v>340</v>
      </c>
      <c r="B341" s="647">
        <v>178810</v>
      </c>
      <c r="C341" s="646" t="s">
        <v>164</v>
      </c>
      <c r="D341" s="646">
        <v>1</v>
      </c>
      <c r="F341" s="654" t="str">
        <f>IF(M341="R",VLOOKUP(D341,'Routes and Directions'!$A$2:$D$283,3,FALSE),VLOOKUP(D341,'Routes and Directions'!$A$2:$D$283,4,FALSE))</f>
        <v>SB</v>
      </c>
      <c r="G341" s="646" t="s">
        <v>118</v>
      </c>
      <c r="H341" s="646">
        <v>12.887</v>
      </c>
      <c r="I341" s="646">
        <v>13.223000000000001</v>
      </c>
      <c r="K341" s="646">
        <v>565.81799999999998</v>
      </c>
      <c r="L341" s="646">
        <v>566.154</v>
      </c>
      <c r="M341" s="646" t="s">
        <v>121</v>
      </c>
      <c r="N341" s="657" t="s">
        <v>115</v>
      </c>
      <c r="O341" s="646" t="s">
        <v>345</v>
      </c>
    </row>
    <row r="342" spans="1:15">
      <c r="A342" s="647">
        <v>341</v>
      </c>
      <c r="B342" s="647">
        <v>178850</v>
      </c>
      <c r="C342" s="646" t="s">
        <v>164</v>
      </c>
      <c r="D342" s="646">
        <v>1</v>
      </c>
      <c r="F342" s="654" t="str">
        <f>IF(M342="R",VLOOKUP(D342,'Routes and Directions'!$A$2:$D$283,3,FALSE),VLOOKUP(D342,'Routes and Directions'!$A$2:$D$283,4,FALSE))</f>
        <v>SB</v>
      </c>
      <c r="H342" s="646">
        <v>13.259</v>
      </c>
      <c r="I342" s="646">
        <v>24.934000000000001</v>
      </c>
      <c r="K342" s="646">
        <v>566.154</v>
      </c>
      <c r="L342" s="646">
        <v>577.82899999999995</v>
      </c>
      <c r="M342" s="646" t="s">
        <v>121</v>
      </c>
      <c r="N342" s="657" t="s">
        <v>115</v>
      </c>
      <c r="O342" s="646" t="s">
        <v>345</v>
      </c>
    </row>
    <row r="343" spans="1:15">
      <c r="A343" s="647">
        <v>342</v>
      </c>
      <c r="B343" s="647">
        <v>182600</v>
      </c>
      <c r="C343" s="646" t="s">
        <v>164</v>
      </c>
      <c r="D343" s="646">
        <v>1</v>
      </c>
      <c r="F343" s="654" t="str">
        <f>IF(M343="R",VLOOKUP(D343,'Routes and Directions'!$A$2:$D$283,3,FALSE),VLOOKUP(D343,'Routes and Directions'!$A$2:$D$283,4,FALSE))</f>
        <v>SB</v>
      </c>
      <c r="G343" s="646" t="s">
        <v>118</v>
      </c>
      <c r="H343" s="646">
        <v>24.934000000000001</v>
      </c>
      <c r="I343" s="646">
        <v>25.956</v>
      </c>
      <c r="K343" s="646">
        <v>577.82899999999995</v>
      </c>
      <c r="L343" s="646">
        <v>578.851</v>
      </c>
      <c r="M343" s="646" t="s">
        <v>121</v>
      </c>
      <c r="N343" s="657" t="s">
        <v>115</v>
      </c>
      <c r="O343" s="646" t="s">
        <v>345</v>
      </c>
    </row>
    <row r="344" spans="1:15">
      <c r="A344" s="647">
        <v>343</v>
      </c>
      <c r="B344" s="647">
        <v>182800</v>
      </c>
      <c r="C344" s="646" t="s">
        <v>164</v>
      </c>
      <c r="D344" s="646">
        <v>1</v>
      </c>
      <c r="F344" s="654" t="str">
        <f>IF(M344="R",VLOOKUP(D344,'Routes and Directions'!$A$2:$D$283,3,FALSE),VLOOKUP(D344,'Routes and Directions'!$A$2:$D$283,4,FALSE))</f>
        <v>SB</v>
      </c>
      <c r="H344" s="646">
        <v>26.437000000000001</v>
      </c>
      <c r="I344" s="646">
        <v>48.851999999999997</v>
      </c>
      <c r="K344" s="646">
        <v>578.851</v>
      </c>
      <c r="L344" s="646">
        <v>601.26599999999996</v>
      </c>
      <c r="M344" s="646" t="s">
        <v>121</v>
      </c>
      <c r="N344" s="657" t="s">
        <v>115</v>
      </c>
      <c r="O344" s="646" t="s">
        <v>345</v>
      </c>
    </row>
    <row r="345" spans="1:15">
      <c r="A345" s="647">
        <v>344</v>
      </c>
      <c r="B345" s="647">
        <v>189000</v>
      </c>
      <c r="C345" s="646" t="s">
        <v>164</v>
      </c>
      <c r="D345" s="646">
        <v>1</v>
      </c>
      <c r="F345" s="654" t="str">
        <f>IF(M345="R",VLOOKUP(D345,'Routes and Directions'!$A$2:$D$283,3,FALSE),VLOOKUP(D345,'Routes and Directions'!$A$2:$D$283,4,FALSE))</f>
        <v>SB</v>
      </c>
      <c r="G345" s="646" t="s">
        <v>118</v>
      </c>
      <c r="H345" s="646">
        <v>48.851999999999997</v>
      </c>
      <c r="I345" s="646">
        <v>49.941000000000003</v>
      </c>
      <c r="K345" s="646">
        <v>601.26599999999996</v>
      </c>
      <c r="L345" s="646">
        <v>602.35500000000002</v>
      </c>
      <c r="M345" s="646" t="s">
        <v>121</v>
      </c>
      <c r="N345" s="657" t="s">
        <v>115</v>
      </c>
      <c r="O345" s="646" t="s">
        <v>345</v>
      </c>
    </row>
    <row r="346" spans="1:15">
      <c r="A346" s="647">
        <v>345</v>
      </c>
      <c r="B346" s="647">
        <v>189100</v>
      </c>
      <c r="C346" s="646" t="s">
        <v>164</v>
      </c>
      <c r="D346" s="646">
        <v>1</v>
      </c>
      <c r="F346" s="654" t="str">
        <f>IF(M346="R",VLOOKUP(D346,'Routes and Directions'!$A$2:$D$283,3,FALSE),VLOOKUP(D346,'Routes and Directions'!$A$2:$D$283,4,FALSE))</f>
        <v>SB</v>
      </c>
      <c r="H346" s="646">
        <v>50.024999999999999</v>
      </c>
      <c r="I346" s="646">
        <v>50.451000000000001</v>
      </c>
      <c r="K346" s="646">
        <v>602.35500000000002</v>
      </c>
      <c r="L346" s="646">
        <v>602.78099999999995</v>
      </c>
      <c r="M346" s="646" t="s">
        <v>121</v>
      </c>
      <c r="N346" s="657" t="s">
        <v>115</v>
      </c>
      <c r="O346" s="646" t="s">
        <v>345</v>
      </c>
    </row>
    <row r="347" spans="1:15">
      <c r="A347" s="647">
        <v>346</v>
      </c>
      <c r="B347" s="647">
        <v>189700</v>
      </c>
      <c r="C347" s="646" t="s">
        <v>164</v>
      </c>
      <c r="D347" s="646">
        <v>1</v>
      </c>
      <c r="F347" s="654" t="str">
        <f>IF(M347="R",VLOOKUP(D347,'Routes and Directions'!$A$2:$D$283,3,FALSE),VLOOKUP(D347,'Routes and Directions'!$A$2:$D$283,4,FALSE))</f>
        <v>SB</v>
      </c>
      <c r="G347" s="646" t="s">
        <v>118</v>
      </c>
      <c r="H347" s="646">
        <v>50.451000000000001</v>
      </c>
      <c r="I347" s="646">
        <v>50.984999999999999</v>
      </c>
      <c r="K347" s="646">
        <v>602.78099999999995</v>
      </c>
      <c r="L347" s="646">
        <v>603.31500000000005</v>
      </c>
      <c r="M347" s="646" t="s">
        <v>121</v>
      </c>
      <c r="N347" s="657" t="s">
        <v>123</v>
      </c>
      <c r="O347" s="646" t="s">
        <v>345</v>
      </c>
    </row>
    <row r="348" spans="1:15">
      <c r="A348" s="647">
        <v>347</v>
      </c>
      <c r="B348" s="647">
        <v>189800</v>
      </c>
      <c r="C348" s="646" t="s">
        <v>164</v>
      </c>
      <c r="D348" s="646">
        <v>1</v>
      </c>
      <c r="F348" s="654" t="str">
        <f>IF(M348="R",VLOOKUP(D348,'Routes and Directions'!$A$2:$D$283,3,FALSE),VLOOKUP(D348,'Routes and Directions'!$A$2:$D$283,4,FALSE))</f>
        <v>SB</v>
      </c>
      <c r="G348" s="646" t="s">
        <v>118</v>
      </c>
      <c r="H348" s="646">
        <v>50.984999999999999</v>
      </c>
      <c r="I348" s="646">
        <v>51.54</v>
      </c>
      <c r="K348" s="646">
        <v>603.31500000000005</v>
      </c>
      <c r="L348" s="646">
        <v>603.87</v>
      </c>
      <c r="M348" s="646" t="s">
        <v>121</v>
      </c>
      <c r="N348" s="657" t="s">
        <v>115</v>
      </c>
      <c r="O348" s="646" t="s">
        <v>345</v>
      </c>
    </row>
    <row r="349" spans="1:15">
      <c r="A349" s="647">
        <v>348</v>
      </c>
      <c r="B349" s="647">
        <v>190500</v>
      </c>
      <c r="C349" s="646" t="s">
        <v>164</v>
      </c>
      <c r="D349" s="646">
        <v>1</v>
      </c>
      <c r="F349" s="654" t="str">
        <f>IF(M349="R",VLOOKUP(D349,'Routes and Directions'!$A$2:$D$283,3,FALSE),VLOOKUP(D349,'Routes and Directions'!$A$2:$D$283,4,FALSE))</f>
        <v>SB</v>
      </c>
      <c r="H349" s="646">
        <v>51.865000000000002</v>
      </c>
      <c r="I349" s="646">
        <v>51.906999999999996</v>
      </c>
      <c r="K349" s="646">
        <v>603.87</v>
      </c>
      <c r="L349" s="646">
        <v>603.91200000000003</v>
      </c>
      <c r="M349" s="646" t="s">
        <v>121</v>
      </c>
      <c r="N349" s="657" t="s">
        <v>115</v>
      </c>
      <c r="O349" s="646" t="s">
        <v>345</v>
      </c>
    </row>
    <row r="350" spans="1:15">
      <c r="A350" s="647">
        <v>349</v>
      </c>
      <c r="B350" s="647">
        <v>190600</v>
      </c>
      <c r="C350" s="646" t="s">
        <v>164</v>
      </c>
      <c r="D350" s="646">
        <v>1</v>
      </c>
      <c r="F350" s="654" t="str">
        <f>IF(M350="R",VLOOKUP(D350,'Routes and Directions'!$A$2:$D$283,3,FALSE),VLOOKUP(D350,'Routes and Directions'!$A$2:$D$283,4,FALSE))</f>
        <v>SB</v>
      </c>
      <c r="G350" s="646" t="s">
        <v>118</v>
      </c>
      <c r="H350" s="646">
        <v>51.906999999999996</v>
      </c>
      <c r="I350" s="646">
        <v>52.524999999999999</v>
      </c>
      <c r="K350" s="646">
        <v>603.91200000000003</v>
      </c>
      <c r="L350" s="646">
        <v>604.53</v>
      </c>
      <c r="M350" s="646" t="s">
        <v>121</v>
      </c>
      <c r="N350" s="657" t="s">
        <v>115</v>
      </c>
      <c r="O350" s="646" t="s">
        <v>345</v>
      </c>
    </row>
    <row r="351" spans="1:15">
      <c r="A351" s="647">
        <v>350</v>
      </c>
      <c r="B351" s="647">
        <v>190700</v>
      </c>
      <c r="C351" s="646" t="s">
        <v>164</v>
      </c>
      <c r="D351" s="646">
        <v>1</v>
      </c>
      <c r="F351" s="654" t="str">
        <f>IF(M351="R",VLOOKUP(D351,'Routes and Directions'!$A$2:$D$283,3,FALSE),VLOOKUP(D351,'Routes and Directions'!$A$2:$D$283,4,FALSE))</f>
        <v>SB</v>
      </c>
      <c r="H351" s="646">
        <v>52.636000000000003</v>
      </c>
      <c r="I351" s="646">
        <v>52.735999999999997</v>
      </c>
      <c r="K351" s="646">
        <v>604.53</v>
      </c>
      <c r="L351" s="646">
        <v>604.63</v>
      </c>
      <c r="M351" s="646" t="s">
        <v>121</v>
      </c>
      <c r="N351" s="657" t="s">
        <v>115</v>
      </c>
      <c r="O351" s="646" t="s">
        <v>345</v>
      </c>
    </row>
    <row r="352" spans="1:15">
      <c r="A352" s="647">
        <v>351</v>
      </c>
      <c r="B352" s="647">
        <v>190900</v>
      </c>
      <c r="C352" s="646" t="s">
        <v>164</v>
      </c>
      <c r="D352" s="646">
        <v>1</v>
      </c>
      <c r="F352" s="654" t="str">
        <f>IF(M352="R",VLOOKUP(D352,'Routes and Directions'!$A$2:$D$283,3,FALSE),VLOOKUP(D352,'Routes and Directions'!$A$2:$D$283,4,FALSE))</f>
        <v>SB</v>
      </c>
      <c r="G352" s="646" t="s">
        <v>118</v>
      </c>
      <c r="H352" s="646">
        <v>52.735999999999997</v>
      </c>
      <c r="I352" s="646">
        <v>56.064</v>
      </c>
      <c r="K352" s="646">
        <v>604.63</v>
      </c>
      <c r="L352" s="646">
        <v>607.95799999999997</v>
      </c>
      <c r="M352" s="646" t="s">
        <v>121</v>
      </c>
      <c r="N352" s="657" t="s">
        <v>115</v>
      </c>
      <c r="O352" s="646" t="s">
        <v>345</v>
      </c>
    </row>
    <row r="353" spans="1:15">
      <c r="A353" s="647">
        <v>352</v>
      </c>
      <c r="B353" s="647">
        <v>191400</v>
      </c>
      <c r="C353" s="646" t="s">
        <v>164</v>
      </c>
      <c r="D353" s="646">
        <v>1</v>
      </c>
      <c r="F353" s="654" t="str">
        <f>IF(M353="R",VLOOKUP(D353,'Routes and Directions'!$A$2:$D$283,3,FALSE),VLOOKUP(D353,'Routes and Directions'!$A$2:$D$283,4,FALSE))</f>
        <v>SB</v>
      </c>
      <c r="H353" s="646">
        <v>56.732999999999997</v>
      </c>
      <c r="I353" s="646">
        <v>58.52</v>
      </c>
      <c r="K353" s="646">
        <v>607.95799999999997</v>
      </c>
      <c r="L353" s="646">
        <v>609.745</v>
      </c>
      <c r="M353" s="646" t="s">
        <v>121</v>
      </c>
      <c r="N353" s="657" t="s">
        <v>115</v>
      </c>
      <c r="O353" s="646" t="s">
        <v>345</v>
      </c>
    </row>
    <row r="354" spans="1:15">
      <c r="A354" s="647">
        <v>353</v>
      </c>
      <c r="B354" s="647">
        <v>191400</v>
      </c>
      <c r="C354" s="646" t="s">
        <v>164</v>
      </c>
      <c r="D354" s="646">
        <v>1</v>
      </c>
      <c r="F354" s="654" t="str">
        <f>IF(M354="R",VLOOKUP(D354,'Routes and Directions'!$A$2:$D$283,3,FALSE),VLOOKUP(D354,'Routes and Directions'!$A$2:$D$283,4,FALSE))</f>
        <v>SB</v>
      </c>
      <c r="H354" s="646">
        <v>58.52</v>
      </c>
      <c r="I354" s="646">
        <v>59.2</v>
      </c>
      <c r="K354" s="646">
        <v>609.745</v>
      </c>
      <c r="L354" s="646">
        <v>610.42499999999995</v>
      </c>
      <c r="M354" s="646" t="s">
        <v>121</v>
      </c>
      <c r="N354" s="657" t="s">
        <v>123</v>
      </c>
      <c r="O354" s="646" t="s">
        <v>345</v>
      </c>
    </row>
    <row r="355" spans="1:15">
      <c r="A355" s="647">
        <v>354</v>
      </c>
      <c r="B355" s="647">
        <v>191400</v>
      </c>
      <c r="C355" s="646" t="s">
        <v>164</v>
      </c>
      <c r="D355" s="646">
        <v>1</v>
      </c>
      <c r="F355" s="654" t="str">
        <f>IF(M355="R",VLOOKUP(D355,'Routes and Directions'!$A$2:$D$283,3,FALSE),VLOOKUP(D355,'Routes and Directions'!$A$2:$D$283,4,FALSE))</f>
        <v>SB</v>
      </c>
      <c r="H355" s="646">
        <v>59.2</v>
      </c>
      <c r="I355" s="646">
        <v>59.27</v>
      </c>
      <c r="K355" s="646">
        <v>610.42499999999995</v>
      </c>
      <c r="L355" s="646">
        <v>610.495</v>
      </c>
      <c r="M355" s="646" t="s">
        <v>121</v>
      </c>
      <c r="N355" s="657" t="s">
        <v>115</v>
      </c>
      <c r="O355" s="646" t="s">
        <v>345</v>
      </c>
    </row>
    <row r="356" spans="1:15">
      <c r="A356" s="647">
        <v>355</v>
      </c>
      <c r="B356" s="647">
        <v>191400</v>
      </c>
      <c r="C356" s="646" t="s">
        <v>164</v>
      </c>
      <c r="D356" s="646">
        <v>1</v>
      </c>
      <c r="F356" s="654" t="str">
        <f>IF(M356="R",VLOOKUP(D356,'Routes and Directions'!$A$2:$D$283,3,FALSE),VLOOKUP(D356,'Routes and Directions'!$A$2:$D$283,4,FALSE))</f>
        <v>SB</v>
      </c>
      <c r="H356" s="646">
        <v>59.27</v>
      </c>
      <c r="I356" s="646">
        <v>59.667000000000002</v>
      </c>
      <c r="K356" s="646">
        <v>610.495</v>
      </c>
      <c r="L356" s="646">
        <v>610.89200000000005</v>
      </c>
      <c r="M356" s="646" t="s">
        <v>121</v>
      </c>
      <c r="N356" s="657" t="s">
        <v>123</v>
      </c>
      <c r="O356" s="646" t="s">
        <v>345</v>
      </c>
    </row>
    <row r="357" spans="1:15">
      <c r="A357" s="647">
        <v>356</v>
      </c>
      <c r="B357" s="647">
        <v>191400</v>
      </c>
      <c r="C357" s="646" t="s">
        <v>164</v>
      </c>
      <c r="D357" s="646">
        <v>1</v>
      </c>
      <c r="F357" s="654" t="str">
        <f>IF(M357="R",VLOOKUP(D357,'Routes and Directions'!$A$2:$D$283,3,FALSE),VLOOKUP(D357,'Routes and Directions'!$A$2:$D$283,4,FALSE))</f>
        <v>SB</v>
      </c>
      <c r="H357" s="646">
        <v>59.667000000000002</v>
      </c>
      <c r="I357" s="646">
        <v>60.673000000000002</v>
      </c>
      <c r="K357" s="646">
        <v>610.89200000000005</v>
      </c>
      <c r="L357" s="646">
        <v>611.89800000000002</v>
      </c>
      <c r="M357" s="646" t="s">
        <v>121</v>
      </c>
      <c r="N357" s="657" t="s">
        <v>115</v>
      </c>
      <c r="O357" s="646" t="s">
        <v>345</v>
      </c>
    </row>
    <row r="358" spans="1:15">
      <c r="A358" s="647">
        <v>357</v>
      </c>
      <c r="B358" s="647">
        <v>191400</v>
      </c>
      <c r="C358" s="646" t="s">
        <v>164</v>
      </c>
      <c r="D358" s="646">
        <v>1</v>
      </c>
      <c r="F358" s="654" t="str">
        <f>IF(M358="R",VLOOKUP(D358,'Routes and Directions'!$A$2:$D$283,3,FALSE),VLOOKUP(D358,'Routes and Directions'!$A$2:$D$283,4,FALSE))</f>
        <v>SB</v>
      </c>
      <c r="H358" s="646">
        <v>60.673000000000002</v>
      </c>
      <c r="I358" s="646">
        <v>61.292999999999999</v>
      </c>
      <c r="K358" s="646">
        <v>611.89800000000002</v>
      </c>
      <c r="L358" s="646">
        <v>612.51800000000003</v>
      </c>
      <c r="M358" s="646" t="s">
        <v>121</v>
      </c>
      <c r="N358" s="657" t="s">
        <v>123</v>
      </c>
      <c r="O358" s="646" t="s">
        <v>345</v>
      </c>
    </row>
    <row r="359" spans="1:15">
      <c r="A359" s="647">
        <v>358</v>
      </c>
      <c r="B359" s="647">
        <v>191400</v>
      </c>
      <c r="C359" s="646" t="s">
        <v>164</v>
      </c>
      <c r="D359" s="646">
        <v>1</v>
      </c>
      <c r="F359" s="654" t="str">
        <f>IF(M359="R",VLOOKUP(D359,'Routes and Directions'!$A$2:$D$283,3,FALSE),VLOOKUP(D359,'Routes and Directions'!$A$2:$D$283,4,FALSE))</f>
        <v>SB</v>
      </c>
      <c r="H359" s="646">
        <v>61.292999999999999</v>
      </c>
      <c r="I359" s="646">
        <v>61.491</v>
      </c>
      <c r="K359" s="646">
        <v>612.51800000000003</v>
      </c>
      <c r="L359" s="646">
        <v>612.71600000000001</v>
      </c>
      <c r="M359" s="646" t="s">
        <v>121</v>
      </c>
      <c r="N359" s="657" t="s">
        <v>115</v>
      </c>
      <c r="O359" s="646" t="s">
        <v>345</v>
      </c>
    </row>
    <row r="360" spans="1:15">
      <c r="A360" s="647">
        <v>359</v>
      </c>
      <c r="B360" s="647">
        <v>191400</v>
      </c>
      <c r="C360" s="646" t="s">
        <v>164</v>
      </c>
      <c r="D360" s="646">
        <v>1</v>
      </c>
      <c r="F360" s="654" t="str">
        <f>IF(M360="R",VLOOKUP(D360,'Routes and Directions'!$A$2:$D$283,3,FALSE),VLOOKUP(D360,'Routes and Directions'!$A$2:$D$283,4,FALSE))</f>
        <v>SB</v>
      </c>
      <c r="H360" s="646">
        <v>61.491</v>
      </c>
      <c r="I360" s="646">
        <v>62.006</v>
      </c>
      <c r="K360" s="646">
        <v>612.71600000000001</v>
      </c>
      <c r="L360" s="646">
        <v>613.23099999999999</v>
      </c>
      <c r="M360" s="646" t="s">
        <v>121</v>
      </c>
      <c r="N360" s="657" t="s">
        <v>123</v>
      </c>
      <c r="O360" s="646" t="s">
        <v>345</v>
      </c>
    </row>
    <row r="361" spans="1:15">
      <c r="A361" s="647">
        <v>360</v>
      </c>
      <c r="B361" s="647">
        <v>191400</v>
      </c>
      <c r="C361" s="646" t="s">
        <v>164</v>
      </c>
      <c r="D361" s="646">
        <v>1</v>
      </c>
      <c r="F361" s="654" t="str">
        <f>IF(M361="R",VLOOKUP(D361,'Routes and Directions'!$A$2:$D$283,3,FALSE),VLOOKUP(D361,'Routes and Directions'!$A$2:$D$283,4,FALSE))</f>
        <v>SB</v>
      </c>
      <c r="H361" s="646">
        <v>62.006</v>
      </c>
      <c r="I361" s="646">
        <v>64.16</v>
      </c>
      <c r="K361" s="646">
        <v>613.23099999999999</v>
      </c>
      <c r="L361" s="646">
        <v>615.38499999999999</v>
      </c>
      <c r="M361" s="646" t="s">
        <v>121</v>
      </c>
      <c r="N361" s="657" t="s">
        <v>115</v>
      </c>
      <c r="O361" s="646" t="s">
        <v>345</v>
      </c>
    </row>
    <row r="362" spans="1:15">
      <c r="A362" s="647">
        <v>361</v>
      </c>
      <c r="B362" s="647">
        <v>194800</v>
      </c>
      <c r="C362" s="646" t="s">
        <v>164</v>
      </c>
      <c r="D362" s="646">
        <v>1</v>
      </c>
      <c r="F362" s="654" t="str">
        <f>IF(M362="R",VLOOKUP(D362,'Routes and Directions'!$A$2:$D$283,3,FALSE),VLOOKUP(D362,'Routes and Directions'!$A$2:$D$283,4,FALSE))</f>
        <v>SB</v>
      </c>
      <c r="G362" s="646" t="s">
        <v>118</v>
      </c>
      <c r="H362" s="646">
        <v>64.16</v>
      </c>
      <c r="I362" s="646">
        <v>64.778999999999996</v>
      </c>
      <c r="K362" s="646">
        <v>615.38499999999999</v>
      </c>
      <c r="L362" s="646">
        <v>616.00400000000002</v>
      </c>
      <c r="M362" s="646" t="s">
        <v>121</v>
      </c>
      <c r="N362" s="657" t="s">
        <v>115</v>
      </c>
      <c r="O362" s="646" t="s">
        <v>345</v>
      </c>
    </row>
    <row r="363" spans="1:15">
      <c r="A363" s="647">
        <v>362</v>
      </c>
      <c r="B363" s="647">
        <v>194800</v>
      </c>
      <c r="C363" s="646" t="s">
        <v>164</v>
      </c>
      <c r="D363" s="646">
        <v>1</v>
      </c>
      <c r="F363" s="654" t="str">
        <f>IF(M363="R",VLOOKUP(D363,'Routes and Directions'!$A$2:$D$283,3,FALSE),VLOOKUP(D363,'Routes and Directions'!$A$2:$D$283,4,FALSE))</f>
        <v>SB</v>
      </c>
      <c r="G363" s="646" t="s">
        <v>118</v>
      </c>
      <c r="H363" s="646">
        <v>64.778999999999996</v>
      </c>
      <c r="I363" s="646">
        <v>65.078999999999994</v>
      </c>
      <c r="K363" s="646">
        <v>616.00400000000002</v>
      </c>
      <c r="L363" s="646">
        <v>616.30399999999997</v>
      </c>
      <c r="M363" s="646" t="s">
        <v>121</v>
      </c>
      <c r="N363" s="657" t="s">
        <v>123</v>
      </c>
      <c r="O363" s="646" t="s">
        <v>345</v>
      </c>
    </row>
    <row r="364" spans="1:15">
      <c r="A364" s="647">
        <v>363</v>
      </c>
      <c r="B364" s="647">
        <v>194800</v>
      </c>
      <c r="C364" s="646" t="s">
        <v>164</v>
      </c>
      <c r="D364" s="646">
        <v>1</v>
      </c>
      <c r="F364" s="654" t="str">
        <f>IF(M364="R",VLOOKUP(D364,'Routes and Directions'!$A$2:$D$283,3,FALSE),VLOOKUP(D364,'Routes and Directions'!$A$2:$D$283,4,FALSE))</f>
        <v>SB</v>
      </c>
      <c r="G364" s="646" t="s">
        <v>118</v>
      </c>
      <c r="H364" s="646">
        <v>65.078999999999994</v>
      </c>
      <c r="I364" s="646">
        <v>65.144999999999996</v>
      </c>
      <c r="K364" s="646">
        <v>616.30399999999997</v>
      </c>
      <c r="L364" s="646">
        <v>616.37</v>
      </c>
      <c r="M364" s="646" t="s">
        <v>121</v>
      </c>
      <c r="N364" s="657" t="s">
        <v>115</v>
      </c>
      <c r="O364" s="646" t="s">
        <v>345</v>
      </c>
    </row>
    <row r="365" spans="1:15">
      <c r="A365" s="647">
        <v>364</v>
      </c>
      <c r="B365" s="647">
        <v>195100</v>
      </c>
      <c r="C365" s="646" t="s">
        <v>164</v>
      </c>
      <c r="D365" s="646">
        <v>1</v>
      </c>
      <c r="F365" s="654" t="str">
        <f>IF(M365="R",VLOOKUP(D365,'Routes and Directions'!$A$2:$D$283,3,FALSE),VLOOKUP(D365,'Routes and Directions'!$A$2:$D$283,4,FALSE))</f>
        <v>SB</v>
      </c>
      <c r="H365" s="646">
        <v>65.162999999999997</v>
      </c>
      <c r="I365" s="646">
        <v>65.927999999999997</v>
      </c>
      <c r="K365" s="646">
        <v>616.37</v>
      </c>
      <c r="L365" s="646">
        <v>617.13499999999999</v>
      </c>
      <c r="M365" s="646" t="s">
        <v>121</v>
      </c>
      <c r="N365" s="657" t="s">
        <v>115</v>
      </c>
      <c r="O365" s="646" t="s">
        <v>345</v>
      </c>
    </row>
    <row r="366" spans="1:15">
      <c r="A366" s="647">
        <v>365</v>
      </c>
      <c r="B366" s="647">
        <v>195124</v>
      </c>
      <c r="C366" s="646" t="s">
        <v>164</v>
      </c>
      <c r="D366" s="646">
        <v>1</v>
      </c>
      <c r="F366" s="654" t="str">
        <f>IF(M366="R",VLOOKUP(D366,'Routes and Directions'!$A$2:$D$283,3,FALSE),VLOOKUP(D366,'Routes and Directions'!$A$2:$D$283,4,FALSE))</f>
        <v>SB</v>
      </c>
      <c r="G366" s="646" t="s">
        <v>118</v>
      </c>
      <c r="H366" s="646">
        <v>65.927999999999997</v>
      </c>
      <c r="I366" s="646">
        <v>66.049000000000007</v>
      </c>
      <c r="K366" s="646">
        <v>617.13499999999999</v>
      </c>
      <c r="L366" s="646">
        <v>617.25599999999997</v>
      </c>
      <c r="M366" s="646" t="s">
        <v>121</v>
      </c>
      <c r="N366" s="657" t="s">
        <v>115</v>
      </c>
      <c r="O366" s="646" t="s">
        <v>345</v>
      </c>
    </row>
    <row r="367" spans="1:15">
      <c r="A367" s="647">
        <v>366</v>
      </c>
      <c r="B367" s="647">
        <v>195128</v>
      </c>
      <c r="C367" s="646" t="s">
        <v>164</v>
      </c>
      <c r="D367" s="646">
        <v>1</v>
      </c>
      <c r="F367" s="654" t="str">
        <f>IF(M367="R",VLOOKUP(D367,'Routes and Directions'!$A$2:$D$283,3,FALSE),VLOOKUP(D367,'Routes and Directions'!$A$2:$D$283,4,FALSE))</f>
        <v>SB</v>
      </c>
      <c r="H367" s="646">
        <v>66.069999999999993</v>
      </c>
      <c r="I367" s="646">
        <v>78.933000000000007</v>
      </c>
      <c r="K367" s="646">
        <v>617.25599999999997</v>
      </c>
      <c r="L367" s="646">
        <v>630.11900000000003</v>
      </c>
      <c r="M367" s="646" t="s">
        <v>121</v>
      </c>
      <c r="N367" s="657" t="s">
        <v>115</v>
      </c>
      <c r="O367" s="646" t="s">
        <v>345</v>
      </c>
    </row>
    <row r="368" spans="1:15">
      <c r="A368" s="647">
        <v>367</v>
      </c>
      <c r="B368" s="647">
        <v>197900</v>
      </c>
      <c r="C368" s="646" t="s">
        <v>164</v>
      </c>
      <c r="D368" s="646">
        <v>1</v>
      </c>
      <c r="F368" s="654" t="str">
        <f>IF(M368="R",VLOOKUP(D368,'Routes and Directions'!$A$2:$D$283,3,FALSE),VLOOKUP(D368,'Routes and Directions'!$A$2:$D$283,4,FALSE))</f>
        <v>SB</v>
      </c>
      <c r="G368" s="646" t="s">
        <v>118</v>
      </c>
      <c r="H368" s="646">
        <v>78.933000000000007</v>
      </c>
      <c r="I368" s="646">
        <v>81.7</v>
      </c>
      <c r="K368" s="646">
        <v>630.11900000000003</v>
      </c>
      <c r="L368" s="646">
        <v>632.88599999999997</v>
      </c>
      <c r="M368" s="646" t="s">
        <v>121</v>
      </c>
      <c r="N368" s="657" t="s">
        <v>115</v>
      </c>
      <c r="O368" s="646" t="s">
        <v>345</v>
      </c>
    </row>
    <row r="369" spans="1:15">
      <c r="A369" s="647">
        <v>368</v>
      </c>
      <c r="B369" s="647">
        <v>198796</v>
      </c>
      <c r="C369" s="646" t="s">
        <v>164</v>
      </c>
      <c r="D369" s="646">
        <v>1</v>
      </c>
      <c r="F369" s="654" t="str">
        <f>IF(M369="R",VLOOKUP(D369,'Routes and Directions'!$A$2:$D$283,3,FALSE),VLOOKUP(D369,'Routes and Directions'!$A$2:$D$283,4,FALSE))</f>
        <v>SB</v>
      </c>
      <c r="H369" s="646">
        <v>82.010999999999996</v>
      </c>
      <c r="I369" s="646">
        <v>105.578</v>
      </c>
      <c r="K369" s="646">
        <v>632.88599999999997</v>
      </c>
      <c r="L369" s="646">
        <v>656.45299999999997</v>
      </c>
      <c r="M369" s="646" t="s">
        <v>121</v>
      </c>
      <c r="N369" s="657" t="s">
        <v>115</v>
      </c>
      <c r="O369" s="646" t="s">
        <v>345</v>
      </c>
    </row>
    <row r="370" spans="1:15">
      <c r="A370" s="647">
        <v>369</v>
      </c>
      <c r="B370" s="647">
        <v>700</v>
      </c>
      <c r="C370" s="646" t="s">
        <v>203</v>
      </c>
      <c r="D370" s="646">
        <v>2</v>
      </c>
      <c r="F370" s="654" t="str">
        <f>IF(M370="R",VLOOKUP(D370,'Routes and Directions'!$A$2:$D$283,3,FALSE),VLOOKUP(D370,'Routes and Directions'!$A$2:$D$283,4,FALSE))</f>
        <v>EB</v>
      </c>
      <c r="H370" s="646">
        <v>2.3210000000000002</v>
      </c>
      <c r="I370" s="646">
        <v>3.6829999999999998</v>
      </c>
      <c r="K370" s="646">
        <v>0</v>
      </c>
      <c r="L370" s="646">
        <v>1.3620000000000001</v>
      </c>
      <c r="M370" s="646" t="s">
        <v>118</v>
      </c>
      <c r="N370" s="657" t="s">
        <v>123</v>
      </c>
      <c r="O370" s="646" t="s">
        <v>346</v>
      </c>
    </row>
    <row r="371" spans="1:15">
      <c r="A371" s="647">
        <v>370</v>
      </c>
      <c r="B371" s="647">
        <v>6000</v>
      </c>
      <c r="C371" s="646" t="s">
        <v>203</v>
      </c>
      <c r="D371" s="646">
        <v>2</v>
      </c>
      <c r="F371" s="654" t="str">
        <f>IF(M371="R",VLOOKUP(D371,'Routes and Directions'!$A$2:$D$283,3,FALSE),VLOOKUP(D371,'Routes and Directions'!$A$2:$D$283,4,FALSE))</f>
        <v>EB</v>
      </c>
      <c r="H371" s="646">
        <v>10.621</v>
      </c>
      <c r="I371" s="646">
        <v>11.04</v>
      </c>
      <c r="K371" s="646">
        <v>1.3620000000000001</v>
      </c>
      <c r="L371" s="646">
        <v>1.7809999999999999</v>
      </c>
      <c r="M371" s="646" t="s">
        <v>118</v>
      </c>
      <c r="N371" s="657" t="s">
        <v>123</v>
      </c>
      <c r="O371" s="646" t="s">
        <v>346</v>
      </c>
    </row>
    <row r="372" spans="1:15">
      <c r="A372" s="647">
        <v>371</v>
      </c>
      <c r="B372" s="647">
        <v>6000</v>
      </c>
      <c r="C372" s="646" t="s">
        <v>203</v>
      </c>
      <c r="D372" s="646">
        <v>2</v>
      </c>
      <c r="F372" s="654" t="str">
        <f>IF(M372="R",VLOOKUP(D372,'Routes and Directions'!$A$2:$D$283,3,FALSE),VLOOKUP(D372,'Routes and Directions'!$A$2:$D$283,4,FALSE))</f>
        <v>EB</v>
      </c>
      <c r="H372" s="646">
        <v>11.04</v>
      </c>
      <c r="I372" s="646">
        <v>11.835000000000001</v>
      </c>
      <c r="K372" s="646">
        <v>1.7809999999999999</v>
      </c>
      <c r="L372" s="646">
        <v>2.5760000000000001</v>
      </c>
      <c r="M372" s="646" t="s">
        <v>118</v>
      </c>
      <c r="N372" s="657" t="s">
        <v>115</v>
      </c>
      <c r="O372" s="646" t="s">
        <v>346</v>
      </c>
    </row>
    <row r="373" spans="1:15">
      <c r="A373" s="647">
        <v>372</v>
      </c>
      <c r="B373" s="647">
        <v>6000</v>
      </c>
      <c r="C373" s="646" t="s">
        <v>203</v>
      </c>
      <c r="D373" s="646">
        <v>2</v>
      </c>
      <c r="F373" s="654" t="str">
        <f>IF(M373="R",VLOOKUP(D373,'Routes and Directions'!$A$2:$D$283,3,FALSE),VLOOKUP(D373,'Routes and Directions'!$A$2:$D$283,4,FALSE))</f>
        <v>EB</v>
      </c>
      <c r="H373" s="646">
        <v>11.835000000000001</v>
      </c>
      <c r="I373" s="646">
        <v>12.32</v>
      </c>
      <c r="K373" s="646">
        <v>2.5760000000000001</v>
      </c>
      <c r="L373" s="646">
        <v>3.0609999999999999</v>
      </c>
      <c r="M373" s="646" t="s">
        <v>118</v>
      </c>
      <c r="N373" s="657" t="s">
        <v>123</v>
      </c>
      <c r="O373" s="646" t="s">
        <v>346</v>
      </c>
    </row>
    <row r="374" spans="1:15">
      <c r="A374" s="647">
        <v>373</v>
      </c>
      <c r="B374" s="647">
        <v>6000</v>
      </c>
      <c r="C374" s="646" t="s">
        <v>203</v>
      </c>
      <c r="D374" s="646">
        <v>2</v>
      </c>
      <c r="F374" s="654" t="str">
        <f>IF(M374="R",VLOOKUP(D374,'Routes and Directions'!$A$2:$D$283,3,FALSE),VLOOKUP(D374,'Routes and Directions'!$A$2:$D$283,4,FALSE))</f>
        <v>EB</v>
      </c>
      <c r="H374" s="646">
        <v>12.32</v>
      </c>
      <c r="I374" s="646">
        <v>12.74</v>
      </c>
      <c r="K374" s="646">
        <v>3.0609999999999999</v>
      </c>
      <c r="L374" s="646">
        <v>3.4809999999999999</v>
      </c>
      <c r="M374" s="646" t="s">
        <v>118</v>
      </c>
      <c r="N374" s="657" t="s">
        <v>115</v>
      </c>
      <c r="O374" s="646" t="s">
        <v>346</v>
      </c>
    </row>
    <row r="375" spans="1:15">
      <c r="A375" s="647">
        <v>374</v>
      </c>
      <c r="B375" s="647">
        <v>7910</v>
      </c>
      <c r="C375" s="646" t="s">
        <v>203</v>
      </c>
      <c r="D375" s="646">
        <v>2</v>
      </c>
      <c r="F375" s="654" t="str">
        <f>IF(M375="R",VLOOKUP(D375,'Routes and Directions'!$A$2:$D$283,3,FALSE),VLOOKUP(D375,'Routes and Directions'!$A$2:$D$283,4,FALSE))</f>
        <v>EB</v>
      </c>
      <c r="H375" s="646">
        <v>12.75</v>
      </c>
      <c r="I375" s="646">
        <v>13.613</v>
      </c>
      <c r="K375" s="646">
        <v>3.4809999999999999</v>
      </c>
      <c r="L375" s="646">
        <v>4.3440000000000003</v>
      </c>
      <c r="M375" s="646" t="s">
        <v>118</v>
      </c>
      <c r="N375" s="657" t="s">
        <v>115</v>
      </c>
      <c r="O375" s="646" t="s">
        <v>346</v>
      </c>
    </row>
    <row r="376" spans="1:15">
      <c r="A376" s="647">
        <v>375</v>
      </c>
      <c r="B376" s="647">
        <v>7910</v>
      </c>
      <c r="C376" s="646" t="s">
        <v>203</v>
      </c>
      <c r="D376" s="646">
        <v>2</v>
      </c>
      <c r="F376" s="654" t="str">
        <f>IF(M376="R",VLOOKUP(D376,'Routes and Directions'!$A$2:$D$283,3,FALSE),VLOOKUP(D376,'Routes and Directions'!$A$2:$D$283,4,FALSE))</f>
        <v>EB</v>
      </c>
      <c r="H376" s="646">
        <v>13.613</v>
      </c>
      <c r="I376" s="646">
        <v>16.731999999999999</v>
      </c>
      <c r="K376" s="646">
        <v>4.3440000000000003</v>
      </c>
      <c r="L376" s="646">
        <v>7.4630000000000001</v>
      </c>
      <c r="M376" s="646" t="s">
        <v>118</v>
      </c>
      <c r="N376" s="657" t="s">
        <v>123</v>
      </c>
      <c r="O376" s="646" t="s">
        <v>346</v>
      </c>
    </row>
    <row r="377" spans="1:15">
      <c r="A377" s="647">
        <v>376</v>
      </c>
      <c r="B377" s="647">
        <v>12910</v>
      </c>
      <c r="C377" s="646" t="s">
        <v>203</v>
      </c>
      <c r="D377" s="646">
        <v>2</v>
      </c>
      <c r="F377" s="654" t="str">
        <f>IF(M377="R",VLOOKUP(D377,'Routes and Directions'!$A$2:$D$283,3,FALSE),VLOOKUP(D377,'Routes and Directions'!$A$2:$D$283,4,FALSE))</f>
        <v>EB</v>
      </c>
      <c r="G377" s="646" t="s">
        <v>118</v>
      </c>
      <c r="H377" s="646">
        <v>16.731999999999999</v>
      </c>
      <c r="I377" s="646">
        <v>23.437999999999999</v>
      </c>
      <c r="K377" s="646">
        <v>7.4630000000000001</v>
      </c>
      <c r="L377" s="646">
        <v>14.169</v>
      </c>
      <c r="M377" s="646" t="s">
        <v>118</v>
      </c>
      <c r="N377" s="657" t="s">
        <v>123</v>
      </c>
      <c r="O377" s="646" t="s">
        <v>346</v>
      </c>
    </row>
    <row r="378" spans="1:15">
      <c r="A378" s="647">
        <v>377</v>
      </c>
      <c r="B378" s="647">
        <v>18270</v>
      </c>
      <c r="C378" s="646" t="s">
        <v>203</v>
      </c>
      <c r="D378" s="646">
        <v>2</v>
      </c>
      <c r="F378" s="654" t="str">
        <f>IF(M378="R",VLOOKUP(D378,'Routes and Directions'!$A$2:$D$283,3,FALSE),VLOOKUP(D378,'Routes and Directions'!$A$2:$D$283,4,FALSE))</f>
        <v>EB</v>
      </c>
      <c r="H378" s="646">
        <v>24.41</v>
      </c>
      <c r="I378" s="646">
        <v>25.202999999999999</v>
      </c>
      <c r="K378" s="646">
        <v>14.169</v>
      </c>
      <c r="L378" s="646">
        <v>14.962</v>
      </c>
      <c r="M378" s="646" t="s">
        <v>118</v>
      </c>
      <c r="N378" s="657" t="s">
        <v>123</v>
      </c>
      <c r="O378" s="646" t="s">
        <v>346</v>
      </c>
    </row>
    <row r="379" spans="1:15">
      <c r="A379" s="647">
        <v>378</v>
      </c>
      <c r="B379" s="647">
        <v>18400</v>
      </c>
      <c r="C379" s="646" t="s">
        <v>203</v>
      </c>
      <c r="D379" s="646">
        <v>2</v>
      </c>
      <c r="F379" s="654" t="str">
        <f>IF(M379="R",VLOOKUP(D379,'Routes and Directions'!$A$2:$D$283,3,FALSE),VLOOKUP(D379,'Routes and Directions'!$A$2:$D$283,4,FALSE))</f>
        <v>EB</v>
      </c>
      <c r="G379" s="646" t="s">
        <v>118</v>
      </c>
      <c r="H379" s="646">
        <v>25.202999999999999</v>
      </c>
      <c r="I379" s="646">
        <v>25.94</v>
      </c>
      <c r="K379" s="646">
        <v>14.962</v>
      </c>
      <c r="L379" s="646">
        <v>15.699</v>
      </c>
      <c r="M379" s="646" t="s">
        <v>118</v>
      </c>
      <c r="N379" s="657" t="s">
        <v>123</v>
      </c>
      <c r="O379" s="646" t="s">
        <v>346</v>
      </c>
    </row>
    <row r="380" spans="1:15">
      <c r="A380" s="647">
        <v>379</v>
      </c>
      <c r="B380" s="647">
        <v>19200</v>
      </c>
      <c r="C380" s="646" t="s">
        <v>203</v>
      </c>
      <c r="D380" s="646">
        <v>2</v>
      </c>
      <c r="F380" s="654" t="str">
        <f>IF(M380="R",VLOOKUP(D380,'Routes and Directions'!$A$2:$D$283,3,FALSE),VLOOKUP(D380,'Routes and Directions'!$A$2:$D$283,4,FALSE))</f>
        <v>EB</v>
      </c>
      <c r="H380" s="646">
        <v>25.972000000000001</v>
      </c>
      <c r="I380" s="646">
        <v>79.742999999999995</v>
      </c>
      <c r="K380" s="646">
        <v>15.699</v>
      </c>
      <c r="L380" s="646">
        <v>69.47</v>
      </c>
      <c r="M380" s="646" t="s">
        <v>118</v>
      </c>
      <c r="N380" s="657" t="s">
        <v>115</v>
      </c>
      <c r="O380" s="646" t="s">
        <v>346</v>
      </c>
    </row>
    <row r="381" spans="1:15">
      <c r="A381" s="647">
        <v>380</v>
      </c>
      <c r="B381" s="647">
        <v>19200</v>
      </c>
      <c r="C381" s="646" t="s">
        <v>203</v>
      </c>
      <c r="D381" s="646">
        <v>2</v>
      </c>
      <c r="F381" s="654" t="str">
        <f>IF(M381="R",VLOOKUP(D381,'Routes and Directions'!$A$2:$D$283,3,FALSE),VLOOKUP(D381,'Routes and Directions'!$A$2:$D$283,4,FALSE))</f>
        <v>EB</v>
      </c>
      <c r="H381" s="646">
        <v>79.742999999999995</v>
      </c>
      <c r="I381" s="646">
        <v>79.941000000000003</v>
      </c>
      <c r="K381" s="646">
        <v>69.47</v>
      </c>
      <c r="L381" s="646">
        <v>69.668000000000006</v>
      </c>
      <c r="M381" s="646" t="s">
        <v>118</v>
      </c>
      <c r="N381" s="657" t="s">
        <v>123</v>
      </c>
      <c r="O381" s="646" t="s">
        <v>346</v>
      </c>
    </row>
    <row r="382" spans="1:15">
      <c r="A382" s="647">
        <v>381</v>
      </c>
      <c r="B382" s="647">
        <v>19200</v>
      </c>
      <c r="C382" s="646" t="s">
        <v>203</v>
      </c>
      <c r="D382" s="646">
        <v>2</v>
      </c>
      <c r="F382" s="654" t="str">
        <f>IF(M382="R",VLOOKUP(D382,'Routes and Directions'!$A$2:$D$283,3,FALSE),VLOOKUP(D382,'Routes and Directions'!$A$2:$D$283,4,FALSE))</f>
        <v>EB</v>
      </c>
      <c r="H382" s="646">
        <v>79.941000000000003</v>
      </c>
      <c r="I382" s="646">
        <v>82.265000000000001</v>
      </c>
      <c r="K382" s="646">
        <v>69.668000000000006</v>
      </c>
      <c r="L382" s="646">
        <v>71.992000000000004</v>
      </c>
      <c r="M382" s="646" t="s">
        <v>118</v>
      </c>
      <c r="N382" s="657" t="s">
        <v>115</v>
      </c>
      <c r="O382" s="646" t="s">
        <v>346</v>
      </c>
    </row>
    <row r="383" spans="1:15">
      <c r="A383" s="647">
        <v>382</v>
      </c>
      <c r="B383" s="647">
        <v>25400</v>
      </c>
      <c r="C383" s="646" t="s">
        <v>206</v>
      </c>
      <c r="D383" s="646">
        <v>2</v>
      </c>
      <c r="F383" s="654" t="str">
        <f>IF(M383="R",VLOOKUP(D383,'Routes and Directions'!$A$2:$D$283,3,FALSE),VLOOKUP(D383,'Routes and Directions'!$A$2:$D$283,4,FALSE))</f>
        <v>EB</v>
      </c>
      <c r="H383" s="646">
        <v>0</v>
      </c>
      <c r="I383" s="646">
        <v>1.125</v>
      </c>
      <c r="K383" s="646">
        <v>71.992000000000004</v>
      </c>
      <c r="L383" s="646">
        <v>73.117000000000004</v>
      </c>
      <c r="M383" s="646" t="s">
        <v>118</v>
      </c>
      <c r="N383" s="657" t="s">
        <v>115</v>
      </c>
      <c r="O383" s="646" t="s">
        <v>346</v>
      </c>
    </row>
    <row r="384" spans="1:15">
      <c r="A384" s="647">
        <v>383</v>
      </c>
      <c r="B384" s="647">
        <v>25400</v>
      </c>
      <c r="C384" s="646" t="s">
        <v>206</v>
      </c>
      <c r="D384" s="646">
        <v>2</v>
      </c>
      <c r="F384" s="654" t="str">
        <f>IF(M384="R",VLOOKUP(D384,'Routes and Directions'!$A$2:$D$283,3,FALSE),VLOOKUP(D384,'Routes and Directions'!$A$2:$D$283,4,FALSE))</f>
        <v>EB</v>
      </c>
      <c r="H384" s="646">
        <v>1.125</v>
      </c>
      <c r="I384" s="646">
        <v>1.25</v>
      </c>
      <c r="K384" s="646">
        <v>73.117000000000004</v>
      </c>
      <c r="L384" s="646">
        <v>73.242000000000004</v>
      </c>
      <c r="M384" s="646" t="s">
        <v>118</v>
      </c>
      <c r="N384" s="657" t="s">
        <v>123</v>
      </c>
      <c r="O384" s="646" t="s">
        <v>346</v>
      </c>
    </row>
    <row r="385" spans="1:15">
      <c r="A385" s="647">
        <v>384</v>
      </c>
      <c r="B385" s="647">
        <v>25400</v>
      </c>
      <c r="C385" s="646" t="s">
        <v>206</v>
      </c>
      <c r="D385" s="646">
        <v>2</v>
      </c>
      <c r="F385" s="654" t="str">
        <f>IF(M385="R",VLOOKUP(D385,'Routes and Directions'!$A$2:$D$283,3,FALSE),VLOOKUP(D385,'Routes and Directions'!$A$2:$D$283,4,FALSE))</f>
        <v>EB</v>
      </c>
      <c r="H385" s="646">
        <v>1.25</v>
      </c>
      <c r="I385" s="646">
        <v>6.3579999999999997</v>
      </c>
      <c r="K385" s="646">
        <v>73.242000000000004</v>
      </c>
      <c r="L385" s="646">
        <v>78.349999999999994</v>
      </c>
      <c r="M385" s="646" t="s">
        <v>118</v>
      </c>
      <c r="N385" s="657" t="s">
        <v>115</v>
      </c>
      <c r="O385" s="646" t="s">
        <v>346</v>
      </c>
    </row>
    <row r="386" spans="1:15">
      <c r="A386" s="647">
        <v>385</v>
      </c>
      <c r="B386" s="647">
        <v>700</v>
      </c>
      <c r="C386" s="646" t="s">
        <v>203</v>
      </c>
      <c r="D386" s="646">
        <v>2</v>
      </c>
      <c r="F386" s="654" t="str">
        <f>IF(M386="R",VLOOKUP(D386,'Routes and Directions'!$A$2:$D$283,3,FALSE),VLOOKUP(D386,'Routes and Directions'!$A$2:$D$283,4,FALSE))</f>
        <v>WB</v>
      </c>
      <c r="H386" s="646">
        <v>2.3210000000000002</v>
      </c>
      <c r="I386" s="646">
        <v>3.6829999999999998</v>
      </c>
      <c r="K386" s="646">
        <v>0</v>
      </c>
      <c r="L386" s="646">
        <v>1.3620000000000001</v>
      </c>
      <c r="M386" s="646" t="s">
        <v>121</v>
      </c>
      <c r="N386" s="657" t="s">
        <v>123</v>
      </c>
      <c r="O386" s="646" t="s">
        <v>347</v>
      </c>
    </row>
    <row r="387" spans="1:15">
      <c r="A387" s="647">
        <v>386</v>
      </c>
      <c r="B387" s="647">
        <v>6000</v>
      </c>
      <c r="C387" s="646" t="s">
        <v>203</v>
      </c>
      <c r="D387" s="646">
        <v>2</v>
      </c>
      <c r="F387" s="654" t="str">
        <f>IF(M387="R",VLOOKUP(D387,'Routes and Directions'!$A$2:$D$283,3,FALSE),VLOOKUP(D387,'Routes and Directions'!$A$2:$D$283,4,FALSE))</f>
        <v>WB</v>
      </c>
      <c r="H387" s="646">
        <v>10.621</v>
      </c>
      <c r="I387" s="646">
        <v>11.04</v>
      </c>
      <c r="K387" s="646">
        <v>1.3620000000000001</v>
      </c>
      <c r="L387" s="646">
        <v>1.7809999999999999</v>
      </c>
      <c r="M387" s="646" t="s">
        <v>121</v>
      </c>
      <c r="N387" s="657" t="s">
        <v>123</v>
      </c>
      <c r="O387" s="646" t="s">
        <v>347</v>
      </c>
    </row>
    <row r="388" spans="1:15">
      <c r="A388" s="647">
        <v>387</v>
      </c>
      <c r="B388" s="647">
        <v>6000</v>
      </c>
      <c r="C388" s="646" t="s">
        <v>203</v>
      </c>
      <c r="D388" s="646">
        <v>2</v>
      </c>
      <c r="F388" s="654" t="str">
        <f>IF(M388="R",VLOOKUP(D388,'Routes and Directions'!$A$2:$D$283,3,FALSE),VLOOKUP(D388,'Routes and Directions'!$A$2:$D$283,4,FALSE))</f>
        <v>WB</v>
      </c>
      <c r="H388" s="646">
        <v>11.04</v>
      </c>
      <c r="I388" s="646">
        <v>11.835000000000001</v>
      </c>
      <c r="K388" s="646">
        <v>1.7809999999999999</v>
      </c>
      <c r="L388" s="646">
        <v>2.5760000000000001</v>
      </c>
      <c r="M388" s="646" t="s">
        <v>121</v>
      </c>
      <c r="N388" s="657" t="s">
        <v>115</v>
      </c>
      <c r="O388" s="646" t="s">
        <v>347</v>
      </c>
    </row>
    <row r="389" spans="1:15">
      <c r="A389" s="647">
        <v>388</v>
      </c>
      <c r="B389" s="647">
        <v>6000</v>
      </c>
      <c r="C389" s="646" t="s">
        <v>203</v>
      </c>
      <c r="D389" s="646">
        <v>2</v>
      </c>
      <c r="F389" s="654" t="str">
        <f>IF(M389="R",VLOOKUP(D389,'Routes and Directions'!$A$2:$D$283,3,FALSE),VLOOKUP(D389,'Routes and Directions'!$A$2:$D$283,4,FALSE))</f>
        <v>WB</v>
      </c>
      <c r="H389" s="646">
        <v>11.835000000000001</v>
      </c>
      <c r="I389" s="646">
        <v>12.32</v>
      </c>
      <c r="K389" s="646">
        <v>2.5760000000000001</v>
      </c>
      <c r="L389" s="646">
        <v>3.0609999999999999</v>
      </c>
      <c r="M389" s="646" t="s">
        <v>121</v>
      </c>
      <c r="N389" s="657" t="s">
        <v>123</v>
      </c>
      <c r="O389" s="646" t="s">
        <v>347</v>
      </c>
    </row>
    <row r="390" spans="1:15">
      <c r="A390" s="647">
        <v>389</v>
      </c>
      <c r="B390" s="647">
        <v>6000</v>
      </c>
      <c r="C390" s="646" t="s">
        <v>203</v>
      </c>
      <c r="D390" s="646">
        <v>2</v>
      </c>
      <c r="F390" s="654" t="str">
        <f>IF(M390="R",VLOOKUP(D390,'Routes and Directions'!$A$2:$D$283,3,FALSE),VLOOKUP(D390,'Routes and Directions'!$A$2:$D$283,4,FALSE))</f>
        <v>WB</v>
      </c>
      <c r="H390" s="646">
        <v>12.32</v>
      </c>
      <c r="I390" s="646">
        <v>12.74</v>
      </c>
      <c r="K390" s="646">
        <v>3.0609999999999999</v>
      </c>
      <c r="L390" s="646">
        <v>3.4809999999999999</v>
      </c>
      <c r="M390" s="646" t="s">
        <v>121</v>
      </c>
      <c r="N390" s="657" t="s">
        <v>115</v>
      </c>
      <c r="O390" s="646" t="s">
        <v>347</v>
      </c>
    </row>
    <row r="391" spans="1:15">
      <c r="A391" s="647">
        <v>390</v>
      </c>
      <c r="B391" s="647">
        <v>7910</v>
      </c>
      <c r="C391" s="646" t="s">
        <v>203</v>
      </c>
      <c r="D391" s="646">
        <v>2</v>
      </c>
      <c r="F391" s="654" t="str">
        <f>IF(M391="R",VLOOKUP(D391,'Routes and Directions'!$A$2:$D$283,3,FALSE),VLOOKUP(D391,'Routes and Directions'!$A$2:$D$283,4,FALSE))</f>
        <v>WB</v>
      </c>
      <c r="H391" s="646">
        <v>12.75</v>
      </c>
      <c r="I391" s="646">
        <v>13.613</v>
      </c>
      <c r="K391" s="646">
        <v>3.4809999999999999</v>
      </c>
      <c r="L391" s="646">
        <v>4.3440000000000003</v>
      </c>
      <c r="M391" s="646" t="s">
        <v>121</v>
      </c>
      <c r="N391" s="657" t="s">
        <v>115</v>
      </c>
      <c r="O391" s="646" t="s">
        <v>347</v>
      </c>
    </row>
    <row r="392" spans="1:15">
      <c r="A392" s="647">
        <v>391</v>
      </c>
      <c r="B392" s="647">
        <v>7910</v>
      </c>
      <c r="C392" s="646" t="s">
        <v>203</v>
      </c>
      <c r="D392" s="646">
        <v>2</v>
      </c>
      <c r="F392" s="654" t="str">
        <f>IF(M392="R",VLOOKUP(D392,'Routes and Directions'!$A$2:$D$283,3,FALSE),VLOOKUP(D392,'Routes and Directions'!$A$2:$D$283,4,FALSE))</f>
        <v>WB</v>
      </c>
      <c r="H392" s="646">
        <v>13.613</v>
      </c>
      <c r="I392" s="646">
        <v>16.731999999999999</v>
      </c>
      <c r="K392" s="646">
        <v>4.3440000000000003</v>
      </c>
      <c r="L392" s="646">
        <v>7.4630000000000001</v>
      </c>
      <c r="M392" s="646" t="s">
        <v>121</v>
      </c>
      <c r="N392" s="657" t="s">
        <v>123</v>
      </c>
      <c r="O392" s="646" t="s">
        <v>347</v>
      </c>
    </row>
    <row r="393" spans="1:15">
      <c r="A393" s="647">
        <v>392</v>
      </c>
      <c r="B393" s="647">
        <v>12910</v>
      </c>
      <c r="C393" s="646" t="s">
        <v>203</v>
      </c>
      <c r="D393" s="646">
        <v>2</v>
      </c>
      <c r="F393" s="654" t="str">
        <f>IF(M393="R",VLOOKUP(D393,'Routes and Directions'!$A$2:$D$283,3,FALSE),VLOOKUP(D393,'Routes and Directions'!$A$2:$D$283,4,FALSE))</f>
        <v>WB</v>
      </c>
      <c r="G393" s="646" t="s">
        <v>118</v>
      </c>
      <c r="H393" s="646">
        <v>16.731999999999999</v>
      </c>
      <c r="I393" s="646">
        <v>23.437999999999999</v>
      </c>
      <c r="K393" s="646">
        <v>7.4630000000000001</v>
      </c>
      <c r="L393" s="646">
        <v>14.169</v>
      </c>
      <c r="M393" s="646" t="s">
        <v>121</v>
      </c>
      <c r="N393" s="657" t="s">
        <v>123</v>
      </c>
      <c r="O393" s="646" t="s">
        <v>347</v>
      </c>
    </row>
    <row r="394" spans="1:15">
      <c r="A394" s="647">
        <v>393</v>
      </c>
      <c r="B394" s="647">
        <v>18270</v>
      </c>
      <c r="C394" s="646" t="s">
        <v>203</v>
      </c>
      <c r="D394" s="646">
        <v>2</v>
      </c>
      <c r="F394" s="654" t="str">
        <f>IF(M394="R",VLOOKUP(D394,'Routes and Directions'!$A$2:$D$283,3,FALSE),VLOOKUP(D394,'Routes and Directions'!$A$2:$D$283,4,FALSE))</f>
        <v>WB</v>
      </c>
      <c r="H394" s="646">
        <v>24.41</v>
      </c>
      <c r="I394" s="646">
        <v>25.202999999999999</v>
      </c>
      <c r="K394" s="646">
        <v>14.169</v>
      </c>
      <c r="L394" s="646">
        <v>14.962</v>
      </c>
      <c r="M394" s="646" t="s">
        <v>121</v>
      </c>
      <c r="N394" s="657" t="s">
        <v>123</v>
      </c>
      <c r="O394" s="646" t="s">
        <v>347</v>
      </c>
    </row>
    <row r="395" spans="1:15">
      <c r="A395" s="647">
        <v>394</v>
      </c>
      <c r="B395" s="647">
        <v>18400</v>
      </c>
      <c r="C395" s="646" t="s">
        <v>203</v>
      </c>
      <c r="D395" s="646">
        <v>2</v>
      </c>
      <c r="F395" s="654" t="str">
        <f>IF(M395="R",VLOOKUP(D395,'Routes and Directions'!$A$2:$D$283,3,FALSE),VLOOKUP(D395,'Routes and Directions'!$A$2:$D$283,4,FALSE))</f>
        <v>WB</v>
      </c>
      <c r="G395" s="646" t="s">
        <v>118</v>
      </c>
      <c r="H395" s="646">
        <v>25.202999999999999</v>
      </c>
      <c r="I395" s="646">
        <v>25.94</v>
      </c>
      <c r="K395" s="646">
        <v>14.962</v>
      </c>
      <c r="L395" s="646">
        <v>15.699</v>
      </c>
      <c r="M395" s="646" t="s">
        <v>121</v>
      </c>
      <c r="N395" s="657" t="s">
        <v>123</v>
      </c>
      <c r="O395" s="646" t="s">
        <v>347</v>
      </c>
    </row>
    <row r="396" spans="1:15">
      <c r="A396" s="647">
        <v>395</v>
      </c>
      <c r="B396" s="647">
        <v>19200</v>
      </c>
      <c r="C396" s="646" t="s">
        <v>203</v>
      </c>
      <c r="D396" s="646">
        <v>2</v>
      </c>
      <c r="F396" s="654" t="str">
        <f>IF(M396="R",VLOOKUP(D396,'Routes and Directions'!$A$2:$D$283,3,FALSE),VLOOKUP(D396,'Routes and Directions'!$A$2:$D$283,4,FALSE))</f>
        <v>WB</v>
      </c>
      <c r="H396" s="646">
        <v>25.972000000000001</v>
      </c>
      <c r="I396" s="646">
        <v>79.742999999999995</v>
      </c>
      <c r="K396" s="646">
        <v>15.699</v>
      </c>
      <c r="L396" s="646">
        <v>69.47</v>
      </c>
      <c r="M396" s="646" t="s">
        <v>121</v>
      </c>
      <c r="N396" s="657" t="s">
        <v>115</v>
      </c>
      <c r="O396" s="646" t="s">
        <v>347</v>
      </c>
    </row>
    <row r="397" spans="1:15">
      <c r="A397" s="647">
        <v>396</v>
      </c>
      <c r="B397" s="647">
        <v>19200</v>
      </c>
      <c r="C397" s="646" t="s">
        <v>203</v>
      </c>
      <c r="D397" s="646">
        <v>2</v>
      </c>
      <c r="F397" s="654" t="str">
        <f>IF(M397="R",VLOOKUP(D397,'Routes and Directions'!$A$2:$D$283,3,FALSE),VLOOKUP(D397,'Routes and Directions'!$A$2:$D$283,4,FALSE))</f>
        <v>WB</v>
      </c>
      <c r="H397" s="646">
        <v>79.742999999999995</v>
      </c>
      <c r="I397" s="646">
        <v>79.941000000000003</v>
      </c>
      <c r="K397" s="646">
        <v>69.47</v>
      </c>
      <c r="L397" s="646">
        <v>69.668000000000006</v>
      </c>
      <c r="M397" s="646" t="s">
        <v>121</v>
      </c>
      <c r="N397" s="657" t="s">
        <v>123</v>
      </c>
      <c r="O397" s="646" t="s">
        <v>347</v>
      </c>
    </row>
    <row r="398" spans="1:15">
      <c r="A398" s="647">
        <v>397</v>
      </c>
      <c r="B398" s="647">
        <v>19200</v>
      </c>
      <c r="C398" s="646" t="s">
        <v>203</v>
      </c>
      <c r="D398" s="646">
        <v>2</v>
      </c>
      <c r="F398" s="654" t="str">
        <f>IF(M398="R",VLOOKUP(D398,'Routes and Directions'!$A$2:$D$283,3,FALSE),VLOOKUP(D398,'Routes and Directions'!$A$2:$D$283,4,FALSE))</f>
        <v>WB</v>
      </c>
      <c r="H398" s="646">
        <v>79.941000000000003</v>
      </c>
      <c r="I398" s="646">
        <v>82.265000000000001</v>
      </c>
      <c r="K398" s="646">
        <v>69.668000000000006</v>
      </c>
      <c r="L398" s="646">
        <v>71.992000000000004</v>
      </c>
      <c r="M398" s="646" t="s">
        <v>121</v>
      </c>
      <c r="N398" s="657" t="s">
        <v>115</v>
      </c>
      <c r="O398" s="646" t="s">
        <v>347</v>
      </c>
    </row>
    <row r="399" spans="1:15">
      <c r="A399" s="647">
        <v>398</v>
      </c>
      <c r="B399" s="647">
        <v>25400</v>
      </c>
      <c r="C399" s="646" t="s">
        <v>206</v>
      </c>
      <c r="D399" s="646">
        <v>2</v>
      </c>
      <c r="F399" s="654" t="str">
        <f>IF(M399="R",VLOOKUP(D399,'Routes and Directions'!$A$2:$D$283,3,FALSE),VLOOKUP(D399,'Routes and Directions'!$A$2:$D$283,4,FALSE))</f>
        <v>WB</v>
      </c>
      <c r="H399" s="646">
        <v>0</v>
      </c>
      <c r="I399" s="646">
        <v>1.125</v>
      </c>
      <c r="K399" s="646">
        <v>71.992000000000004</v>
      </c>
      <c r="L399" s="646">
        <v>73.117000000000004</v>
      </c>
      <c r="M399" s="646" t="s">
        <v>121</v>
      </c>
      <c r="N399" s="657" t="s">
        <v>115</v>
      </c>
      <c r="O399" s="646" t="s">
        <v>347</v>
      </c>
    </row>
    <row r="400" spans="1:15">
      <c r="A400" s="647">
        <v>399</v>
      </c>
      <c r="B400" s="647">
        <v>25400</v>
      </c>
      <c r="C400" s="646" t="s">
        <v>206</v>
      </c>
      <c r="D400" s="646">
        <v>2</v>
      </c>
      <c r="F400" s="654" t="str">
        <f>IF(M400="R",VLOOKUP(D400,'Routes and Directions'!$A$2:$D$283,3,FALSE),VLOOKUP(D400,'Routes and Directions'!$A$2:$D$283,4,FALSE))</f>
        <v>WB</v>
      </c>
      <c r="H400" s="646">
        <v>1.125</v>
      </c>
      <c r="I400" s="646">
        <v>1.25</v>
      </c>
      <c r="K400" s="646">
        <v>73.117000000000004</v>
      </c>
      <c r="L400" s="646">
        <v>73.242000000000004</v>
      </c>
      <c r="M400" s="646" t="s">
        <v>121</v>
      </c>
      <c r="N400" s="657" t="s">
        <v>123</v>
      </c>
      <c r="O400" s="646" t="s">
        <v>347</v>
      </c>
    </row>
    <row r="401" spans="1:15">
      <c r="A401" s="647">
        <v>400</v>
      </c>
      <c r="B401" s="647">
        <v>25400</v>
      </c>
      <c r="C401" s="646" t="s">
        <v>206</v>
      </c>
      <c r="D401" s="646">
        <v>2</v>
      </c>
      <c r="F401" s="654" t="str">
        <f>IF(M401="R",VLOOKUP(D401,'Routes and Directions'!$A$2:$D$283,3,FALSE),VLOOKUP(D401,'Routes and Directions'!$A$2:$D$283,4,FALSE))</f>
        <v>WB</v>
      </c>
      <c r="H401" s="646">
        <v>1.25</v>
      </c>
      <c r="I401" s="646">
        <v>6.3579999999999997</v>
      </c>
      <c r="K401" s="646">
        <v>73.242000000000004</v>
      </c>
      <c r="L401" s="646">
        <v>78.349999999999994</v>
      </c>
      <c r="M401" s="646" t="s">
        <v>121</v>
      </c>
      <c r="N401" s="657" t="s">
        <v>115</v>
      </c>
      <c r="O401" s="646" t="s">
        <v>347</v>
      </c>
    </row>
    <row r="402" spans="1:15">
      <c r="A402" s="647">
        <v>401</v>
      </c>
      <c r="B402" s="647">
        <v>100</v>
      </c>
      <c r="C402" s="646" t="s">
        <v>219</v>
      </c>
      <c r="D402" s="646">
        <v>3</v>
      </c>
      <c r="F402" s="654" t="str">
        <f>IF(M402="R",VLOOKUP(D402,'Routes and Directions'!$A$2:$D$283,3,FALSE),VLOOKUP(D402,'Routes and Directions'!$A$2:$D$283,4,FALSE))</f>
        <v>NB</v>
      </c>
      <c r="G402" s="646" t="s">
        <v>121</v>
      </c>
      <c r="H402" s="646">
        <v>0</v>
      </c>
      <c r="I402" s="646">
        <v>4.79</v>
      </c>
      <c r="K402" s="646">
        <v>0</v>
      </c>
      <c r="L402" s="646">
        <v>4.79</v>
      </c>
      <c r="M402" s="646" t="s">
        <v>118</v>
      </c>
      <c r="N402" s="657" t="s">
        <v>115</v>
      </c>
      <c r="O402" s="646" t="s">
        <v>348</v>
      </c>
    </row>
    <row r="403" spans="1:15">
      <c r="A403" s="647">
        <v>402</v>
      </c>
      <c r="B403" s="647">
        <v>700</v>
      </c>
      <c r="C403" s="646" t="s">
        <v>219</v>
      </c>
      <c r="D403" s="646">
        <v>3</v>
      </c>
      <c r="F403" s="654" t="str">
        <f>IF(M403="R",VLOOKUP(D403,'Routes and Directions'!$A$2:$D$283,3,FALSE),VLOOKUP(D403,'Routes and Directions'!$A$2:$D$283,4,FALSE))</f>
        <v>NB</v>
      </c>
      <c r="H403" s="646">
        <v>0</v>
      </c>
      <c r="I403" s="646">
        <v>26.175999999999998</v>
      </c>
      <c r="K403" s="646">
        <v>4.79</v>
      </c>
      <c r="L403" s="646">
        <v>30.966000000000001</v>
      </c>
      <c r="M403" s="646" t="s">
        <v>118</v>
      </c>
      <c r="N403" s="657" t="s">
        <v>115</v>
      </c>
      <c r="O403" s="646" t="s">
        <v>348</v>
      </c>
    </row>
    <row r="404" spans="1:15">
      <c r="A404" s="647">
        <v>403</v>
      </c>
      <c r="B404" s="647">
        <v>5080</v>
      </c>
      <c r="C404" s="646" t="s">
        <v>219</v>
      </c>
      <c r="D404" s="646">
        <v>3</v>
      </c>
      <c r="F404" s="654" t="str">
        <f>IF(M404="R",VLOOKUP(D404,'Routes and Directions'!$A$2:$D$283,3,FALSE),VLOOKUP(D404,'Routes and Directions'!$A$2:$D$283,4,FALSE))</f>
        <v>NB</v>
      </c>
      <c r="G404" s="646" t="s">
        <v>118</v>
      </c>
      <c r="H404" s="646">
        <v>26.175999999999998</v>
      </c>
      <c r="I404" s="646">
        <v>26.411999999999999</v>
      </c>
      <c r="K404" s="646">
        <v>30.966000000000001</v>
      </c>
      <c r="L404" s="646">
        <v>31.202000000000002</v>
      </c>
      <c r="M404" s="646" t="s">
        <v>118</v>
      </c>
      <c r="N404" s="657" t="s">
        <v>115</v>
      </c>
      <c r="O404" s="646" t="s">
        <v>348</v>
      </c>
    </row>
    <row r="405" spans="1:15">
      <c r="A405" s="647">
        <v>404</v>
      </c>
      <c r="B405" s="647">
        <v>5220</v>
      </c>
      <c r="C405" s="646" t="s">
        <v>219</v>
      </c>
      <c r="D405" s="646">
        <v>3</v>
      </c>
      <c r="F405" s="654" t="str">
        <f>IF(M405="R",VLOOKUP(D405,'Routes and Directions'!$A$2:$D$283,3,FALSE),VLOOKUP(D405,'Routes and Directions'!$A$2:$D$283,4,FALSE))</f>
        <v>NB</v>
      </c>
      <c r="H405" s="646">
        <v>26.414999999999999</v>
      </c>
      <c r="I405" s="646">
        <v>30.85</v>
      </c>
      <c r="K405" s="646">
        <v>31.202000000000002</v>
      </c>
      <c r="L405" s="646">
        <v>35.637</v>
      </c>
      <c r="M405" s="646" t="s">
        <v>118</v>
      </c>
      <c r="N405" s="657" t="s">
        <v>115</v>
      </c>
      <c r="O405" s="646" t="s">
        <v>348</v>
      </c>
    </row>
    <row r="406" spans="1:15">
      <c r="A406" s="647">
        <v>405</v>
      </c>
      <c r="B406" s="647">
        <v>5800</v>
      </c>
      <c r="C406" s="646" t="s">
        <v>219</v>
      </c>
      <c r="D406" s="646">
        <v>3</v>
      </c>
      <c r="F406" s="654" t="str">
        <f>IF(M406="R",VLOOKUP(D406,'Routes and Directions'!$A$2:$D$283,3,FALSE),VLOOKUP(D406,'Routes and Directions'!$A$2:$D$283,4,FALSE))</f>
        <v>NB</v>
      </c>
      <c r="G406" s="646" t="s">
        <v>121</v>
      </c>
      <c r="H406" s="646">
        <v>30.85</v>
      </c>
      <c r="I406" s="646">
        <v>30.89</v>
      </c>
      <c r="K406" s="646">
        <v>35.637</v>
      </c>
      <c r="L406" s="646">
        <v>35.677</v>
      </c>
      <c r="M406" s="646" t="s">
        <v>118</v>
      </c>
      <c r="N406" s="657" t="s">
        <v>115</v>
      </c>
      <c r="O406" s="646" t="s">
        <v>348</v>
      </c>
    </row>
    <row r="407" spans="1:15">
      <c r="A407" s="647">
        <v>406</v>
      </c>
      <c r="B407" s="647">
        <v>5900</v>
      </c>
      <c r="C407" s="646" t="s">
        <v>219</v>
      </c>
      <c r="D407" s="646">
        <v>3</v>
      </c>
      <c r="F407" s="654" t="str">
        <f>IF(M407="R",VLOOKUP(D407,'Routes and Directions'!$A$2:$D$283,3,FALSE),VLOOKUP(D407,'Routes and Directions'!$A$2:$D$283,4,FALSE))</f>
        <v>NB</v>
      </c>
      <c r="H407" s="646">
        <v>30.86</v>
      </c>
      <c r="I407" s="646">
        <v>79.433999999999997</v>
      </c>
      <c r="K407" s="646">
        <v>35.677</v>
      </c>
      <c r="L407" s="646">
        <v>84.251000000000005</v>
      </c>
      <c r="M407" s="646" t="s">
        <v>118</v>
      </c>
      <c r="N407" s="657" t="s">
        <v>115</v>
      </c>
      <c r="O407" s="646" t="s">
        <v>348</v>
      </c>
    </row>
    <row r="408" spans="1:15">
      <c r="A408" s="647">
        <v>407</v>
      </c>
      <c r="B408" s="647">
        <v>12245</v>
      </c>
      <c r="C408" s="646" t="s">
        <v>219</v>
      </c>
      <c r="D408" s="646">
        <v>3</v>
      </c>
      <c r="F408" s="654" t="str">
        <f>IF(M408="R",VLOOKUP(D408,'Routes and Directions'!$A$2:$D$283,3,FALSE),VLOOKUP(D408,'Routes and Directions'!$A$2:$D$283,4,FALSE))</f>
        <v>NB</v>
      </c>
      <c r="G408" s="646" t="s">
        <v>118</v>
      </c>
      <c r="H408" s="646">
        <v>79.433999999999997</v>
      </c>
      <c r="I408" s="646">
        <v>79.709000000000003</v>
      </c>
      <c r="K408" s="646">
        <v>84.251000000000005</v>
      </c>
      <c r="L408" s="646">
        <v>84.525999999999996</v>
      </c>
      <c r="M408" s="646" t="s">
        <v>118</v>
      </c>
      <c r="N408" s="657" t="s">
        <v>115</v>
      </c>
      <c r="O408" s="646" t="s">
        <v>348</v>
      </c>
    </row>
    <row r="409" spans="1:15">
      <c r="A409" s="647">
        <v>408</v>
      </c>
      <c r="B409" s="647">
        <v>12277</v>
      </c>
      <c r="C409" s="646" t="s">
        <v>219</v>
      </c>
      <c r="D409" s="646">
        <v>3</v>
      </c>
      <c r="F409" s="654" t="str">
        <f>IF(M409="R",VLOOKUP(D409,'Routes and Directions'!$A$2:$D$283,3,FALSE),VLOOKUP(D409,'Routes and Directions'!$A$2:$D$283,4,FALSE))</f>
        <v>NB</v>
      </c>
      <c r="G409" s="646" t="s">
        <v>122</v>
      </c>
      <c r="H409" s="646">
        <v>79.730999999999995</v>
      </c>
      <c r="I409" s="646">
        <v>85.067999999999998</v>
      </c>
      <c r="K409" s="646">
        <v>84.525999999999996</v>
      </c>
      <c r="L409" s="646">
        <v>89.863</v>
      </c>
      <c r="M409" s="646" t="s">
        <v>118</v>
      </c>
      <c r="N409" s="657" t="s">
        <v>115</v>
      </c>
      <c r="O409" s="646" t="s">
        <v>348</v>
      </c>
    </row>
    <row r="410" spans="1:15">
      <c r="A410" s="647">
        <v>409</v>
      </c>
      <c r="B410" s="647">
        <v>12360</v>
      </c>
      <c r="C410" s="646" t="s">
        <v>170</v>
      </c>
      <c r="D410" s="646">
        <v>3</v>
      </c>
      <c r="F410" s="654" t="str">
        <f>IF(M410="R",VLOOKUP(D410,'Routes and Directions'!$A$2:$D$283,3,FALSE),VLOOKUP(D410,'Routes and Directions'!$A$2:$D$283,4,FALSE))</f>
        <v>NB</v>
      </c>
      <c r="H410" s="646">
        <v>0.40799999999999997</v>
      </c>
      <c r="I410" s="646">
        <v>21</v>
      </c>
      <c r="K410" s="646">
        <v>89.863</v>
      </c>
      <c r="L410" s="646">
        <v>110.455</v>
      </c>
      <c r="M410" s="646" t="s">
        <v>118</v>
      </c>
      <c r="N410" s="657" t="s">
        <v>115</v>
      </c>
      <c r="O410" s="646" t="s">
        <v>348</v>
      </c>
    </row>
    <row r="411" spans="1:15">
      <c r="A411" s="647">
        <v>410</v>
      </c>
      <c r="B411" s="647">
        <v>15200</v>
      </c>
      <c r="C411" s="646" t="s">
        <v>170</v>
      </c>
      <c r="D411" s="646">
        <v>3</v>
      </c>
      <c r="F411" s="654" t="str">
        <f>IF(M411="R",VLOOKUP(D411,'Routes and Directions'!$A$2:$D$283,3,FALSE),VLOOKUP(D411,'Routes and Directions'!$A$2:$D$283,4,FALSE))</f>
        <v>NB</v>
      </c>
      <c r="G411" s="646" t="s">
        <v>118</v>
      </c>
      <c r="H411" s="646">
        <v>21</v>
      </c>
      <c r="I411" s="646">
        <v>21.472000000000001</v>
      </c>
      <c r="K411" s="646">
        <v>110.455</v>
      </c>
      <c r="L411" s="646">
        <v>110.92700000000001</v>
      </c>
      <c r="M411" s="646" t="s">
        <v>118</v>
      </c>
      <c r="N411" s="657" t="s">
        <v>115</v>
      </c>
      <c r="O411" s="646" t="s">
        <v>348</v>
      </c>
    </row>
    <row r="412" spans="1:15">
      <c r="A412" s="647">
        <v>411</v>
      </c>
      <c r="B412" s="647">
        <v>15500</v>
      </c>
      <c r="C412" s="646" t="s">
        <v>170</v>
      </c>
      <c r="D412" s="646">
        <v>3</v>
      </c>
      <c r="F412" s="654" t="str">
        <f>IF(M412="R",VLOOKUP(D412,'Routes and Directions'!$A$2:$D$283,3,FALSE),VLOOKUP(D412,'Routes and Directions'!$A$2:$D$283,4,FALSE))</f>
        <v>NB</v>
      </c>
      <c r="H412" s="646">
        <v>21.472000000000001</v>
      </c>
      <c r="I412" s="646">
        <v>45.213000000000001</v>
      </c>
      <c r="K412" s="646">
        <v>110.92700000000001</v>
      </c>
      <c r="L412" s="646">
        <v>134.66800000000001</v>
      </c>
      <c r="M412" s="646" t="s">
        <v>118</v>
      </c>
      <c r="N412" s="657" t="s">
        <v>115</v>
      </c>
      <c r="O412" s="646" t="s">
        <v>348</v>
      </c>
    </row>
    <row r="413" spans="1:15">
      <c r="A413" s="647">
        <v>412</v>
      </c>
      <c r="B413" s="647">
        <v>19698</v>
      </c>
      <c r="C413" s="646" t="s">
        <v>170</v>
      </c>
      <c r="D413" s="646">
        <v>3</v>
      </c>
      <c r="F413" s="654" t="str">
        <f>IF(M413="R",VLOOKUP(D413,'Routes and Directions'!$A$2:$D$283,3,FALSE),VLOOKUP(D413,'Routes and Directions'!$A$2:$D$283,4,FALSE))</f>
        <v>NB</v>
      </c>
      <c r="G413" s="646" t="s">
        <v>118</v>
      </c>
      <c r="H413" s="646">
        <v>44.887</v>
      </c>
      <c r="I413" s="646">
        <v>47.264000000000003</v>
      </c>
      <c r="K413" s="646">
        <v>134.66800000000001</v>
      </c>
      <c r="L413" s="646">
        <v>137.04499999999999</v>
      </c>
      <c r="M413" s="646" t="s">
        <v>118</v>
      </c>
      <c r="N413" s="657" t="s">
        <v>115</v>
      </c>
      <c r="O413" s="646" t="s">
        <v>348</v>
      </c>
    </row>
    <row r="414" spans="1:15">
      <c r="A414" s="647">
        <v>413</v>
      </c>
      <c r="B414" s="647">
        <v>20030</v>
      </c>
      <c r="C414" s="646" t="s">
        <v>170</v>
      </c>
      <c r="D414" s="646">
        <v>3</v>
      </c>
      <c r="F414" s="654" t="str">
        <f>IF(M414="R",VLOOKUP(D414,'Routes and Directions'!$A$2:$D$283,3,FALSE),VLOOKUP(D414,'Routes and Directions'!$A$2:$D$283,4,FALSE))</f>
        <v>NB</v>
      </c>
      <c r="G414" s="646" t="s">
        <v>121</v>
      </c>
      <c r="H414" s="646">
        <v>47.264000000000003</v>
      </c>
      <c r="I414" s="646">
        <v>48.164000000000001</v>
      </c>
      <c r="K414" s="646">
        <v>137.04499999999999</v>
      </c>
      <c r="L414" s="646">
        <v>137.94499999999999</v>
      </c>
      <c r="M414" s="646" t="s">
        <v>118</v>
      </c>
      <c r="N414" s="657" t="s">
        <v>115</v>
      </c>
      <c r="O414" s="646" t="s">
        <v>348</v>
      </c>
    </row>
    <row r="415" spans="1:15">
      <c r="A415" s="647">
        <v>414</v>
      </c>
      <c r="B415" s="647">
        <v>20030</v>
      </c>
      <c r="C415" s="646" t="s">
        <v>170</v>
      </c>
      <c r="D415" s="646">
        <v>3</v>
      </c>
      <c r="F415" s="654" t="str">
        <f>IF(M415="R",VLOOKUP(D415,'Routes and Directions'!$A$2:$D$283,3,FALSE),VLOOKUP(D415,'Routes and Directions'!$A$2:$D$283,4,FALSE))</f>
        <v>NB</v>
      </c>
      <c r="G415" s="646" t="s">
        <v>121</v>
      </c>
      <c r="H415" s="646">
        <v>48.164000000000001</v>
      </c>
      <c r="I415" s="646">
        <v>49.023000000000003</v>
      </c>
      <c r="K415" s="646">
        <v>137.94499999999999</v>
      </c>
      <c r="L415" s="646">
        <v>138.804</v>
      </c>
      <c r="M415" s="646" t="s">
        <v>118</v>
      </c>
      <c r="N415" s="657" t="s">
        <v>123</v>
      </c>
      <c r="O415" s="646" t="s">
        <v>348</v>
      </c>
    </row>
    <row r="416" spans="1:15">
      <c r="A416" s="647">
        <v>415</v>
      </c>
      <c r="B416" s="647">
        <v>20030</v>
      </c>
      <c r="C416" s="646" t="s">
        <v>170</v>
      </c>
      <c r="D416" s="646">
        <v>3</v>
      </c>
      <c r="F416" s="654" t="str">
        <f>IF(M416="R",VLOOKUP(D416,'Routes and Directions'!$A$2:$D$283,3,FALSE),VLOOKUP(D416,'Routes and Directions'!$A$2:$D$283,4,FALSE))</f>
        <v>NB</v>
      </c>
      <c r="G416" s="646" t="s">
        <v>121</v>
      </c>
      <c r="H416" s="646">
        <v>49.023000000000003</v>
      </c>
      <c r="I416" s="646">
        <v>50.158999999999999</v>
      </c>
      <c r="K416" s="646">
        <v>138.804</v>
      </c>
      <c r="L416" s="646">
        <v>139.94</v>
      </c>
      <c r="M416" s="646" t="s">
        <v>118</v>
      </c>
      <c r="N416" s="657" t="s">
        <v>115</v>
      </c>
      <c r="O416" s="646" t="s">
        <v>348</v>
      </c>
    </row>
    <row r="417" spans="1:15">
      <c r="A417" s="647">
        <v>416</v>
      </c>
      <c r="B417" s="647">
        <v>20500</v>
      </c>
      <c r="C417" s="646" t="s">
        <v>170</v>
      </c>
      <c r="D417" s="646">
        <v>3</v>
      </c>
      <c r="F417" s="654" t="str">
        <f>IF(M417="R",VLOOKUP(D417,'Routes and Directions'!$A$2:$D$283,3,FALSE),VLOOKUP(D417,'Routes and Directions'!$A$2:$D$283,4,FALSE))</f>
        <v>NB</v>
      </c>
      <c r="G417" s="646" t="s">
        <v>118</v>
      </c>
      <c r="H417" s="646">
        <v>47.38</v>
      </c>
      <c r="I417" s="646">
        <v>49.639000000000003</v>
      </c>
      <c r="K417" s="646">
        <v>139.94</v>
      </c>
      <c r="L417" s="646">
        <v>142.19900000000001</v>
      </c>
      <c r="M417" s="646" t="s">
        <v>118</v>
      </c>
      <c r="N417" s="657" t="s">
        <v>115</v>
      </c>
      <c r="O417" s="646" t="s">
        <v>348</v>
      </c>
    </row>
    <row r="418" spans="1:15">
      <c r="A418" s="647">
        <v>417</v>
      </c>
      <c r="B418" s="647">
        <v>21700</v>
      </c>
      <c r="C418" s="646" t="s">
        <v>170</v>
      </c>
      <c r="D418" s="646">
        <v>3</v>
      </c>
      <c r="F418" s="654" t="str">
        <f>IF(M418="R",VLOOKUP(D418,'Routes and Directions'!$A$2:$D$283,3,FALSE),VLOOKUP(D418,'Routes and Directions'!$A$2:$D$283,4,FALSE))</f>
        <v>NB</v>
      </c>
      <c r="H418" s="646">
        <v>50.015999999999998</v>
      </c>
      <c r="I418" s="646">
        <v>54.186999999999998</v>
      </c>
      <c r="K418" s="646">
        <v>142.19900000000001</v>
      </c>
      <c r="L418" s="646">
        <v>146.37</v>
      </c>
      <c r="M418" s="646" t="s">
        <v>118</v>
      </c>
      <c r="N418" s="657" t="s">
        <v>115</v>
      </c>
      <c r="O418" s="646" t="s">
        <v>348</v>
      </c>
    </row>
    <row r="419" spans="1:15">
      <c r="A419" s="647">
        <v>418</v>
      </c>
      <c r="B419" s="647">
        <v>100</v>
      </c>
      <c r="C419" s="646" t="s">
        <v>219</v>
      </c>
      <c r="D419" s="646">
        <v>3</v>
      </c>
      <c r="F419" s="654" t="str">
        <f>IF(M419="R",VLOOKUP(D419,'Routes and Directions'!$A$2:$D$283,3,FALSE),VLOOKUP(D419,'Routes and Directions'!$A$2:$D$283,4,FALSE))</f>
        <v>SB</v>
      </c>
      <c r="G419" s="646" t="s">
        <v>121</v>
      </c>
      <c r="H419" s="646">
        <v>0</v>
      </c>
      <c r="I419" s="646">
        <v>4.79</v>
      </c>
      <c r="K419" s="646">
        <v>0</v>
      </c>
      <c r="L419" s="646">
        <v>4.79</v>
      </c>
      <c r="M419" s="646" t="s">
        <v>121</v>
      </c>
      <c r="N419" s="657" t="s">
        <v>115</v>
      </c>
      <c r="O419" s="646" t="s">
        <v>349</v>
      </c>
    </row>
    <row r="420" spans="1:15">
      <c r="A420" s="647">
        <v>419</v>
      </c>
      <c r="B420" s="647">
        <v>700</v>
      </c>
      <c r="C420" s="646" t="s">
        <v>219</v>
      </c>
      <c r="D420" s="646">
        <v>3</v>
      </c>
      <c r="F420" s="654" t="str">
        <f>IF(M420="R",VLOOKUP(D420,'Routes and Directions'!$A$2:$D$283,3,FALSE),VLOOKUP(D420,'Routes and Directions'!$A$2:$D$283,4,FALSE))</f>
        <v>SB</v>
      </c>
      <c r="H420" s="646">
        <v>0</v>
      </c>
      <c r="I420" s="646">
        <v>26.175999999999998</v>
      </c>
      <c r="K420" s="646">
        <v>4.79</v>
      </c>
      <c r="L420" s="646">
        <v>30.966000000000001</v>
      </c>
      <c r="M420" s="646" t="s">
        <v>121</v>
      </c>
      <c r="N420" s="657" t="s">
        <v>115</v>
      </c>
      <c r="O420" s="646" t="s">
        <v>349</v>
      </c>
    </row>
    <row r="421" spans="1:15">
      <c r="A421" s="647">
        <v>420</v>
      </c>
      <c r="B421" s="647">
        <v>5080</v>
      </c>
      <c r="C421" s="646" t="s">
        <v>219</v>
      </c>
      <c r="D421" s="646">
        <v>3</v>
      </c>
      <c r="F421" s="654" t="str">
        <f>IF(M421="R",VLOOKUP(D421,'Routes and Directions'!$A$2:$D$283,3,FALSE),VLOOKUP(D421,'Routes and Directions'!$A$2:$D$283,4,FALSE))</f>
        <v>SB</v>
      </c>
      <c r="G421" s="646" t="s">
        <v>118</v>
      </c>
      <c r="H421" s="646">
        <v>26.175999999999998</v>
      </c>
      <c r="I421" s="646">
        <v>26.411999999999999</v>
      </c>
      <c r="K421" s="646">
        <v>30.966000000000001</v>
      </c>
      <c r="L421" s="646">
        <v>31.202000000000002</v>
      </c>
      <c r="M421" s="646" t="s">
        <v>121</v>
      </c>
      <c r="N421" s="657" t="s">
        <v>115</v>
      </c>
      <c r="O421" s="646" t="s">
        <v>349</v>
      </c>
    </row>
    <row r="422" spans="1:15">
      <c r="A422" s="647">
        <v>421</v>
      </c>
      <c r="B422" s="647">
        <v>5220</v>
      </c>
      <c r="C422" s="646" t="s">
        <v>219</v>
      </c>
      <c r="D422" s="646">
        <v>3</v>
      </c>
      <c r="F422" s="654" t="str">
        <f>IF(M422="R",VLOOKUP(D422,'Routes and Directions'!$A$2:$D$283,3,FALSE),VLOOKUP(D422,'Routes and Directions'!$A$2:$D$283,4,FALSE))</f>
        <v>SB</v>
      </c>
      <c r="H422" s="646">
        <v>26.414999999999999</v>
      </c>
      <c r="I422" s="646">
        <v>30.85</v>
      </c>
      <c r="K422" s="646">
        <v>31.202000000000002</v>
      </c>
      <c r="L422" s="646">
        <v>35.637</v>
      </c>
      <c r="M422" s="646" t="s">
        <v>121</v>
      </c>
      <c r="N422" s="657" t="s">
        <v>115</v>
      </c>
      <c r="O422" s="646" t="s">
        <v>349</v>
      </c>
    </row>
    <row r="423" spans="1:15">
      <c r="A423" s="647">
        <v>422</v>
      </c>
      <c r="B423" s="647">
        <v>5800</v>
      </c>
      <c r="C423" s="646" t="s">
        <v>219</v>
      </c>
      <c r="D423" s="646">
        <v>3</v>
      </c>
      <c r="F423" s="654" t="str">
        <f>IF(M423="R",VLOOKUP(D423,'Routes and Directions'!$A$2:$D$283,3,FALSE),VLOOKUP(D423,'Routes and Directions'!$A$2:$D$283,4,FALSE))</f>
        <v>SB</v>
      </c>
      <c r="G423" s="646" t="s">
        <v>121</v>
      </c>
      <c r="H423" s="646">
        <v>30.85</v>
      </c>
      <c r="I423" s="646">
        <v>30.89</v>
      </c>
      <c r="K423" s="646">
        <v>35.637</v>
      </c>
      <c r="L423" s="646">
        <v>35.677</v>
      </c>
      <c r="M423" s="646" t="s">
        <v>121</v>
      </c>
      <c r="N423" s="657" t="s">
        <v>115</v>
      </c>
      <c r="O423" s="646" t="s">
        <v>349</v>
      </c>
    </row>
    <row r="424" spans="1:15">
      <c r="A424" s="647">
        <v>423</v>
      </c>
      <c r="B424" s="647">
        <v>5900</v>
      </c>
      <c r="C424" s="646" t="s">
        <v>219</v>
      </c>
      <c r="D424" s="646">
        <v>3</v>
      </c>
      <c r="F424" s="654" t="str">
        <f>IF(M424="R",VLOOKUP(D424,'Routes and Directions'!$A$2:$D$283,3,FALSE),VLOOKUP(D424,'Routes and Directions'!$A$2:$D$283,4,FALSE))</f>
        <v>SB</v>
      </c>
      <c r="H424" s="646">
        <v>30.86</v>
      </c>
      <c r="I424" s="646">
        <v>79.433999999999997</v>
      </c>
      <c r="K424" s="646">
        <v>35.677</v>
      </c>
      <c r="L424" s="646">
        <v>84.251000000000005</v>
      </c>
      <c r="M424" s="646" t="s">
        <v>121</v>
      </c>
      <c r="N424" s="657" t="s">
        <v>115</v>
      </c>
      <c r="O424" s="646" t="s">
        <v>349</v>
      </c>
    </row>
    <row r="425" spans="1:15">
      <c r="A425" s="647">
        <v>424</v>
      </c>
      <c r="B425" s="647">
        <v>12245</v>
      </c>
      <c r="C425" s="646" t="s">
        <v>219</v>
      </c>
      <c r="D425" s="646">
        <v>3</v>
      </c>
      <c r="F425" s="654" t="str">
        <f>IF(M425="R",VLOOKUP(D425,'Routes and Directions'!$A$2:$D$283,3,FALSE),VLOOKUP(D425,'Routes and Directions'!$A$2:$D$283,4,FALSE))</f>
        <v>SB</v>
      </c>
      <c r="G425" s="646" t="s">
        <v>118</v>
      </c>
      <c r="H425" s="646">
        <v>79.433999999999997</v>
      </c>
      <c r="I425" s="646">
        <v>79.709000000000003</v>
      </c>
      <c r="K425" s="646">
        <v>84.251000000000005</v>
      </c>
      <c r="L425" s="646">
        <v>84.525999999999996</v>
      </c>
      <c r="M425" s="646" t="s">
        <v>121</v>
      </c>
      <c r="N425" s="657" t="s">
        <v>115</v>
      </c>
      <c r="O425" s="646" t="s">
        <v>349</v>
      </c>
    </row>
    <row r="426" spans="1:15">
      <c r="A426" s="647">
        <v>425</v>
      </c>
      <c r="B426" s="647">
        <v>12277</v>
      </c>
      <c r="C426" s="646" t="s">
        <v>219</v>
      </c>
      <c r="D426" s="646">
        <v>3</v>
      </c>
      <c r="F426" s="654" t="str">
        <f>IF(M426="R",VLOOKUP(D426,'Routes and Directions'!$A$2:$D$283,3,FALSE),VLOOKUP(D426,'Routes and Directions'!$A$2:$D$283,4,FALSE))</f>
        <v>SB</v>
      </c>
      <c r="G426" s="646" t="s">
        <v>122</v>
      </c>
      <c r="H426" s="646">
        <v>79.730999999999995</v>
      </c>
      <c r="I426" s="646">
        <v>85.067999999999998</v>
      </c>
      <c r="K426" s="646">
        <v>84.525999999999996</v>
      </c>
      <c r="L426" s="646">
        <v>89.863</v>
      </c>
      <c r="M426" s="646" t="s">
        <v>121</v>
      </c>
      <c r="N426" s="657" t="s">
        <v>115</v>
      </c>
      <c r="O426" s="646" t="s">
        <v>349</v>
      </c>
    </row>
    <row r="427" spans="1:15">
      <c r="A427" s="647">
        <v>426</v>
      </c>
      <c r="B427" s="647">
        <v>12360</v>
      </c>
      <c r="C427" s="646" t="s">
        <v>170</v>
      </c>
      <c r="D427" s="646">
        <v>3</v>
      </c>
      <c r="F427" s="654" t="str">
        <f>IF(M427="R",VLOOKUP(D427,'Routes and Directions'!$A$2:$D$283,3,FALSE),VLOOKUP(D427,'Routes and Directions'!$A$2:$D$283,4,FALSE))</f>
        <v>SB</v>
      </c>
      <c r="H427" s="646">
        <v>0.40799999999999997</v>
      </c>
      <c r="I427" s="646">
        <v>21</v>
      </c>
      <c r="K427" s="646">
        <v>89.863</v>
      </c>
      <c r="L427" s="646">
        <v>110.455</v>
      </c>
      <c r="M427" s="646" t="s">
        <v>121</v>
      </c>
      <c r="N427" s="657" t="s">
        <v>115</v>
      </c>
      <c r="O427" s="646" t="s">
        <v>349</v>
      </c>
    </row>
    <row r="428" spans="1:15">
      <c r="A428" s="647">
        <v>427</v>
      </c>
      <c r="B428" s="647">
        <v>15200</v>
      </c>
      <c r="C428" s="646" t="s">
        <v>170</v>
      </c>
      <c r="D428" s="646">
        <v>3</v>
      </c>
      <c r="F428" s="654" t="str">
        <f>IF(M428="R",VLOOKUP(D428,'Routes and Directions'!$A$2:$D$283,3,FALSE),VLOOKUP(D428,'Routes and Directions'!$A$2:$D$283,4,FALSE))</f>
        <v>SB</v>
      </c>
      <c r="G428" s="646" t="s">
        <v>118</v>
      </c>
      <c r="H428" s="646">
        <v>21</v>
      </c>
      <c r="I428" s="646">
        <v>21.472000000000001</v>
      </c>
      <c r="K428" s="646">
        <v>110.455</v>
      </c>
      <c r="L428" s="646">
        <v>110.92700000000001</v>
      </c>
      <c r="M428" s="646" t="s">
        <v>121</v>
      </c>
      <c r="N428" s="657" t="s">
        <v>115</v>
      </c>
      <c r="O428" s="646" t="s">
        <v>349</v>
      </c>
    </row>
    <row r="429" spans="1:15">
      <c r="A429" s="647">
        <v>428</v>
      </c>
      <c r="B429" s="647">
        <v>15500</v>
      </c>
      <c r="C429" s="646" t="s">
        <v>170</v>
      </c>
      <c r="D429" s="646">
        <v>3</v>
      </c>
      <c r="F429" s="654" t="str">
        <f>IF(M429="R",VLOOKUP(D429,'Routes and Directions'!$A$2:$D$283,3,FALSE),VLOOKUP(D429,'Routes and Directions'!$A$2:$D$283,4,FALSE))</f>
        <v>SB</v>
      </c>
      <c r="H429" s="646">
        <v>21.472000000000001</v>
      </c>
      <c r="I429" s="646">
        <v>45.213000000000001</v>
      </c>
      <c r="K429" s="646">
        <v>110.92700000000001</v>
      </c>
      <c r="L429" s="646">
        <v>134.66800000000001</v>
      </c>
      <c r="M429" s="646" t="s">
        <v>121</v>
      </c>
      <c r="N429" s="657" t="s">
        <v>115</v>
      </c>
      <c r="O429" s="646" t="s">
        <v>349</v>
      </c>
    </row>
    <row r="430" spans="1:15">
      <c r="A430" s="647">
        <v>429</v>
      </c>
      <c r="B430" s="647">
        <v>19698</v>
      </c>
      <c r="C430" s="646" t="s">
        <v>170</v>
      </c>
      <c r="D430" s="646">
        <v>3</v>
      </c>
      <c r="F430" s="654" t="str">
        <f>IF(M430="R",VLOOKUP(D430,'Routes and Directions'!$A$2:$D$283,3,FALSE),VLOOKUP(D430,'Routes and Directions'!$A$2:$D$283,4,FALSE))</f>
        <v>SB</v>
      </c>
      <c r="G430" s="646" t="s">
        <v>118</v>
      </c>
      <c r="H430" s="646">
        <v>44.887</v>
      </c>
      <c r="I430" s="646">
        <v>47.264000000000003</v>
      </c>
      <c r="K430" s="646">
        <v>134.66800000000001</v>
      </c>
      <c r="L430" s="646">
        <v>137.04499999999999</v>
      </c>
      <c r="M430" s="646" t="s">
        <v>121</v>
      </c>
      <c r="N430" s="657" t="s">
        <v>115</v>
      </c>
      <c r="O430" s="646" t="s">
        <v>349</v>
      </c>
    </row>
    <row r="431" spans="1:15">
      <c r="A431" s="647">
        <v>430</v>
      </c>
      <c r="B431" s="647">
        <v>20030</v>
      </c>
      <c r="C431" s="646" t="s">
        <v>170</v>
      </c>
      <c r="D431" s="646">
        <v>3</v>
      </c>
      <c r="F431" s="654" t="str">
        <f>IF(M431="R",VLOOKUP(D431,'Routes and Directions'!$A$2:$D$283,3,FALSE),VLOOKUP(D431,'Routes and Directions'!$A$2:$D$283,4,FALSE))</f>
        <v>SB</v>
      </c>
      <c r="G431" s="646" t="s">
        <v>121</v>
      </c>
      <c r="H431" s="646">
        <v>47.264000000000003</v>
      </c>
      <c r="I431" s="646">
        <v>48.164000000000001</v>
      </c>
      <c r="K431" s="646">
        <v>137.04499999999999</v>
      </c>
      <c r="L431" s="646">
        <v>137.94499999999999</v>
      </c>
      <c r="M431" s="646" t="s">
        <v>121</v>
      </c>
      <c r="N431" s="657" t="s">
        <v>115</v>
      </c>
      <c r="O431" s="646" t="s">
        <v>349</v>
      </c>
    </row>
    <row r="432" spans="1:15">
      <c r="A432" s="647">
        <v>431</v>
      </c>
      <c r="B432" s="647">
        <v>20030</v>
      </c>
      <c r="C432" s="646" t="s">
        <v>170</v>
      </c>
      <c r="D432" s="646">
        <v>3</v>
      </c>
      <c r="F432" s="654" t="str">
        <f>IF(M432="R",VLOOKUP(D432,'Routes and Directions'!$A$2:$D$283,3,FALSE),VLOOKUP(D432,'Routes and Directions'!$A$2:$D$283,4,FALSE))</f>
        <v>SB</v>
      </c>
      <c r="G432" s="646" t="s">
        <v>121</v>
      </c>
      <c r="H432" s="646">
        <v>48.164000000000001</v>
      </c>
      <c r="I432" s="646">
        <v>49.023000000000003</v>
      </c>
      <c r="K432" s="646">
        <v>137.94499999999999</v>
      </c>
      <c r="L432" s="646">
        <v>138.804</v>
      </c>
      <c r="M432" s="646" t="s">
        <v>121</v>
      </c>
      <c r="N432" s="657" t="s">
        <v>123</v>
      </c>
      <c r="O432" s="646" t="s">
        <v>349</v>
      </c>
    </row>
    <row r="433" spans="1:15">
      <c r="A433" s="647">
        <v>432</v>
      </c>
      <c r="B433" s="647">
        <v>20030</v>
      </c>
      <c r="C433" s="646" t="s">
        <v>170</v>
      </c>
      <c r="D433" s="646">
        <v>3</v>
      </c>
      <c r="F433" s="654" t="str">
        <f>IF(M433="R",VLOOKUP(D433,'Routes and Directions'!$A$2:$D$283,3,FALSE),VLOOKUP(D433,'Routes and Directions'!$A$2:$D$283,4,FALSE))</f>
        <v>SB</v>
      </c>
      <c r="G433" s="646" t="s">
        <v>121</v>
      </c>
      <c r="H433" s="646">
        <v>49.023000000000003</v>
      </c>
      <c r="I433" s="646">
        <v>50.158999999999999</v>
      </c>
      <c r="K433" s="646">
        <v>138.804</v>
      </c>
      <c r="L433" s="646">
        <v>139.94</v>
      </c>
      <c r="M433" s="646" t="s">
        <v>121</v>
      </c>
      <c r="N433" s="657" t="s">
        <v>115</v>
      </c>
      <c r="O433" s="646" t="s">
        <v>349</v>
      </c>
    </row>
    <row r="434" spans="1:15">
      <c r="A434" s="647">
        <v>433</v>
      </c>
      <c r="B434" s="647">
        <v>20500</v>
      </c>
      <c r="C434" s="646" t="s">
        <v>170</v>
      </c>
      <c r="D434" s="646">
        <v>3</v>
      </c>
      <c r="F434" s="654" t="str">
        <f>IF(M434="R",VLOOKUP(D434,'Routes and Directions'!$A$2:$D$283,3,FALSE),VLOOKUP(D434,'Routes and Directions'!$A$2:$D$283,4,FALSE))</f>
        <v>SB</v>
      </c>
      <c r="G434" s="646" t="s">
        <v>118</v>
      </c>
      <c r="H434" s="646">
        <v>47.38</v>
      </c>
      <c r="I434" s="646">
        <v>49.639000000000003</v>
      </c>
      <c r="K434" s="646">
        <v>139.94</v>
      </c>
      <c r="L434" s="646">
        <v>142.19900000000001</v>
      </c>
      <c r="M434" s="646" t="s">
        <v>121</v>
      </c>
      <c r="N434" s="657" t="s">
        <v>115</v>
      </c>
      <c r="O434" s="646" t="s">
        <v>349</v>
      </c>
    </row>
    <row r="435" spans="1:15">
      <c r="A435" s="647">
        <v>434</v>
      </c>
      <c r="B435" s="647">
        <v>21700</v>
      </c>
      <c r="C435" s="646" t="s">
        <v>170</v>
      </c>
      <c r="D435" s="646">
        <v>3</v>
      </c>
      <c r="F435" s="654" t="str">
        <f>IF(M435="R",VLOOKUP(D435,'Routes and Directions'!$A$2:$D$283,3,FALSE),VLOOKUP(D435,'Routes and Directions'!$A$2:$D$283,4,FALSE))</f>
        <v>SB</v>
      </c>
      <c r="H435" s="646">
        <v>50.015999999999998</v>
      </c>
      <c r="I435" s="646">
        <v>54.186999999999998</v>
      </c>
      <c r="K435" s="646">
        <v>142.19900000000001</v>
      </c>
      <c r="L435" s="646">
        <v>146.37</v>
      </c>
      <c r="M435" s="646" t="s">
        <v>121</v>
      </c>
      <c r="N435" s="657" t="s">
        <v>115</v>
      </c>
      <c r="O435" s="646" t="s">
        <v>349</v>
      </c>
    </row>
    <row r="436" spans="1:15">
      <c r="A436" s="647">
        <v>435</v>
      </c>
      <c r="B436" s="647">
        <v>10</v>
      </c>
      <c r="C436" s="646" t="s">
        <v>184</v>
      </c>
      <c r="D436" s="646">
        <v>4</v>
      </c>
      <c r="F436" s="654" t="str">
        <f>IF(M436="R",VLOOKUP(D436,'Routes and Directions'!$A$2:$D$283,3,FALSE),VLOOKUP(D436,'Routes and Directions'!$A$2:$D$283,4,FALSE))</f>
        <v>EB</v>
      </c>
      <c r="G436" s="646" t="s">
        <v>121</v>
      </c>
      <c r="H436" s="646">
        <v>0</v>
      </c>
      <c r="I436" s="646">
        <v>0.17799999999999999</v>
      </c>
      <c r="K436" s="646">
        <v>0</v>
      </c>
      <c r="L436" s="646">
        <v>0.17799999999999999</v>
      </c>
      <c r="M436" s="646" t="s">
        <v>118</v>
      </c>
      <c r="N436" s="657" t="s">
        <v>123</v>
      </c>
      <c r="O436" s="646" t="s">
        <v>350</v>
      </c>
    </row>
    <row r="437" spans="1:15">
      <c r="A437" s="647">
        <v>436</v>
      </c>
      <c r="B437" s="647">
        <v>100</v>
      </c>
      <c r="C437" s="646" t="s">
        <v>184</v>
      </c>
      <c r="D437" s="646">
        <v>4</v>
      </c>
      <c r="F437" s="654" t="str">
        <f>IF(M437="R",VLOOKUP(D437,'Routes and Directions'!$A$2:$D$283,3,FALSE),VLOOKUP(D437,'Routes and Directions'!$A$2:$D$283,4,FALSE))</f>
        <v>EB</v>
      </c>
      <c r="H437" s="646">
        <v>0</v>
      </c>
      <c r="I437" s="646">
        <v>0.3</v>
      </c>
      <c r="K437" s="646">
        <v>0.17799999999999999</v>
      </c>
      <c r="L437" s="646">
        <v>0.47799999999999998</v>
      </c>
      <c r="M437" s="646" t="s">
        <v>118</v>
      </c>
      <c r="N437" s="657" t="s">
        <v>123</v>
      </c>
      <c r="O437" s="646" t="s">
        <v>350</v>
      </c>
    </row>
    <row r="438" spans="1:15">
      <c r="A438" s="647">
        <v>437</v>
      </c>
      <c r="B438" s="647">
        <v>740</v>
      </c>
      <c r="C438" s="646" t="s">
        <v>184</v>
      </c>
      <c r="D438" s="646">
        <v>4</v>
      </c>
      <c r="F438" s="654" t="str">
        <f>IF(M438="R",VLOOKUP(D438,'Routes and Directions'!$A$2:$D$283,3,FALSE),VLOOKUP(D438,'Routes and Directions'!$A$2:$D$283,4,FALSE))</f>
        <v>EB</v>
      </c>
      <c r="G438" s="646" t="s">
        <v>118</v>
      </c>
      <c r="H438" s="646">
        <v>0.3</v>
      </c>
      <c r="I438" s="646">
        <v>1.34</v>
      </c>
      <c r="K438" s="646">
        <v>0.47799999999999998</v>
      </c>
      <c r="L438" s="646">
        <v>1.518</v>
      </c>
      <c r="M438" s="646" t="s">
        <v>118</v>
      </c>
      <c r="N438" s="657" t="s">
        <v>123</v>
      </c>
      <c r="O438" s="646" t="s">
        <v>350</v>
      </c>
    </row>
    <row r="439" spans="1:15">
      <c r="A439" s="647">
        <v>438</v>
      </c>
      <c r="B439" s="647">
        <v>1040</v>
      </c>
      <c r="C439" s="646" t="s">
        <v>184</v>
      </c>
      <c r="D439" s="646">
        <v>4</v>
      </c>
      <c r="F439" s="654" t="str">
        <f>IF(M439="R",VLOOKUP(D439,'Routes and Directions'!$A$2:$D$283,3,FALSE),VLOOKUP(D439,'Routes and Directions'!$A$2:$D$283,4,FALSE))</f>
        <v>EB</v>
      </c>
      <c r="H439" s="646">
        <v>1.54</v>
      </c>
      <c r="I439" s="646">
        <v>1.6919999999999999</v>
      </c>
      <c r="K439" s="646">
        <v>1.518</v>
      </c>
      <c r="L439" s="646">
        <v>1.67</v>
      </c>
      <c r="M439" s="646" t="s">
        <v>118</v>
      </c>
      <c r="N439" s="657" t="s">
        <v>123</v>
      </c>
      <c r="O439" s="646" t="s">
        <v>350</v>
      </c>
    </row>
    <row r="440" spans="1:15">
      <c r="A440" s="647">
        <v>439</v>
      </c>
      <c r="B440" s="647">
        <v>1040</v>
      </c>
      <c r="C440" s="646" t="s">
        <v>184</v>
      </c>
      <c r="D440" s="646">
        <v>4</v>
      </c>
      <c r="F440" s="654" t="str">
        <f>IF(M440="R",VLOOKUP(D440,'Routes and Directions'!$A$2:$D$283,3,FALSE),VLOOKUP(D440,'Routes and Directions'!$A$2:$D$283,4,FALSE))</f>
        <v>EB</v>
      </c>
      <c r="H440" s="646">
        <v>1.6919999999999999</v>
      </c>
      <c r="I440" s="646">
        <v>4.5179999999999998</v>
      </c>
      <c r="K440" s="646">
        <v>1.67</v>
      </c>
      <c r="L440" s="646">
        <v>4.4960000000000004</v>
      </c>
      <c r="M440" s="646" t="s">
        <v>118</v>
      </c>
      <c r="N440" s="657" t="s">
        <v>115</v>
      </c>
      <c r="O440" s="646" t="s">
        <v>350</v>
      </c>
    </row>
    <row r="441" spans="1:15">
      <c r="A441" s="647">
        <v>440</v>
      </c>
      <c r="B441" s="647">
        <v>1700</v>
      </c>
      <c r="C441" s="646" t="s">
        <v>184</v>
      </c>
      <c r="D441" s="646">
        <v>4</v>
      </c>
      <c r="F441" s="654" t="str">
        <f>IF(M441="R",VLOOKUP(D441,'Routes and Directions'!$A$2:$D$283,3,FALSE),VLOOKUP(D441,'Routes and Directions'!$A$2:$D$283,4,FALSE))</f>
        <v>EB</v>
      </c>
      <c r="G441" s="646" t="s">
        <v>122</v>
      </c>
      <c r="H441" s="646">
        <v>4.5179999999999998</v>
      </c>
      <c r="I441" s="646">
        <v>4.601</v>
      </c>
      <c r="K441" s="646">
        <v>4.4960000000000004</v>
      </c>
      <c r="L441" s="646">
        <v>4.5789999999999997</v>
      </c>
      <c r="M441" s="646" t="s">
        <v>118</v>
      </c>
      <c r="N441" s="657" t="s">
        <v>115</v>
      </c>
      <c r="O441" s="646" t="s">
        <v>350</v>
      </c>
    </row>
    <row r="442" spans="1:15">
      <c r="A442" s="647">
        <v>441</v>
      </c>
      <c r="B442" s="647">
        <v>1700</v>
      </c>
      <c r="C442" s="646" t="s">
        <v>184</v>
      </c>
      <c r="D442" s="646">
        <v>4</v>
      </c>
      <c r="F442" s="654" t="str">
        <f>IF(M442="R",VLOOKUP(D442,'Routes and Directions'!$A$2:$D$283,3,FALSE),VLOOKUP(D442,'Routes and Directions'!$A$2:$D$283,4,FALSE))</f>
        <v>EB</v>
      </c>
      <c r="G442" s="646" t="s">
        <v>122</v>
      </c>
      <c r="H442" s="646">
        <v>4.601</v>
      </c>
      <c r="I442" s="646">
        <v>4.9290000000000003</v>
      </c>
      <c r="K442" s="646">
        <v>4.5789999999999997</v>
      </c>
      <c r="L442" s="646">
        <v>4.907</v>
      </c>
      <c r="M442" s="646" t="s">
        <v>118</v>
      </c>
      <c r="N442" s="657" t="s">
        <v>123</v>
      </c>
      <c r="O442" s="646" t="s">
        <v>350</v>
      </c>
    </row>
    <row r="443" spans="1:15">
      <c r="A443" s="647">
        <v>442</v>
      </c>
      <c r="B443" s="647">
        <v>2200</v>
      </c>
      <c r="C443" s="646" t="s">
        <v>184</v>
      </c>
      <c r="D443" s="646">
        <v>4</v>
      </c>
      <c r="F443" s="654" t="str">
        <f>IF(M443="R",VLOOKUP(D443,'Routes and Directions'!$A$2:$D$283,3,FALSE),VLOOKUP(D443,'Routes and Directions'!$A$2:$D$283,4,FALSE))</f>
        <v>EB</v>
      </c>
      <c r="G443" s="646" t="s">
        <v>118</v>
      </c>
      <c r="H443" s="646">
        <v>4.508</v>
      </c>
      <c r="I443" s="646">
        <v>11.72</v>
      </c>
      <c r="K443" s="646">
        <v>4.907</v>
      </c>
      <c r="L443" s="646">
        <v>12.119</v>
      </c>
      <c r="M443" s="646" t="s">
        <v>118</v>
      </c>
      <c r="N443" s="657" t="s">
        <v>123</v>
      </c>
      <c r="O443" s="646" t="s">
        <v>350</v>
      </c>
    </row>
    <row r="444" spans="1:15">
      <c r="A444" s="647">
        <v>443</v>
      </c>
      <c r="B444" s="647">
        <v>5325</v>
      </c>
      <c r="C444" s="646" t="s">
        <v>184</v>
      </c>
      <c r="D444" s="646">
        <v>4</v>
      </c>
      <c r="F444" s="654" t="str">
        <f>IF(M444="R",VLOOKUP(D444,'Routes and Directions'!$A$2:$D$283,3,FALSE),VLOOKUP(D444,'Routes and Directions'!$A$2:$D$283,4,FALSE))</f>
        <v>EB</v>
      </c>
      <c r="H444" s="646">
        <v>12.3</v>
      </c>
      <c r="I444" s="646">
        <v>12.994999999999999</v>
      </c>
      <c r="K444" s="646">
        <v>12.119</v>
      </c>
      <c r="L444" s="646">
        <v>12.814</v>
      </c>
      <c r="M444" s="646" t="s">
        <v>118</v>
      </c>
      <c r="N444" s="657" t="s">
        <v>123</v>
      </c>
      <c r="O444" s="646" t="s">
        <v>350</v>
      </c>
    </row>
    <row r="445" spans="1:15">
      <c r="A445" s="647">
        <v>444</v>
      </c>
      <c r="B445" s="647">
        <v>6220</v>
      </c>
      <c r="C445" s="646" t="s">
        <v>184</v>
      </c>
      <c r="D445" s="646">
        <v>4</v>
      </c>
      <c r="F445" s="654" t="str">
        <f>IF(M445="R",VLOOKUP(D445,'Routes and Directions'!$A$2:$D$283,3,FALSE),VLOOKUP(D445,'Routes and Directions'!$A$2:$D$283,4,FALSE))</f>
        <v>EB</v>
      </c>
      <c r="G445" s="646" t="s">
        <v>118</v>
      </c>
      <c r="H445" s="646">
        <v>12.975</v>
      </c>
      <c r="I445" s="646">
        <v>20.75</v>
      </c>
      <c r="K445" s="646">
        <v>12.814</v>
      </c>
      <c r="L445" s="646">
        <v>20.588999999999999</v>
      </c>
      <c r="M445" s="646" t="s">
        <v>118</v>
      </c>
      <c r="N445" s="657" t="s">
        <v>123</v>
      </c>
      <c r="O445" s="646" t="s">
        <v>350</v>
      </c>
    </row>
    <row r="446" spans="1:15">
      <c r="A446" s="647">
        <v>445</v>
      </c>
      <c r="B446" s="647">
        <v>11660</v>
      </c>
      <c r="C446" s="646" t="s">
        <v>184</v>
      </c>
      <c r="D446" s="646">
        <v>4</v>
      </c>
      <c r="F446" s="654" t="str">
        <f>IF(M446="R",VLOOKUP(D446,'Routes and Directions'!$A$2:$D$283,3,FALSE),VLOOKUP(D446,'Routes and Directions'!$A$2:$D$283,4,FALSE))</f>
        <v>EB</v>
      </c>
      <c r="H446" s="646">
        <v>20.774000000000001</v>
      </c>
      <c r="I446" s="646">
        <v>27.329000000000001</v>
      </c>
      <c r="K446" s="646">
        <v>20.588999999999999</v>
      </c>
      <c r="L446" s="646">
        <v>27.143999999999998</v>
      </c>
      <c r="M446" s="646" t="s">
        <v>118</v>
      </c>
      <c r="N446" s="657" t="s">
        <v>123</v>
      </c>
      <c r="O446" s="646" t="s">
        <v>350</v>
      </c>
    </row>
    <row r="447" spans="1:15">
      <c r="A447" s="647">
        <v>446</v>
      </c>
      <c r="B447" s="647">
        <v>14810</v>
      </c>
      <c r="C447" s="646" t="s">
        <v>184</v>
      </c>
      <c r="D447" s="646">
        <v>4</v>
      </c>
      <c r="F447" s="654" t="str">
        <f>IF(M447="R",VLOOKUP(D447,'Routes and Directions'!$A$2:$D$283,3,FALSE),VLOOKUP(D447,'Routes and Directions'!$A$2:$D$283,4,FALSE))</f>
        <v>EB</v>
      </c>
      <c r="G447" s="646" t="s">
        <v>122</v>
      </c>
      <c r="H447" s="646">
        <v>27.329000000000001</v>
      </c>
      <c r="I447" s="646">
        <v>27.516999999999999</v>
      </c>
      <c r="K447" s="646">
        <v>27.143999999999998</v>
      </c>
      <c r="L447" s="646">
        <v>27.332000000000001</v>
      </c>
      <c r="M447" s="646" t="s">
        <v>118</v>
      </c>
      <c r="N447" s="657" t="s">
        <v>123</v>
      </c>
      <c r="O447" s="646" t="s">
        <v>350</v>
      </c>
    </row>
    <row r="448" spans="1:15">
      <c r="A448" s="647">
        <v>447</v>
      </c>
      <c r="B448" s="647">
        <v>15010</v>
      </c>
      <c r="C448" s="646" t="s">
        <v>184</v>
      </c>
      <c r="D448" s="646">
        <v>4</v>
      </c>
      <c r="F448" s="654" t="str">
        <f>IF(M448="R",VLOOKUP(D448,'Routes and Directions'!$A$2:$D$283,3,FALSE),VLOOKUP(D448,'Routes and Directions'!$A$2:$D$283,4,FALSE))</f>
        <v>EB</v>
      </c>
      <c r="G448" s="646" t="s">
        <v>118</v>
      </c>
      <c r="H448" s="646">
        <v>27.516999999999999</v>
      </c>
      <c r="I448" s="646">
        <v>30.036999999999999</v>
      </c>
      <c r="K448" s="646">
        <v>27.332000000000001</v>
      </c>
      <c r="L448" s="646">
        <v>29.852</v>
      </c>
      <c r="M448" s="646" t="s">
        <v>118</v>
      </c>
      <c r="N448" s="657" t="s">
        <v>123</v>
      </c>
      <c r="O448" s="646" t="s">
        <v>350</v>
      </c>
    </row>
    <row r="449" spans="1:15">
      <c r="A449" s="647">
        <v>448</v>
      </c>
      <c r="B449" s="647">
        <v>16310</v>
      </c>
      <c r="C449" s="646" t="s">
        <v>184</v>
      </c>
      <c r="D449" s="646">
        <v>4</v>
      </c>
      <c r="F449" s="654" t="str">
        <f>IF(M449="R",VLOOKUP(D449,'Routes and Directions'!$A$2:$D$283,3,FALSE),VLOOKUP(D449,'Routes and Directions'!$A$2:$D$283,4,FALSE))</f>
        <v>EB</v>
      </c>
      <c r="G449" s="646" t="s">
        <v>122</v>
      </c>
      <c r="H449" s="646">
        <v>30.036999999999999</v>
      </c>
      <c r="I449" s="646">
        <v>31.521000000000001</v>
      </c>
      <c r="K449" s="646">
        <v>29.852</v>
      </c>
      <c r="L449" s="646">
        <v>31.335999999999999</v>
      </c>
      <c r="M449" s="646" t="s">
        <v>118</v>
      </c>
      <c r="N449" s="657" t="s">
        <v>123</v>
      </c>
      <c r="O449" s="646" t="s">
        <v>350</v>
      </c>
    </row>
    <row r="450" spans="1:15">
      <c r="A450" s="647">
        <v>449</v>
      </c>
      <c r="B450" s="647">
        <v>17110</v>
      </c>
      <c r="C450" s="646" t="s">
        <v>184</v>
      </c>
      <c r="D450" s="646">
        <v>4</v>
      </c>
      <c r="F450" s="654" t="str">
        <f>IF(M450="R",VLOOKUP(D450,'Routes and Directions'!$A$2:$D$283,3,FALSE),VLOOKUP(D450,'Routes and Directions'!$A$2:$D$283,4,FALSE))</f>
        <v>EB</v>
      </c>
      <c r="H450" s="646">
        <v>31.13</v>
      </c>
      <c r="I450" s="646">
        <v>31.268000000000001</v>
      </c>
      <c r="K450" s="646">
        <v>31.335999999999999</v>
      </c>
      <c r="L450" s="646">
        <v>31.474</v>
      </c>
      <c r="M450" s="646" t="s">
        <v>118</v>
      </c>
      <c r="N450" s="657" t="s">
        <v>123</v>
      </c>
      <c r="O450" s="646" t="s">
        <v>350</v>
      </c>
    </row>
    <row r="451" spans="1:15">
      <c r="A451" s="647">
        <v>450</v>
      </c>
      <c r="B451" s="647">
        <v>17110</v>
      </c>
      <c r="C451" s="646" t="s">
        <v>184</v>
      </c>
      <c r="D451" s="646">
        <v>4</v>
      </c>
      <c r="F451" s="654" t="str">
        <f>IF(M451="R",VLOOKUP(D451,'Routes and Directions'!$A$2:$D$283,3,FALSE),VLOOKUP(D451,'Routes and Directions'!$A$2:$D$283,4,FALSE))</f>
        <v>EB</v>
      </c>
      <c r="H451" s="646">
        <v>31.268000000000001</v>
      </c>
      <c r="I451" s="646">
        <v>32.594999999999999</v>
      </c>
      <c r="K451" s="646">
        <v>31.474</v>
      </c>
      <c r="L451" s="646">
        <v>32.801000000000002</v>
      </c>
      <c r="M451" s="646" t="s">
        <v>118</v>
      </c>
      <c r="N451" s="657" t="s">
        <v>115</v>
      </c>
      <c r="O451" s="646" t="s">
        <v>350</v>
      </c>
    </row>
    <row r="452" spans="1:15">
      <c r="A452" s="647">
        <v>451</v>
      </c>
      <c r="B452" s="647">
        <v>17400</v>
      </c>
      <c r="C452" s="646" t="s">
        <v>184</v>
      </c>
      <c r="D452" s="646">
        <v>4</v>
      </c>
      <c r="F452" s="654" t="str">
        <f>IF(M452="R",VLOOKUP(D452,'Routes and Directions'!$A$2:$D$283,3,FALSE),VLOOKUP(D452,'Routes and Directions'!$A$2:$D$283,4,FALSE))</f>
        <v>EB</v>
      </c>
      <c r="G452" s="646" t="s">
        <v>122</v>
      </c>
      <c r="H452" s="646">
        <v>32.594999999999999</v>
      </c>
      <c r="I452" s="646">
        <v>32.881999999999998</v>
      </c>
      <c r="K452" s="646">
        <v>32.801000000000002</v>
      </c>
      <c r="L452" s="646">
        <v>33.088000000000001</v>
      </c>
      <c r="M452" s="646" t="s">
        <v>118</v>
      </c>
      <c r="N452" s="657" t="s">
        <v>115</v>
      </c>
      <c r="O452" s="646" t="s">
        <v>350</v>
      </c>
    </row>
    <row r="453" spans="1:15">
      <c r="A453" s="647">
        <v>452</v>
      </c>
      <c r="B453" s="647">
        <v>17700</v>
      </c>
      <c r="C453" s="646" t="s">
        <v>184</v>
      </c>
      <c r="D453" s="646">
        <v>4</v>
      </c>
      <c r="F453" s="654" t="str">
        <f>IF(M453="R",VLOOKUP(D453,'Routes and Directions'!$A$2:$D$283,3,FALSE),VLOOKUP(D453,'Routes and Directions'!$A$2:$D$283,4,FALSE))</f>
        <v>EB</v>
      </c>
      <c r="H453" s="646">
        <v>32.951999999999998</v>
      </c>
      <c r="I453" s="646">
        <v>33.729999999999997</v>
      </c>
      <c r="K453" s="646">
        <v>33.088000000000001</v>
      </c>
      <c r="L453" s="646">
        <v>33.866</v>
      </c>
      <c r="M453" s="646" t="s">
        <v>118</v>
      </c>
      <c r="N453" s="657" t="s">
        <v>115</v>
      </c>
      <c r="O453" s="646" t="s">
        <v>350</v>
      </c>
    </row>
    <row r="454" spans="1:15">
      <c r="A454" s="647">
        <v>453</v>
      </c>
      <c r="B454" s="647">
        <v>17700</v>
      </c>
      <c r="C454" s="646" t="s">
        <v>184</v>
      </c>
      <c r="D454" s="646">
        <v>4</v>
      </c>
      <c r="F454" s="654" t="str">
        <f>IF(M454="R",VLOOKUP(D454,'Routes and Directions'!$A$2:$D$283,3,FALSE),VLOOKUP(D454,'Routes and Directions'!$A$2:$D$283,4,FALSE))</f>
        <v>EB</v>
      </c>
      <c r="H454" s="646">
        <v>33.729999999999997</v>
      </c>
      <c r="I454" s="646">
        <v>34.020000000000003</v>
      </c>
      <c r="K454" s="646">
        <v>33.866</v>
      </c>
      <c r="L454" s="646">
        <v>34.155999999999999</v>
      </c>
      <c r="M454" s="646" t="s">
        <v>118</v>
      </c>
      <c r="N454" s="657" t="s">
        <v>123</v>
      </c>
      <c r="O454" s="646" t="s">
        <v>350</v>
      </c>
    </row>
    <row r="455" spans="1:15">
      <c r="A455" s="647">
        <v>454</v>
      </c>
      <c r="B455" s="647">
        <v>17700</v>
      </c>
      <c r="C455" s="646" t="s">
        <v>184</v>
      </c>
      <c r="D455" s="646">
        <v>4</v>
      </c>
      <c r="F455" s="654" t="str">
        <f>IF(M455="R",VLOOKUP(D455,'Routes and Directions'!$A$2:$D$283,3,FALSE),VLOOKUP(D455,'Routes and Directions'!$A$2:$D$283,4,FALSE))</f>
        <v>EB</v>
      </c>
      <c r="H455" s="646">
        <v>34.020000000000003</v>
      </c>
      <c r="I455" s="646">
        <v>34.293999999999997</v>
      </c>
      <c r="K455" s="646">
        <v>34.155999999999999</v>
      </c>
      <c r="L455" s="646">
        <v>34.43</v>
      </c>
      <c r="M455" s="646" t="s">
        <v>118</v>
      </c>
      <c r="N455" s="657" t="s">
        <v>115</v>
      </c>
      <c r="O455" s="646" t="s">
        <v>350</v>
      </c>
    </row>
    <row r="456" spans="1:15">
      <c r="A456" s="647">
        <v>455</v>
      </c>
      <c r="B456" s="647">
        <v>18380</v>
      </c>
      <c r="C456" s="646" t="s">
        <v>184</v>
      </c>
      <c r="D456" s="646">
        <v>4</v>
      </c>
      <c r="F456" s="654" t="str">
        <f>IF(M456="R",VLOOKUP(D456,'Routes and Directions'!$A$2:$D$283,3,FALSE),VLOOKUP(D456,'Routes and Directions'!$A$2:$D$283,4,FALSE))</f>
        <v>EB</v>
      </c>
      <c r="G456" s="646" t="s">
        <v>118</v>
      </c>
      <c r="H456" s="646">
        <v>34.293999999999997</v>
      </c>
      <c r="I456" s="646">
        <v>35.241999999999997</v>
      </c>
      <c r="K456" s="646">
        <v>34.43</v>
      </c>
      <c r="L456" s="646">
        <v>35.378</v>
      </c>
      <c r="M456" s="646" t="s">
        <v>118</v>
      </c>
      <c r="N456" s="657" t="s">
        <v>115</v>
      </c>
      <c r="O456" s="646" t="s">
        <v>350</v>
      </c>
    </row>
    <row r="457" spans="1:15">
      <c r="A457" s="647">
        <v>456</v>
      </c>
      <c r="B457" s="647">
        <v>18460</v>
      </c>
      <c r="C457" s="646" t="s">
        <v>184</v>
      </c>
      <c r="D457" s="646">
        <v>4</v>
      </c>
      <c r="F457" s="654" t="str">
        <f>IF(M457="R",VLOOKUP(D457,'Routes and Directions'!$A$2:$D$283,3,FALSE),VLOOKUP(D457,'Routes and Directions'!$A$2:$D$283,4,FALSE))</f>
        <v>EB</v>
      </c>
      <c r="H457" s="646">
        <v>35.381</v>
      </c>
      <c r="I457" s="646">
        <v>38.700000000000003</v>
      </c>
      <c r="K457" s="646">
        <v>35.378</v>
      </c>
      <c r="L457" s="646">
        <v>38.697000000000003</v>
      </c>
      <c r="M457" s="646" t="s">
        <v>118</v>
      </c>
      <c r="N457" s="657" t="s">
        <v>115</v>
      </c>
      <c r="O457" s="646" t="s">
        <v>350</v>
      </c>
    </row>
    <row r="458" spans="1:15">
      <c r="A458" s="647">
        <v>457</v>
      </c>
      <c r="B458" s="647">
        <v>19270</v>
      </c>
      <c r="C458" s="646" t="s">
        <v>184</v>
      </c>
      <c r="D458" s="646">
        <v>4</v>
      </c>
      <c r="F458" s="654" t="str">
        <f>IF(M458="R",VLOOKUP(D458,'Routes and Directions'!$A$2:$D$283,3,FALSE),VLOOKUP(D458,'Routes and Directions'!$A$2:$D$283,4,FALSE))</f>
        <v>EB</v>
      </c>
      <c r="G458" s="646" t="s">
        <v>118</v>
      </c>
      <c r="H458" s="646">
        <v>38.700000000000003</v>
      </c>
      <c r="I458" s="646">
        <v>38.96</v>
      </c>
      <c r="K458" s="646">
        <v>38.697000000000003</v>
      </c>
      <c r="L458" s="646">
        <v>38.957000000000001</v>
      </c>
      <c r="M458" s="646" t="s">
        <v>118</v>
      </c>
      <c r="N458" s="657" t="s">
        <v>123</v>
      </c>
      <c r="O458" s="646" t="s">
        <v>350</v>
      </c>
    </row>
    <row r="459" spans="1:15">
      <c r="A459" s="647">
        <v>458</v>
      </c>
      <c r="B459" s="647">
        <v>19270</v>
      </c>
      <c r="C459" s="646" t="s">
        <v>184</v>
      </c>
      <c r="D459" s="646">
        <v>4</v>
      </c>
      <c r="F459" s="654" t="str">
        <f>IF(M459="R",VLOOKUP(D459,'Routes and Directions'!$A$2:$D$283,3,FALSE),VLOOKUP(D459,'Routes and Directions'!$A$2:$D$283,4,FALSE))</f>
        <v>EB</v>
      </c>
      <c r="G459" s="646" t="s">
        <v>118</v>
      </c>
      <c r="H459" s="646">
        <v>38.96</v>
      </c>
      <c r="I459" s="646">
        <v>39.24</v>
      </c>
      <c r="K459" s="646">
        <v>38.957000000000001</v>
      </c>
      <c r="L459" s="646">
        <v>39.237000000000002</v>
      </c>
      <c r="M459" s="646" t="s">
        <v>118</v>
      </c>
      <c r="N459" s="657" t="s">
        <v>115</v>
      </c>
      <c r="O459" s="646" t="s">
        <v>350</v>
      </c>
    </row>
    <row r="460" spans="1:15">
      <c r="A460" s="647">
        <v>459</v>
      </c>
      <c r="B460" s="647">
        <v>19550</v>
      </c>
      <c r="C460" s="646" t="s">
        <v>184</v>
      </c>
      <c r="D460" s="646">
        <v>4</v>
      </c>
      <c r="F460" s="654" t="str">
        <f>IF(M460="R",VLOOKUP(D460,'Routes and Directions'!$A$2:$D$283,3,FALSE),VLOOKUP(D460,'Routes and Directions'!$A$2:$D$283,4,FALSE))</f>
        <v>EB</v>
      </c>
      <c r="H460" s="646">
        <v>39.26</v>
      </c>
      <c r="I460" s="646">
        <v>40.811999999999998</v>
      </c>
      <c r="K460" s="646">
        <v>39.237000000000002</v>
      </c>
      <c r="L460" s="646">
        <v>40.789000000000001</v>
      </c>
      <c r="M460" s="646" t="s">
        <v>118</v>
      </c>
      <c r="N460" s="657" t="s">
        <v>115</v>
      </c>
      <c r="O460" s="646" t="s">
        <v>350</v>
      </c>
    </row>
    <row r="461" spans="1:15">
      <c r="A461" s="647">
        <v>460</v>
      </c>
      <c r="B461" s="647">
        <v>20300</v>
      </c>
      <c r="C461" s="646" t="s">
        <v>184</v>
      </c>
      <c r="D461" s="646">
        <v>4</v>
      </c>
      <c r="F461" s="654" t="str">
        <f>IF(M461="R",VLOOKUP(D461,'Routes and Directions'!$A$2:$D$283,3,FALSE),VLOOKUP(D461,'Routes and Directions'!$A$2:$D$283,4,FALSE))</f>
        <v>EB</v>
      </c>
      <c r="G461" s="646" t="s">
        <v>118</v>
      </c>
      <c r="H461" s="646">
        <v>40.811999999999998</v>
      </c>
      <c r="I461" s="646">
        <v>41.134</v>
      </c>
      <c r="K461" s="646">
        <v>40.789000000000001</v>
      </c>
      <c r="L461" s="646">
        <v>41.110999999999997</v>
      </c>
      <c r="M461" s="646" t="s">
        <v>118</v>
      </c>
      <c r="N461" s="657" t="s">
        <v>115</v>
      </c>
      <c r="O461" s="646" t="s">
        <v>350</v>
      </c>
    </row>
    <row r="462" spans="1:15">
      <c r="A462" s="647">
        <v>461</v>
      </c>
      <c r="B462" s="647">
        <v>20600</v>
      </c>
      <c r="C462" s="646" t="s">
        <v>184</v>
      </c>
      <c r="D462" s="646">
        <v>4</v>
      </c>
      <c r="F462" s="654" t="str">
        <f>IF(M462="R",VLOOKUP(D462,'Routes and Directions'!$A$2:$D$283,3,FALSE),VLOOKUP(D462,'Routes and Directions'!$A$2:$D$283,4,FALSE))</f>
        <v>EB</v>
      </c>
      <c r="H462" s="646">
        <v>41.14</v>
      </c>
      <c r="I462" s="646">
        <v>42.816000000000003</v>
      </c>
      <c r="K462" s="646">
        <v>41.110999999999997</v>
      </c>
      <c r="L462" s="646">
        <v>42.786999999999999</v>
      </c>
      <c r="M462" s="646" t="s">
        <v>118</v>
      </c>
      <c r="N462" s="657" t="s">
        <v>115</v>
      </c>
      <c r="O462" s="646" t="s">
        <v>350</v>
      </c>
    </row>
    <row r="463" spans="1:15">
      <c r="A463" s="647">
        <v>462</v>
      </c>
      <c r="B463" s="647">
        <v>20810</v>
      </c>
      <c r="C463" s="646" t="s">
        <v>184</v>
      </c>
      <c r="D463" s="646">
        <v>4</v>
      </c>
      <c r="F463" s="654" t="str">
        <f>IF(M463="R",VLOOKUP(D463,'Routes and Directions'!$A$2:$D$283,3,FALSE),VLOOKUP(D463,'Routes and Directions'!$A$2:$D$283,4,FALSE))</f>
        <v>EB</v>
      </c>
      <c r="G463" s="646" t="s">
        <v>119</v>
      </c>
      <c r="H463" s="646">
        <v>42.847000000000001</v>
      </c>
      <c r="I463" s="646">
        <v>43.148000000000003</v>
      </c>
      <c r="K463" s="646">
        <v>42.786999999999999</v>
      </c>
      <c r="L463" s="646">
        <v>43.088000000000001</v>
      </c>
      <c r="M463" s="646" t="s">
        <v>118</v>
      </c>
      <c r="N463" s="657" t="s">
        <v>123</v>
      </c>
      <c r="O463" s="646" t="s">
        <v>350</v>
      </c>
    </row>
    <row r="464" spans="1:15">
      <c r="A464" s="647">
        <v>463</v>
      </c>
      <c r="B464" s="647">
        <v>21000</v>
      </c>
      <c r="C464" s="646" t="s">
        <v>184</v>
      </c>
      <c r="D464" s="646">
        <v>4</v>
      </c>
      <c r="F464" s="654" t="str">
        <f>IF(M464="R",VLOOKUP(D464,'Routes and Directions'!$A$2:$D$283,3,FALSE),VLOOKUP(D464,'Routes and Directions'!$A$2:$D$283,4,FALSE))</f>
        <v>EB</v>
      </c>
      <c r="H464" s="646">
        <v>43.148000000000003</v>
      </c>
      <c r="I464" s="646">
        <v>44.277999999999999</v>
      </c>
      <c r="K464" s="646">
        <v>43.088000000000001</v>
      </c>
      <c r="L464" s="646">
        <v>44.218000000000004</v>
      </c>
      <c r="M464" s="646" t="s">
        <v>118</v>
      </c>
      <c r="N464" s="657" t="s">
        <v>115</v>
      </c>
      <c r="O464" s="646" t="s">
        <v>350</v>
      </c>
    </row>
    <row r="465" spans="1:15">
      <c r="A465" s="647">
        <v>464</v>
      </c>
      <c r="B465" s="647">
        <v>21150</v>
      </c>
      <c r="C465" s="646" t="s">
        <v>184</v>
      </c>
      <c r="D465" s="646">
        <v>4</v>
      </c>
      <c r="F465" s="654" t="str">
        <f>IF(M465="R",VLOOKUP(D465,'Routes and Directions'!$A$2:$D$283,3,FALSE),VLOOKUP(D465,'Routes and Directions'!$A$2:$D$283,4,FALSE))</f>
        <v>EB</v>
      </c>
      <c r="G465" s="646" t="s">
        <v>118</v>
      </c>
      <c r="H465" s="646">
        <v>44.277999999999999</v>
      </c>
      <c r="I465" s="646">
        <v>44.531999999999996</v>
      </c>
      <c r="K465" s="646">
        <v>44.218000000000004</v>
      </c>
      <c r="L465" s="646">
        <v>44.472000000000001</v>
      </c>
      <c r="M465" s="646" t="s">
        <v>118</v>
      </c>
      <c r="N465" s="657" t="s">
        <v>123</v>
      </c>
      <c r="O465" s="646" t="s">
        <v>350</v>
      </c>
    </row>
    <row r="466" spans="1:15">
      <c r="A466" s="647">
        <v>465</v>
      </c>
      <c r="B466" s="647">
        <v>21440</v>
      </c>
      <c r="C466" s="646" t="s">
        <v>184</v>
      </c>
      <c r="D466" s="646">
        <v>4</v>
      </c>
      <c r="F466" s="654" t="str">
        <f>IF(M466="R",VLOOKUP(D466,'Routes and Directions'!$A$2:$D$283,3,FALSE),VLOOKUP(D466,'Routes and Directions'!$A$2:$D$283,4,FALSE))</f>
        <v>EB</v>
      </c>
      <c r="H466" s="646">
        <v>44.601999999999997</v>
      </c>
      <c r="I466" s="646">
        <v>48.392000000000003</v>
      </c>
      <c r="K466" s="646">
        <v>44.472000000000001</v>
      </c>
      <c r="L466" s="646">
        <v>48.262</v>
      </c>
      <c r="M466" s="646" t="s">
        <v>118</v>
      </c>
      <c r="N466" s="657" t="s">
        <v>115</v>
      </c>
      <c r="O466" s="646" t="s">
        <v>350</v>
      </c>
    </row>
    <row r="467" spans="1:15">
      <c r="A467" s="647">
        <v>466</v>
      </c>
      <c r="B467" s="647">
        <v>22700</v>
      </c>
      <c r="C467" s="646" t="s">
        <v>213</v>
      </c>
      <c r="D467" s="646">
        <v>4</v>
      </c>
      <c r="F467" s="654" t="str">
        <f>IF(M467="R",VLOOKUP(D467,'Routes and Directions'!$A$2:$D$283,3,FALSE),VLOOKUP(D467,'Routes and Directions'!$A$2:$D$283,4,FALSE))</f>
        <v>EB</v>
      </c>
      <c r="H467" s="646">
        <v>0</v>
      </c>
      <c r="I467" s="646">
        <v>8.0540000000000003</v>
      </c>
      <c r="K467" s="646">
        <v>48.262</v>
      </c>
      <c r="L467" s="646">
        <v>56.316000000000003</v>
      </c>
      <c r="M467" s="646" t="s">
        <v>118</v>
      </c>
      <c r="N467" s="657" t="s">
        <v>115</v>
      </c>
      <c r="O467" s="646" t="s">
        <v>350</v>
      </c>
    </row>
    <row r="468" spans="1:15">
      <c r="A468" s="647">
        <v>467</v>
      </c>
      <c r="B468" s="647">
        <v>23800</v>
      </c>
      <c r="C468" s="646" t="s">
        <v>213</v>
      </c>
      <c r="D468" s="646">
        <v>4</v>
      </c>
      <c r="F468" s="654" t="str">
        <f>IF(M468="R",VLOOKUP(D468,'Routes and Directions'!$A$2:$D$283,3,FALSE),VLOOKUP(D468,'Routes and Directions'!$A$2:$D$283,4,FALSE))</f>
        <v>EB</v>
      </c>
      <c r="G468" s="646" t="s">
        <v>118</v>
      </c>
      <c r="H468" s="646">
        <v>8.0540000000000003</v>
      </c>
      <c r="I468" s="646">
        <v>8.8569999999999993</v>
      </c>
      <c r="K468" s="646">
        <v>56.316000000000003</v>
      </c>
      <c r="L468" s="646">
        <v>57.119</v>
      </c>
      <c r="M468" s="646" t="s">
        <v>118</v>
      </c>
      <c r="N468" s="657" t="s">
        <v>115</v>
      </c>
      <c r="O468" s="646" t="s">
        <v>350</v>
      </c>
    </row>
    <row r="469" spans="1:15">
      <c r="A469" s="647">
        <v>468</v>
      </c>
      <c r="B469" s="647">
        <v>24100</v>
      </c>
      <c r="C469" s="646" t="s">
        <v>213</v>
      </c>
      <c r="D469" s="646">
        <v>4</v>
      </c>
      <c r="F469" s="654" t="str">
        <f>IF(M469="R",VLOOKUP(D469,'Routes and Directions'!$A$2:$D$283,3,FALSE),VLOOKUP(D469,'Routes and Directions'!$A$2:$D$283,4,FALSE))</f>
        <v>EB</v>
      </c>
      <c r="H469" s="646">
        <v>8.8970000000000002</v>
      </c>
      <c r="I469" s="646">
        <v>13.427</v>
      </c>
      <c r="K469" s="646">
        <v>57.119</v>
      </c>
      <c r="L469" s="646">
        <v>61.649000000000001</v>
      </c>
      <c r="M469" s="646" t="s">
        <v>118</v>
      </c>
      <c r="N469" s="657" t="s">
        <v>115</v>
      </c>
      <c r="O469" s="646" t="s">
        <v>350</v>
      </c>
    </row>
    <row r="470" spans="1:15">
      <c r="A470" s="647">
        <v>469</v>
      </c>
      <c r="B470" s="647">
        <v>24250</v>
      </c>
      <c r="C470" s="646" t="s">
        <v>213</v>
      </c>
      <c r="D470" s="646">
        <v>4</v>
      </c>
      <c r="F470" s="654" t="str">
        <f>IF(M470="R",VLOOKUP(D470,'Routes and Directions'!$A$2:$D$283,3,FALSE),VLOOKUP(D470,'Routes and Directions'!$A$2:$D$283,4,FALSE))</f>
        <v>EB</v>
      </c>
      <c r="G470" s="646" t="s">
        <v>122</v>
      </c>
      <c r="H470" s="646">
        <v>13.427</v>
      </c>
      <c r="I470" s="646">
        <v>14.273999999999999</v>
      </c>
      <c r="K470" s="646">
        <v>61.649000000000001</v>
      </c>
      <c r="L470" s="646">
        <v>62.496000000000002</v>
      </c>
      <c r="M470" s="646" t="s">
        <v>118</v>
      </c>
      <c r="N470" s="657" t="s">
        <v>115</v>
      </c>
      <c r="O470" s="646" t="s">
        <v>350</v>
      </c>
    </row>
    <row r="471" spans="1:15">
      <c r="A471" s="647">
        <v>470</v>
      </c>
      <c r="B471" s="647">
        <v>24600</v>
      </c>
      <c r="C471" s="646" t="s">
        <v>213</v>
      </c>
      <c r="D471" s="646">
        <v>4</v>
      </c>
      <c r="F471" s="654" t="str">
        <f>IF(M471="R",VLOOKUP(D471,'Routes and Directions'!$A$2:$D$283,3,FALSE),VLOOKUP(D471,'Routes and Directions'!$A$2:$D$283,4,FALSE))</f>
        <v>EB</v>
      </c>
      <c r="H471" s="646">
        <v>14.147</v>
      </c>
      <c r="I471" s="646">
        <v>14.565</v>
      </c>
      <c r="K471" s="646">
        <v>62.496000000000002</v>
      </c>
      <c r="L471" s="646">
        <v>62.914000000000001</v>
      </c>
      <c r="M471" s="646" t="s">
        <v>118</v>
      </c>
      <c r="N471" s="657" t="s">
        <v>115</v>
      </c>
      <c r="O471" s="646" t="s">
        <v>350</v>
      </c>
    </row>
    <row r="472" spans="1:15">
      <c r="A472" s="647">
        <v>471</v>
      </c>
      <c r="B472" s="647">
        <v>24600</v>
      </c>
      <c r="C472" s="646" t="s">
        <v>213</v>
      </c>
      <c r="D472" s="646">
        <v>4</v>
      </c>
      <c r="F472" s="654" t="str">
        <f>IF(M472="R",VLOOKUP(D472,'Routes and Directions'!$A$2:$D$283,3,FALSE),VLOOKUP(D472,'Routes and Directions'!$A$2:$D$283,4,FALSE))</f>
        <v>EB</v>
      </c>
      <c r="H472" s="646">
        <v>14.565</v>
      </c>
      <c r="I472" s="646">
        <v>15.912000000000001</v>
      </c>
      <c r="K472" s="646">
        <v>62.914000000000001</v>
      </c>
      <c r="L472" s="646">
        <v>64.260999999999996</v>
      </c>
      <c r="M472" s="646" t="s">
        <v>118</v>
      </c>
      <c r="N472" s="657" t="s">
        <v>123</v>
      </c>
      <c r="O472" s="646" t="s">
        <v>350</v>
      </c>
    </row>
    <row r="473" spans="1:15">
      <c r="A473" s="647">
        <v>472</v>
      </c>
      <c r="B473" s="647">
        <v>25400</v>
      </c>
      <c r="C473" s="646" t="s">
        <v>213</v>
      </c>
      <c r="D473" s="646">
        <v>4</v>
      </c>
      <c r="F473" s="654" t="str">
        <f>IF(M473="R",VLOOKUP(D473,'Routes and Directions'!$A$2:$D$283,3,FALSE),VLOOKUP(D473,'Routes and Directions'!$A$2:$D$283,4,FALSE))</f>
        <v>EB</v>
      </c>
      <c r="G473" s="646" t="s">
        <v>122</v>
      </c>
      <c r="H473" s="646">
        <v>15.318</v>
      </c>
      <c r="I473" s="646">
        <v>15.563000000000001</v>
      </c>
      <c r="K473" s="646">
        <v>64.260999999999996</v>
      </c>
      <c r="L473" s="646">
        <v>64.506</v>
      </c>
      <c r="M473" s="646" t="s">
        <v>118</v>
      </c>
      <c r="N473" s="657" t="s">
        <v>123</v>
      </c>
      <c r="O473" s="646" t="s">
        <v>350</v>
      </c>
    </row>
    <row r="474" spans="1:15">
      <c r="A474" s="647">
        <v>473</v>
      </c>
      <c r="B474" s="647">
        <v>25550</v>
      </c>
      <c r="C474" s="646" t="s">
        <v>213</v>
      </c>
      <c r="D474" s="646">
        <v>4</v>
      </c>
      <c r="F474" s="654" t="str">
        <f>IF(M474="R",VLOOKUP(D474,'Routes and Directions'!$A$2:$D$283,3,FALSE),VLOOKUP(D474,'Routes and Directions'!$A$2:$D$283,4,FALSE))</f>
        <v>EB</v>
      </c>
      <c r="G474" s="646" t="s">
        <v>118</v>
      </c>
      <c r="H474" s="646">
        <v>15.563000000000001</v>
      </c>
      <c r="I474" s="646">
        <v>19.440000000000001</v>
      </c>
      <c r="K474" s="646">
        <v>64.506</v>
      </c>
      <c r="L474" s="646">
        <v>68.382999999999996</v>
      </c>
      <c r="M474" s="646" t="s">
        <v>118</v>
      </c>
      <c r="N474" s="657" t="s">
        <v>123</v>
      </c>
      <c r="O474" s="646" t="s">
        <v>350</v>
      </c>
    </row>
    <row r="475" spans="1:15">
      <c r="A475" s="647">
        <v>474</v>
      </c>
      <c r="B475" s="647">
        <v>29200</v>
      </c>
      <c r="C475" s="646" t="s">
        <v>213</v>
      </c>
      <c r="D475" s="646">
        <v>4</v>
      </c>
      <c r="F475" s="654" t="str">
        <f>IF(M475="R",VLOOKUP(D475,'Routes and Directions'!$A$2:$D$283,3,FALSE),VLOOKUP(D475,'Routes and Directions'!$A$2:$D$283,4,FALSE))</f>
        <v>EB</v>
      </c>
      <c r="H475" s="646">
        <v>19.75</v>
      </c>
      <c r="I475" s="646">
        <v>22.087</v>
      </c>
      <c r="K475" s="646">
        <v>68.382999999999996</v>
      </c>
      <c r="L475" s="646">
        <v>70.72</v>
      </c>
      <c r="M475" s="646" t="s">
        <v>118</v>
      </c>
      <c r="N475" s="657" t="s">
        <v>115</v>
      </c>
      <c r="O475" s="646" t="s">
        <v>350</v>
      </c>
    </row>
    <row r="476" spans="1:15">
      <c r="A476" s="647">
        <v>475</v>
      </c>
      <c r="B476" s="647">
        <v>30230</v>
      </c>
      <c r="C476" s="646" t="s">
        <v>213</v>
      </c>
      <c r="D476" s="646">
        <v>4</v>
      </c>
      <c r="F476" s="654" t="str">
        <f>IF(M476="R",VLOOKUP(D476,'Routes and Directions'!$A$2:$D$283,3,FALSE),VLOOKUP(D476,'Routes and Directions'!$A$2:$D$283,4,FALSE))</f>
        <v>EB</v>
      </c>
      <c r="G476" s="646" t="s">
        <v>118</v>
      </c>
      <c r="H476" s="646">
        <v>22.087</v>
      </c>
      <c r="I476" s="646">
        <v>24.663</v>
      </c>
      <c r="K476" s="646">
        <v>70.72</v>
      </c>
      <c r="L476" s="646">
        <v>73.296000000000006</v>
      </c>
      <c r="M476" s="646" t="s">
        <v>118</v>
      </c>
      <c r="N476" s="657" t="s">
        <v>115</v>
      </c>
      <c r="O476" s="646" t="s">
        <v>350</v>
      </c>
    </row>
    <row r="477" spans="1:15">
      <c r="A477" s="647">
        <v>476</v>
      </c>
      <c r="B477" s="647">
        <v>30602</v>
      </c>
      <c r="C477" s="646" t="s">
        <v>213</v>
      </c>
      <c r="D477" s="646">
        <v>4</v>
      </c>
      <c r="F477" s="654" t="str">
        <f>IF(M477="R",VLOOKUP(D477,'Routes and Directions'!$A$2:$D$283,3,FALSE),VLOOKUP(D477,'Routes and Directions'!$A$2:$D$283,4,FALSE))</f>
        <v>EB</v>
      </c>
      <c r="H477" s="646">
        <v>24.687000000000001</v>
      </c>
      <c r="I477" s="646">
        <v>38.058999999999997</v>
      </c>
      <c r="K477" s="646">
        <v>73.296000000000006</v>
      </c>
      <c r="L477" s="646">
        <v>86.668000000000006</v>
      </c>
      <c r="M477" s="646" t="s">
        <v>118</v>
      </c>
      <c r="N477" s="657" t="s">
        <v>115</v>
      </c>
      <c r="O477" s="646" t="s">
        <v>350</v>
      </c>
    </row>
    <row r="478" spans="1:15">
      <c r="A478" s="647">
        <v>477</v>
      </c>
      <c r="B478" s="647">
        <v>32000</v>
      </c>
      <c r="C478" s="646" t="s">
        <v>215</v>
      </c>
      <c r="D478" s="646">
        <v>4</v>
      </c>
      <c r="F478" s="654" t="str">
        <f>IF(M478="R",VLOOKUP(D478,'Routes and Directions'!$A$2:$D$283,3,FALSE),VLOOKUP(D478,'Routes and Directions'!$A$2:$D$283,4,FALSE))</f>
        <v>EB</v>
      </c>
      <c r="H478" s="646">
        <v>0</v>
      </c>
      <c r="I478" s="646">
        <v>1.121</v>
      </c>
      <c r="K478" s="646">
        <v>86.668000000000006</v>
      </c>
      <c r="L478" s="646">
        <v>87.789000000000001</v>
      </c>
      <c r="M478" s="646" t="s">
        <v>118</v>
      </c>
      <c r="N478" s="657" t="s">
        <v>115</v>
      </c>
      <c r="O478" s="646" t="s">
        <v>350</v>
      </c>
    </row>
    <row r="479" spans="1:15">
      <c r="A479" s="647">
        <v>478</v>
      </c>
      <c r="B479" s="647">
        <v>32220</v>
      </c>
      <c r="C479" s="646" t="s">
        <v>215</v>
      </c>
      <c r="D479" s="646">
        <v>4</v>
      </c>
      <c r="F479" s="654" t="str">
        <f>IF(M479="R",VLOOKUP(D479,'Routes and Directions'!$A$2:$D$283,3,FALSE),VLOOKUP(D479,'Routes and Directions'!$A$2:$D$283,4,FALSE))</f>
        <v>EB</v>
      </c>
      <c r="G479" s="646" t="s">
        <v>118</v>
      </c>
      <c r="H479" s="646">
        <v>1.121</v>
      </c>
      <c r="I479" s="646">
        <v>3.0990000000000002</v>
      </c>
      <c r="K479" s="646">
        <v>87.789000000000001</v>
      </c>
      <c r="L479" s="646">
        <v>89.766999999999996</v>
      </c>
      <c r="M479" s="646" t="s">
        <v>118</v>
      </c>
      <c r="N479" s="657" t="s">
        <v>115</v>
      </c>
      <c r="O479" s="646" t="s">
        <v>350</v>
      </c>
    </row>
    <row r="480" spans="1:15">
      <c r="A480" s="647">
        <v>479</v>
      </c>
      <c r="B480" s="647">
        <v>32405</v>
      </c>
      <c r="C480" s="646" t="s">
        <v>215</v>
      </c>
      <c r="D480" s="646">
        <v>4</v>
      </c>
      <c r="F480" s="654" t="str">
        <f>IF(M480="R",VLOOKUP(D480,'Routes and Directions'!$A$2:$D$283,3,FALSE),VLOOKUP(D480,'Routes and Directions'!$A$2:$D$283,4,FALSE))</f>
        <v>EB</v>
      </c>
      <c r="H480" s="646">
        <v>3.1179999999999999</v>
      </c>
      <c r="I480" s="646">
        <v>7.81</v>
      </c>
      <c r="K480" s="646">
        <v>89.766999999999996</v>
      </c>
      <c r="L480" s="646">
        <v>94.459000000000003</v>
      </c>
      <c r="M480" s="646" t="s">
        <v>118</v>
      </c>
      <c r="N480" s="657" t="s">
        <v>115</v>
      </c>
      <c r="O480" s="646" t="s">
        <v>350</v>
      </c>
    </row>
    <row r="481" spans="1:15">
      <c r="A481" s="647">
        <v>480</v>
      </c>
      <c r="B481" s="647">
        <v>32620</v>
      </c>
      <c r="C481" s="646" t="s">
        <v>215</v>
      </c>
      <c r="D481" s="646">
        <v>4</v>
      </c>
      <c r="F481" s="654" t="str">
        <f>IF(M481="R",VLOOKUP(D481,'Routes and Directions'!$A$2:$D$283,3,FALSE),VLOOKUP(D481,'Routes and Directions'!$A$2:$D$283,4,FALSE))</f>
        <v>EB</v>
      </c>
      <c r="G481" s="646" t="s">
        <v>122</v>
      </c>
      <c r="H481" s="646">
        <v>8.0250000000000004</v>
      </c>
      <c r="I481" s="646">
        <v>8.4969999999999999</v>
      </c>
      <c r="K481" s="646">
        <v>94.459000000000003</v>
      </c>
      <c r="L481" s="646">
        <v>94.930999999999997</v>
      </c>
      <c r="M481" s="646" t="s">
        <v>118</v>
      </c>
      <c r="N481" s="657" t="s">
        <v>115</v>
      </c>
      <c r="O481" s="646" t="s">
        <v>350</v>
      </c>
    </row>
    <row r="482" spans="1:15">
      <c r="A482" s="647">
        <v>481</v>
      </c>
      <c r="B482" s="647">
        <v>32650</v>
      </c>
      <c r="C482" s="646" t="s">
        <v>215</v>
      </c>
      <c r="D482" s="646">
        <v>4</v>
      </c>
      <c r="F482" s="654" t="str">
        <f>IF(M482="R",VLOOKUP(D482,'Routes and Directions'!$A$2:$D$283,3,FALSE),VLOOKUP(D482,'Routes and Directions'!$A$2:$D$283,4,FALSE))</f>
        <v>EB</v>
      </c>
      <c r="G482" s="646" t="s">
        <v>118</v>
      </c>
      <c r="H482" s="646">
        <v>8.4969999999999999</v>
      </c>
      <c r="I482" s="646">
        <v>8.8849999999999998</v>
      </c>
      <c r="K482" s="646">
        <v>94.930999999999997</v>
      </c>
      <c r="L482" s="646">
        <v>95.319000000000003</v>
      </c>
      <c r="M482" s="646" t="s">
        <v>118</v>
      </c>
      <c r="N482" s="657" t="s">
        <v>115</v>
      </c>
      <c r="O482" s="646" t="s">
        <v>350</v>
      </c>
    </row>
    <row r="483" spans="1:15">
      <c r="A483" s="647">
        <v>482</v>
      </c>
      <c r="B483" s="647">
        <v>32690</v>
      </c>
      <c r="C483" s="646" t="s">
        <v>211</v>
      </c>
      <c r="D483" s="646">
        <v>4</v>
      </c>
      <c r="F483" s="654" t="str">
        <f>IF(M483="R",VLOOKUP(D483,'Routes and Directions'!$A$2:$D$283,3,FALSE),VLOOKUP(D483,'Routes and Directions'!$A$2:$D$283,4,FALSE))</f>
        <v>EB</v>
      </c>
      <c r="G483" s="646" t="s">
        <v>118</v>
      </c>
      <c r="H483" s="646">
        <v>0</v>
      </c>
      <c r="I483" s="646">
        <v>10.551</v>
      </c>
      <c r="K483" s="646">
        <v>95.319000000000003</v>
      </c>
      <c r="L483" s="646">
        <v>105.87</v>
      </c>
      <c r="M483" s="646" t="s">
        <v>118</v>
      </c>
      <c r="N483" s="657" t="s">
        <v>115</v>
      </c>
      <c r="O483" s="646" t="s">
        <v>350</v>
      </c>
    </row>
    <row r="484" spans="1:15">
      <c r="A484" s="647">
        <v>483</v>
      </c>
      <c r="B484" s="647">
        <v>33250</v>
      </c>
      <c r="C484" s="646" t="s">
        <v>211</v>
      </c>
      <c r="D484" s="646">
        <v>4</v>
      </c>
      <c r="F484" s="654" t="str">
        <f>IF(M484="R",VLOOKUP(D484,'Routes and Directions'!$A$2:$D$283,3,FALSE),VLOOKUP(D484,'Routes and Directions'!$A$2:$D$283,4,FALSE))</f>
        <v>EB</v>
      </c>
      <c r="H484" s="646">
        <v>12.493</v>
      </c>
      <c r="I484" s="646">
        <v>19</v>
      </c>
      <c r="K484" s="646">
        <v>105.87</v>
      </c>
      <c r="L484" s="646">
        <v>112.377</v>
      </c>
      <c r="M484" s="646" t="s">
        <v>118</v>
      </c>
      <c r="N484" s="657" t="s">
        <v>115</v>
      </c>
      <c r="O484" s="646" t="s">
        <v>350</v>
      </c>
    </row>
    <row r="485" spans="1:15">
      <c r="A485" s="647">
        <v>484</v>
      </c>
      <c r="B485" s="647">
        <v>33800</v>
      </c>
      <c r="C485" s="646" t="s">
        <v>211</v>
      </c>
      <c r="D485" s="646">
        <v>4</v>
      </c>
      <c r="F485" s="654" t="str">
        <f>IF(M485="R",VLOOKUP(D485,'Routes and Directions'!$A$2:$D$283,3,FALSE),VLOOKUP(D485,'Routes and Directions'!$A$2:$D$283,4,FALSE))</f>
        <v>EB</v>
      </c>
      <c r="G485" s="646" t="s">
        <v>118</v>
      </c>
      <c r="H485" s="646">
        <v>19</v>
      </c>
      <c r="I485" s="646">
        <v>21.09</v>
      </c>
      <c r="K485" s="646">
        <v>112.377</v>
      </c>
      <c r="L485" s="646">
        <v>114.467</v>
      </c>
      <c r="M485" s="646" t="s">
        <v>118</v>
      </c>
      <c r="N485" s="657" t="s">
        <v>115</v>
      </c>
      <c r="O485" s="646" t="s">
        <v>350</v>
      </c>
    </row>
    <row r="486" spans="1:15">
      <c r="A486" s="647">
        <v>485</v>
      </c>
      <c r="B486" s="647">
        <v>34100</v>
      </c>
      <c r="C486" s="646" t="s">
        <v>211</v>
      </c>
      <c r="D486" s="646">
        <v>4</v>
      </c>
      <c r="F486" s="654" t="str">
        <f>IF(M486="R",VLOOKUP(D486,'Routes and Directions'!$A$2:$D$283,3,FALSE),VLOOKUP(D486,'Routes and Directions'!$A$2:$D$283,4,FALSE))</f>
        <v>EB</v>
      </c>
      <c r="H486" s="646">
        <v>21.38</v>
      </c>
      <c r="I486" s="646">
        <v>39.25</v>
      </c>
      <c r="K486" s="646">
        <v>114.467</v>
      </c>
      <c r="L486" s="646">
        <v>132.33699999999999</v>
      </c>
      <c r="M486" s="646" t="s">
        <v>118</v>
      </c>
      <c r="N486" s="657" t="s">
        <v>115</v>
      </c>
      <c r="O486" s="646" t="s">
        <v>350</v>
      </c>
    </row>
    <row r="487" spans="1:15">
      <c r="A487" s="647">
        <v>486</v>
      </c>
      <c r="B487" s="647">
        <v>34100</v>
      </c>
      <c r="C487" s="646" t="s">
        <v>211</v>
      </c>
      <c r="D487" s="646">
        <v>4</v>
      </c>
      <c r="F487" s="654" t="str">
        <f>IF(M487="R",VLOOKUP(D487,'Routes and Directions'!$A$2:$D$283,3,FALSE),VLOOKUP(D487,'Routes and Directions'!$A$2:$D$283,4,FALSE))</f>
        <v>EB</v>
      </c>
      <c r="H487" s="646">
        <v>39.25</v>
      </c>
      <c r="I487" s="646">
        <v>39.79</v>
      </c>
      <c r="K487" s="646">
        <v>132.33699999999999</v>
      </c>
      <c r="L487" s="646">
        <v>132.87700000000001</v>
      </c>
      <c r="M487" s="646" t="s">
        <v>118</v>
      </c>
      <c r="N487" s="657" t="s">
        <v>123</v>
      </c>
      <c r="O487" s="646" t="s">
        <v>350</v>
      </c>
    </row>
    <row r="488" spans="1:15">
      <c r="A488" s="647">
        <v>487</v>
      </c>
      <c r="B488" s="647">
        <v>34100</v>
      </c>
      <c r="C488" s="646" t="s">
        <v>211</v>
      </c>
      <c r="D488" s="646">
        <v>4</v>
      </c>
      <c r="F488" s="654" t="str">
        <f>IF(M488="R",VLOOKUP(D488,'Routes and Directions'!$A$2:$D$283,3,FALSE),VLOOKUP(D488,'Routes and Directions'!$A$2:$D$283,4,FALSE))</f>
        <v>EB</v>
      </c>
      <c r="H488" s="646">
        <v>39.79</v>
      </c>
      <c r="I488" s="646">
        <v>41.68</v>
      </c>
      <c r="K488" s="646">
        <v>132.87700000000001</v>
      </c>
      <c r="L488" s="646">
        <v>134.767</v>
      </c>
      <c r="M488" s="646" t="s">
        <v>118</v>
      </c>
      <c r="N488" s="657" t="s">
        <v>115</v>
      </c>
      <c r="O488" s="646" t="s">
        <v>350</v>
      </c>
    </row>
    <row r="489" spans="1:15">
      <c r="A489" s="647">
        <v>488</v>
      </c>
      <c r="B489" s="647">
        <v>36900</v>
      </c>
      <c r="C489" s="646" t="s">
        <v>211</v>
      </c>
      <c r="D489" s="646">
        <v>4</v>
      </c>
      <c r="F489" s="654" t="str">
        <f>IF(M489="R",VLOOKUP(D489,'Routes and Directions'!$A$2:$D$283,3,FALSE),VLOOKUP(D489,'Routes and Directions'!$A$2:$D$283,4,FALSE))</f>
        <v>EB</v>
      </c>
      <c r="G489" s="646" t="s">
        <v>118</v>
      </c>
      <c r="H489" s="646">
        <v>41.68</v>
      </c>
      <c r="I489" s="646">
        <v>42.744</v>
      </c>
      <c r="K489" s="646">
        <v>134.767</v>
      </c>
      <c r="L489" s="646">
        <v>135.83099999999999</v>
      </c>
      <c r="M489" s="646" t="s">
        <v>118</v>
      </c>
      <c r="N489" s="657" t="s">
        <v>115</v>
      </c>
      <c r="O489" s="646" t="s">
        <v>350</v>
      </c>
    </row>
    <row r="490" spans="1:15">
      <c r="A490" s="647">
        <v>489</v>
      </c>
      <c r="B490" s="647">
        <v>37000</v>
      </c>
      <c r="C490" s="646" t="s">
        <v>211</v>
      </c>
      <c r="D490" s="646">
        <v>4</v>
      </c>
      <c r="F490" s="654" t="str">
        <f>IF(M490="R",VLOOKUP(D490,'Routes and Directions'!$A$2:$D$283,3,FALSE),VLOOKUP(D490,'Routes and Directions'!$A$2:$D$283,4,FALSE))</f>
        <v>EB</v>
      </c>
      <c r="H490" s="646">
        <v>42.828000000000003</v>
      </c>
      <c r="I490" s="646">
        <v>47.075000000000003</v>
      </c>
      <c r="K490" s="646">
        <v>135.83099999999999</v>
      </c>
      <c r="L490" s="646">
        <v>140.078</v>
      </c>
      <c r="M490" s="646" t="s">
        <v>118</v>
      </c>
      <c r="N490" s="657" t="s">
        <v>115</v>
      </c>
      <c r="O490" s="646" t="s">
        <v>350</v>
      </c>
    </row>
    <row r="491" spans="1:15">
      <c r="A491" s="647">
        <v>490</v>
      </c>
      <c r="B491" s="647">
        <v>37400</v>
      </c>
      <c r="C491" s="646" t="s">
        <v>211</v>
      </c>
      <c r="D491" s="646">
        <v>4</v>
      </c>
      <c r="F491" s="654" t="str">
        <f>IF(M491="R",VLOOKUP(D491,'Routes and Directions'!$A$2:$D$283,3,FALSE),VLOOKUP(D491,'Routes and Directions'!$A$2:$D$283,4,FALSE))</f>
        <v>EB</v>
      </c>
      <c r="G491" s="646" t="s">
        <v>118</v>
      </c>
      <c r="H491" s="646">
        <v>47.075000000000003</v>
      </c>
      <c r="I491" s="646">
        <v>48.161000000000001</v>
      </c>
      <c r="K491" s="646">
        <v>140.078</v>
      </c>
      <c r="L491" s="646">
        <v>141.16399999999999</v>
      </c>
      <c r="M491" s="646" t="s">
        <v>118</v>
      </c>
      <c r="N491" s="657" t="s">
        <v>115</v>
      </c>
      <c r="O491" s="646" t="s">
        <v>350</v>
      </c>
    </row>
    <row r="492" spans="1:15">
      <c r="A492" s="647">
        <v>491</v>
      </c>
      <c r="B492" s="647">
        <v>37900</v>
      </c>
      <c r="C492" s="646" t="s">
        <v>211</v>
      </c>
      <c r="D492" s="646">
        <v>4</v>
      </c>
      <c r="F492" s="654" t="str">
        <f>IF(M492="R",VLOOKUP(D492,'Routes and Directions'!$A$2:$D$283,3,FALSE),VLOOKUP(D492,'Routes and Directions'!$A$2:$D$283,4,FALSE))</f>
        <v>EB</v>
      </c>
      <c r="H492" s="646">
        <v>48.137</v>
      </c>
      <c r="I492" s="646">
        <v>51.584000000000003</v>
      </c>
      <c r="K492" s="646">
        <v>141.16399999999999</v>
      </c>
      <c r="L492" s="646">
        <v>144.61099999999999</v>
      </c>
      <c r="M492" s="646" t="s">
        <v>118</v>
      </c>
      <c r="N492" s="657" t="s">
        <v>115</v>
      </c>
      <c r="O492" s="646" t="s">
        <v>350</v>
      </c>
    </row>
    <row r="493" spans="1:15">
      <c r="A493" s="647">
        <v>492</v>
      </c>
      <c r="B493" s="647">
        <v>38000</v>
      </c>
      <c r="C493" s="646" t="s">
        <v>211</v>
      </c>
      <c r="D493" s="646">
        <v>4</v>
      </c>
      <c r="F493" s="654" t="str">
        <f>IF(M493="R",VLOOKUP(D493,'Routes and Directions'!$A$2:$D$283,3,FALSE),VLOOKUP(D493,'Routes and Directions'!$A$2:$D$283,4,FALSE))</f>
        <v>EB</v>
      </c>
      <c r="G493" s="646" t="s">
        <v>118</v>
      </c>
      <c r="H493" s="646">
        <v>51.584000000000003</v>
      </c>
      <c r="I493" s="646">
        <v>65.864999999999995</v>
      </c>
      <c r="K493" s="646">
        <v>144.61099999999999</v>
      </c>
      <c r="L493" s="646">
        <v>158.892</v>
      </c>
      <c r="M493" s="646" t="s">
        <v>118</v>
      </c>
      <c r="N493" s="657" t="s">
        <v>115</v>
      </c>
      <c r="O493" s="646" t="s">
        <v>350</v>
      </c>
    </row>
    <row r="494" spans="1:15">
      <c r="A494" s="647">
        <v>493</v>
      </c>
      <c r="B494" s="647">
        <v>38900</v>
      </c>
      <c r="C494" s="646" t="s">
        <v>209</v>
      </c>
      <c r="D494" s="646">
        <v>4</v>
      </c>
      <c r="F494" s="654" t="str">
        <f>IF(M494="R",VLOOKUP(D494,'Routes and Directions'!$A$2:$D$283,3,FALSE),VLOOKUP(D494,'Routes and Directions'!$A$2:$D$283,4,FALSE))</f>
        <v>EB</v>
      </c>
      <c r="G494" s="646" t="s">
        <v>118</v>
      </c>
      <c r="H494" s="646">
        <v>0</v>
      </c>
      <c r="I494" s="646">
        <v>3.173</v>
      </c>
      <c r="K494" s="646">
        <v>158.892</v>
      </c>
      <c r="L494" s="646">
        <v>162.065</v>
      </c>
      <c r="M494" s="646" t="s">
        <v>118</v>
      </c>
      <c r="N494" s="657" t="s">
        <v>115</v>
      </c>
      <c r="O494" s="646" t="s">
        <v>350</v>
      </c>
    </row>
    <row r="495" spans="1:15">
      <c r="A495" s="647">
        <v>494</v>
      </c>
      <c r="B495" s="647">
        <v>39710</v>
      </c>
      <c r="C495" s="646" t="s">
        <v>209</v>
      </c>
      <c r="D495" s="646">
        <v>4</v>
      </c>
      <c r="F495" s="654" t="str">
        <f>IF(M495="R",VLOOKUP(D495,'Routes and Directions'!$A$2:$D$283,3,FALSE),VLOOKUP(D495,'Routes and Directions'!$A$2:$D$283,4,FALSE))</f>
        <v>EB</v>
      </c>
      <c r="H495" s="646">
        <v>3.173</v>
      </c>
      <c r="I495" s="646">
        <v>7.7329999999999997</v>
      </c>
      <c r="K495" s="646">
        <v>162.065</v>
      </c>
      <c r="L495" s="646">
        <v>166.625</v>
      </c>
      <c r="M495" s="646" t="s">
        <v>118</v>
      </c>
      <c r="N495" s="657" t="s">
        <v>115</v>
      </c>
      <c r="O495" s="646" t="s">
        <v>350</v>
      </c>
    </row>
    <row r="496" spans="1:15">
      <c r="A496" s="647">
        <v>495</v>
      </c>
      <c r="B496" s="647">
        <v>40100</v>
      </c>
      <c r="C496" s="646" t="s">
        <v>209</v>
      </c>
      <c r="D496" s="646">
        <v>4</v>
      </c>
      <c r="F496" s="654" t="str">
        <f>IF(M496="R",VLOOKUP(D496,'Routes and Directions'!$A$2:$D$283,3,FALSE),VLOOKUP(D496,'Routes and Directions'!$A$2:$D$283,4,FALSE))</f>
        <v>EB</v>
      </c>
      <c r="G496" s="646" t="s">
        <v>118</v>
      </c>
      <c r="H496" s="646">
        <v>7.7329999999999997</v>
      </c>
      <c r="I496" s="646">
        <v>7.8929999999999998</v>
      </c>
      <c r="K496" s="646">
        <v>166.625</v>
      </c>
      <c r="L496" s="646">
        <v>166.785</v>
      </c>
      <c r="M496" s="646" t="s">
        <v>118</v>
      </c>
      <c r="N496" s="657" t="s">
        <v>115</v>
      </c>
      <c r="O496" s="646" t="s">
        <v>350</v>
      </c>
    </row>
    <row r="497" spans="1:15">
      <c r="A497" s="647">
        <v>496</v>
      </c>
      <c r="B497" s="647">
        <v>40400</v>
      </c>
      <c r="C497" s="646" t="s">
        <v>209</v>
      </c>
      <c r="D497" s="646">
        <v>4</v>
      </c>
      <c r="F497" s="654" t="str">
        <f>IF(M497="R",VLOOKUP(D497,'Routes and Directions'!$A$2:$D$283,3,FALSE),VLOOKUP(D497,'Routes and Directions'!$A$2:$D$283,4,FALSE))</f>
        <v>EB</v>
      </c>
      <c r="H497" s="646">
        <v>7.8929999999999998</v>
      </c>
      <c r="I497" s="646">
        <v>31.677</v>
      </c>
      <c r="K497" s="646">
        <v>166.785</v>
      </c>
      <c r="L497" s="646">
        <v>190.56899999999999</v>
      </c>
      <c r="M497" s="646" t="s">
        <v>118</v>
      </c>
      <c r="N497" s="657" t="s">
        <v>115</v>
      </c>
      <c r="O497" s="646" t="s">
        <v>350</v>
      </c>
    </row>
    <row r="498" spans="1:15">
      <c r="A498" s="647">
        <v>497</v>
      </c>
      <c r="B498" s="647">
        <v>10</v>
      </c>
      <c r="C498" s="646" t="s">
        <v>184</v>
      </c>
      <c r="D498" s="646">
        <v>4</v>
      </c>
      <c r="F498" s="654" t="str">
        <f>IF(M498="R",VLOOKUP(D498,'Routes and Directions'!$A$2:$D$283,3,FALSE),VLOOKUP(D498,'Routes and Directions'!$A$2:$D$283,4,FALSE))</f>
        <v>WB</v>
      </c>
      <c r="G498" s="646" t="s">
        <v>121</v>
      </c>
      <c r="H498" s="646">
        <v>0</v>
      </c>
      <c r="I498" s="646">
        <v>0.17799999999999999</v>
      </c>
      <c r="K498" s="646">
        <v>0</v>
      </c>
      <c r="L498" s="646">
        <v>0.17799999999999999</v>
      </c>
      <c r="M498" s="646" t="s">
        <v>121</v>
      </c>
      <c r="N498" s="657" t="s">
        <v>123</v>
      </c>
      <c r="O498" s="646" t="s">
        <v>351</v>
      </c>
    </row>
    <row r="499" spans="1:15">
      <c r="A499" s="647">
        <v>498</v>
      </c>
      <c r="B499" s="647">
        <v>100</v>
      </c>
      <c r="C499" s="646" t="s">
        <v>184</v>
      </c>
      <c r="D499" s="646">
        <v>4</v>
      </c>
      <c r="F499" s="654" t="str">
        <f>IF(M499="R",VLOOKUP(D499,'Routes and Directions'!$A$2:$D$283,3,FALSE),VLOOKUP(D499,'Routes and Directions'!$A$2:$D$283,4,FALSE))</f>
        <v>WB</v>
      </c>
      <c r="H499" s="646">
        <v>0</v>
      </c>
      <c r="I499" s="646">
        <v>0.3</v>
      </c>
      <c r="K499" s="646">
        <v>0.17799999999999999</v>
      </c>
      <c r="L499" s="646">
        <v>0.47799999999999998</v>
      </c>
      <c r="M499" s="646" t="s">
        <v>121</v>
      </c>
      <c r="N499" s="657" t="s">
        <v>123</v>
      </c>
      <c r="O499" s="646" t="s">
        <v>351</v>
      </c>
    </row>
    <row r="500" spans="1:15">
      <c r="A500" s="647">
        <v>499</v>
      </c>
      <c r="B500" s="647">
        <v>740</v>
      </c>
      <c r="C500" s="646" t="s">
        <v>184</v>
      </c>
      <c r="D500" s="646">
        <v>4</v>
      </c>
      <c r="F500" s="654" t="str">
        <f>IF(M500="R",VLOOKUP(D500,'Routes and Directions'!$A$2:$D$283,3,FALSE),VLOOKUP(D500,'Routes and Directions'!$A$2:$D$283,4,FALSE))</f>
        <v>WB</v>
      </c>
      <c r="G500" s="646" t="s">
        <v>118</v>
      </c>
      <c r="H500" s="646">
        <v>0.3</v>
      </c>
      <c r="I500" s="646">
        <v>1.34</v>
      </c>
      <c r="K500" s="646">
        <v>0.47799999999999998</v>
      </c>
      <c r="L500" s="646">
        <v>1.518</v>
      </c>
      <c r="M500" s="646" t="s">
        <v>121</v>
      </c>
      <c r="N500" s="657" t="s">
        <v>123</v>
      </c>
      <c r="O500" s="646" t="s">
        <v>351</v>
      </c>
    </row>
    <row r="501" spans="1:15">
      <c r="A501" s="647">
        <v>500</v>
      </c>
      <c r="B501" s="647">
        <v>1040</v>
      </c>
      <c r="C501" s="646" t="s">
        <v>184</v>
      </c>
      <c r="D501" s="646">
        <v>4</v>
      </c>
      <c r="F501" s="654" t="str">
        <f>IF(M501="R",VLOOKUP(D501,'Routes and Directions'!$A$2:$D$283,3,FALSE),VLOOKUP(D501,'Routes and Directions'!$A$2:$D$283,4,FALSE))</f>
        <v>WB</v>
      </c>
      <c r="H501" s="646">
        <v>1.54</v>
      </c>
      <c r="I501" s="646">
        <v>1.6919999999999999</v>
      </c>
      <c r="K501" s="646">
        <v>1.518</v>
      </c>
      <c r="L501" s="646">
        <v>1.67</v>
      </c>
      <c r="M501" s="646" t="s">
        <v>121</v>
      </c>
      <c r="N501" s="657" t="s">
        <v>123</v>
      </c>
      <c r="O501" s="646" t="s">
        <v>351</v>
      </c>
    </row>
    <row r="502" spans="1:15">
      <c r="A502" s="647">
        <v>501</v>
      </c>
      <c r="B502" s="647">
        <v>1040</v>
      </c>
      <c r="C502" s="646" t="s">
        <v>184</v>
      </c>
      <c r="D502" s="646">
        <v>4</v>
      </c>
      <c r="F502" s="654" t="str">
        <f>IF(M502="R",VLOOKUP(D502,'Routes and Directions'!$A$2:$D$283,3,FALSE),VLOOKUP(D502,'Routes and Directions'!$A$2:$D$283,4,FALSE))</f>
        <v>WB</v>
      </c>
      <c r="H502" s="646">
        <v>1.6919999999999999</v>
      </c>
      <c r="I502" s="646">
        <v>4.5179999999999998</v>
      </c>
      <c r="K502" s="646">
        <v>1.67</v>
      </c>
      <c r="L502" s="646">
        <v>4.4960000000000004</v>
      </c>
      <c r="M502" s="646" t="s">
        <v>121</v>
      </c>
      <c r="N502" s="657" t="s">
        <v>115</v>
      </c>
      <c r="O502" s="646" t="s">
        <v>351</v>
      </c>
    </row>
    <row r="503" spans="1:15">
      <c r="A503" s="647">
        <v>502</v>
      </c>
      <c r="B503" s="647">
        <v>1700</v>
      </c>
      <c r="C503" s="646" t="s">
        <v>184</v>
      </c>
      <c r="D503" s="646">
        <v>4</v>
      </c>
      <c r="F503" s="654" t="str">
        <f>IF(M503="R",VLOOKUP(D503,'Routes and Directions'!$A$2:$D$283,3,FALSE),VLOOKUP(D503,'Routes and Directions'!$A$2:$D$283,4,FALSE))</f>
        <v>WB</v>
      </c>
      <c r="G503" s="646" t="s">
        <v>122</v>
      </c>
      <c r="H503" s="646">
        <v>4.5179999999999998</v>
      </c>
      <c r="I503" s="646">
        <v>4.601</v>
      </c>
      <c r="K503" s="646">
        <v>4.4960000000000004</v>
      </c>
      <c r="L503" s="646">
        <v>4.5789999999999997</v>
      </c>
      <c r="M503" s="646" t="s">
        <v>121</v>
      </c>
      <c r="N503" s="657" t="s">
        <v>115</v>
      </c>
      <c r="O503" s="646" t="s">
        <v>351</v>
      </c>
    </row>
    <row r="504" spans="1:15">
      <c r="A504" s="647">
        <v>503</v>
      </c>
      <c r="B504" s="647">
        <v>1700</v>
      </c>
      <c r="C504" s="646" t="s">
        <v>184</v>
      </c>
      <c r="D504" s="646">
        <v>4</v>
      </c>
      <c r="F504" s="654" t="str">
        <f>IF(M504="R",VLOOKUP(D504,'Routes and Directions'!$A$2:$D$283,3,FALSE),VLOOKUP(D504,'Routes and Directions'!$A$2:$D$283,4,FALSE))</f>
        <v>WB</v>
      </c>
      <c r="G504" s="646" t="s">
        <v>122</v>
      </c>
      <c r="H504" s="646">
        <v>4.601</v>
      </c>
      <c r="I504" s="646">
        <v>4.9290000000000003</v>
      </c>
      <c r="K504" s="646">
        <v>4.5789999999999997</v>
      </c>
      <c r="L504" s="646">
        <v>4.907</v>
      </c>
      <c r="M504" s="646" t="s">
        <v>121</v>
      </c>
      <c r="N504" s="657" t="s">
        <v>123</v>
      </c>
      <c r="O504" s="646" t="s">
        <v>351</v>
      </c>
    </row>
    <row r="505" spans="1:15">
      <c r="A505" s="647">
        <v>504</v>
      </c>
      <c r="B505" s="647">
        <v>2200</v>
      </c>
      <c r="C505" s="646" t="s">
        <v>184</v>
      </c>
      <c r="D505" s="646">
        <v>4</v>
      </c>
      <c r="F505" s="654" t="str">
        <f>IF(M505="R",VLOOKUP(D505,'Routes and Directions'!$A$2:$D$283,3,FALSE),VLOOKUP(D505,'Routes and Directions'!$A$2:$D$283,4,FALSE))</f>
        <v>WB</v>
      </c>
      <c r="G505" s="646" t="s">
        <v>118</v>
      </c>
      <c r="H505" s="646">
        <v>4.508</v>
      </c>
      <c r="I505" s="646">
        <v>11.72</v>
      </c>
      <c r="K505" s="646">
        <v>4.907</v>
      </c>
      <c r="L505" s="646">
        <v>12.119</v>
      </c>
      <c r="M505" s="646" t="s">
        <v>121</v>
      </c>
      <c r="N505" s="657" t="s">
        <v>123</v>
      </c>
      <c r="O505" s="646" t="s">
        <v>351</v>
      </c>
    </row>
    <row r="506" spans="1:15">
      <c r="A506" s="647">
        <v>505</v>
      </c>
      <c r="B506" s="647">
        <v>5325</v>
      </c>
      <c r="C506" s="646" t="s">
        <v>184</v>
      </c>
      <c r="D506" s="646">
        <v>4</v>
      </c>
      <c r="F506" s="654" t="str">
        <f>IF(M506="R",VLOOKUP(D506,'Routes and Directions'!$A$2:$D$283,3,FALSE),VLOOKUP(D506,'Routes and Directions'!$A$2:$D$283,4,FALSE))</f>
        <v>WB</v>
      </c>
      <c r="H506" s="646">
        <v>12.3</v>
      </c>
      <c r="I506" s="646">
        <v>12.994999999999999</v>
      </c>
      <c r="K506" s="646">
        <v>12.119</v>
      </c>
      <c r="L506" s="646">
        <v>12.814</v>
      </c>
      <c r="M506" s="646" t="s">
        <v>121</v>
      </c>
      <c r="N506" s="657" t="s">
        <v>123</v>
      </c>
      <c r="O506" s="646" t="s">
        <v>351</v>
      </c>
    </row>
    <row r="507" spans="1:15">
      <c r="A507" s="647">
        <v>506</v>
      </c>
      <c r="B507" s="647">
        <v>6220</v>
      </c>
      <c r="C507" s="646" t="s">
        <v>184</v>
      </c>
      <c r="D507" s="646">
        <v>4</v>
      </c>
      <c r="F507" s="654" t="str">
        <f>IF(M507="R",VLOOKUP(D507,'Routes and Directions'!$A$2:$D$283,3,FALSE),VLOOKUP(D507,'Routes and Directions'!$A$2:$D$283,4,FALSE))</f>
        <v>WB</v>
      </c>
      <c r="G507" s="646" t="s">
        <v>118</v>
      </c>
      <c r="H507" s="646">
        <v>12.975</v>
      </c>
      <c r="I507" s="646">
        <v>20.75</v>
      </c>
      <c r="K507" s="646">
        <v>12.814</v>
      </c>
      <c r="L507" s="646">
        <v>20.588999999999999</v>
      </c>
      <c r="M507" s="646" t="s">
        <v>121</v>
      </c>
      <c r="N507" s="657" t="s">
        <v>123</v>
      </c>
      <c r="O507" s="646" t="s">
        <v>351</v>
      </c>
    </row>
    <row r="508" spans="1:15">
      <c r="A508" s="647">
        <v>507</v>
      </c>
      <c r="B508" s="647">
        <v>11660</v>
      </c>
      <c r="C508" s="646" t="s">
        <v>184</v>
      </c>
      <c r="D508" s="646">
        <v>4</v>
      </c>
      <c r="F508" s="654" t="str">
        <f>IF(M508="R",VLOOKUP(D508,'Routes and Directions'!$A$2:$D$283,3,FALSE),VLOOKUP(D508,'Routes and Directions'!$A$2:$D$283,4,FALSE))</f>
        <v>WB</v>
      </c>
      <c r="H508" s="646">
        <v>20.774000000000001</v>
      </c>
      <c r="I508" s="646">
        <v>27.329000000000001</v>
      </c>
      <c r="K508" s="646">
        <v>20.588999999999999</v>
      </c>
      <c r="L508" s="646">
        <v>27.143999999999998</v>
      </c>
      <c r="M508" s="646" t="s">
        <v>121</v>
      </c>
      <c r="N508" s="657" t="s">
        <v>123</v>
      </c>
      <c r="O508" s="646" t="s">
        <v>351</v>
      </c>
    </row>
    <row r="509" spans="1:15">
      <c r="A509" s="647">
        <v>508</v>
      </c>
      <c r="B509" s="647">
        <v>14810</v>
      </c>
      <c r="C509" s="646" t="s">
        <v>184</v>
      </c>
      <c r="D509" s="646">
        <v>4</v>
      </c>
      <c r="F509" s="654" t="str">
        <f>IF(M509="R",VLOOKUP(D509,'Routes and Directions'!$A$2:$D$283,3,FALSE),VLOOKUP(D509,'Routes and Directions'!$A$2:$D$283,4,FALSE))</f>
        <v>WB</v>
      </c>
      <c r="G509" s="646" t="s">
        <v>122</v>
      </c>
      <c r="H509" s="646">
        <v>27.329000000000001</v>
      </c>
      <c r="I509" s="646">
        <v>27.516999999999999</v>
      </c>
      <c r="K509" s="646">
        <v>27.143999999999998</v>
      </c>
      <c r="L509" s="646">
        <v>27.332000000000001</v>
      </c>
      <c r="M509" s="646" t="s">
        <v>121</v>
      </c>
      <c r="N509" s="657" t="s">
        <v>123</v>
      </c>
      <c r="O509" s="646" t="s">
        <v>351</v>
      </c>
    </row>
    <row r="510" spans="1:15">
      <c r="A510" s="647">
        <v>509</v>
      </c>
      <c r="B510" s="647">
        <v>15010</v>
      </c>
      <c r="C510" s="646" t="s">
        <v>184</v>
      </c>
      <c r="D510" s="646">
        <v>4</v>
      </c>
      <c r="F510" s="654" t="str">
        <f>IF(M510="R",VLOOKUP(D510,'Routes and Directions'!$A$2:$D$283,3,FALSE),VLOOKUP(D510,'Routes and Directions'!$A$2:$D$283,4,FALSE))</f>
        <v>WB</v>
      </c>
      <c r="G510" s="646" t="s">
        <v>118</v>
      </c>
      <c r="H510" s="646">
        <v>27.516999999999999</v>
      </c>
      <c r="I510" s="646">
        <v>30.036999999999999</v>
      </c>
      <c r="K510" s="646">
        <v>27.332000000000001</v>
      </c>
      <c r="L510" s="646">
        <v>29.852</v>
      </c>
      <c r="M510" s="646" t="s">
        <v>121</v>
      </c>
      <c r="N510" s="657" t="s">
        <v>123</v>
      </c>
      <c r="O510" s="646" t="s">
        <v>351</v>
      </c>
    </row>
    <row r="511" spans="1:15">
      <c r="A511" s="647">
        <v>510</v>
      </c>
      <c r="B511" s="647">
        <v>16310</v>
      </c>
      <c r="C511" s="646" t="s">
        <v>184</v>
      </c>
      <c r="D511" s="646">
        <v>4</v>
      </c>
      <c r="F511" s="654" t="str">
        <f>IF(M511="R",VLOOKUP(D511,'Routes and Directions'!$A$2:$D$283,3,FALSE),VLOOKUP(D511,'Routes and Directions'!$A$2:$D$283,4,FALSE))</f>
        <v>WB</v>
      </c>
      <c r="G511" s="646" t="s">
        <v>122</v>
      </c>
      <c r="H511" s="646">
        <v>30.036999999999999</v>
      </c>
      <c r="I511" s="646">
        <v>31.521000000000001</v>
      </c>
      <c r="K511" s="646">
        <v>29.852</v>
      </c>
      <c r="L511" s="646">
        <v>31.335999999999999</v>
      </c>
      <c r="M511" s="646" t="s">
        <v>121</v>
      </c>
      <c r="N511" s="657" t="s">
        <v>123</v>
      </c>
      <c r="O511" s="646" t="s">
        <v>351</v>
      </c>
    </row>
    <row r="512" spans="1:15">
      <c r="A512" s="647">
        <v>511</v>
      </c>
      <c r="B512" s="647">
        <v>17110</v>
      </c>
      <c r="C512" s="646" t="s">
        <v>184</v>
      </c>
      <c r="D512" s="646">
        <v>4</v>
      </c>
      <c r="F512" s="654" t="str">
        <f>IF(M512="R",VLOOKUP(D512,'Routes and Directions'!$A$2:$D$283,3,FALSE),VLOOKUP(D512,'Routes and Directions'!$A$2:$D$283,4,FALSE))</f>
        <v>WB</v>
      </c>
      <c r="H512" s="646">
        <v>31.13</v>
      </c>
      <c r="I512" s="646">
        <v>31.268000000000001</v>
      </c>
      <c r="K512" s="646">
        <v>31.335999999999999</v>
      </c>
      <c r="L512" s="646">
        <v>31.474</v>
      </c>
      <c r="M512" s="646" t="s">
        <v>121</v>
      </c>
      <c r="N512" s="657" t="s">
        <v>123</v>
      </c>
      <c r="O512" s="646" t="s">
        <v>351</v>
      </c>
    </row>
    <row r="513" spans="1:15">
      <c r="A513" s="647">
        <v>512</v>
      </c>
      <c r="B513" s="647">
        <v>17110</v>
      </c>
      <c r="C513" s="646" t="s">
        <v>184</v>
      </c>
      <c r="D513" s="646">
        <v>4</v>
      </c>
      <c r="F513" s="654" t="str">
        <f>IF(M513="R",VLOOKUP(D513,'Routes and Directions'!$A$2:$D$283,3,FALSE),VLOOKUP(D513,'Routes and Directions'!$A$2:$D$283,4,FALSE))</f>
        <v>WB</v>
      </c>
      <c r="H513" s="646">
        <v>31.268000000000001</v>
      </c>
      <c r="I513" s="646">
        <v>32.594999999999999</v>
      </c>
      <c r="K513" s="646">
        <v>31.474</v>
      </c>
      <c r="L513" s="646">
        <v>32.801000000000002</v>
      </c>
      <c r="M513" s="646" t="s">
        <v>121</v>
      </c>
      <c r="N513" s="657" t="s">
        <v>115</v>
      </c>
      <c r="O513" s="646" t="s">
        <v>351</v>
      </c>
    </row>
    <row r="514" spans="1:15">
      <c r="A514" s="647">
        <v>513</v>
      </c>
      <c r="B514" s="647">
        <v>17400</v>
      </c>
      <c r="C514" s="646" t="s">
        <v>184</v>
      </c>
      <c r="D514" s="646">
        <v>4</v>
      </c>
      <c r="F514" s="654" t="str">
        <f>IF(M514="R",VLOOKUP(D514,'Routes and Directions'!$A$2:$D$283,3,FALSE),VLOOKUP(D514,'Routes and Directions'!$A$2:$D$283,4,FALSE))</f>
        <v>WB</v>
      </c>
      <c r="G514" s="646" t="s">
        <v>122</v>
      </c>
      <c r="H514" s="646">
        <v>32.594999999999999</v>
      </c>
      <c r="I514" s="646">
        <v>32.881999999999998</v>
      </c>
      <c r="K514" s="646">
        <v>32.801000000000002</v>
      </c>
      <c r="L514" s="646">
        <v>33.088000000000001</v>
      </c>
      <c r="M514" s="646" t="s">
        <v>121</v>
      </c>
      <c r="N514" s="657" t="s">
        <v>115</v>
      </c>
      <c r="O514" s="646" t="s">
        <v>351</v>
      </c>
    </row>
    <row r="515" spans="1:15">
      <c r="A515" s="647">
        <v>514</v>
      </c>
      <c r="B515" s="647">
        <v>17700</v>
      </c>
      <c r="C515" s="646" t="s">
        <v>184</v>
      </c>
      <c r="D515" s="646">
        <v>4</v>
      </c>
      <c r="F515" s="654" t="str">
        <f>IF(M515="R",VLOOKUP(D515,'Routes and Directions'!$A$2:$D$283,3,FALSE),VLOOKUP(D515,'Routes and Directions'!$A$2:$D$283,4,FALSE))</f>
        <v>WB</v>
      </c>
      <c r="H515" s="646">
        <v>32.951999999999998</v>
      </c>
      <c r="I515" s="646">
        <v>33.729999999999997</v>
      </c>
      <c r="K515" s="646">
        <v>33.088000000000001</v>
      </c>
      <c r="L515" s="646">
        <v>33.866</v>
      </c>
      <c r="M515" s="646" t="s">
        <v>121</v>
      </c>
      <c r="N515" s="657" t="s">
        <v>115</v>
      </c>
      <c r="O515" s="646" t="s">
        <v>351</v>
      </c>
    </row>
    <row r="516" spans="1:15">
      <c r="A516" s="647">
        <v>515</v>
      </c>
      <c r="B516" s="647">
        <v>17700</v>
      </c>
      <c r="C516" s="646" t="s">
        <v>184</v>
      </c>
      <c r="D516" s="646">
        <v>4</v>
      </c>
      <c r="F516" s="654" t="str">
        <f>IF(M516="R",VLOOKUP(D516,'Routes and Directions'!$A$2:$D$283,3,FALSE),VLOOKUP(D516,'Routes and Directions'!$A$2:$D$283,4,FALSE))</f>
        <v>WB</v>
      </c>
      <c r="H516" s="646">
        <v>33.729999999999997</v>
      </c>
      <c r="I516" s="646">
        <v>34.020000000000003</v>
      </c>
      <c r="K516" s="646">
        <v>33.866</v>
      </c>
      <c r="L516" s="646">
        <v>34.155999999999999</v>
      </c>
      <c r="M516" s="646" t="s">
        <v>121</v>
      </c>
      <c r="N516" s="657" t="s">
        <v>123</v>
      </c>
      <c r="O516" s="646" t="s">
        <v>351</v>
      </c>
    </row>
    <row r="517" spans="1:15">
      <c r="A517" s="647">
        <v>516</v>
      </c>
      <c r="B517" s="647">
        <v>17700</v>
      </c>
      <c r="C517" s="646" t="s">
        <v>184</v>
      </c>
      <c r="D517" s="646">
        <v>4</v>
      </c>
      <c r="F517" s="654" t="str">
        <f>IF(M517="R",VLOOKUP(D517,'Routes and Directions'!$A$2:$D$283,3,FALSE),VLOOKUP(D517,'Routes and Directions'!$A$2:$D$283,4,FALSE))</f>
        <v>WB</v>
      </c>
      <c r="H517" s="646">
        <v>34.020000000000003</v>
      </c>
      <c r="I517" s="646">
        <v>34.293999999999997</v>
      </c>
      <c r="K517" s="646">
        <v>34.155999999999999</v>
      </c>
      <c r="L517" s="646">
        <v>34.43</v>
      </c>
      <c r="M517" s="646" t="s">
        <v>121</v>
      </c>
      <c r="N517" s="657" t="s">
        <v>115</v>
      </c>
      <c r="O517" s="646" t="s">
        <v>351</v>
      </c>
    </row>
    <row r="518" spans="1:15">
      <c r="A518" s="647">
        <v>517</v>
      </c>
      <c r="B518" s="647">
        <v>18380</v>
      </c>
      <c r="C518" s="646" t="s">
        <v>184</v>
      </c>
      <c r="D518" s="646">
        <v>4</v>
      </c>
      <c r="F518" s="654" t="str">
        <f>IF(M518="R",VLOOKUP(D518,'Routes and Directions'!$A$2:$D$283,3,FALSE),VLOOKUP(D518,'Routes and Directions'!$A$2:$D$283,4,FALSE))</f>
        <v>WB</v>
      </c>
      <c r="G518" s="646" t="s">
        <v>118</v>
      </c>
      <c r="H518" s="646">
        <v>34.293999999999997</v>
      </c>
      <c r="I518" s="646">
        <v>35.241999999999997</v>
      </c>
      <c r="K518" s="646">
        <v>34.43</v>
      </c>
      <c r="L518" s="646">
        <v>35.378</v>
      </c>
      <c r="M518" s="646" t="s">
        <v>121</v>
      </c>
      <c r="N518" s="657" t="s">
        <v>115</v>
      </c>
      <c r="O518" s="646" t="s">
        <v>351</v>
      </c>
    </row>
    <row r="519" spans="1:15">
      <c r="A519" s="647">
        <v>518</v>
      </c>
      <c r="B519" s="647">
        <v>18460</v>
      </c>
      <c r="C519" s="646" t="s">
        <v>184</v>
      </c>
      <c r="D519" s="646">
        <v>4</v>
      </c>
      <c r="F519" s="654" t="str">
        <f>IF(M519="R",VLOOKUP(D519,'Routes and Directions'!$A$2:$D$283,3,FALSE),VLOOKUP(D519,'Routes and Directions'!$A$2:$D$283,4,FALSE))</f>
        <v>WB</v>
      </c>
      <c r="H519" s="646">
        <v>35.381</v>
      </c>
      <c r="I519" s="646">
        <v>38.700000000000003</v>
      </c>
      <c r="K519" s="646">
        <v>35.378</v>
      </c>
      <c r="L519" s="646">
        <v>38.697000000000003</v>
      </c>
      <c r="M519" s="646" t="s">
        <v>121</v>
      </c>
      <c r="N519" s="657" t="s">
        <v>115</v>
      </c>
      <c r="O519" s="646" t="s">
        <v>351</v>
      </c>
    </row>
    <row r="520" spans="1:15">
      <c r="A520" s="647">
        <v>519</v>
      </c>
      <c r="B520" s="647">
        <v>19270</v>
      </c>
      <c r="C520" s="646" t="s">
        <v>184</v>
      </c>
      <c r="D520" s="646">
        <v>4</v>
      </c>
      <c r="F520" s="654" t="str">
        <f>IF(M520="R",VLOOKUP(D520,'Routes and Directions'!$A$2:$D$283,3,FALSE),VLOOKUP(D520,'Routes and Directions'!$A$2:$D$283,4,FALSE))</f>
        <v>WB</v>
      </c>
      <c r="G520" s="646" t="s">
        <v>118</v>
      </c>
      <c r="H520" s="646">
        <v>38.700000000000003</v>
      </c>
      <c r="I520" s="646">
        <v>38.96</v>
      </c>
      <c r="K520" s="646">
        <v>38.697000000000003</v>
      </c>
      <c r="L520" s="646">
        <v>38.957000000000001</v>
      </c>
      <c r="M520" s="646" t="s">
        <v>121</v>
      </c>
      <c r="N520" s="657" t="s">
        <v>123</v>
      </c>
      <c r="O520" s="646" t="s">
        <v>351</v>
      </c>
    </row>
    <row r="521" spans="1:15">
      <c r="A521" s="647">
        <v>520</v>
      </c>
      <c r="B521" s="647">
        <v>19270</v>
      </c>
      <c r="C521" s="646" t="s">
        <v>184</v>
      </c>
      <c r="D521" s="646">
        <v>4</v>
      </c>
      <c r="F521" s="654" t="str">
        <f>IF(M521="R",VLOOKUP(D521,'Routes and Directions'!$A$2:$D$283,3,FALSE),VLOOKUP(D521,'Routes and Directions'!$A$2:$D$283,4,FALSE))</f>
        <v>WB</v>
      </c>
      <c r="G521" s="646" t="s">
        <v>118</v>
      </c>
      <c r="H521" s="646">
        <v>38.96</v>
      </c>
      <c r="I521" s="646">
        <v>39.24</v>
      </c>
      <c r="K521" s="646">
        <v>38.957000000000001</v>
      </c>
      <c r="L521" s="646">
        <v>39.237000000000002</v>
      </c>
      <c r="M521" s="646" t="s">
        <v>121</v>
      </c>
      <c r="N521" s="657" t="s">
        <v>115</v>
      </c>
      <c r="O521" s="646" t="s">
        <v>351</v>
      </c>
    </row>
    <row r="522" spans="1:15">
      <c r="A522" s="647">
        <v>521</v>
      </c>
      <c r="B522" s="647">
        <v>19550</v>
      </c>
      <c r="C522" s="646" t="s">
        <v>184</v>
      </c>
      <c r="D522" s="646">
        <v>4</v>
      </c>
      <c r="F522" s="654" t="str">
        <f>IF(M522="R",VLOOKUP(D522,'Routes and Directions'!$A$2:$D$283,3,FALSE),VLOOKUP(D522,'Routes and Directions'!$A$2:$D$283,4,FALSE))</f>
        <v>WB</v>
      </c>
      <c r="H522" s="646">
        <v>39.26</v>
      </c>
      <c r="I522" s="646">
        <v>40.811999999999998</v>
      </c>
      <c r="K522" s="646">
        <v>39.237000000000002</v>
      </c>
      <c r="L522" s="646">
        <v>40.789000000000001</v>
      </c>
      <c r="M522" s="646" t="s">
        <v>121</v>
      </c>
      <c r="N522" s="657" t="s">
        <v>115</v>
      </c>
      <c r="O522" s="646" t="s">
        <v>351</v>
      </c>
    </row>
    <row r="523" spans="1:15">
      <c r="A523" s="647">
        <v>522</v>
      </c>
      <c r="B523" s="647">
        <v>20300</v>
      </c>
      <c r="C523" s="646" t="s">
        <v>184</v>
      </c>
      <c r="D523" s="646">
        <v>4</v>
      </c>
      <c r="F523" s="654" t="str">
        <f>IF(M523="R",VLOOKUP(D523,'Routes and Directions'!$A$2:$D$283,3,FALSE),VLOOKUP(D523,'Routes and Directions'!$A$2:$D$283,4,FALSE))</f>
        <v>WB</v>
      </c>
      <c r="G523" s="646" t="s">
        <v>118</v>
      </c>
      <c r="H523" s="646">
        <v>40.811999999999998</v>
      </c>
      <c r="I523" s="646">
        <v>41.134</v>
      </c>
      <c r="K523" s="646">
        <v>40.789000000000001</v>
      </c>
      <c r="L523" s="646">
        <v>41.110999999999997</v>
      </c>
      <c r="M523" s="646" t="s">
        <v>121</v>
      </c>
      <c r="N523" s="657" t="s">
        <v>115</v>
      </c>
      <c r="O523" s="646" t="s">
        <v>351</v>
      </c>
    </row>
    <row r="524" spans="1:15">
      <c r="A524" s="647">
        <v>523</v>
      </c>
      <c r="B524" s="647">
        <v>20600</v>
      </c>
      <c r="C524" s="646" t="s">
        <v>184</v>
      </c>
      <c r="D524" s="646">
        <v>4</v>
      </c>
      <c r="F524" s="654" t="str">
        <f>IF(M524="R",VLOOKUP(D524,'Routes and Directions'!$A$2:$D$283,3,FALSE),VLOOKUP(D524,'Routes and Directions'!$A$2:$D$283,4,FALSE))</f>
        <v>WB</v>
      </c>
      <c r="H524" s="646">
        <v>41.14</v>
      </c>
      <c r="I524" s="646">
        <v>42.816000000000003</v>
      </c>
      <c r="K524" s="646">
        <v>41.110999999999997</v>
      </c>
      <c r="L524" s="646">
        <v>42.786999999999999</v>
      </c>
      <c r="M524" s="646" t="s">
        <v>121</v>
      </c>
      <c r="N524" s="657" t="s">
        <v>115</v>
      </c>
      <c r="O524" s="646" t="s">
        <v>351</v>
      </c>
    </row>
    <row r="525" spans="1:15">
      <c r="A525" s="647">
        <v>524</v>
      </c>
      <c r="B525" s="647">
        <v>20810</v>
      </c>
      <c r="C525" s="646" t="s">
        <v>184</v>
      </c>
      <c r="D525" s="646">
        <v>4</v>
      </c>
      <c r="F525" s="654" t="str">
        <f>IF(M525="R",VLOOKUP(D525,'Routes and Directions'!$A$2:$D$283,3,FALSE),VLOOKUP(D525,'Routes and Directions'!$A$2:$D$283,4,FALSE))</f>
        <v>WB</v>
      </c>
      <c r="G525" s="646" t="s">
        <v>119</v>
      </c>
      <c r="H525" s="646">
        <v>42.847000000000001</v>
      </c>
      <c r="I525" s="646">
        <v>43.148000000000003</v>
      </c>
      <c r="K525" s="646">
        <v>42.786999999999999</v>
      </c>
      <c r="L525" s="646">
        <v>43.088000000000001</v>
      </c>
      <c r="M525" s="646" t="s">
        <v>121</v>
      </c>
      <c r="N525" s="657" t="s">
        <v>123</v>
      </c>
      <c r="O525" s="646" t="s">
        <v>351</v>
      </c>
    </row>
    <row r="526" spans="1:15">
      <c r="A526" s="647">
        <v>525</v>
      </c>
      <c r="B526" s="647">
        <v>21000</v>
      </c>
      <c r="C526" s="646" t="s">
        <v>184</v>
      </c>
      <c r="D526" s="646">
        <v>4</v>
      </c>
      <c r="F526" s="654" t="str">
        <f>IF(M526="R",VLOOKUP(D526,'Routes and Directions'!$A$2:$D$283,3,FALSE),VLOOKUP(D526,'Routes and Directions'!$A$2:$D$283,4,FALSE))</f>
        <v>WB</v>
      </c>
      <c r="H526" s="646">
        <v>43.148000000000003</v>
      </c>
      <c r="I526" s="646">
        <v>44.277999999999999</v>
      </c>
      <c r="K526" s="646">
        <v>43.088000000000001</v>
      </c>
      <c r="L526" s="646">
        <v>44.218000000000004</v>
      </c>
      <c r="M526" s="646" t="s">
        <v>121</v>
      </c>
      <c r="N526" s="657" t="s">
        <v>115</v>
      </c>
      <c r="O526" s="646" t="s">
        <v>351</v>
      </c>
    </row>
    <row r="527" spans="1:15">
      <c r="A527" s="647">
        <v>526</v>
      </c>
      <c r="B527" s="647">
        <v>21150</v>
      </c>
      <c r="C527" s="646" t="s">
        <v>184</v>
      </c>
      <c r="D527" s="646">
        <v>4</v>
      </c>
      <c r="F527" s="654" t="str">
        <f>IF(M527="R",VLOOKUP(D527,'Routes and Directions'!$A$2:$D$283,3,FALSE),VLOOKUP(D527,'Routes and Directions'!$A$2:$D$283,4,FALSE))</f>
        <v>WB</v>
      </c>
      <c r="G527" s="646" t="s">
        <v>118</v>
      </c>
      <c r="H527" s="659">
        <v>44.277999999999999</v>
      </c>
      <c r="I527" s="659">
        <v>44.531999999999996</v>
      </c>
      <c r="K527" s="646">
        <v>44.218000000000004</v>
      </c>
      <c r="L527" s="646">
        <v>44.472000000000001</v>
      </c>
      <c r="M527" s="646" t="s">
        <v>121</v>
      </c>
      <c r="N527" s="657" t="s">
        <v>123</v>
      </c>
      <c r="O527" s="646" t="s">
        <v>351</v>
      </c>
    </row>
    <row r="528" spans="1:15">
      <c r="A528" s="647">
        <v>527</v>
      </c>
      <c r="B528" s="647">
        <v>21440</v>
      </c>
      <c r="C528" s="646" t="s">
        <v>184</v>
      </c>
      <c r="D528" s="646">
        <v>4</v>
      </c>
      <c r="F528" s="654" t="str">
        <f>IF(M528="R",VLOOKUP(D528,'Routes and Directions'!$A$2:$D$283,3,FALSE),VLOOKUP(D528,'Routes and Directions'!$A$2:$D$283,4,FALSE))</f>
        <v>WB</v>
      </c>
      <c r="H528" s="659">
        <v>44.601999999999997</v>
      </c>
      <c r="I528" s="659">
        <v>48.392000000000003</v>
      </c>
      <c r="K528" s="646">
        <v>44.472000000000001</v>
      </c>
      <c r="L528" s="646">
        <v>48.262</v>
      </c>
      <c r="M528" s="646" t="s">
        <v>121</v>
      </c>
      <c r="N528" s="657" t="s">
        <v>115</v>
      </c>
      <c r="O528" s="646" t="s">
        <v>351</v>
      </c>
    </row>
    <row r="529" spans="1:15">
      <c r="A529" s="647">
        <v>528</v>
      </c>
      <c r="B529" s="647">
        <v>22700</v>
      </c>
      <c r="C529" s="646" t="s">
        <v>213</v>
      </c>
      <c r="D529" s="646">
        <v>4</v>
      </c>
      <c r="F529" s="654" t="str">
        <f>IF(M529="R",VLOOKUP(D529,'Routes and Directions'!$A$2:$D$283,3,FALSE),VLOOKUP(D529,'Routes and Directions'!$A$2:$D$283,4,FALSE))</f>
        <v>WB</v>
      </c>
      <c r="H529" s="646">
        <v>0</v>
      </c>
      <c r="I529" s="646">
        <v>8.0540000000000003</v>
      </c>
      <c r="K529" s="646">
        <v>48.262</v>
      </c>
      <c r="L529" s="646">
        <v>56.316000000000003</v>
      </c>
      <c r="M529" s="646" t="s">
        <v>121</v>
      </c>
      <c r="N529" s="657" t="s">
        <v>115</v>
      </c>
      <c r="O529" s="646" t="s">
        <v>351</v>
      </c>
    </row>
    <row r="530" spans="1:15">
      <c r="A530" s="647">
        <v>529</v>
      </c>
      <c r="B530" s="647">
        <v>23800</v>
      </c>
      <c r="C530" s="646" t="s">
        <v>213</v>
      </c>
      <c r="D530" s="646">
        <v>4</v>
      </c>
      <c r="F530" s="654" t="str">
        <f>IF(M530="R",VLOOKUP(D530,'Routes and Directions'!$A$2:$D$283,3,FALSE),VLOOKUP(D530,'Routes and Directions'!$A$2:$D$283,4,FALSE))</f>
        <v>WB</v>
      </c>
      <c r="G530" s="646" t="s">
        <v>118</v>
      </c>
      <c r="H530" s="646">
        <v>8.0540000000000003</v>
      </c>
      <c r="I530" s="646">
        <v>8.8569999999999993</v>
      </c>
      <c r="K530" s="646">
        <v>56.316000000000003</v>
      </c>
      <c r="L530" s="646">
        <v>57.119</v>
      </c>
      <c r="M530" s="646" t="s">
        <v>121</v>
      </c>
      <c r="N530" s="657" t="s">
        <v>115</v>
      </c>
      <c r="O530" s="646" t="s">
        <v>351</v>
      </c>
    </row>
    <row r="531" spans="1:15">
      <c r="A531" s="647">
        <v>530</v>
      </c>
      <c r="B531" s="647">
        <v>24100</v>
      </c>
      <c r="C531" s="646" t="s">
        <v>213</v>
      </c>
      <c r="D531" s="646">
        <v>4</v>
      </c>
      <c r="F531" s="654" t="str">
        <f>IF(M531="R",VLOOKUP(D531,'Routes and Directions'!$A$2:$D$283,3,FALSE),VLOOKUP(D531,'Routes and Directions'!$A$2:$D$283,4,FALSE))</f>
        <v>WB</v>
      </c>
      <c r="H531" s="646">
        <v>8.8970000000000002</v>
      </c>
      <c r="I531" s="646">
        <v>13.427</v>
      </c>
      <c r="K531" s="646">
        <v>57.119</v>
      </c>
      <c r="L531" s="646">
        <v>61.649000000000001</v>
      </c>
      <c r="M531" s="646" t="s">
        <v>121</v>
      </c>
      <c r="N531" s="657" t="s">
        <v>115</v>
      </c>
      <c r="O531" s="646" t="s">
        <v>351</v>
      </c>
    </row>
    <row r="532" spans="1:15">
      <c r="A532" s="647">
        <v>531</v>
      </c>
      <c r="B532" s="647">
        <v>24250</v>
      </c>
      <c r="C532" s="646" t="s">
        <v>213</v>
      </c>
      <c r="D532" s="646">
        <v>4</v>
      </c>
      <c r="F532" s="654" t="str">
        <f>IF(M532="R",VLOOKUP(D532,'Routes and Directions'!$A$2:$D$283,3,FALSE),VLOOKUP(D532,'Routes and Directions'!$A$2:$D$283,4,FALSE))</f>
        <v>WB</v>
      </c>
      <c r="G532" s="646" t="s">
        <v>122</v>
      </c>
      <c r="H532" s="646">
        <v>13.427</v>
      </c>
      <c r="I532" s="646">
        <v>14.273999999999999</v>
      </c>
      <c r="K532" s="646">
        <v>61.649000000000001</v>
      </c>
      <c r="L532" s="646">
        <v>62.496000000000002</v>
      </c>
      <c r="M532" s="646" t="s">
        <v>121</v>
      </c>
      <c r="N532" s="657" t="s">
        <v>115</v>
      </c>
      <c r="O532" s="646" t="s">
        <v>351</v>
      </c>
    </row>
    <row r="533" spans="1:15">
      <c r="A533" s="647">
        <v>532</v>
      </c>
      <c r="B533" s="647">
        <v>24600</v>
      </c>
      <c r="C533" s="646" t="s">
        <v>213</v>
      </c>
      <c r="D533" s="646">
        <v>4</v>
      </c>
      <c r="F533" s="654" t="str">
        <f>IF(M533="R",VLOOKUP(D533,'Routes and Directions'!$A$2:$D$283,3,FALSE),VLOOKUP(D533,'Routes and Directions'!$A$2:$D$283,4,FALSE))</f>
        <v>WB</v>
      </c>
      <c r="H533" s="646">
        <v>14.147</v>
      </c>
      <c r="I533" s="646">
        <v>14.565</v>
      </c>
      <c r="K533" s="646">
        <v>62.496000000000002</v>
      </c>
      <c r="L533" s="646">
        <v>62.914000000000001</v>
      </c>
      <c r="M533" s="646" t="s">
        <v>121</v>
      </c>
      <c r="N533" s="657" t="s">
        <v>115</v>
      </c>
      <c r="O533" s="646" t="s">
        <v>351</v>
      </c>
    </row>
    <row r="534" spans="1:15">
      <c r="A534" s="647">
        <v>533</v>
      </c>
      <c r="B534" s="647">
        <v>24600</v>
      </c>
      <c r="C534" s="646" t="s">
        <v>213</v>
      </c>
      <c r="D534" s="646">
        <v>4</v>
      </c>
      <c r="F534" s="654" t="str">
        <f>IF(M534="R",VLOOKUP(D534,'Routes and Directions'!$A$2:$D$283,3,FALSE),VLOOKUP(D534,'Routes and Directions'!$A$2:$D$283,4,FALSE))</f>
        <v>WB</v>
      </c>
      <c r="H534" s="646">
        <v>14.565</v>
      </c>
      <c r="I534" s="646">
        <v>15.912000000000001</v>
      </c>
      <c r="K534" s="646">
        <v>62.914000000000001</v>
      </c>
      <c r="L534" s="646">
        <v>64.260999999999996</v>
      </c>
      <c r="M534" s="646" t="s">
        <v>121</v>
      </c>
      <c r="N534" s="657" t="s">
        <v>123</v>
      </c>
      <c r="O534" s="646" t="s">
        <v>351</v>
      </c>
    </row>
    <row r="535" spans="1:15">
      <c r="A535" s="647">
        <v>534</v>
      </c>
      <c r="B535" s="647">
        <v>25400</v>
      </c>
      <c r="C535" s="646" t="s">
        <v>213</v>
      </c>
      <c r="D535" s="646">
        <v>4</v>
      </c>
      <c r="F535" s="654" t="str">
        <f>IF(M535="R",VLOOKUP(D535,'Routes and Directions'!$A$2:$D$283,3,FALSE),VLOOKUP(D535,'Routes and Directions'!$A$2:$D$283,4,FALSE))</f>
        <v>WB</v>
      </c>
      <c r="G535" s="646" t="s">
        <v>122</v>
      </c>
      <c r="H535" s="646">
        <v>15.318</v>
      </c>
      <c r="I535" s="646">
        <v>15.563000000000001</v>
      </c>
      <c r="K535" s="646">
        <v>64.260999999999996</v>
      </c>
      <c r="L535" s="646">
        <v>64.506</v>
      </c>
      <c r="M535" s="646" t="s">
        <v>121</v>
      </c>
      <c r="N535" s="657" t="s">
        <v>123</v>
      </c>
      <c r="O535" s="646" t="s">
        <v>351</v>
      </c>
    </row>
    <row r="536" spans="1:15">
      <c r="A536" s="647">
        <v>535</v>
      </c>
      <c r="B536" s="647">
        <v>25550</v>
      </c>
      <c r="C536" s="646" t="s">
        <v>213</v>
      </c>
      <c r="D536" s="646">
        <v>4</v>
      </c>
      <c r="F536" s="654" t="str">
        <f>IF(M536="R",VLOOKUP(D536,'Routes and Directions'!$A$2:$D$283,3,FALSE),VLOOKUP(D536,'Routes and Directions'!$A$2:$D$283,4,FALSE))</f>
        <v>WB</v>
      </c>
      <c r="G536" s="646" t="s">
        <v>118</v>
      </c>
      <c r="H536" s="646">
        <v>15.563000000000001</v>
      </c>
      <c r="I536" s="646">
        <v>19.440000000000001</v>
      </c>
      <c r="K536" s="646">
        <v>64.506</v>
      </c>
      <c r="L536" s="646">
        <v>68.382999999999996</v>
      </c>
      <c r="M536" s="646" t="s">
        <v>121</v>
      </c>
      <c r="N536" s="657" t="s">
        <v>123</v>
      </c>
      <c r="O536" s="646" t="s">
        <v>351</v>
      </c>
    </row>
    <row r="537" spans="1:15">
      <c r="A537" s="647">
        <v>536</v>
      </c>
      <c r="B537" s="647">
        <v>29200</v>
      </c>
      <c r="C537" s="646" t="s">
        <v>213</v>
      </c>
      <c r="D537" s="646">
        <v>4</v>
      </c>
      <c r="F537" s="654" t="str">
        <f>IF(M537="R",VLOOKUP(D537,'Routes and Directions'!$A$2:$D$283,3,FALSE),VLOOKUP(D537,'Routes and Directions'!$A$2:$D$283,4,FALSE))</f>
        <v>WB</v>
      </c>
      <c r="H537" s="646">
        <v>19.75</v>
      </c>
      <c r="I537" s="646">
        <v>22.087</v>
      </c>
      <c r="K537" s="646">
        <v>68.382999999999996</v>
      </c>
      <c r="L537" s="646">
        <v>70.72</v>
      </c>
      <c r="M537" s="646" t="s">
        <v>121</v>
      </c>
      <c r="N537" s="657" t="s">
        <v>115</v>
      </c>
      <c r="O537" s="646" t="s">
        <v>351</v>
      </c>
    </row>
    <row r="538" spans="1:15">
      <c r="A538" s="647">
        <v>537</v>
      </c>
      <c r="B538" s="647">
        <v>30230</v>
      </c>
      <c r="C538" s="646" t="s">
        <v>213</v>
      </c>
      <c r="D538" s="646">
        <v>4</v>
      </c>
      <c r="F538" s="654" t="str">
        <f>IF(M538="R",VLOOKUP(D538,'Routes and Directions'!$A$2:$D$283,3,FALSE),VLOOKUP(D538,'Routes and Directions'!$A$2:$D$283,4,FALSE))</f>
        <v>WB</v>
      </c>
      <c r="G538" s="646" t="s">
        <v>118</v>
      </c>
      <c r="H538" s="646">
        <v>22.087</v>
      </c>
      <c r="I538" s="646">
        <v>24.663</v>
      </c>
      <c r="K538" s="646">
        <v>70.72</v>
      </c>
      <c r="L538" s="646">
        <v>73.296000000000006</v>
      </c>
      <c r="M538" s="646" t="s">
        <v>121</v>
      </c>
      <c r="N538" s="657" t="s">
        <v>115</v>
      </c>
      <c r="O538" s="646" t="s">
        <v>351</v>
      </c>
    </row>
    <row r="539" spans="1:15">
      <c r="A539" s="647">
        <v>538</v>
      </c>
      <c r="B539" s="647">
        <v>30602</v>
      </c>
      <c r="C539" s="646" t="s">
        <v>213</v>
      </c>
      <c r="D539" s="646">
        <v>4</v>
      </c>
      <c r="F539" s="654" t="str">
        <f>IF(M539="R",VLOOKUP(D539,'Routes and Directions'!$A$2:$D$283,3,FALSE),VLOOKUP(D539,'Routes and Directions'!$A$2:$D$283,4,FALSE))</f>
        <v>WB</v>
      </c>
      <c r="H539" s="646">
        <v>24.687000000000001</v>
      </c>
      <c r="I539" s="646">
        <v>38.058999999999997</v>
      </c>
      <c r="K539" s="646">
        <v>73.296000000000006</v>
      </c>
      <c r="L539" s="646">
        <v>86.668000000000006</v>
      </c>
      <c r="M539" s="646" t="s">
        <v>121</v>
      </c>
      <c r="N539" s="657" t="s">
        <v>115</v>
      </c>
      <c r="O539" s="646" t="s">
        <v>351</v>
      </c>
    </row>
    <row r="540" spans="1:15">
      <c r="A540" s="647">
        <v>539</v>
      </c>
      <c r="B540" s="647">
        <v>32000</v>
      </c>
      <c r="C540" s="646" t="s">
        <v>215</v>
      </c>
      <c r="D540" s="646">
        <v>4</v>
      </c>
      <c r="F540" s="654" t="str">
        <f>IF(M540="R",VLOOKUP(D540,'Routes and Directions'!$A$2:$D$283,3,FALSE),VLOOKUP(D540,'Routes and Directions'!$A$2:$D$283,4,FALSE))</f>
        <v>WB</v>
      </c>
      <c r="H540" s="646">
        <v>0</v>
      </c>
      <c r="I540" s="646">
        <v>1.121</v>
      </c>
      <c r="K540" s="646">
        <v>86.668000000000006</v>
      </c>
      <c r="L540" s="646">
        <v>87.789000000000001</v>
      </c>
      <c r="M540" s="646" t="s">
        <v>121</v>
      </c>
      <c r="N540" s="657" t="s">
        <v>115</v>
      </c>
      <c r="O540" s="646" t="s">
        <v>351</v>
      </c>
    </row>
    <row r="541" spans="1:15">
      <c r="A541" s="647">
        <v>540</v>
      </c>
      <c r="B541" s="647">
        <v>32220</v>
      </c>
      <c r="C541" s="646" t="s">
        <v>215</v>
      </c>
      <c r="D541" s="646">
        <v>4</v>
      </c>
      <c r="F541" s="654" t="str">
        <f>IF(M541="R",VLOOKUP(D541,'Routes and Directions'!$A$2:$D$283,3,FALSE),VLOOKUP(D541,'Routes and Directions'!$A$2:$D$283,4,FALSE))</f>
        <v>WB</v>
      </c>
      <c r="G541" s="646" t="s">
        <v>118</v>
      </c>
      <c r="H541" s="646">
        <v>1.121</v>
      </c>
      <c r="I541" s="646">
        <v>3.0990000000000002</v>
      </c>
      <c r="K541" s="646">
        <v>87.789000000000001</v>
      </c>
      <c r="L541" s="646">
        <v>89.766999999999996</v>
      </c>
      <c r="M541" s="646" t="s">
        <v>121</v>
      </c>
      <c r="N541" s="657" t="s">
        <v>115</v>
      </c>
      <c r="O541" s="646" t="s">
        <v>351</v>
      </c>
    </row>
    <row r="542" spans="1:15">
      <c r="A542" s="647">
        <v>541</v>
      </c>
      <c r="B542" s="647">
        <v>32405</v>
      </c>
      <c r="C542" s="646" t="s">
        <v>215</v>
      </c>
      <c r="D542" s="646">
        <v>4</v>
      </c>
      <c r="F542" s="654" t="str">
        <f>IF(M542="R",VLOOKUP(D542,'Routes and Directions'!$A$2:$D$283,3,FALSE),VLOOKUP(D542,'Routes and Directions'!$A$2:$D$283,4,FALSE))</f>
        <v>WB</v>
      </c>
      <c r="H542" s="646">
        <v>3.1179999999999999</v>
      </c>
      <c r="I542" s="646">
        <v>7.81</v>
      </c>
      <c r="K542" s="646">
        <v>89.766999999999996</v>
      </c>
      <c r="L542" s="646">
        <v>94.459000000000003</v>
      </c>
      <c r="M542" s="646" t="s">
        <v>121</v>
      </c>
      <c r="N542" s="657" t="s">
        <v>115</v>
      </c>
      <c r="O542" s="646" t="s">
        <v>351</v>
      </c>
    </row>
    <row r="543" spans="1:15">
      <c r="A543" s="647">
        <v>542</v>
      </c>
      <c r="B543" s="647">
        <v>32620</v>
      </c>
      <c r="C543" s="646" t="s">
        <v>215</v>
      </c>
      <c r="D543" s="646">
        <v>4</v>
      </c>
      <c r="F543" s="654" t="str">
        <f>IF(M543="R",VLOOKUP(D543,'Routes and Directions'!$A$2:$D$283,3,FALSE),VLOOKUP(D543,'Routes and Directions'!$A$2:$D$283,4,FALSE))</f>
        <v>WB</v>
      </c>
      <c r="G543" s="646" t="s">
        <v>122</v>
      </c>
      <c r="H543" s="646">
        <v>8.0250000000000004</v>
      </c>
      <c r="I543" s="646">
        <v>8.4969999999999999</v>
      </c>
      <c r="K543" s="646">
        <v>94.459000000000003</v>
      </c>
      <c r="L543" s="646">
        <v>94.930999999999997</v>
      </c>
      <c r="M543" s="646" t="s">
        <v>121</v>
      </c>
      <c r="N543" s="657" t="s">
        <v>115</v>
      </c>
      <c r="O543" s="646" t="s">
        <v>351</v>
      </c>
    </row>
    <row r="544" spans="1:15">
      <c r="A544" s="647">
        <v>543</v>
      </c>
      <c r="B544" s="647">
        <v>32650</v>
      </c>
      <c r="C544" s="646" t="s">
        <v>215</v>
      </c>
      <c r="D544" s="646">
        <v>4</v>
      </c>
      <c r="F544" s="654" t="str">
        <f>IF(M544="R",VLOOKUP(D544,'Routes and Directions'!$A$2:$D$283,3,FALSE),VLOOKUP(D544,'Routes and Directions'!$A$2:$D$283,4,FALSE))</f>
        <v>WB</v>
      </c>
      <c r="G544" s="646" t="s">
        <v>118</v>
      </c>
      <c r="H544" s="646">
        <v>8.4969999999999999</v>
      </c>
      <c r="I544" s="646">
        <v>8.8849999999999998</v>
      </c>
      <c r="K544" s="646">
        <v>94.930999999999997</v>
      </c>
      <c r="L544" s="646">
        <v>95.319000000000003</v>
      </c>
      <c r="M544" s="646" t="s">
        <v>121</v>
      </c>
      <c r="N544" s="657" t="s">
        <v>115</v>
      </c>
      <c r="O544" s="646" t="s">
        <v>351</v>
      </c>
    </row>
    <row r="545" spans="1:15">
      <c r="A545" s="647">
        <v>544</v>
      </c>
      <c r="B545" s="647">
        <v>32690</v>
      </c>
      <c r="C545" s="646" t="s">
        <v>211</v>
      </c>
      <c r="D545" s="646">
        <v>4</v>
      </c>
      <c r="F545" s="654" t="str">
        <f>IF(M545="R",VLOOKUP(D545,'Routes and Directions'!$A$2:$D$283,3,FALSE),VLOOKUP(D545,'Routes and Directions'!$A$2:$D$283,4,FALSE))</f>
        <v>WB</v>
      </c>
      <c r="G545" s="646" t="s">
        <v>118</v>
      </c>
      <c r="H545" s="646">
        <v>0</v>
      </c>
      <c r="I545" s="646">
        <v>10.551</v>
      </c>
      <c r="K545" s="646">
        <v>95.319000000000003</v>
      </c>
      <c r="L545" s="646">
        <v>105.87</v>
      </c>
      <c r="M545" s="646" t="s">
        <v>121</v>
      </c>
      <c r="N545" s="657" t="s">
        <v>115</v>
      </c>
      <c r="O545" s="646" t="s">
        <v>351</v>
      </c>
    </row>
    <row r="546" spans="1:15">
      <c r="A546" s="647">
        <v>545</v>
      </c>
      <c r="B546" s="647">
        <v>33250</v>
      </c>
      <c r="C546" s="646" t="s">
        <v>211</v>
      </c>
      <c r="D546" s="646">
        <v>4</v>
      </c>
      <c r="F546" s="654" t="str">
        <f>IF(M546="R",VLOOKUP(D546,'Routes and Directions'!$A$2:$D$283,3,FALSE),VLOOKUP(D546,'Routes and Directions'!$A$2:$D$283,4,FALSE))</f>
        <v>WB</v>
      </c>
      <c r="H546" s="646">
        <v>12.493</v>
      </c>
      <c r="I546" s="646">
        <v>19</v>
      </c>
      <c r="K546" s="646">
        <v>105.87</v>
      </c>
      <c r="L546" s="646">
        <v>112.377</v>
      </c>
      <c r="M546" s="646" t="s">
        <v>121</v>
      </c>
      <c r="N546" s="657" t="s">
        <v>115</v>
      </c>
      <c r="O546" s="646" t="s">
        <v>351</v>
      </c>
    </row>
    <row r="547" spans="1:15">
      <c r="A547" s="647">
        <v>546</v>
      </c>
      <c r="B547" s="647">
        <v>33800</v>
      </c>
      <c r="C547" s="646" t="s">
        <v>211</v>
      </c>
      <c r="D547" s="646">
        <v>4</v>
      </c>
      <c r="F547" s="654" t="str">
        <f>IF(M547="R",VLOOKUP(D547,'Routes and Directions'!$A$2:$D$283,3,FALSE),VLOOKUP(D547,'Routes and Directions'!$A$2:$D$283,4,FALSE))</f>
        <v>WB</v>
      </c>
      <c r="G547" s="646" t="s">
        <v>118</v>
      </c>
      <c r="H547" s="646">
        <v>19</v>
      </c>
      <c r="I547" s="646">
        <v>21.09</v>
      </c>
      <c r="K547" s="646">
        <v>112.377</v>
      </c>
      <c r="L547" s="646">
        <v>114.467</v>
      </c>
      <c r="M547" s="646" t="s">
        <v>121</v>
      </c>
      <c r="N547" s="657" t="s">
        <v>115</v>
      </c>
      <c r="O547" s="646" t="s">
        <v>351</v>
      </c>
    </row>
    <row r="548" spans="1:15">
      <c r="A548" s="647">
        <v>547</v>
      </c>
      <c r="B548" s="647">
        <v>34100</v>
      </c>
      <c r="C548" s="646" t="s">
        <v>211</v>
      </c>
      <c r="D548" s="646">
        <v>4</v>
      </c>
      <c r="F548" s="654" t="str">
        <f>IF(M548="R",VLOOKUP(D548,'Routes and Directions'!$A$2:$D$283,3,FALSE),VLOOKUP(D548,'Routes and Directions'!$A$2:$D$283,4,FALSE))</f>
        <v>WB</v>
      </c>
      <c r="H548" s="646">
        <v>21.38</v>
      </c>
      <c r="I548" s="646">
        <v>39.25</v>
      </c>
      <c r="K548" s="646">
        <v>114.467</v>
      </c>
      <c r="L548" s="646">
        <v>132.33699999999999</v>
      </c>
      <c r="M548" s="646" t="s">
        <v>121</v>
      </c>
      <c r="N548" s="657" t="s">
        <v>115</v>
      </c>
      <c r="O548" s="646" t="s">
        <v>351</v>
      </c>
    </row>
    <row r="549" spans="1:15">
      <c r="A549" s="647">
        <v>548</v>
      </c>
      <c r="B549" s="647">
        <v>34100</v>
      </c>
      <c r="C549" s="646" t="s">
        <v>211</v>
      </c>
      <c r="D549" s="646">
        <v>4</v>
      </c>
      <c r="F549" s="654" t="str">
        <f>IF(M549="R",VLOOKUP(D549,'Routes and Directions'!$A$2:$D$283,3,FALSE),VLOOKUP(D549,'Routes and Directions'!$A$2:$D$283,4,FALSE))</f>
        <v>WB</v>
      </c>
      <c r="H549" s="646">
        <v>39.25</v>
      </c>
      <c r="I549" s="646">
        <v>39.79</v>
      </c>
      <c r="K549" s="646">
        <v>132.33699999999999</v>
      </c>
      <c r="L549" s="646">
        <v>132.87700000000001</v>
      </c>
      <c r="M549" s="646" t="s">
        <v>121</v>
      </c>
      <c r="N549" s="657" t="s">
        <v>123</v>
      </c>
      <c r="O549" s="646" t="s">
        <v>351</v>
      </c>
    </row>
    <row r="550" spans="1:15">
      <c r="A550" s="647">
        <v>549</v>
      </c>
      <c r="B550" s="647">
        <v>34100</v>
      </c>
      <c r="C550" s="646" t="s">
        <v>211</v>
      </c>
      <c r="D550" s="646">
        <v>4</v>
      </c>
      <c r="F550" s="654" t="str">
        <f>IF(M550="R",VLOOKUP(D550,'Routes and Directions'!$A$2:$D$283,3,FALSE),VLOOKUP(D550,'Routes and Directions'!$A$2:$D$283,4,FALSE))</f>
        <v>WB</v>
      </c>
      <c r="H550" s="646">
        <v>39.79</v>
      </c>
      <c r="I550" s="646">
        <v>41.68</v>
      </c>
      <c r="K550" s="646">
        <v>132.87700000000001</v>
      </c>
      <c r="L550" s="646">
        <v>134.767</v>
      </c>
      <c r="M550" s="646" t="s">
        <v>121</v>
      </c>
      <c r="N550" s="657" t="s">
        <v>115</v>
      </c>
      <c r="O550" s="646" t="s">
        <v>351</v>
      </c>
    </row>
    <row r="551" spans="1:15">
      <c r="A551" s="647">
        <v>550</v>
      </c>
      <c r="B551" s="647">
        <v>36900</v>
      </c>
      <c r="C551" s="646" t="s">
        <v>211</v>
      </c>
      <c r="D551" s="646">
        <v>4</v>
      </c>
      <c r="F551" s="654" t="str">
        <f>IF(M551="R",VLOOKUP(D551,'Routes and Directions'!$A$2:$D$283,3,FALSE),VLOOKUP(D551,'Routes and Directions'!$A$2:$D$283,4,FALSE))</f>
        <v>WB</v>
      </c>
      <c r="G551" s="646" t="s">
        <v>118</v>
      </c>
      <c r="H551" s="646">
        <v>41.68</v>
      </c>
      <c r="I551" s="646">
        <v>42.744</v>
      </c>
      <c r="K551" s="646">
        <v>134.767</v>
      </c>
      <c r="L551" s="646">
        <v>135.83099999999999</v>
      </c>
      <c r="M551" s="646" t="s">
        <v>121</v>
      </c>
      <c r="N551" s="657" t="s">
        <v>115</v>
      </c>
      <c r="O551" s="646" t="s">
        <v>351</v>
      </c>
    </row>
    <row r="552" spans="1:15">
      <c r="A552" s="647">
        <v>551</v>
      </c>
      <c r="B552" s="647">
        <v>37000</v>
      </c>
      <c r="C552" s="646" t="s">
        <v>211</v>
      </c>
      <c r="D552" s="646">
        <v>4</v>
      </c>
      <c r="F552" s="654" t="str">
        <f>IF(M552="R",VLOOKUP(D552,'Routes and Directions'!$A$2:$D$283,3,FALSE),VLOOKUP(D552,'Routes and Directions'!$A$2:$D$283,4,FALSE))</f>
        <v>WB</v>
      </c>
      <c r="H552" s="646">
        <v>42.828000000000003</v>
      </c>
      <c r="I552" s="646">
        <v>47.075000000000003</v>
      </c>
      <c r="K552" s="646">
        <v>135.83099999999999</v>
      </c>
      <c r="L552" s="646">
        <v>140.078</v>
      </c>
      <c r="M552" s="646" t="s">
        <v>121</v>
      </c>
      <c r="N552" s="657" t="s">
        <v>115</v>
      </c>
      <c r="O552" s="646" t="s">
        <v>351</v>
      </c>
    </row>
    <row r="553" spans="1:15">
      <c r="A553" s="647">
        <v>552</v>
      </c>
      <c r="B553" s="647">
        <v>37400</v>
      </c>
      <c r="C553" s="646" t="s">
        <v>211</v>
      </c>
      <c r="D553" s="646">
        <v>4</v>
      </c>
      <c r="F553" s="654" t="str">
        <f>IF(M553="R",VLOOKUP(D553,'Routes and Directions'!$A$2:$D$283,3,FALSE),VLOOKUP(D553,'Routes and Directions'!$A$2:$D$283,4,FALSE))</f>
        <v>WB</v>
      </c>
      <c r="G553" s="646" t="s">
        <v>118</v>
      </c>
      <c r="H553" s="646">
        <v>47.075000000000003</v>
      </c>
      <c r="I553" s="646">
        <v>48.161000000000001</v>
      </c>
      <c r="K553" s="646">
        <v>140.078</v>
      </c>
      <c r="L553" s="646">
        <v>141.16399999999999</v>
      </c>
      <c r="M553" s="646" t="s">
        <v>121</v>
      </c>
      <c r="N553" s="657" t="s">
        <v>115</v>
      </c>
      <c r="O553" s="646" t="s">
        <v>351</v>
      </c>
    </row>
    <row r="554" spans="1:15">
      <c r="A554" s="647">
        <v>553</v>
      </c>
      <c r="B554" s="647">
        <v>37900</v>
      </c>
      <c r="C554" s="646" t="s">
        <v>211</v>
      </c>
      <c r="D554" s="646">
        <v>4</v>
      </c>
      <c r="F554" s="654" t="str">
        <f>IF(M554="R",VLOOKUP(D554,'Routes and Directions'!$A$2:$D$283,3,FALSE),VLOOKUP(D554,'Routes and Directions'!$A$2:$D$283,4,FALSE))</f>
        <v>WB</v>
      </c>
      <c r="H554" s="646">
        <v>48.137</v>
      </c>
      <c r="I554" s="646">
        <v>51.584000000000003</v>
      </c>
      <c r="K554" s="646">
        <v>141.16399999999999</v>
      </c>
      <c r="L554" s="646">
        <v>144.61099999999999</v>
      </c>
      <c r="M554" s="646" t="s">
        <v>121</v>
      </c>
      <c r="N554" s="657" t="s">
        <v>115</v>
      </c>
      <c r="O554" s="646" t="s">
        <v>351</v>
      </c>
    </row>
    <row r="555" spans="1:15">
      <c r="A555" s="647">
        <v>554</v>
      </c>
      <c r="B555" s="647">
        <v>38000</v>
      </c>
      <c r="C555" s="646" t="s">
        <v>211</v>
      </c>
      <c r="D555" s="646">
        <v>4</v>
      </c>
      <c r="F555" s="654" t="str">
        <f>IF(M555="R",VLOOKUP(D555,'Routes and Directions'!$A$2:$D$283,3,FALSE),VLOOKUP(D555,'Routes and Directions'!$A$2:$D$283,4,FALSE))</f>
        <v>WB</v>
      </c>
      <c r="G555" s="646" t="s">
        <v>118</v>
      </c>
      <c r="H555" s="646">
        <v>51.584000000000003</v>
      </c>
      <c r="I555" s="646">
        <v>65.864999999999995</v>
      </c>
      <c r="K555" s="646">
        <v>144.61099999999999</v>
      </c>
      <c r="L555" s="646">
        <v>158.892</v>
      </c>
      <c r="M555" s="646" t="s">
        <v>121</v>
      </c>
      <c r="N555" s="657" t="s">
        <v>115</v>
      </c>
      <c r="O555" s="646" t="s">
        <v>351</v>
      </c>
    </row>
    <row r="556" spans="1:15">
      <c r="A556" s="647">
        <v>555</v>
      </c>
      <c r="B556" s="647">
        <v>38900</v>
      </c>
      <c r="C556" s="646" t="s">
        <v>209</v>
      </c>
      <c r="D556" s="646">
        <v>4</v>
      </c>
      <c r="F556" s="654" t="str">
        <f>IF(M556="R",VLOOKUP(D556,'Routes and Directions'!$A$2:$D$283,3,FALSE),VLOOKUP(D556,'Routes and Directions'!$A$2:$D$283,4,FALSE))</f>
        <v>WB</v>
      </c>
      <c r="G556" s="646" t="s">
        <v>118</v>
      </c>
      <c r="H556" s="646">
        <v>0</v>
      </c>
      <c r="I556" s="646">
        <v>3.173</v>
      </c>
      <c r="K556" s="646">
        <v>158.892</v>
      </c>
      <c r="L556" s="646">
        <v>162.065</v>
      </c>
      <c r="M556" s="646" t="s">
        <v>121</v>
      </c>
      <c r="N556" s="657" t="s">
        <v>115</v>
      </c>
      <c r="O556" s="646" t="s">
        <v>351</v>
      </c>
    </row>
    <row r="557" spans="1:15">
      <c r="A557" s="647">
        <v>556</v>
      </c>
      <c r="B557" s="647">
        <v>39710</v>
      </c>
      <c r="C557" s="646" t="s">
        <v>209</v>
      </c>
      <c r="D557" s="646">
        <v>4</v>
      </c>
      <c r="F557" s="654" t="str">
        <f>IF(M557="R",VLOOKUP(D557,'Routes and Directions'!$A$2:$D$283,3,FALSE),VLOOKUP(D557,'Routes and Directions'!$A$2:$D$283,4,FALSE))</f>
        <v>WB</v>
      </c>
      <c r="H557" s="646">
        <v>3.173</v>
      </c>
      <c r="I557" s="646">
        <v>7.7329999999999997</v>
      </c>
      <c r="K557" s="646">
        <v>162.065</v>
      </c>
      <c r="L557" s="646">
        <v>166.625</v>
      </c>
      <c r="M557" s="646" t="s">
        <v>121</v>
      </c>
      <c r="N557" s="657" t="s">
        <v>115</v>
      </c>
      <c r="O557" s="646" t="s">
        <v>351</v>
      </c>
    </row>
    <row r="558" spans="1:15">
      <c r="A558" s="647">
        <v>557</v>
      </c>
      <c r="B558" s="647">
        <v>40100</v>
      </c>
      <c r="C558" s="646" t="s">
        <v>209</v>
      </c>
      <c r="D558" s="646">
        <v>4</v>
      </c>
      <c r="F558" s="654" t="str">
        <f>IF(M558="R",VLOOKUP(D558,'Routes and Directions'!$A$2:$D$283,3,FALSE),VLOOKUP(D558,'Routes and Directions'!$A$2:$D$283,4,FALSE))</f>
        <v>WB</v>
      </c>
      <c r="G558" s="646" t="s">
        <v>118</v>
      </c>
      <c r="H558" s="646">
        <v>7.7329999999999997</v>
      </c>
      <c r="I558" s="646">
        <v>7.8929999999999998</v>
      </c>
      <c r="K558" s="646">
        <v>166.625</v>
      </c>
      <c r="L558" s="646">
        <v>166.785</v>
      </c>
      <c r="M558" s="646" t="s">
        <v>121</v>
      </c>
      <c r="N558" s="657" t="s">
        <v>115</v>
      </c>
      <c r="O558" s="646" t="s">
        <v>351</v>
      </c>
    </row>
    <row r="559" spans="1:15">
      <c r="A559" s="647">
        <v>558</v>
      </c>
      <c r="B559" s="647">
        <v>40400</v>
      </c>
      <c r="C559" s="646" t="s">
        <v>209</v>
      </c>
      <c r="D559" s="646">
        <v>4</v>
      </c>
      <c r="F559" s="654" t="str">
        <f>IF(M559="R",VLOOKUP(D559,'Routes and Directions'!$A$2:$D$283,3,FALSE),VLOOKUP(D559,'Routes and Directions'!$A$2:$D$283,4,FALSE))</f>
        <v>WB</v>
      </c>
      <c r="H559" s="646">
        <v>7.8929999999999998</v>
      </c>
      <c r="I559" s="646">
        <v>31.677</v>
      </c>
      <c r="K559" s="646">
        <v>166.785</v>
      </c>
      <c r="L559" s="646">
        <v>190.56899999999999</v>
      </c>
      <c r="M559" s="646" t="s">
        <v>121</v>
      </c>
      <c r="N559" s="657" t="s">
        <v>115</v>
      </c>
      <c r="O559" s="646" t="s">
        <v>351</v>
      </c>
    </row>
    <row r="560" spans="1:15">
      <c r="A560" s="647">
        <v>559</v>
      </c>
      <c r="B560" s="647">
        <v>100</v>
      </c>
      <c r="C560" s="646" t="s">
        <v>203</v>
      </c>
      <c r="D560" s="646">
        <v>5</v>
      </c>
      <c r="E560" s="646" t="s">
        <v>116</v>
      </c>
      <c r="F560" s="654" t="str">
        <f>IF(M560="R",VLOOKUP(D560,'Routes and Directions'!$A$2:$D$283,3,FALSE),VLOOKUP(D560,'Routes and Directions'!$A$2:$D$283,4,FALSE))</f>
        <v>NB</v>
      </c>
      <c r="G560" s="646" t="s">
        <v>126</v>
      </c>
      <c r="H560" s="646">
        <v>43.924999999999997</v>
      </c>
      <c r="I560" s="646">
        <v>44.923999999999999</v>
      </c>
      <c r="J560" s="646" t="s">
        <v>118</v>
      </c>
      <c r="K560" s="646">
        <v>0</v>
      </c>
      <c r="L560" s="646">
        <v>0.999</v>
      </c>
      <c r="M560" s="646" t="s">
        <v>118</v>
      </c>
      <c r="N560" s="657" t="s">
        <v>118</v>
      </c>
      <c r="O560" s="646" t="s">
        <v>352</v>
      </c>
    </row>
    <row r="561" spans="1:15">
      <c r="A561" s="647">
        <v>560</v>
      </c>
      <c r="B561" s="647">
        <v>1800</v>
      </c>
      <c r="C561" s="646" t="s">
        <v>203</v>
      </c>
      <c r="D561" s="646">
        <v>5</v>
      </c>
      <c r="E561" s="646" t="s">
        <v>116</v>
      </c>
      <c r="F561" s="654" t="str">
        <f>IF(M561="R",VLOOKUP(D561,'Routes and Directions'!$A$2:$D$283,3,FALSE),VLOOKUP(D561,'Routes and Directions'!$A$2:$D$283,4,FALSE))</f>
        <v>NB</v>
      </c>
      <c r="G561" s="646" t="s">
        <v>126</v>
      </c>
      <c r="H561" s="646">
        <v>44.923999999999999</v>
      </c>
      <c r="I561" s="646">
        <v>46.350999999999999</v>
      </c>
      <c r="K561" s="646">
        <v>0.999</v>
      </c>
      <c r="L561" s="646">
        <v>2.4260000000000002</v>
      </c>
      <c r="M561" s="646" t="s">
        <v>118</v>
      </c>
      <c r="N561" s="657" t="s">
        <v>123</v>
      </c>
      <c r="O561" s="646" t="s">
        <v>352</v>
      </c>
    </row>
    <row r="562" spans="1:15">
      <c r="A562" s="647">
        <v>561</v>
      </c>
      <c r="B562" s="647">
        <v>1000</v>
      </c>
      <c r="C562" s="646" t="s">
        <v>203</v>
      </c>
      <c r="D562" s="646">
        <v>5</v>
      </c>
      <c r="E562" s="646" t="s">
        <v>116</v>
      </c>
      <c r="F562" s="654" t="str">
        <f>IF(M562="R",VLOOKUP(D562,'Routes and Directions'!$A$2:$D$283,3,FALSE),VLOOKUP(D562,'Routes and Directions'!$A$2:$D$283,4,FALSE))</f>
        <v>SB</v>
      </c>
      <c r="G562" s="646" t="s">
        <v>126</v>
      </c>
      <c r="H562" s="646">
        <v>43.899000000000001</v>
      </c>
      <c r="I562" s="646">
        <v>44.923999999999999</v>
      </c>
      <c r="J562" s="646" t="s">
        <v>121</v>
      </c>
      <c r="K562" s="646">
        <v>0</v>
      </c>
      <c r="L562" s="646">
        <v>1.0249999999999999</v>
      </c>
      <c r="M562" s="646" t="s">
        <v>121</v>
      </c>
      <c r="N562" s="657" t="s">
        <v>121</v>
      </c>
      <c r="O562" s="646" t="s">
        <v>353</v>
      </c>
    </row>
    <row r="563" spans="1:15">
      <c r="A563" s="647">
        <v>562</v>
      </c>
      <c r="B563" s="647">
        <v>1800</v>
      </c>
      <c r="C563" s="646" t="s">
        <v>203</v>
      </c>
      <c r="D563" s="646">
        <v>5</v>
      </c>
      <c r="E563" s="646" t="s">
        <v>116</v>
      </c>
      <c r="F563" s="654" t="str">
        <f>IF(M563="R",VLOOKUP(D563,'Routes and Directions'!$A$2:$D$283,3,FALSE),VLOOKUP(D563,'Routes and Directions'!$A$2:$D$283,4,FALSE))</f>
        <v>SB</v>
      </c>
      <c r="G563" s="646" t="s">
        <v>126</v>
      </c>
      <c r="H563" s="646">
        <v>44.923999999999999</v>
      </c>
      <c r="I563" s="646">
        <v>46.350999999999999</v>
      </c>
      <c r="K563" s="646">
        <v>1.0249999999999999</v>
      </c>
      <c r="L563" s="646">
        <v>2.452</v>
      </c>
      <c r="M563" s="646" t="s">
        <v>121</v>
      </c>
      <c r="N563" s="657" t="s">
        <v>123</v>
      </c>
      <c r="O563" s="646" t="s">
        <v>353</v>
      </c>
    </row>
    <row r="564" spans="1:15">
      <c r="A564" s="647">
        <v>563</v>
      </c>
      <c r="B564" s="647">
        <v>150</v>
      </c>
      <c r="C564" s="646" t="s">
        <v>218</v>
      </c>
      <c r="D564" s="646">
        <v>5</v>
      </c>
      <c r="F564" s="654" t="str">
        <f>IF(M564="R",VLOOKUP(D564,'Routes and Directions'!$A$2:$D$283,3,FALSE),VLOOKUP(D564,'Routes and Directions'!$A$2:$D$283,4,FALSE))</f>
        <v>NB</v>
      </c>
      <c r="G564" s="646" t="s">
        <v>118</v>
      </c>
      <c r="H564" s="646">
        <v>0.09</v>
      </c>
      <c r="I564" s="646">
        <v>1.228</v>
      </c>
      <c r="K564" s="646">
        <v>0</v>
      </c>
      <c r="L564" s="646">
        <v>1.1379999999999999</v>
      </c>
      <c r="M564" s="646" t="s">
        <v>118</v>
      </c>
      <c r="N564" s="657" t="s">
        <v>123</v>
      </c>
      <c r="O564" s="646" t="s">
        <v>354</v>
      </c>
    </row>
    <row r="565" spans="1:15">
      <c r="A565" s="647">
        <v>564</v>
      </c>
      <c r="B565" s="647">
        <v>1510</v>
      </c>
      <c r="C565" s="646" t="s">
        <v>218</v>
      </c>
      <c r="D565" s="646">
        <v>5</v>
      </c>
      <c r="F565" s="654" t="str">
        <f>IF(M565="R",VLOOKUP(D565,'Routes and Directions'!$A$2:$D$283,3,FALSE),VLOOKUP(D565,'Routes and Directions'!$A$2:$D$283,4,FALSE))</f>
        <v>NB</v>
      </c>
      <c r="H565" s="646">
        <v>1.228</v>
      </c>
      <c r="I565" s="646">
        <v>9.8800000000000008</v>
      </c>
      <c r="K565" s="646">
        <v>1.1379999999999999</v>
      </c>
      <c r="L565" s="646">
        <v>9.7899999999999991</v>
      </c>
      <c r="M565" s="646" t="s">
        <v>118</v>
      </c>
      <c r="N565" s="657" t="s">
        <v>123</v>
      </c>
      <c r="O565" s="646" t="s">
        <v>354</v>
      </c>
    </row>
    <row r="566" spans="1:15">
      <c r="A566" s="647">
        <v>565</v>
      </c>
      <c r="B566" s="647">
        <v>6500</v>
      </c>
      <c r="C566" s="646" t="s">
        <v>218</v>
      </c>
      <c r="D566" s="646">
        <v>5</v>
      </c>
      <c r="F566" s="654" t="str">
        <f>IF(M566="R",VLOOKUP(D566,'Routes and Directions'!$A$2:$D$283,3,FALSE),VLOOKUP(D566,'Routes and Directions'!$A$2:$D$283,4,FALSE))</f>
        <v>NB</v>
      </c>
      <c r="G566" s="646" t="s">
        <v>118</v>
      </c>
      <c r="H566" s="646">
        <v>9.8800000000000008</v>
      </c>
      <c r="I566" s="646">
        <v>10.664999999999999</v>
      </c>
      <c r="K566" s="646">
        <v>9.7899999999999991</v>
      </c>
      <c r="L566" s="646">
        <v>10.574999999999999</v>
      </c>
      <c r="M566" s="646" t="s">
        <v>118</v>
      </c>
      <c r="N566" s="657" t="s">
        <v>123</v>
      </c>
      <c r="O566" s="646" t="s">
        <v>354</v>
      </c>
    </row>
    <row r="567" spans="1:15">
      <c r="A567" s="647">
        <v>566</v>
      </c>
      <c r="B567" s="647">
        <v>7500</v>
      </c>
      <c r="C567" s="646" t="s">
        <v>218</v>
      </c>
      <c r="D567" s="646">
        <v>5</v>
      </c>
      <c r="F567" s="654" t="str">
        <f>IF(M567="R",VLOOKUP(D567,'Routes and Directions'!$A$2:$D$283,3,FALSE),VLOOKUP(D567,'Routes and Directions'!$A$2:$D$283,4,FALSE))</f>
        <v>NB</v>
      </c>
      <c r="G567" s="646" t="s">
        <v>118</v>
      </c>
      <c r="H567" s="646">
        <v>10.678000000000001</v>
      </c>
      <c r="I567" s="646">
        <v>14.853</v>
      </c>
      <c r="K567" s="646">
        <v>10.574999999999999</v>
      </c>
      <c r="L567" s="646">
        <v>14.75</v>
      </c>
      <c r="M567" s="646" t="s">
        <v>118</v>
      </c>
      <c r="N567" s="657" t="s">
        <v>123</v>
      </c>
      <c r="O567" s="646" t="s">
        <v>354</v>
      </c>
    </row>
    <row r="568" spans="1:15">
      <c r="A568" s="647">
        <v>567</v>
      </c>
      <c r="B568" s="647">
        <v>12100</v>
      </c>
      <c r="C568" s="646" t="s">
        <v>218</v>
      </c>
      <c r="D568" s="646">
        <v>5</v>
      </c>
      <c r="F568" s="654" t="str">
        <f>IF(M568="R",VLOOKUP(D568,'Routes and Directions'!$A$2:$D$283,3,FALSE),VLOOKUP(D568,'Routes and Directions'!$A$2:$D$283,4,FALSE))</f>
        <v>NB</v>
      </c>
      <c r="G568" s="646" t="s">
        <v>118</v>
      </c>
      <c r="H568" s="646">
        <v>14.859</v>
      </c>
      <c r="I568" s="646">
        <v>30.344999999999999</v>
      </c>
      <c r="K568" s="646">
        <v>14.75</v>
      </c>
      <c r="L568" s="646">
        <v>30.236000000000001</v>
      </c>
      <c r="M568" s="646" t="s">
        <v>118</v>
      </c>
      <c r="N568" s="657" t="s">
        <v>123</v>
      </c>
      <c r="O568" s="646" t="s">
        <v>354</v>
      </c>
    </row>
    <row r="569" spans="1:15">
      <c r="A569" s="647">
        <v>568</v>
      </c>
      <c r="B569" s="647">
        <v>27410</v>
      </c>
      <c r="C569" s="646" t="s">
        <v>218</v>
      </c>
      <c r="D569" s="646">
        <v>5</v>
      </c>
      <c r="F569" s="654" t="str">
        <f>IF(M569="R",VLOOKUP(D569,'Routes and Directions'!$A$2:$D$283,3,FALSE),VLOOKUP(D569,'Routes and Directions'!$A$2:$D$283,4,FALSE))</f>
        <v>NB</v>
      </c>
      <c r="G569" s="646" t="s">
        <v>118</v>
      </c>
      <c r="H569" s="646">
        <v>30.344999999999999</v>
      </c>
      <c r="I569" s="646">
        <v>31.187999999999999</v>
      </c>
      <c r="J569" s="646" t="s">
        <v>118</v>
      </c>
      <c r="K569" s="646">
        <v>30.236000000000001</v>
      </c>
      <c r="L569" s="646">
        <v>31.079000000000001</v>
      </c>
      <c r="M569" s="646" t="s">
        <v>118</v>
      </c>
      <c r="N569" s="657" t="s">
        <v>118</v>
      </c>
      <c r="O569" s="646" t="s">
        <v>354</v>
      </c>
    </row>
    <row r="570" spans="1:15">
      <c r="A570" s="647">
        <v>569</v>
      </c>
      <c r="B570" s="647">
        <v>28610</v>
      </c>
      <c r="C570" s="646" t="s">
        <v>218</v>
      </c>
      <c r="D570" s="646">
        <v>5</v>
      </c>
      <c r="F570" s="654" t="str">
        <f>IF(M570="R",VLOOKUP(D570,'Routes and Directions'!$A$2:$D$283,3,FALSE),VLOOKUP(D570,'Routes and Directions'!$A$2:$D$283,4,FALSE))</f>
        <v>NB</v>
      </c>
      <c r="G570" s="646" t="s">
        <v>118</v>
      </c>
      <c r="H570" s="646">
        <v>31.187999999999999</v>
      </c>
      <c r="I570" s="646">
        <v>55.155000000000001</v>
      </c>
      <c r="K570" s="646">
        <v>31.079000000000001</v>
      </c>
      <c r="L570" s="646">
        <v>55.045999999999999</v>
      </c>
      <c r="M570" s="646" t="s">
        <v>118</v>
      </c>
      <c r="N570" s="657" t="s">
        <v>123</v>
      </c>
      <c r="O570" s="646" t="s">
        <v>354</v>
      </c>
    </row>
    <row r="571" spans="1:15">
      <c r="A571" s="647">
        <v>570</v>
      </c>
      <c r="B571" s="647">
        <v>40710</v>
      </c>
      <c r="C571" s="646" t="s">
        <v>218</v>
      </c>
      <c r="D571" s="646">
        <v>5</v>
      </c>
      <c r="F571" s="654" t="str">
        <f>IF(M571="R",VLOOKUP(D571,'Routes and Directions'!$A$2:$D$283,3,FALSE),VLOOKUP(D571,'Routes and Directions'!$A$2:$D$283,4,FALSE))</f>
        <v>NB</v>
      </c>
      <c r="G571" s="646" t="s">
        <v>118</v>
      </c>
      <c r="H571" s="646">
        <v>55.155000000000001</v>
      </c>
      <c r="I571" s="646">
        <v>57.345999999999997</v>
      </c>
      <c r="J571" s="646" t="s">
        <v>118</v>
      </c>
      <c r="K571" s="646">
        <v>55.045999999999999</v>
      </c>
      <c r="L571" s="646">
        <v>57.237000000000002</v>
      </c>
      <c r="M571" s="646" t="s">
        <v>118</v>
      </c>
      <c r="N571" s="657" t="s">
        <v>118</v>
      </c>
      <c r="O571" s="646" t="s">
        <v>354</v>
      </c>
    </row>
    <row r="572" spans="1:15">
      <c r="A572" s="647">
        <v>571</v>
      </c>
      <c r="B572" s="647">
        <v>42010</v>
      </c>
      <c r="C572" s="646" t="s">
        <v>218</v>
      </c>
      <c r="D572" s="646">
        <v>5</v>
      </c>
      <c r="F572" s="654" t="str">
        <f>IF(M572="R",VLOOKUP(D572,'Routes and Directions'!$A$2:$D$283,3,FALSE),VLOOKUP(D572,'Routes and Directions'!$A$2:$D$283,4,FALSE))</f>
        <v>NB</v>
      </c>
      <c r="G572" s="646" t="s">
        <v>118</v>
      </c>
      <c r="H572" s="646">
        <v>57.345999999999997</v>
      </c>
      <c r="I572" s="646">
        <v>72.367000000000004</v>
      </c>
      <c r="K572" s="646">
        <v>57.237000000000002</v>
      </c>
      <c r="L572" s="646">
        <v>72.257999999999996</v>
      </c>
      <c r="M572" s="646" t="s">
        <v>118</v>
      </c>
      <c r="N572" s="657" t="s">
        <v>123</v>
      </c>
      <c r="O572" s="646" t="s">
        <v>354</v>
      </c>
    </row>
    <row r="573" spans="1:15">
      <c r="A573" s="647">
        <v>572</v>
      </c>
      <c r="B573" s="647">
        <v>46000</v>
      </c>
      <c r="C573" s="646" t="s">
        <v>221</v>
      </c>
      <c r="D573" s="646">
        <v>5</v>
      </c>
      <c r="F573" s="654" t="str">
        <f>IF(M573="R",VLOOKUP(D573,'Routes and Directions'!$A$2:$D$283,3,FALSE),VLOOKUP(D573,'Routes and Directions'!$A$2:$D$283,4,FALSE))</f>
        <v>NB</v>
      </c>
      <c r="H573" s="646">
        <v>0</v>
      </c>
      <c r="I573" s="646">
        <v>23.259</v>
      </c>
      <c r="K573" s="646">
        <v>72.257999999999996</v>
      </c>
      <c r="L573" s="646">
        <v>95.516999999999996</v>
      </c>
      <c r="M573" s="646" t="s">
        <v>118</v>
      </c>
      <c r="N573" s="657" t="s">
        <v>123</v>
      </c>
      <c r="O573" s="646" t="s">
        <v>354</v>
      </c>
    </row>
    <row r="574" spans="1:15">
      <c r="A574" s="647">
        <v>573</v>
      </c>
      <c r="B574" s="647">
        <v>56200</v>
      </c>
      <c r="C574" s="646" t="s">
        <v>221</v>
      </c>
      <c r="D574" s="646">
        <v>5</v>
      </c>
      <c r="F574" s="654" t="str">
        <f>IF(M574="R",VLOOKUP(D574,'Routes and Directions'!$A$2:$D$283,3,FALSE),VLOOKUP(D574,'Routes and Directions'!$A$2:$D$283,4,FALSE))</f>
        <v>NB</v>
      </c>
      <c r="G574" s="646" t="s">
        <v>118</v>
      </c>
      <c r="H574" s="646">
        <v>23.259</v>
      </c>
      <c r="I574" s="646">
        <v>27.321999999999999</v>
      </c>
      <c r="K574" s="646">
        <v>95.516999999999996</v>
      </c>
      <c r="L574" s="646">
        <v>99.58</v>
      </c>
      <c r="M574" s="646" t="s">
        <v>118</v>
      </c>
      <c r="N574" s="657" t="s">
        <v>123</v>
      </c>
      <c r="O574" s="646" t="s">
        <v>354</v>
      </c>
    </row>
    <row r="575" spans="1:15">
      <c r="A575" s="647">
        <v>574</v>
      </c>
      <c r="B575" s="647">
        <v>57850</v>
      </c>
      <c r="C575" s="646" t="s">
        <v>221</v>
      </c>
      <c r="D575" s="646">
        <v>5</v>
      </c>
      <c r="F575" s="654" t="str">
        <f>IF(M575="R",VLOOKUP(D575,'Routes and Directions'!$A$2:$D$283,3,FALSE),VLOOKUP(D575,'Routes and Directions'!$A$2:$D$283,4,FALSE))</f>
        <v>NB</v>
      </c>
      <c r="H575" s="646">
        <v>27.329000000000001</v>
      </c>
      <c r="I575" s="646">
        <v>28.251999999999999</v>
      </c>
      <c r="K575" s="646">
        <v>99.58</v>
      </c>
      <c r="L575" s="646">
        <v>100.503</v>
      </c>
      <c r="M575" s="646" t="s">
        <v>118</v>
      </c>
      <c r="N575" s="657" t="s">
        <v>123</v>
      </c>
      <c r="O575" s="646" t="s">
        <v>354</v>
      </c>
    </row>
    <row r="576" spans="1:15">
      <c r="A576" s="647">
        <v>575</v>
      </c>
      <c r="B576" s="647">
        <v>58750</v>
      </c>
      <c r="C576" s="646" t="s">
        <v>221</v>
      </c>
      <c r="D576" s="646">
        <v>5</v>
      </c>
      <c r="F576" s="654" t="str">
        <f>IF(M576="R",VLOOKUP(D576,'Routes and Directions'!$A$2:$D$283,3,FALSE),VLOOKUP(D576,'Routes and Directions'!$A$2:$D$283,4,FALSE))</f>
        <v>NB</v>
      </c>
      <c r="G576" s="646" t="s">
        <v>118</v>
      </c>
      <c r="H576" s="646">
        <v>28.251999999999999</v>
      </c>
      <c r="I576" s="646">
        <v>29.545999999999999</v>
      </c>
      <c r="K576" s="646">
        <v>100.503</v>
      </c>
      <c r="L576" s="646">
        <v>101.797</v>
      </c>
      <c r="M576" s="646" t="s">
        <v>118</v>
      </c>
      <c r="N576" s="657" t="s">
        <v>123</v>
      </c>
      <c r="O576" s="646" t="s">
        <v>354</v>
      </c>
    </row>
    <row r="577" spans="1:15">
      <c r="A577" s="647">
        <v>576</v>
      </c>
      <c r="B577" s="647">
        <v>59900</v>
      </c>
      <c r="C577" s="646" t="s">
        <v>221</v>
      </c>
      <c r="D577" s="646">
        <v>5</v>
      </c>
      <c r="F577" s="654" t="str">
        <f>IF(M577="R",VLOOKUP(D577,'Routes and Directions'!$A$2:$D$283,3,FALSE),VLOOKUP(D577,'Routes and Directions'!$A$2:$D$283,4,FALSE))</f>
        <v>NB</v>
      </c>
      <c r="H577" s="646">
        <v>29.545999999999999</v>
      </c>
      <c r="I577" s="646">
        <v>41.84</v>
      </c>
      <c r="K577" s="646">
        <v>101.797</v>
      </c>
      <c r="L577" s="646">
        <v>114.09099999999999</v>
      </c>
      <c r="M577" s="646" t="s">
        <v>118</v>
      </c>
      <c r="N577" s="657" t="s">
        <v>123</v>
      </c>
      <c r="O577" s="646" t="s">
        <v>354</v>
      </c>
    </row>
    <row r="578" spans="1:15">
      <c r="A578" s="647">
        <v>577</v>
      </c>
      <c r="B578" s="647">
        <v>69210</v>
      </c>
      <c r="C578" s="646" t="s">
        <v>221</v>
      </c>
      <c r="D578" s="646">
        <v>5</v>
      </c>
      <c r="F578" s="654" t="str">
        <f>IF(M578="R",VLOOKUP(D578,'Routes and Directions'!$A$2:$D$283,3,FALSE),VLOOKUP(D578,'Routes and Directions'!$A$2:$D$283,4,FALSE))</f>
        <v>NB</v>
      </c>
      <c r="H578" s="646">
        <v>41.84</v>
      </c>
      <c r="I578" s="646">
        <v>42.515000000000001</v>
      </c>
      <c r="J578" s="646" t="s">
        <v>118</v>
      </c>
      <c r="K578" s="646">
        <v>114.09099999999999</v>
      </c>
      <c r="L578" s="646">
        <v>114.76600000000001</v>
      </c>
      <c r="M578" s="646" t="s">
        <v>118</v>
      </c>
      <c r="N578" s="657" t="s">
        <v>118</v>
      </c>
      <c r="O578" s="646" t="s">
        <v>354</v>
      </c>
    </row>
    <row r="579" spans="1:15">
      <c r="A579" s="647">
        <v>578</v>
      </c>
      <c r="B579" s="647">
        <v>70900</v>
      </c>
      <c r="C579" s="646" t="s">
        <v>221</v>
      </c>
      <c r="D579" s="646">
        <v>5</v>
      </c>
      <c r="F579" s="654" t="str">
        <f>IF(M579="R",VLOOKUP(D579,'Routes and Directions'!$A$2:$D$283,3,FALSE),VLOOKUP(D579,'Routes and Directions'!$A$2:$D$283,4,FALSE))</f>
        <v>NB</v>
      </c>
      <c r="H579" s="646">
        <v>42.515000000000001</v>
      </c>
      <c r="I579" s="646">
        <v>44.381999999999998</v>
      </c>
      <c r="K579" s="646">
        <v>114.76600000000001</v>
      </c>
      <c r="L579" s="646">
        <v>116.633</v>
      </c>
      <c r="M579" s="646" t="s">
        <v>118</v>
      </c>
      <c r="N579" s="657" t="s">
        <v>123</v>
      </c>
      <c r="O579" s="646" t="s">
        <v>354</v>
      </c>
    </row>
    <row r="580" spans="1:15">
      <c r="A580" s="647">
        <v>579</v>
      </c>
      <c r="B580" s="647">
        <v>73100</v>
      </c>
      <c r="C580" s="646" t="s">
        <v>203</v>
      </c>
      <c r="D580" s="646">
        <v>5</v>
      </c>
      <c r="F580" s="654" t="str">
        <f>IF(M580="R",VLOOKUP(D580,'Routes and Directions'!$A$2:$D$283,3,FALSE),VLOOKUP(D580,'Routes and Directions'!$A$2:$D$283,4,FALSE))</f>
        <v>NB</v>
      </c>
      <c r="H580" s="646">
        <v>0</v>
      </c>
      <c r="I580" s="646">
        <v>43.100999999999999</v>
      </c>
      <c r="K580" s="646">
        <v>116.633</v>
      </c>
      <c r="L580" s="646">
        <v>159.73400000000001</v>
      </c>
      <c r="M580" s="646" t="s">
        <v>118</v>
      </c>
      <c r="N580" s="657" t="s">
        <v>123</v>
      </c>
      <c r="O580" s="646" t="s">
        <v>354</v>
      </c>
    </row>
    <row r="581" spans="1:15">
      <c r="A581" s="647">
        <v>580</v>
      </c>
      <c r="B581" s="647">
        <v>112324</v>
      </c>
      <c r="C581" s="646" t="s">
        <v>203</v>
      </c>
      <c r="D581" s="646">
        <v>5</v>
      </c>
      <c r="F581" s="654" t="str">
        <f>IF(M581="R",VLOOKUP(D581,'Routes and Directions'!$A$2:$D$283,3,FALSE),VLOOKUP(D581,'Routes and Directions'!$A$2:$D$283,4,FALSE))</f>
        <v>NB</v>
      </c>
      <c r="G581" s="646" t="s">
        <v>118</v>
      </c>
      <c r="H581" s="646">
        <v>43.323999999999998</v>
      </c>
      <c r="I581" s="646">
        <v>59.652999999999999</v>
      </c>
      <c r="K581" s="646">
        <v>159.73400000000001</v>
      </c>
      <c r="L581" s="646">
        <v>176.06299999999999</v>
      </c>
      <c r="M581" s="646" t="s">
        <v>118</v>
      </c>
      <c r="N581" s="657" t="s">
        <v>123</v>
      </c>
      <c r="O581" s="646" t="s">
        <v>354</v>
      </c>
    </row>
    <row r="582" spans="1:15">
      <c r="A582" s="647">
        <v>581</v>
      </c>
      <c r="B582" s="647">
        <v>121210</v>
      </c>
      <c r="C582" s="646" t="s">
        <v>203</v>
      </c>
      <c r="D582" s="646">
        <v>5</v>
      </c>
      <c r="F582" s="654" t="str">
        <f>IF(M582="R",VLOOKUP(D582,'Routes and Directions'!$A$2:$D$283,3,FALSE),VLOOKUP(D582,'Routes and Directions'!$A$2:$D$283,4,FALSE))</f>
        <v>NB</v>
      </c>
      <c r="G582" s="646" t="s">
        <v>118</v>
      </c>
      <c r="H582" s="646">
        <v>59.652999999999999</v>
      </c>
      <c r="I582" s="646">
        <v>65.364000000000004</v>
      </c>
      <c r="J582" s="646" t="s">
        <v>118</v>
      </c>
      <c r="K582" s="646">
        <v>176.06299999999999</v>
      </c>
      <c r="L582" s="646">
        <v>181.774</v>
      </c>
      <c r="M582" s="646" t="s">
        <v>118</v>
      </c>
      <c r="N582" s="657" t="s">
        <v>118</v>
      </c>
      <c r="O582" s="646" t="s">
        <v>354</v>
      </c>
    </row>
    <row r="583" spans="1:15">
      <c r="A583" s="647">
        <v>582</v>
      </c>
      <c r="B583" s="647">
        <v>123400</v>
      </c>
      <c r="C583" s="646" t="s">
        <v>203</v>
      </c>
      <c r="D583" s="646">
        <v>5</v>
      </c>
      <c r="F583" s="654" t="str">
        <f>IF(M583="R",VLOOKUP(D583,'Routes and Directions'!$A$2:$D$283,3,FALSE),VLOOKUP(D583,'Routes and Directions'!$A$2:$D$283,4,FALSE))</f>
        <v>NB</v>
      </c>
      <c r="G583" s="646" t="s">
        <v>118</v>
      </c>
      <c r="H583" s="646">
        <v>65.433999999999997</v>
      </c>
      <c r="I583" s="646">
        <v>69.680000000000007</v>
      </c>
      <c r="K583" s="646">
        <v>181.774</v>
      </c>
      <c r="L583" s="646">
        <v>186.02</v>
      </c>
      <c r="M583" s="646" t="s">
        <v>118</v>
      </c>
      <c r="N583" s="657" t="s">
        <v>123</v>
      </c>
      <c r="O583" s="646" t="s">
        <v>354</v>
      </c>
    </row>
    <row r="584" spans="1:15">
      <c r="A584" s="647">
        <v>583</v>
      </c>
      <c r="B584" s="647">
        <v>124600</v>
      </c>
      <c r="C584" s="646" t="s">
        <v>203</v>
      </c>
      <c r="D584" s="646">
        <v>5</v>
      </c>
      <c r="F584" s="654" t="str">
        <f>IF(M584="R",VLOOKUP(D584,'Routes and Directions'!$A$2:$D$283,3,FALSE),VLOOKUP(D584,'Routes and Directions'!$A$2:$D$283,4,FALSE))</f>
        <v>NB</v>
      </c>
      <c r="G584" s="646" t="s">
        <v>121</v>
      </c>
      <c r="H584" s="646">
        <v>69.680000000000007</v>
      </c>
      <c r="I584" s="646">
        <v>69.856999999999999</v>
      </c>
      <c r="K584" s="646">
        <v>186.02</v>
      </c>
      <c r="L584" s="646">
        <v>186.197</v>
      </c>
      <c r="M584" s="646" t="s">
        <v>118</v>
      </c>
      <c r="N584" s="657" t="s">
        <v>123</v>
      </c>
      <c r="O584" s="646" t="s">
        <v>354</v>
      </c>
    </row>
    <row r="585" spans="1:15">
      <c r="A585" s="647">
        <v>584</v>
      </c>
      <c r="B585" s="647">
        <v>124700</v>
      </c>
      <c r="C585" s="646" t="s">
        <v>203</v>
      </c>
      <c r="D585" s="646">
        <v>5</v>
      </c>
      <c r="F585" s="654" t="str">
        <f>IF(M585="R",VLOOKUP(D585,'Routes and Directions'!$A$2:$D$283,3,FALSE),VLOOKUP(D585,'Routes and Directions'!$A$2:$D$283,4,FALSE))</f>
        <v>NB</v>
      </c>
      <c r="G585" s="646" t="s">
        <v>118</v>
      </c>
      <c r="H585" s="646">
        <v>69.680000000000007</v>
      </c>
      <c r="I585" s="646">
        <v>85.46</v>
      </c>
      <c r="K585" s="646">
        <v>186.197</v>
      </c>
      <c r="L585" s="646">
        <v>201.977</v>
      </c>
      <c r="M585" s="646" t="s">
        <v>118</v>
      </c>
      <c r="N585" s="657" t="s">
        <v>123</v>
      </c>
      <c r="O585" s="646" t="s">
        <v>354</v>
      </c>
    </row>
    <row r="586" spans="1:15">
      <c r="A586" s="647">
        <v>585</v>
      </c>
      <c r="B586" s="647">
        <v>127800</v>
      </c>
      <c r="C586" s="646" t="s">
        <v>203</v>
      </c>
      <c r="D586" s="646">
        <v>5</v>
      </c>
      <c r="F586" s="654" t="str">
        <f>IF(M586="R",VLOOKUP(D586,'Routes and Directions'!$A$2:$D$283,3,FALSE),VLOOKUP(D586,'Routes and Directions'!$A$2:$D$283,4,FALSE))</f>
        <v>NB</v>
      </c>
      <c r="G586" s="646" t="s">
        <v>118</v>
      </c>
      <c r="H586" s="646">
        <v>85.465000000000003</v>
      </c>
      <c r="I586" s="646">
        <v>88.605000000000004</v>
      </c>
      <c r="K586" s="646">
        <v>201.977</v>
      </c>
      <c r="L586" s="646">
        <v>205.11699999999999</v>
      </c>
      <c r="M586" s="646" t="s">
        <v>118</v>
      </c>
      <c r="N586" s="657" t="s">
        <v>123</v>
      </c>
      <c r="O586" s="646" t="s">
        <v>354</v>
      </c>
    </row>
    <row r="587" spans="1:15">
      <c r="A587" s="647">
        <v>586</v>
      </c>
      <c r="B587" s="647">
        <v>129000</v>
      </c>
      <c r="C587" s="646" t="s">
        <v>198</v>
      </c>
      <c r="D587" s="646">
        <v>5</v>
      </c>
      <c r="F587" s="654" t="str">
        <f>IF(M587="R",VLOOKUP(D587,'Routes and Directions'!$A$2:$D$283,3,FALSE),VLOOKUP(D587,'Routes and Directions'!$A$2:$D$283,4,FALSE))</f>
        <v>NB</v>
      </c>
      <c r="G587" s="646" t="s">
        <v>118</v>
      </c>
      <c r="H587" s="646">
        <v>0</v>
      </c>
      <c r="I587" s="646">
        <v>0.55300000000000005</v>
      </c>
      <c r="K587" s="646">
        <v>205.11699999999999</v>
      </c>
      <c r="L587" s="646">
        <v>205.67</v>
      </c>
      <c r="M587" s="646" t="s">
        <v>118</v>
      </c>
      <c r="N587" s="657" t="s">
        <v>123</v>
      </c>
      <c r="O587" s="646" t="s">
        <v>354</v>
      </c>
    </row>
    <row r="588" spans="1:15">
      <c r="A588" s="647">
        <v>587</v>
      </c>
      <c r="B588" s="647">
        <v>129200</v>
      </c>
      <c r="C588" s="646" t="s">
        <v>198</v>
      </c>
      <c r="D588" s="646">
        <v>5</v>
      </c>
      <c r="F588" s="654" t="str">
        <f>IF(M588="R",VLOOKUP(D588,'Routes and Directions'!$A$2:$D$283,3,FALSE),VLOOKUP(D588,'Routes and Directions'!$A$2:$D$283,4,FALSE))</f>
        <v>NB</v>
      </c>
      <c r="H588" s="646">
        <v>0.55300000000000005</v>
      </c>
      <c r="I588" s="646">
        <v>5.1520000000000001</v>
      </c>
      <c r="K588" s="646">
        <v>205.67</v>
      </c>
      <c r="L588" s="646">
        <v>210.26900000000001</v>
      </c>
      <c r="M588" s="646" t="s">
        <v>118</v>
      </c>
      <c r="N588" s="657" t="s">
        <v>123</v>
      </c>
      <c r="O588" s="646" t="s">
        <v>354</v>
      </c>
    </row>
    <row r="589" spans="1:15">
      <c r="A589" s="647">
        <v>588</v>
      </c>
      <c r="B589" s="647">
        <v>130210</v>
      </c>
      <c r="C589" s="646" t="s">
        <v>198</v>
      </c>
      <c r="D589" s="646">
        <v>5</v>
      </c>
      <c r="F589" s="654" t="str">
        <f>IF(M589="R",VLOOKUP(D589,'Routes and Directions'!$A$2:$D$283,3,FALSE),VLOOKUP(D589,'Routes and Directions'!$A$2:$D$283,4,FALSE))</f>
        <v>NB</v>
      </c>
      <c r="H589" s="646">
        <v>5.1520000000000001</v>
      </c>
      <c r="I589" s="646">
        <v>10.407999999999999</v>
      </c>
      <c r="J589" s="646" t="s">
        <v>118</v>
      </c>
      <c r="K589" s="646">
        <v>210.26900000000001</v>
      </c>
      <c r="L589" s="646">
        <v>215.52500000000001</v>
      </c>
      <c r="M589" s="646" t="s">
        <v>118</v>
      </c>
      <c r="N589" s="657" t="s">
        <v>118</v>
      </c>
      <c r="O589" s="646" t="s">
        <v>354</v>
      </c>
    </row>
    <row r="590" spans="1:15">
      <c r="A590" s="647">
        <v>589</v>
      </c>
      <c r="B590" s="647">
        <v>130750</v>
      </c>
      <c r="C590" s="646" t="s">
        <v>198</v>
      </c>
      <c r="D590" s="646">
        <v>5</v>
      </c>
      <c r="F590" s="654" t="str">
        <f>IF(M590="R",VLOOKUP(D590,'Routes and Directions'!$A$2:$D$283,3,FALSE),VLOOKUP(D590,'Routes and Directions'!$A$2:$D$283,4,FALSE))</f>
        <v>NB</v>
      </c>
      <c r="H590" s="646">
        <v>10.407999999999999</v>
      </c>
      <c r="I590" s="646">
        <v>15.076000000000001</v>
      </c>
      <c r="K590" s="646">
        <v>215.52500000000001</v>
      </c>
      <c r="L590" s="646">
        <v>220.19300000000001</v>
      </c>
      <c r="M590" s="646" t="s">
        <v>118</v>
      </c>
      <c r="N590" s="657" t="s">
        <v>123</v>
      </c>
      <c r="O590" s="646" t="s">
        <v>354</v>
      </c>
    </row>
    <row r="591" spans="1:15">
      <c r="A591" s="647">
        <v>590</v>
      </c>
      <c r="B591" s="647">
        <v>132650</v>
      </c>
      <c r="C591" s="646" t="s">
        <v>198</v>
      </c>
      <c r="D591" s="646">
        <v>5</v>
      </c>
      <c r="F591" s="654" t="str">
        <f>IF(M591="R",VLOOKUP(D591,'Routes and Directions'!$A$2:$D$283,3,FALSE),VLOOKUP(D591,'Routes and Directions'!$A$2:$D$283,4,FALSE))</f>
        <v>NB</v>
      </c>
      <c r="G591" s="646" t="s">
        <v>118</v>
      </c>
      <c r="H591" s="646">
        <v>15.076000000000001</v>
      </c>
      <c r="I591" s="646">
        <v>15.898</v>
      </c>
      <c r="J591" s="646" t="s">
        <v>118</v>
      </c>
      <c r="K591" s="646">
        <v>220.19300000000001</v>
      </c>
      <c r="L591" s="646">
        <v>221.01499999999999</v>
      </c>
      <c r="M591" s="646" t="s">
        <v>118</v>
      </c>
      <c r="N591" s="657" t="s">
        <v>118</v>
      </c>
      <c r="O591" s="646" t="s">
        <v>354</v>
      </c>
    </row>
    <row r="592" spans="1:15">
      <c r="A592" s="647">
        <v>591</v>
      </c>
      <c r="B592" s="647">
        <v>132730</v>
      </c>
      <c r="C592" s="646" t="s">
        <v>198</v>
      </c>
      <c r="D592" s="646">
        <v>5</v>
      </c>
      <c r="F592" s="654" t="str">
        <f>IF(M592="R",VLOOKUP(D592,'Routes and Directions'!$A$2:$D$283,3,FALSE),VLOOKUP(D592,'Routes and Directions'!$A$2:$D$283,4,FALSE))</f>
        <v>NB</v>
      </c>
      <c r="H592" s="646">
        <v>15.898</v>
      </c>
      <c r="I592" s="646">
        <v>16.317</v>
      </c>
      <c r="J592" s="646" t="s">
        <v>118</v>
      </c>
      <c r="K592" s="646">
        <v>221.01499999999999</v>
      </c>
      <c r="L592" s="646">
        <v>221.434</v>
      </c>
      <c r="M592" s="646" t="s">
        <v>118</v>
      </c>
      <c r="N592" s="657" t="s">
        <v>118</v>
      </c>
      <c r="O592" s="646" t="s">
        <v>354</v>
      </c>
    </row>
    <row r="593" spans="1:15">
      <c r="A593" s="647">
        <v>592</v>
      </c>
      <c r="B593" s="647">
        <v>132880</v>
      </c>
      <c r="C593" s="646" t="s">
        <v>198</v>
      </c>
      <c r="D593" s="646">
        <v>5</v>
      </c>
      <c r="F593" s="654" t="str">
        <f>IF(M593="R",VLOOKUP(D593,'Routes and Directions'!$A$2:$D$283,3,FALSE),VLOOKUP(D593,'Routes and Directions'!$A$2:$D$283,4,FALSE))</f>
        <v>NB</v>
      </c>
      <c r="H593" s="646">
        <v>16.317</v>
      </c>
      <c r="I593" s="646">
        <v>87.025000000000006</v>
      </c>
      <c r="K593" s="646">
        <v>221.434</v>
      </c>
      <c r="L593" s="646">
        <v>292.142</v>
      </c>
      <c r="M593" s="646" t="s">
        <v>118</v>
      </c>
      <c r="N593" s="657" t="s">
        <v>123</v>
      </c>
      <c r="O593" s="646" t="s">
        <v>354</v>
      </c>
    </row>
    <row r="594" spans="1:15">
      <c r="A594" s="647">
        <v>593</v>
      </c>
      <c r="B594" s="647">
        <v>139720</v>
      </c>
      <c r="C594" s="646" t="s">
        <v>199</v>
      </c>
      <c r="D594" s="646">
        <v>5</v>
      </c>
      <c r="F594" s="654" t="str">
        <f>IF(M594="R",VLOOKUP(D594,'Routes and Directions'!$A$2:$D$283,3,FALSE),VLOOKUP(D594,'Routes and Directions'!$A$2:$D$283,4,FALSE))</f>
        <v>NB</v>
      </c>
      <c r="H594" s="646">
        <v>0</v>
      </c>
      <c r="I594" s="646">
        <v>26.724</v>
      </c>
      <c r="K594" s="646">
        <v>292.142</v>
      </c>
      <c r="L594" s="646">
        <v>318.86599999999999</v>
      </c>
      <c r="M594" s="646" t="s">
        <v>118</v>
      </c>
      <c r="N594" s="657" t="s">
        <v>123</v>
      </c>
      <c r="O594" s="646" t="s">
        <v>354</v>
      </c>
    </row>
    <row r="595" spans="1:15">
      <c r="A595" s="647">
        <v>594</v>
      </c>
      <c r="B595" s="647">
        <v>141500</v>
      </c>
      <c r="C595" s="646" t="s">
        <v>197</v>
      </c>
      <c r="D595" s="646">
        <v>5</v>
      </c>
      <c r="F595" s="654" t="str">
        <f>IF(M595="R",VLOOKUP(D595,'Routes and Directions'!$A$2:$D$283,3,FALSE),VLOOKUP(D595,'Routes and Directions'!$A$2:$D$283,4,FALSE))</f>
        <v>NB</v>
      </c>
      <c r="H595" s="646">
        <v>0</v>
      </c>
      <c r="I595" s="646">
        <v>66.159000000000006</v>
      </c>
      <c r="K595" s="646">
        <v>318.86599999999999</v>
      </c>
      <c r="L595" s="646">
        <v>385.02499999999998</v>
      </c>
      <c r="M595" s="646" t="s">
        <v>118</v>
      </c>
      <c r="N595" s="657" t="s">
        <v>123</v>
      </c>
      <c r="O595" s="646" t="s">
        <v>354</v>
      </c>
    </row>
    <row r="596" spans="1:15">
      <c r="A596" s="647">
        <v>595</v>
      </c>
      <c r="B596" s="647">
        <v>147045</v>
      </c>
      <c r="C596" s="646" t="s">
        <v>212</v>
      </c>
      <c r="D596" s="646">
        <v>5</v>
      </c>
      <c r="F596" s="654" t="str">
        <f>IF(M596="R",VLOOKUP(D596,'Routes and Directions'!$A$2:$D$283,3,FALSE),VLOOKUP(D596,'Routes and Directions'!$A$2:$D$283,4,FALSE))</f>
        <v>NB</v>
      </c>
      <c r="H596" s="646">
        <v>0</v>
      </c>
      <c r="I596" s="646">
        <v>32.476999999999997</v>
      </c>
      <c r="K596" s="646">
        <v>385.02499999999998</v>
      </c>
      <c r="L596" s="646">
        <v>417.50200000000001</v>
      </c>
      <c r="M596" s="646" t="s">
        <v>118</v>
      </c>
      <c r="N596" s="657" t="s">
        <v>123</v>
      </c>
      <c r="O596" s="646" t="s">
        <v>354</v>
      </c>
    </row>
    <row r="597" spans="1:15">
      <c r="A597" s="647">
        <v>596</v>
      </c>
      <c r="B597" s="647">
        <v>152300</v>
      </c>
      <c r="C597" s="646" t="s">
        <v>215</v>
      </c>
      <c r="D597" s="646">
        <v>5</v>
      </c>
      <c r="F597" s="654" t="str">
        <f>IF(M597="R",VLOOKUP(D597,'Routes and Directions'!$A$2:$D$283,3,FALSE),VLOOKUP(D597,'Routes and Directions'!$A$2:$D$283,4,FALSE))</f>
        <v>NB</v>
      </c>
      <c r="H597" s="646">
        <v>0</v>
      </c>
      <c r="I597" s="646">
        <v>28.055</v>
      </c>
      <c r="K597" s="646">
        <v>417.50200000000001</v>
      </c>
      <c r="L597" s="646">
        <v>445.55700000000002</v>
      </c>
      <c r="M597" s="646" t="s">
        <v>118</v>
      </c>
      <c r="N597" s="657" t="s">
        <v>123</v>
      </c>
      <c r="O597" s="646" t="s">
        <v>354</v>
      </c>
    </row>
    <row r="598" spans="1:15">
      <c r="A598" s="647">
        <v>597</v>
      </c>
      <c r="B598" s="647">
        <v>160300</v>
      </c>
      <c r="C598" s="646" t="s">
        <v>213</v>
      </c>
      <c r="D598" s="646">
        <v>5</v>
      </c>
      <c r="F598" s="654" t="str">
        <f>IF(M598="R",VLOOKUP(D598,'Routes and Directions'!$A$2:$D$283,3,FALSE),VLOOKUP(D598,'Routes and Directions'!$A$2:$D$283,4,FALSE))</f>
        <v>NB</v>
      </c>
      <c r="H598" s="646">
        <v>0</v>
      </c>
      <c r="I598" s="646">
        <v>5.2999999999999999E-2</v>
      </c>
      <c r="K598" s="646">
        <v>445.55700000000002</v>
      </c>
      <c r="L598" s="646">
        <v>445.61</v>
      </c>
      <c r="M598" s="646" t="s">
        <v>118</v>
      </c>
      <c r="N598" s="657" t="s">
        <v>123</v>
      </c>
      <c r="O598" s="646" t="s">
        <v>354</v>
      </c>
    </row>
    <row r="599" spans="1:15">
      <c r="A599" s="647">
        <v>598</v>
      </c>
      <c r="B599" s="647">
        <v>160350</v>
      </c>
      <c r="C599" s="646" t="s">
        <v>213</v>
      </c>
      <c r="D599" s="646">
        <v>5</v>
      </c>
      <c r="F599" s="654" t="str">
        <f>IF(M599="R",VLOOKUP(D599,'Routes and Directions'!$A$2:$D$283,3,FALSE),VLOOKUP(D599,'Routes and Directions'!$A$2:$D$283,4,FALSE))</f>
        <v>NB</v>
      </c>
      <c r="H599" s="646">
        <v>5.2999999999999999E-2</v>
      </c>
      <c r="I599" s="646">
        <v>1.0349999999999999</v>
      </c>
      <c r="J599" s="646" t="s">
        <v>118</v>
      </c>
      <c r="K599" s="646">
        <v>445.61</v>
      </c>
      <c r="L599" s="646">
        <v>446.59199999999998</v>
      </c>
      <c r="M599" s="646" t="s">
        <v>118</v>
      </c>
      <c r="N599" s="657" t="s">
        <v>118</v>
      </c>
      <c r="O599" s="646" t="s">
        <v>354</v>
      </c>
    </row>
    <row r="600" spans="1:15">
      <c r="A600" s="647">
        <v>599</v>
      </c>
      <c r="B600" s="647">
        <v>160690</v>
      </c>
      <c r="C600" s="646" t="s">
        <v>213</v>
      </c>
      <c r="D600" s="646">
        <v>5</v>
      </c>
      <c r="F600" s="654" t="str">
        <f>IF(M600="R",VLOOKUP(D600,'Routes and Directions'!$A$2:$D$283,3,FALSE),VLOOKUP(D600,'Routes and Directions'!$A$2:$D$283,4,FALSE))</f>
        <v>NB</v>
      </c>
      <c r="H600" s="646">
        <v>1.1000000000000001</v>
      </c>
      <c r="I600" s="646">
        <v>11.2</v>
      </c>
      <c r="K600" s="646">
        <v>446.59199999999998</v>
      </c>
      <c r="L600" s="646">
        <v>456.69200000000001</v>
      </c>
      <c r="M600" s="646" t="s">
        <v>118</v>
      </c>
      <c r="N600" s="657" t="s">
        <v>123</v>
      </c>
      <c r="O600" s="646" t="s">
        <v>354</v>
      </c>
    </row>
    <row r="601" spans="1:15">
      <c r="A601" s="647">
        <v>600</v>
      </c>
      <c r="B601" s="647">
        <v>161960</v>
      </c>
      <c r="C601" s="646" t="s">
        <v>213</v>
      </c>
      <c r="D601" s="646">
        <v>5</v>
      </c>
      <c r="F601" s="654" t="str">
        <f>IF(M601="R",VLOOKUP(D601,'Routes and Directions'!$A$2:$D$283,3,FALSE),VLOOKUP(D601,'Routes and Directions'!$A$2:$D$283,4,FALSE))</f>
        <v>NB</v>
      </c>
      <c r="G601" s="646" t="s">
        <v>118</v>
      </c>
      <c r="H601" s="646">
        <v>11.2</v>
      </c>
      <c r="I601" s="646">
        <v>24.064</v>
      </c>
      <c r="K601" s="646">
        <v>456.69200000000001</v>
      </c>
      <c r="L601" s="646">
        <v>469.55599999999998</v>
      </c>
      <c r="M601" s="646" t="s">
        <v>118</v>
      </c>
      <c r="N601" s="657" t="s">
        <v>123</v>
      </c>
      <c r="O601" s="646" t="s">
        <v>354</v>
      </c>
    </row>
    <row r="602" spans="1:15">
      <c r="A602" s="647">
        <v>601</v>
      </c>
      <c r="B602" s="647">
        <v>165050</v>
      </c>
      <c r="C602" s="646" t="s">
        <v>213</v>
      </c>
      <c r="D602" s="646">
        <v>5</v>
      </c>
      <c r="F602" s="654" t="str">
        <f>IF(M602="R",VLOOKUP(D602,'Routes and Directions'!$A$2:$D$283,3,FALSE),VLOOKUP(D602,'Routes and Directions'!$A$2:$D$283,4,FALSE))</f>
        <v>NB</v>
      </c>
      <c r="H602" s="646">
        <v>24.064</v>
      </c>
      <c r="I602" s="646">
        <v>49.819000000000003</v>
      </c>
      <c r="K602" s="646">
        <v>469.55599999999998</v>
      </c>
      <c r="L602" s="646">
        <v>495.31099999999998</v>
      </c>
      <c r="M602" s="646" t="s">
        <v>118</v>
      </c>
      <c r="N602" s="657" t="s">
        <v>123</v>
      </c>
      <c r="O602" s="646" t="s">
        <v>354</v>
      </c>
    </row>
    <row r="603" spans="1:15">
      <c r="A603" s="647">
        <v>602</v>
      </c>
      <c r="B603" s="647">
        <v>176780</v>
      </c>
      <c r="C603" s="646" t="s">
        <v>178</v>
      </c>
      <c r="D603" s="646">
        <v>5</v>
      </c>
      <c r="F603" s="654" t="str">
        <f>IF(M603="R",VLOOKUP(D603,'Routes and Directions'!$A$2:$D$283,3,FALSE),VLOOKUP(D603,'Routes and Directions'!$A$2:$D$283,4,FALSE))</f>
        <v>NB</v>
      </c>
      <c r="H603" s="646">
        <v>1.7999999999999999E-2</v>
      </c>
      <c r="I603" s="646">
        <v>34.652000000000001</v>
      </c>
      <c r="K603" s="646">
        <v>495.31099999999998</v>
      </c>
      <c r="L603" s="646">
        <v>529.94500000000005</v>
      </c>
      <c r="M603" s="646" t="s">
        <v>118</v>
      </c>
      <c r="N603" s="657" t="s">
        <v>123</v>
      </c>
      <c r="O603" s="646" t="s">
        <v>354</v>
      </c>
    </row>
    <row r="604" spans="1:15">
      <c r="A604" s="647">
        <v>603</v>
      </c>
      <c r="B604" s="647">
        <v>182034</v>
      </c>
      <c r="C604" s="646" t="s">
        <v>181</v>
      </c>
      <c r="D604" s="646">
        <v>5</v>
      </c>
      <c r="F604" s="654" t="str">
        <f>IF(M604="R",VLOOKUP(D604,'Routes and Directions'!$A$2:$D$283,3,FALSE),VLOOKUP(D604,'Routes and Directions'!$A$2:$D$283,4,FALSE))</f>
        <v>NB</v>
      </c>
      <c r="H604" s="646">
        <v>0</v>
      </c>
      <c r="I604" s="646">
        <v>6.3</v>
      </c>
      <c r="K604" s="646">
        <v>529.94500000000005</v>
      </c>
      <c r="L604" s="646">
        <v>536.245</v>
      </c>
      <c r="M604" s="646" t="s">
        <v>118</v>
      </c>
      <c r="N604" s="657" t="s">
        <v>123</v>
      </c>
      <c r="O604" s="646" t="s">
        <v>354</v>
      </c>
    </row>
    <row r="605" spans="1:15">
      <c r="A605" s="647">
        <v>604</v>
      </c>
      <c r="B605" s="647">
        <v>183860</v>
      </c>
      <c r="C605" s="646" t="s">
        <v>181</v>
      </c>
      <c r="D605" s="646">
        <v>5</v>
      </c>
      <c r="F605" s="654" t="str">
        <f>IF(M605="R",VLOOKUP(D605,'Routes and Directions'!$A$2:$D$283,3,FALSE),VLOOKUP(D605,'Routes and Directions'!$A$2:$D$283,4,FALSE))</f>
        <v>NB</v>
      </c>
      <c r="G605" s="646" t="s">
        <v>118</v>
      </c>
      <c r="H605" s="646">
        <v>6.3</v>
      </c>
      <c r="I605" s="646">
        <v>28.92</v>
      </c>
      <c r="K605" s="646">
        <v>536.245</v>
      </c>
      <c r="L605" s="646">
        <v>558.86500000000001</v>
      </c>
      <c r="M605" s="646" t="s">
        <v>118</v>
      </c>
      <c r="N605" s="657" t="s">
        <v>123</v>
      </c>
      <c r="O605" s="646" t="s">
        <v>354</v>
      </c>
    </row>
    <row r="606" spans="1:15">
      <c r="A606" s="647">
        <v>605</v>
      </c>
      <c r="B606" s="647">
        <v>191600</v>
      </c>
      <c r="C606" s="646" t="s">
        <v>171</v>
      </c>
      <c r="D606" s="646">
        <v>5</v>
      </c>
      <c r="F606" s="654" t="str">
        <f>IF(M606="R",VLOOKUP(D606,'Routes and Directions'!$A$2:$D$283,3,FALSE),VLOOKUP(D606,'Routes and Directions'!$A$2:$D$283,4,FALSE))</f>
        <v>NB</v>
      </c>
      <c r="G606" s="646" t="s">
        <v>118</v>
      </c>
      <c r="H606" s="646">
        <v>0</v>
      </c>
      <c r="I606" s="646">
        <v>6.7930000000000001</v>
      </c>
      <c r="K606" s="646">
        <v>558.86500000000001</v>
      </c>
      <c r="L606" s="646">
        <v>565.65800000000002</v>
      </c>
      <c r="M606" s="646" t="s">
        <v>118</v>
      </c>
      <c r="N606" s="657" t="s">
        <v>123</v>
      </c>
      <c r="O606" s="646" t="s">
        <v>354</v>
      </c>
    </row>
    <row r="607" spans="1:15">
      <c r="A607" s="647">
        <v>606</v>
      </c>
      <c r="B607" s="647">
        <v>192800</v>
      </c>
      <c r="C607" s="646" t="s">
        <v>171</v>
      </c>
      <c r="D607" s="646">
        <v>5</v>
      </c>
      <c r="F607" s="654" t="str">
        <f>IF(M607="R",VLOOKUP(D607,'Routes and Directions'!$A$2:$D$283,3,FALSE),VLOOKUP(D607,'Routes and Directions'!$A$2:$D$283,4,FALSE))</f>
        <v>NB</v>
      </c>
      <c r="H607" s="646">
        <v>6.8319999999999999</v>
      </c>
      <c r="I607" s="646">
        <v>7.3360000000000003</v>
      </c>
      <c r="K607" s="646">
        <v>565.65800000000002</v>
      </c>
      <c r="L607" s="646">
        <v>566.16200000000003</v>
      </c>
      <c r="M607" s="646" t="s">
        <v>118</v>
      </c>
      <c r="N607" s="657" t="s">
        <v>123</v>
      </c>
      <c r="O607" s="646" t="s">
        <v>354</v>
      </c>
    </row>
    <row r="608" spans="1:15">
      <c r="A608" s="647">
        <v>607</v>
      </c>
      <c r="B608" s="647">
        <v>193200</v>
      </c>
      <c r="C608" s="646" t="s">
        <v>171</v>
      </c>
      <c r="D608" s="646">
        <v>5</v>
      </c>
      <c r="F608" s="654" t="str">
        <f>IF(M608="R",VLOOKUP(D608,'Routes and Directions'!$A$2:$D$283,3,FALSE),VLOOKUP(D608,'Routes and Directions'!$A$2:$D$283,4,FALSE))</f>
        <v>NB</v>
      </c>
      <c r="G608" s="646" t="s">
        <v>118</v>
      </c>
      <c r="H608" s="646">
        <v>7.3360000000000003</v>
      </c>
      <c r="I608" s="646">
        <v>34.365000000000002</v>
      </c>
      <c r="K608" s="646">
        <v>566.16200000000003</v>
      </c>
      <c r="L608" s="646">
        <v>593.19100000000003</v>
      </c>
      <c r="M608" s="646" t="s">
        <v>118</v>
      </c>
      <c r="N608" s="657" t="s">
        <v>123</v>
      </c>
      <c r="O608" s="646" t="s">
        <v>354</v>
      </c>
    </row>
    <row r="609" spans="1:15">
      <c r="A609" s="647">
        <v>608</v>
      </c>
      <c r="B609" s="647">
        <v>199800</v>
      </c>
      <c r="C609" s="646" t="s">
        <v>172</v>
      </c>
      <c r="D609" s="646">
        <v>5</v>
      </c>
      <c r="F609" s="654" t="str">
        <f>IF(M609="R",VLOOKUP(D609,'Routes and Directions'!$A$2:$D$283,3,FALSE),VLOOKUP(D609,'Routes and Directions'!$A$2:$D$283,4,FALSE))</f>
        <v>NB</v>
      </c>
      <c r="G609" s="646" t="s">
        <v>118</v>
      </c>
      <c r="H609" s="646">
        <v>0</v>
      </c>
      <c r="I609" s="646">
        <v>28.821000000000002</v>
      </c>
      <c r="K609" s="646">
        <v>593.19100000000003</v>
      </c>
      <c r="L609" s="646">
        <v>622.01199999999994</v>
      </c>
      <c r="M609" s="646" t="s">
        <v>118</v>
      </c>
      <c r="N609" s="657" t="s">
        <v>123</v>
      </c>
      <c r="O609" s="646" t="s">
        <v>354</v>
      </c>
    </row>
    <row r="610" spans="1:15">
      <c r="A610" s="647">
        <v>609</v>
      </c>
      <c r="B610" s="647">
        <v>205800</v>
      </c>
      <c r="C610" s="646" t="s">
        <v>174</v>
      </c>
      <c r="D610" s="646">
        <v>5</v>
      </c>
      <c r="F610" s="654" t="str">
        <f>IF(M610="R",VLOOKUP(D610,'Routes and Directions'!$A$2:$D$283,3,FALSE),VLOOKUP(D610,'Routes and Directions'!$A$2:$D$283,4,FALSE))</f>
        <v>NB</v>
      </c>
      <c r="G610" s="646" t="s">
        <v>118</v>
      </c>
      <c r="H610" s="646">
        <v>0</v>
      </c>
      <c r="I610" s="646">
        <v>28.617999999999999</v>
      </c>
      <c r="K610" s="646">
        <v>622.01199999999994</v>
      </c>
      <c r="L610" s="646">
        <v>650.63</v>
      </c>
      <c r="M610" s="646" t="s">
        <v>118</v>
      </c>
      <c r="N610" s="657" t="s">
        <v>123</v>
      </c>
      <c r="O610" s="646" t="s">
        <v>354</v>
      </c>
    </row>
    <row r="611" spans="1:15">
      <c r="A611" s="647">
        <v>610</v>
      </c>
      <c r="B611" s="647">
        <v>217100</v>
      </c>
      <c r="C611" s="646" t="s">
        <v>174</v>
      </c>
      <c r="D611" s="646">
        <v>5</v>
      </c>
      <c r="F611" s="654" t="str">
        <f>IF(M611="R",VLOOKUP(D611,'Routes and Directions'!$A$2:$D$283,3,FALSE),VLOOKUP(D611,'Routes and Directions'!$A$2:$D$283,4,FALSE))</f>
        <v>NB</v>
      </c>
      <c r="H611" s="646">
        <v>30.11</v>
      </c>
      <c r="I611" s="646">
        <v>42.115000000000002</v>
      </c>
      <c r="K611" s="646">
        <v>650.63</v>
      </c>
      <c r="L611" s="646">
        <v>662.63499999999999</v>
      </c>
      <c r="M611" s="646" t="s">
        <v>118</v>
      </c>
      <c r="N611" s="657" t="s">
        <v>123</v>
      </c>
      <c r="O611" s="646" t="s">
        <v>354</v>
      </c>
    </row>
    <row r="612" spans="1:15">
      <c r="A612" s="647">
        <v>611</v>
      </c>
      <c r="B612" s="647">
        <v>218900</v>
      </c>
      <c r="C612" s="646" t="s">
        <v>169</v>
      </c>
      <c r="D612" s="646">
        <v>5</v>
      </c>
      <c r="F612" s="654" t="str">
        <f>IF(M612="R",VLOOKUP(D612,'Routes and Directions'!$A$2:$D$283,3,FALSE),VLOOKUP(D612,'Routes and Directions'!$A$2:$D$283,4,FALSE))</f>
        <v>NB</v>
      </c>
      <c r="H612" s="646">
        <v>0</v>
      </c>
      <c r="I612" s="646">
        <v>3.125</v>
      </c>
      <c r="K612" s="646">
        <v>662.63499999999999</v>
      </c>
      <c r="L612" s="646">
        <v>665.76</v>
      </c>
      <c r="M612" s="646" t="s">
        <v>118</v>
      </c>
      <c r="N612" s="657" t="s">
        <v>123</v>
      </c>
      <c r="O612" s="646" t="s">
        <v>354</v>
      </c>
    </row>
    <row r="613" spans="1:15">
      <c r="A613" s="647">
        <v>612</v>
      </c>
      <c r="B613" s="647">
        <v>219970</v>
      </c>
      <c r="C613" s="646" t="s">
        <v>169</v>
      </c>
      <c r="D613" s="646">
        <v>5</v>
      </c>
      <c r="F613" s="654" t="str">
        <f>IF(M613="R",VLOOKUP(D613,'Routes and Directions'!$A$2:$D$283,3,FALSE),VLOOKUP(D613,'Routes and Directions'!$A$2:$D$283,4,FALSE))</f>
        <v>NB</v>
      </c>
      <c r="G613" s="646" t="s">
        <v>118</v>
      </c>
      <c r="H613" s="646">
        <v>3.125</v>
      </c>
      <c r="I613" s="646">
        <v>28.905999999999999</v>
      </c>
      <c r="K613" s="646">
        <v>665.76</v>
      </c>
      <c r="L613" s="646">
        <v>691.54100000000005</v>
      </c>
      <c r="M613" s="646" t="s">
        <v>118</v>
      </c>
      <c r="N613" s="657" t="s">
        <v>123</v>
      </c>
      <c r="O613" s="646" t="s">
        <v>354</v>
      </c>
    </row>
    <row r="614" spans="1:15">
      <c r="A614" s="647">
        <v>613</v>
      </c>
      <c r="B614" s="647">
        <v>230800</v>
      </c>
      <c r="C614" s="646" t="s">
        <v>169</v>
      </c>
      <c r="D614" s="646">
        <v>5</v>
      </c>
      <c r="F614" s="654" t="str">
        <f>IF(M614="R",VLOOKUP(D614,'Routes and Directions'!$A$2:$D$283,3,FALSE),VLOOKUP(D614,'Routes and Directions'!$A$2:$D$283,4,FALSE))</f>
        <v>NB</v>
      </c>
      <c r="G614" s="646" t="s">
        <v>118</v>
      </c>
      <c r="H614" s="646">
        <v>28.905999999999999</v>
      </c>
      <c r="I614" s="646">
        <v>34.497999999999998</v>
      </c>
      <c r="J614" s="646" t="s">
        <v>118</v>
      </c>
      <c r="K614" s="646">
        <v>691.54100000000005</v>
      </c>
      <c r="L614" s="646">
        <v>697.13300000000004</v>
      </c>
      <c r="M614" s="646" t="s">
        <v>118</v>
      </c>
      <c r="N614" s="657" t="s">
        <v>118</v>
      </c>
      <c r="O614" s="646" t="s">
        <v>354</v>
      </c>
    </row>
    <row r="615" spans="1:15">
      <c r="A615" s="647">
        <v>614</v>
      </c>
      <c r="B615" s="647">
        <v>232060</v>
      </c>
      <c r="C615" s="646" t="s">
        <v>169</v>
      </c>
      <c r="D615" s="646">
        <v>5</v>
      </c>
      <c r="F615" s="654" t="str">
        <f>IF(M615="R",VLOOKUP(D615,'Routes and Directions'!$A$2:$D$283,3,FALSE),VLOOKUP(D615,'Routes and Directions'!$A$2:$D$283,4,FALSE))</f>
        <v>NB</v>
      </c>
      <c r="G615" s="646" t="s">
        <v>118</v>
      </c>
      <c r="H615" s="646">
        <v>35.997999999999998</v>
      </c>
      <c r="I615" s="646">
        <v>45.25</v>
      </c>
      <c r="K615" s="646">
        <v>697.13300000000004</v>
      </c>
      <c r="L615" s="646">
        <v>706.38499999999999</v>
      </c>
      <c r="M615" s="646" t="s">
        <v>118</v>
      </c>
      <c r="N615" s="657" t="s">
        <v>123</v>
      </c>
      <c r="O615" s="646" t="s">
        <v>354</v>
      </c>
    </row>
    <row r="616" spans="1:15">
      <c r="A616" s="647">
        <v>615</v>
      </c>
      <c r="B616" s="647">
        <v>236910</v>
      </c>
      <c r="C616" s="646" t="s">
        <v>169</v>
      </c>
      <c r="D616" s="646">
        <v>5</v>
      </c>
      <c r="F616" s="654" t="str">
        <f>IF(M616="R",VLOOKUP(D616,'Routes and Directions'!$A$2:$D$283,3,FALSE),VLOOKUP(D616,'Routes and Directions'!$A$2:$D$283,4,FALSE))</f>
        <v>NB</v>
      </c>
      <c r="H616" s="646">
        <v>45.44</v>
      </c>
      <c r="I616" s="646">
        <v>45.661000000000001</v>
      </c>
      <c r="K616" s="646">
        <v>706.38499999999999</v>
      </c>
      <c r="L616" s="646">
        <v>706.60599999999999</v>
      </c>
      <c r="M616" s="646" t="s">
        <v>118</v>
      </c>
      <c r="N616" s="657" t="s">
        <v>123</v>
      </c>
      <c r="O616" s="646" t="s">
        <v>354</v>
      </c>
    </row>
    <row r="617" spans="1:15">
      <c r="A617" s="647">
        <v>616</v>
      </c>
      <c r="B617" s="647">
        <v>237300</v>
      </c>
      <c r="C617" s="646" t="s">
        <v>169</v>
      </c>
      <c r="D617" s="646">
        <v>5</v>
      </c>
      <c r="F617" s="654" t="str">
        <f>IF(M617="R",VLOOKUP(D617,'Routes and Directions'!$A$2:$D$283,3,FALSE),VLOOKUP(D617,'Routes and Directions'!$A$2:$D$283,4,FALSE))</f>
        <v>NB</v>
      </c>
      <c r="G617" s="646" t="s">
        <v>118</v>
      </c>
      <c r="H617" s="646">
        <v>45.661000000000001</v>
      </c>
      <c r="I617" s="646">
        <v>51.692999999999998</v>
      </c>
      <c r="K617" s="646">
        <v>706.60599999999999</v>
      </c>
      <c r="L617" s="646">
        <v>712.63800000000003</v>
      </c>
      <c r="M617" s="646" t="s">
        <v>118</v>
      </c>
      <c r="N617" s="657" t="s">
        <v>123</v>
      </c>
      <c r="O617" s="646" t="s">
        <v>354</v>
      </c>
    </row>
    <row r="618" spans="1:15">
      <c r="A618" s="647">
        <v>617</v>
      </c>
      <c r="B618" s="647">
        <v>239140</v>
      </c>
      <c r="C618" s="646" t="s">
        <v>169</v>
      </c>
      <c r="D618" s="646">
        <v>5</v>
      </c>
      <c r="F618" s="654" t="str">
        <f>IF(M618="R",VLOOKUP(D618,'Routes and Directions'!$A$2:$D$283,3,FALSE),VLOOKUP(D618,'Routes and Directions'!$A$2:$D$283,4,FALSE))</f>
        <v>NB</v>
      </c>
      <c r="G618" s="646" t="s">
        <v>118</v>
      </c>
      <c r="H618" s="646">
        <v>51.7</v>
      </c>
      <c r="I618" s="646">
        <v>52.5</v>
      </c>
      <c r="K618" s="646">
        <v>712.63800000000003</v>
      </c>
      <c r="L618" s="646">
        <v>713.43799999999999</v>
      </c>
      <c r="M618" s="646" t="s">
        <v>118</v>
      </c>
      <c r="N618" s="657" t="s">
        <v>123</v>
      </c>
      <c r="O618" s="646" t="s">
        <v>354</v>
      </c>
    </row>
    <row r="619" spans="1:15">
      <c r="A619" s="647">
        <v>618</v>
      </c>
      <c r="B619" s="647">
        <v>239240</v>
      </c>
      <c r="C619" s="646" t="s">
        <v>169</v>
      </c>
      <c r="D619" s="646">
        <v>5</v>
      </c>
      <c r="F619" s="654" t="str">
        <f>IF(M619="R",VLOOKUP(D619,'Routes and Directions'!$A$2:$D$283,3,FALSE),VLOOKUP(D619,'Routes and Directions'!$A$2:$D$283,4,FALSE))</f>
        <v>NB</v>
      </c>
      <c r="H619" s="646">
        <v>52.8</v>
      </c>
      <c r="I619" s="646">
        <v>53.771000000000001</v>
      </c>
      <c r="K619" s="646">
        <v>713.43799999999999</v>
      </c>
      <c r="L619" s="646">
        <v>714.40899999999999</v>
      </c>
      <c r="M619" s="646" t="s">
        <v>118</v>
      </c>
      <c r="N619" s="657" t="s">
        <v>123</v>
      </c>
      <c r="O619" s="646" t="s">
        <v>354</v>
      </c>
    </row>
    <row r="620" spans="1:15">
      <c r="A620" s="647">
        <v>619</v>
      </c>
      <c r="B620" s="647">
        <v>239700</v>
      </c>
      <c r="C620" s="646" t="s">
        <v>169</v>
      </c>
      <c r="D620" s="646">
        <v>5</v>
      </c>
      <c r="F620" s="654" t="str">
        <f>IF(M620="R",VLOOKUP(D620,'Routes and Directions'!$A$2:$D$283,3,FALSE),VLOOKUP(D620,'Routes and Directions'!$A$2:$D$283,4,FALSE))</f>
        <v>NB</v>
      </c>
      <c r="G620" s="646" t="s">
        <v>118</v>
      </c>
      <c r="H620" s="646">
        <v>53.771000000000001</v>
      </c>
      <c r="I620" s="646">
        <v>56.16</v>
      </c>
      <c r="K620" s="646">
        <v>714.40899999999999</v>
      </c>
      <c r="L620" s="646">
        <v>716.798</v>
      </c>
      <c r="M620" s="646" t="s">
        <v>118</v>
      </c>
      <c r="N620" s="657" t="s">
        <v>123</v>
      </c>
      <c r="O620" s="646" t="s">
        <v>354</v>
      </c>
    </row>
    <row r="621" spans="1:15">
      <c r="A621" s="647">
        <v>620</v>
      </c>
      <c r="B621" s="647">
        <v>240600</v>
      </c>
      <c r="C621" s="646" t="s">
        <v>169</v>
      </c>
      <c r="D621" s="646">
        <v>5</v>
      </c>
      <c r="F621" s="654" t="str">
        <f>IF(M621="R",VLOOKUP(D621,'Routes and Directions'!$A$2:$D$283,3,FALSE),VLOOKUP(D621,'Routes and Directions'!$A$2:$D$283,4,FALSE))</f>
        <v>NB</v>
      </c>
      <c r="H621" s="646">
        <v>56.16</v>
      </c>
      <c r="I621" s="646">
        <v>67.019000000000005</v>
      </c>
      <c r="K621" s="646">
        <v>716.798</v>
      </c>
      <c r="L621" s="646">
        <v>727.65700000000004</v>
      </c>
      <c r="M621" s="646" t="s">
        <v>118</v>
      </c>
      <c r="N621" s="657" t="s">
        <v>123</v>
      </c>
      <c r="O621" s="646" t="s">
        <v>354</v>
      </c>
    </row>
    <row r="622" spans="1:15">
      <c r="A622" s="647">
        <v>621</v>
      </c>
      <c r="B622" s="647">
        <v>243900</v>
      </c>
      <c r="C622" s="646" t="s">
        <v>170</v>
      </c>
      <c r="D622" s="646">
        <v>5</v>
      </c>
      <c r="F622" s="654" t="str">
        <f>IF(M622="R",VLOOKUP(D622,'Routes and Directions'!$A$2:$D$283,3,FALSE),VLOOKUP(D622,'Routes and Directions'!$A$2:$D$283,4,FALSE))</f>
        <v>NB</v>
      </c>
      <c r="H622" s="646">
        <v>0</v>
      </c>
      <c r="I622" s="646">
        <v>6.048</v>
      </c>
      <c r="K622" s="646">
        <v>727.65700000000004</v>
      </c>
      <c r="L622" s="646">
        <v>733.70500000000004</v>
      </c>
      <c r="M622" s="646" t="s">
        <v>118</v>
      </c>
      <c r="N622" s="657" t="s">
        <v>123</v>
      </c>
      <c r="O622" s="646" t="s">
        <v>354</v>
      </c>
    </row>
    <row r="623" spans="1:15">
      <c r="A623" s="647">
        <v>622</v>
      </c>
      <c r="B623" s="647">
        <v>246700</v>
      </c>
      <c r="C623" s="646" t="s">
        <v>170</v>
      </c>
      <c r="D623" s="646">
        <v>5</v>
      </c>
      <c r="F623" s="654" t="str">
        <f>IF(M623="R",VLOOKUP(D623,'Routes and Directions'!$A$2:$D$283,3,FALSE),VLOOKUP(D623,'Routes and Directions'!$A$2:$D$283,4,FALSE))</f>
        <v>NB</v>
      </c>
      <c r="G623" s="646" t="s">
        <v>118</v>
      </c>
      <c r="H623" s="646">
        <v>6.048</v>
      </c>
      <c r="I623" s="646">
        <v>12.568</v>
      </c>
      <c r="K623" s="646">
        <v>733.70500000000004</v>
      </c>
      <c r="L623" s="646">
        <v>740.22500000000002</v>
      </c>
      <c r="M623" s="646" t="s">
        <v>118</v>
      </c>
      <c r="N623" s="657" t="s">
        <v>123</v>
      </c>
      <c r="O623" s="646" t="s">
        <v>354</v>
      </c>
    </row>
    <row r="624" spans="1:15">
      <c r="A624" s="647">
        <v>623</v>
      </c>
      <c r="B624" s="647">
        <v>248670</v>
      </c>
      <c r="C624" s="646" t="s">
        <v>170</v>
      </c>
      <c r="D624" s="646">
        <v>5</v>
      </c>
      <c r="F624" s="654" t="str">
        <f>IF(M624="R",VLOOKUP(D624,'Routes and Directions'!$A$2:$D$283,3,FALSE),VLOOKUP(D624,'Routes and Directions'!$A$2:$D$283,4,FALSE))</f>
        <v>NB</v>
      </c>
      <c r="G624" s="646" t="s">
        <v>118</v>
      </c>
      <c r="H624" s="646">
        <v>12.568</v>
      </c>
      <c r="I624" s="646">
        <v>15.164999999999999</v>
      </c>
      <c r="J624" s="646" t="s">
        <v>118</v>
      </c>
      <c r="K624" s="646">
        <v>740.22500000000002</v>
      </c>
      <c r="L624" s="646">
        <v>742.822</v>
      </c>
      <c r="M624" s="646" t="s">
        <v>118</v>
      </c>
      <c r="N624" s="657" t="s">
        <v>118</v>
      </c>
      <c r="O624" s="646" t="s">
        <v>354</v>
      </c>
    </row>
    <row r="625" spans="1:15">
      <c r="A625" s="647">
        <v>624</v>
      </c>
      <c r="B625" s="647">
        <v>249005</v>
      </c>
      <c r="C625" s="646" t="s">
        <v>170</v>
      </c>
      <c r="D625" s="646">
        <v>5</v>
      </c>
      <c r="F625" s="654" t="str">
        <f>IF(M625="R",VLOOKUP(D625,'Routes and Directions'!$A$2:$D$283,3,FALSE),VLOOKUP(D625,'Routes and Directions'!$A$2:$D$283,4,FALSE))</f>
        <v>NB</v>
      </c>
      <c r="G625" s="646" t="s">
        <v>118</v>
      </c>
      <c r="H625" s="646">
        <v>15.186999999999999</v>
      </c>
      <c r="I625" s="646">
        <v>20.245000000000001</v>
      </c>
      <c r="K625" s="646">
        <v>742.822</v>
      </c>
      <c r="L625" s="646">
        <v>747.88</v>
      </c>
      <c r="M625" s="646" t="s">
        <v>118</v>
      </c>
      <c r="N625" s="657" t="s">
        <v>123</v>
      </c>
      <c r="O625" s="646" t="s">
        <v>354</v>
      </c>
    </row>
    <row r="626" spans="1:15">
      <c r="A626" s="647">
        <v>625</v>
      </c>
      <c r="B626" s="647">
        <v>250910</v>
      </c>
      <c r="C626" s="646" t="s">
        <v>170</v>
      </c>
      <c r="D626" s="646">
        <v>5</v>
      </c>
      <c r="F626" s="654" t="str">
        <f>IF(M626="R",VLOOKUP(D626,'Routes and Directions'!$A$2:$D$283,3,FALSE),VLOOKUP(D626,'Routes and Directions'!$A$2:$D$283,4,FALSE))</f>
        <v>NB</v>
      </c>
      <c r="G626" s="646" t="s">
        <v>118</v>
      </c>
      <c r="H626" s="646">
        <v>20.585999999999999</v>
      </c>
      <c r="I626" s="646">
        <v>42.167999999999999</v>
      </c>
      <c r="K626" s="646">
        <v>747.88</v>
      </c>
      <c r="L626" s="646">
        <v>769.46199999999999</v>
      </c>
      <c r="M626" s="646" t="s">
        <v>118</v>
      </c>
      <c r="N626" s="657" t="s">
        <v>123</v>
      </c>
      <c r="O626" s="646" t="s">
        <v>354</v>
      </c>
    </row>
    <row r="627" spans="1:15">
      <c r="A627" s="647">
        <v>626</v>
      </c>
      <c r="B627" s="647">
        <v>257900</v>
      </c>
      <c r="C627" s="646" t="s">
        <v>170</v>
      </c>
      <c r="D627" s="646">
        <v>5</v>
      </c>
      <c r="F627" s="654" t="str">
        <f>IF(M627="R",VLOOKUP(D627,'Routes and Directions'!$A$2:$D$283,3,FALSE),VLOOKUP(D627,'Routes and Directions'!$A$2:$D$283,4,FALSE))</f>
        <v>NB</v>
      </c>
      <c r="G627" s="646" t="s">
        <v>118</v>
      </c>
      <c r="H627" s="646">
        <v>42.225000000000001</v>
      </c>
      <c r="I627" s="646">
        <v>49.9</v>
      </c>
      <c r="K627" s="646">
        <v>769.46199999999999</v>
      </c>
      <c r="L627" s="646">
        <v>777.13699999999994</v>
      </c>
      <c r="M627" s="646" t="s">
        <v>118</v>
      </c>
      <c r="N627" s="657" t="s">
        <v>123</v>
      </c>
      <c r="O627" s="646" t="s">
        <v>354</v>
      </c>
    </row>
    <row r="628" spans="1:15">
      <c r="A628" s="647">
        <v>627</v>
      </c>
      <c r="B628" s="647">
        <v>261120</v>
      </c>
      <c r="C628" s="646" t="s">
        <v>170</v>
      </c>
      <c r="D628" s="646">
        <v>5</v>
      </c>
      <c r="F628" s="654" t="str">
        <f>IF(M628="R",VLOOKUP(D628,'Routes and Directions'!$A$2:$D$283,3,FALSE),VLOOKUP(D628,'Routes and Directions'!$A$2:$D$283,4,FALSE))</f>
        <v>NB</v>
      </c>
      <c r="G628" s="646" t="s">
        <v>118</v>
      </c>
      <c r="H628" s="646">
        <v>49.9</v>
      </c>
      <c r="I628" s="646">
        <v>50.991999999999997</v>
      </c>
      <c r="J628" s="646" t="s">
        <v>118</v>
      </c>
      <c r="K628" s="646">
        <v>777.13699999999994</v>
      </c>
      <c r="L628" s="646">
        <v>778.22900000000004</v>
      </c>
      <c r="M628" s="646" t="s">
        <v>118</v>
      </c>
      <c r="N628" s="657" t="s">
        <v>118</v>
      </c>
      <c r="O628" s="646" t="s">
        <v>354</v>
      </c>
    </row>
    <row r="629" spans="1:15">
      <c r="A629" s="647">
        <v>628</v>
      </c>
      <c r="B629" s="647">
        <v>261240</v>
      </c>
      <c r="C629" s="646" t="s">
        <v>170</v>
      </c>
      <c r="D629" s="646">
        <v>5</v>
      </c>
      <c r="F629" s="654" t="str">
        <f>IF(M629="R",VLOOKUP(D629,'Routes and Directions'!$A$2:$D$283,3,FALSE),VLOOKUP(D629,'Routes and Directions'!$A$2:$D$283,4,FALSE))</f>
        <v>NB</v>
      </c>
      <c r="G629" s="646" t="s">
        <v>118</v>
      </c>
      <c r="H629" s="646">
        <v>50.991999999999997</v>
      </c>
      <c r="I629" s="646">
        <v>57.991</v>
      </c>
      <c r="K629" s="646">
        <v>778.22900000000004</v>
      </c>
      <c r="L629" s="646">
        <v>785.22799999999995</v>
      </c>
      <c r="M629" s="646" t="s">
        <v>118</v>
      </c>
      <c r="N629" s="657" t="s">
        <v>123</v>
      </c>
      <c r="O629" s="646" t="s">
        <v>354</v>
      </c>
    </row>
    <row r="630" spans="1:15">
      <c r="A630" s="647">
        <v>629</v>
      </c>
      <c r="B630" s="647">
        <v>262220</v>
      </c>
      <c r="C630" s="646" t="s">
        <v>170</v>
      </c>
      <c r="D630" s="646">
        <v>5</v>
      </c>
      <c r="F630" s="654" t="str">
        <f>IF(M630="R",VLOOKUP(D630,'Routes and Directions'!$A$2:$D$283,3,FALSE),VLOOKUP(D630,'Routes and Directions'!$A$2:$D$283,4,FALSE))</f>
        <v>NB</v>
      </c>
      <c r="G630" s="646" t="s">
        <v>118</v>
      </c>
      <c r="H630" s="646">
        <v>57.991</v>
      </c>
      <c r="I630" s="646">
        <v>61.009</v>
      </c>
      <c r="J630" s="646" t="s">
        <v>118</v>
      </c>
      <c r="K630" s="646">
        <v>785.22799999999995</v>
      </c>
      <c r="L630" s="646">
        <v>788.24599999999998</v>
      </c>
      <c r="M630" s="646" t="s">
        <v>118</v>
      </c>
      <c r="N630" s="657" t="s">
        <v>118</v>
      </c>
      <c r="O630" s="646" t="s">
        <v>354</v>
      </c>
    </row>
    <row r="631" spans="1:15">
      <c r="A631" s="647">
        <v>630</v>
      </c>
      <c r="B631" s="647">
        <v>262510</v>
      </c>
      <c r="C631" s="646" t="s">
        <v>170</v>
      </c>
      <c r="D631" s="646">
        <v>5</v>
      </c>
      <c r="F631" s="654" t="str">
        <f>IF(M631="R",VLOOKUP(D631,'Routes and Directions'!$A$2:$D$283,3,FALSE),VLOOKUP(D631,'Routes and Directions'!$A$2:$D$283,4,FALSE))</f>
        <v>NB</v>
      </c>
      <c r="G631" s="646" t="s">
        <v>118</v>
      </c>
      <c r="H631" s="646">
        <v>61.009</v>
      </c>
      <c r="I631" s="646">
        <v>63.128</v>
      </c>
      <c r="K631" s="646">
        <v>788.24599999999998</v>
      </c>
      <c r="L631" s="646">
        <v>790.36500000000001</v>
      </c>
      <c r="M631" s="646" t="s">
        <v>118</v>
      </c>
      <c r="N631" s="657" t="s">
        <v>123</v>
      </c>
      <c r="O631" s="646" t="s">
        <v>354</v>
      </c>
    </row>
    <row r="632" spans="1:15">
      <c r="A632" s="647">
        <v>631</v>
      </c>
      <c r="B632" s="647">
        <v>262880</v>
      </c>
      <c r="C632" s="646" t="s">
        <v>170</v>
      </c>
      <c r="D632" s="646">
        <v>5</v>
      </c>
      <c r="F632" s="654" t="str">
        <f>IF(M632="R",VLOOKUP(D632,'Routes and Directions'!$A$2:$D$283,3,FALSE),VLOOKUP(D632,'Routes and Directions'!$A$2:$D$283,4,FALSE))</f>
        <v>NB</v>
      </c>
      <c r="G632" s="646" t="s">
        <v>118</v>
      </c>
      <c r="H632" s="646">
        <v>63.128</v>
      </c>
      <c r="I632" s="646">
        <v>66.655000000000001</v>
      </c>
      <c r="J632" s="646" t="s">
        <v>118</v>
      </c>
      <c r="K632" s="646">
        <v>790.36500000000001</v>
      </c>
      <c r="L632" s="646">
        <v>793.89200000000005</v>
      </c>
      <c r="M632" s="646" t="s">
        <v>118</v>
      </c>
      <c r="N632" s="657" t="s">
        <v>118</v>
      </c>
      <c r="O632" s="646" t="s">
        <v>354</v>
      </c>
    </row>
    <row r="633" spans="1:15">
      <c r="A633" s="647">
        <v>632</v>
      </c>
      <c r="B633" s="647">
        <v>263830</v>
      </c>
      <c r="C633" s="646" t="s">
        <v>170</v>
      </c>
      <c r="D633" s="646">
        <v>5</v>
      </c>
      <c r="F633" s="654" t="str">
        <f>IF(M633="R",VLOOKUP(D633,'Routes and Directions'!$A$2:$D$283,3,FALSE),VLOOKUP(D633,'Routes and Directions'!$A$2:$D$283,4,FALSE))</f>
        <v>NB</v>
      </c>
      <c r="G633" s="646" t="s">
        <v>118</v>
      </c>
      <c r="H633" s="646">
        <v>66.655000000000001</v>
      </c>
      <c r="I633" s="646">
        <v>69.293000000000006</v>
      </c>
      <c r="K633" s="646">
        <v>793.89200000000005</v>
      </c>
      <c r="L633" s="646">
        <v>796.53</v>
      </c>
      <c r="M633" s="646" t="s">
        <v>118</v>
      </c>
      <c r="N633" s="657" t="s">
        <v>123</v>
      </c>
      <c r="O633" s="646" t="s">
        <v>354</v>
      </c>
    </row>
    <row r="634" spans="1:15">
      <c r="A634" s="647">
        <v>633</v>
      </c>
      <c r="B634" s="647">
        <v>150</v>
      </c>
      <c r="C634" s="646" t="s">
        <v>218</v>
      </c>
      <c r="D634" s="646">
        <v>5</v>
      </c>
      <c r="F634" s="654" t="str">
        <f>IF(M634="R",VLOOKUP(D634,'Routes and Directions'!$A$2:$D$283,3,FALSE),VLOOKUP(D634,'Routes and Directions'!$A$2:$D$283,4,FALSE))</f>
        <v>SB</v>
      </c>
      <c r="G634" s="646" t="s">
        <v>118</v>
      </c>
      <c r="H634" s="646">
        <v>0.09</v>
      </c>
      <c r="I634" s="646">
        <v>1.228</v>
      </c>
      <c r="K634" s="646">
        <v>0</v>
      </c>
      <c r="L634" s="646">
        <v>1.1379999999999999</v>
      </c>
      <c r="M634" s="646" t="s">
        <v>121</v>
      </c>
      <c r="N634" s="657" t="s">
        <v>123</v>
      </c>
      <c r="O634" s="646" t="s">
        <v>355</v>
      </c>
    </row>
    <row r="635" spans="1:15">
      <c r="A635" s="647">
        <v>634</v>
      </c>
      <c r="B635" s="647">
        <v>1510</v>
      </c>
      <c r="C635" s="646" t="s">
        <v>218</v>
      </c>
      <c r="D635" s="646">
        <v>5</v>
      </c>
      <c r="F635" s="654" t="str">
        <f>IF(M635="R",VLOOKUP(D635,'Routes and Directions'!$A$2:$D$283,3,FALSE),VLOOKUP(D635,'Routes and Directions'!$A$2:$D$283,4,FALSE))</f>
        <v>SB</v>
      </c>
      <c r="H635" s="646">
        <v>1.228</v>
      </c>
      <c r="I635" s="646">
        <v>9.8800000000000008</v>
      </c>
      <c r="K635" s="646">
        <v>1.1379999999999999</v>
      </c>
      <c r="L635" s="646">
        <v>9.7899999999999991</v>
      </c>
      <c r="M635" s="646" t="s">
        <v>121</v>
      </c>
      <c r="N635" s="657" t="s">
        <v>123</v>
      </c>
      <c r="O635" s="646" t="s">
        <v>355</v>
      </c>
    </row>
    <row r="636" spans="1:15">
      <c r="A636" s="647">
        <v>635</v>
      </c>
      <c r="B636" s="647">
        <v>6500</v>
      </c>
      <c r="C636" s="646" t="s">
        <v>218</v>
      </c>
      <c r="D636" s="646">
        <v>5</v>
      </c>
      <c r="F636" s="654" t="str">
        <f>IF(M636="R",VLOOKUP(D636,'Routes and Directions'!$A$2:$D$283,3,FALSE),VLOOKUP(D636,'Routes and Directions'!$A$2:$D$283,4,FALSE))</f>
        <v>SB</v>
      </c>
      <c r="G636" s="646" t="s">
        <v>118</v>
      </c>
      <c r="H636" s="646">
        <v>9.8800000000000008</v>
      </c>
      <c r="I636" s="646">
        <v>10.664999999999999</v>
      </c>
      <c r="K636" s="646">
        <v>9.7899999999999991</v>
      </c>
      <c r="L636" s="646">
        <v>10.574999999999999</v>
      </c>
      <c r="M636" s="646" t="s">
        <v>121</v>
      </c>
      <c r="N636" s="657" t="s">
        <v>123</v>
      </c>
      <c r="O636" s="646" t="s">
        <v>355</v>
      </c>
    </row>
    <row r="637" spans="1:15">
      <c r="A637" s="647">
        <v>636</v>
      </c>
      <c r="B637" s="647">
        <v>7500</v>
      </c>
      <c r="C637" s="646" t="s">
        <v>218</v>
      </c>
      <c r="D637" s="646">
        <v>5</v>
      </c>
      <c r="F637" s="654" t="str">
        <f>IF(M637="R",VLOOKUP(D637,'Routes and Directions'!$A$2:$D$283,3,FALSE),VLOOKUP(D637,'Routes and Directions'!$A$2:$D$283,4,FALSE))</f>
        <v>SB</v>
      </c>
      <c r="G637" s="646" t="s">
        <v>118</v>
      </c>
      <c r="H637" s="646">
        <v>10.678000000000001</v>
      </c>
      <c r="I637" s="646">
        <v>14.853</v>
      </c>
      <c r="K637" s="646">
        <v>10.574999999999999</v>
      </c>
      <c r="L637" s="646">
        <v>14.75</v>
      </c>
      <c r="M637" s="646" t="s">
        <v>121</v>
      </c>
      <c r="N637" s="657" t="s">
        <v>123</v>
      </c>
      <c r="O637" s="646" t="s">
        <v>355</v>
      </c>
    </row>
    <row r="638" spans="1:15">
      <c r="A638" s="647">
        <v>637</v>
      </c>
      <c r="B638" s="647">
        <v>12100</v>
      </c>
      <c r="C638" s="646" t="s">
        <v>218</v>
      </c>
      <c r="D638" s="646">
        <v>5</v>
      </c>
      <c r="F638" s="654" t="str">
        <f>IF(M638="R",VLOOKUP(D638,'Routes and Directions'!$A$2:$D$283,3,FALSE),VLOOKUP(D638,'Routes and Directions'!$A$2:$D$283,4,FALSE))</f>
        <v>SB</v>
      </c>
      <c r="G638" s="646" t="s">
        <v>118</v>
      </c>
      <c r="H638" s="646">
        <v>14.859</v>
      </c>
      <c r="I638" s="646">
        <v>30.344999999999999</v>
      </c>
      <c r="K638" s="646">
        <v>14.75</v>
      </c>
      <c r="L638" s="646">
        <v>30.236000000000001</v>
      </c>
      <c r="M638" s="646" t="s">
        <v>121</v>
      </c>
      <c r="N638" s="657" t="s">
        <v>123</v>
      </c>
      <c r="O638" s="646" t="s">
        <v>355</v>
      </c>
    </row>
    <row r="639" spans="1:15">
      <c r="A639" s="647">
        <v>638</v>
      </c>
      <c r="B639" s="647">
        <v>27960</v>
      </c>
      <c r="C639" s="646" t="s">
        <v>218</v>
      </c>
      <c r="D639" s="646">
        <v>5</v>
      </c>
      <c r="F639" s="654" t="str">
        <f>IF(M639="R",VLOOKUP(D639,'Routes and Directions'!$A$2:$D$283,3,FALSE),VLOOKUP(D639,'Routes and Directions'!$A$2:$D$283,4,FALSE))</f>
        <v>SB</v>
      </c>
      <c r="G639" s="646" t="s">
        <v>118</v>
      </c>
      <c r="H639" s="646">
        <v>30.344999999999999</v>
      </c>
      <c r="I639" s="646">
        <v>31.155000000000001</v>
      </c>
      <c r="J639" s="646" t="s">
        <v>121</v>
      </c>
      <c r="K639" s="646">
        <v>30.236000000000001</v>
      </c>
      <c r="L639" s="646">
        <v>31.045999999999999</v>
      </c>
      <c r="M639" s="646" t="s">
        <v>121</v>
      </c>
      <c r="N639" s="657" t="s">
        <v>121</v>
      </c>
      <c r="O639" s="646" t="s">
        <v>355</v>
      </c>
    </row>
    <row r="640" spans="1:15">
      <c r="A640" s="647">
        <v>639</v>
      </c>
      <c r="B640" s="647">
        <v>28610</v>
      </c>
      <c r="C640" s="646" t="s">
        <v>218</v>
      </c>
      <c r="D640" s="646">
        <v>5</v>
      </c>
      <c r="F640" s="654" t="str">
        <f>IF(M640="R",VLOOKUP(D640,'Routes and Directions'!$A$2:$D$283,3,FALSE),VLOOKUP(D640,'Routes and Directions'!$A$2:$D$283,4,FALSE))</f>
        <v>SB</v>
      </c>
      <c r="G640" s="646" t="s">
        <v>118</v>
      </c>
      <c r="H640" s="646">
        <v>31.187999999999999</v>
      </c>
      <c r="I640" s="646">
        <v>55.155000000000001</v>
      </c>
      <c r="K640" s="646">
        <v>31.045999999999999</v>
      </c>
      <c r="L640" s="646">
        <v>55.012999999999998</v>
      </c>
      <c r="M640" s="646" t="s">
        <v>121</v>
      </c>
      <c r="N640" s="657" t="s">
        <v>123</v>
      </c>
      <c r="O640" s="646" t="s">
        <v>355</v>
      </c>
    </row>
    <row r="641" spans="1:15">
      <c r="A641" s="647">
        <v>640</v>
      </c>
      <c r="B641" s="647">
        <v>41310</v>
      </c>
      <c r="C641" s="646" t="s">
        <v>218</v>
      </c>
      <c r="D641" s="646">
        <v>5</v>
      </c>
      <c r="F641" s="654" t="str">
        <f>IF(M641="R",VLOOKUP(D641,'Routes and Directions'!$A$2:$D$283,3,FALSE),VLOOKUP(D641,'Routes and Directions'!$A$2:$D$283,4,FALSE))</f>
        <v>SB</v>
      </c>
      <c r="G641" s="646" t="s">
        <v>118</v>
      </c>
      <c r="H641" s="646">
        <v>55.155000000000001</v>
      </c>
      <c r="I641" s="646">
        <v>57.316000000000003</v>
      </c>
      <c r="J641" s="646" t="s">
        <v>121</v>
      </c>
      <c r="K641" s="646">
        <v>55.012999999999998</v>
      </c>
      <c r="L641" s="646">
        <v>57.173999999999999</v>
      </c>
      <c r="M641" s="646" t="s">
        <v>121</v>
      </c>
      <c r="N641" s="657" t="s">
        <v>121</v>
      </c>
      <c r="O641" s="646" t="s">
        <v>355</v>
      </c>
    </row>
    <row r="642" spans="1:15">
      <c r="A642" s="647">
        <v>641</v>
      </c>
      <c r="B642" s="647">
        <v>42010</v>
      </c>
      <c r="C642" s="646" t="s">
        <v>218</v>
      </c>
      <c r="D642" s="646">
        <v>5</v>
      </c>
      <c r="F642" s="654" t="str">
        <f>IF(M642="R",VLOOKUP(D642,'Routes and Directions'!$A$2:$D$283,3,FALSE),VLOOKUP(D642,'Routes and Directions'!$A$2:$D$283,4,FALSE))</f>
        <v>SB</v>
      </c>
      <c r="G642" s="646" t="s">
        <v>118</v>
      </c>
      <c r="H642" s="646">
        <v>57.345999999999997</v>
      </c>
      <c r="I642" s="646">
        <v>72.367000000000004</v>
      </c>
      <c r="K642" s="646">
        <v>57.173999999999999</v>
      </c>
      <c r="L642" s="646">
        <v>72.194999999999993</v>
      </c>
      <c r="M642" s="646" t="s">
        <v>121</v>
      </c>
      <c r="N642" s="657" t="s">
        <v>123</v>
      </c>
      <c r="O642" s="646" t="s">
        <v>355</v>
      </c>
    </row>
    <row r="643" spans="1:15">
      <c r="A643" s="647">
        <v>642</v>
      </c>
      <c r="B643" s="647">
        <v>46000</v>
      </c>
      <c r="C643" s="646" t="s">
        <v>221</v>
      </c>
      <c r="D643" s="646">
        <v>5</v>
      </c>
      <c r="F643" s="654" t="str">
        <f>IF(M643="R",VLOOKUP(D643,'Routes and Directions'!$A$2:$D$283,3,FALSE),VLOOKUP(D643,'Routes and Directions'!$A$2:$D$283,4,FALSE))</f>
        <v>SB</v>
      </c>
      <c r="H643" s="646">
        <v>0</v>
      </c>
      <c r="I643" s="646">
        <v>23.259</v>
      </c>
      <c r="K643" s="646">
        <v>72.194999999999993</v>
      </c>
      <c r="L643" s="646">
        <v>95.453999999999994</v>
      </c>
      <c r="M643" s="646" t="s">
        <v>121</v>
      </c>
      <c r="N643" s="657" t="s">
        <v>123</v>
      </c>
      <c r="O643" s="646" t="s">
        <v>355</v>
      </c>
    </row>
    <row r="644" spans="1:15">
      <c r="A644" s="647">
        <v>643</v>
      </c>
      <c r="B644" s="647">
        <v>56200</v>
      </c>
      <c r="C644" s="646" t="s">
        <v>221</v>
      </c>
      <c r="D644" s="646">
        <v>5</v>
      </c>
      <c r="F644" s="654" t="str">
        <f>IF(M644="R",VLOOKUP(D644,'Routes and Directions'!$A$2:$D$283,3,FALSE),VLOOKUP(D644,'Routes and Directions'!$A$2:$D$283,4,FALSE))</f>
        <v>SB</v>
      </c>
      <c r="G644" s="646" t="s">
        <v>118</v>
      </c>
      <c r="H644" s="646">
        <v>23.259</v>
      </c>
      <c r="I644" s="646">
        <v>27.321999999999999</v>
      </c>
      <c r="K644" s="646">
        <v>95.453999999999994</v>
      </c>
      <c r="L644" s="646">
        <v>99.516999999999996</v>
      </c>
      <c r="M644" s="646" t="s">
        <v>121</v>
      </c>
      <c r="N644" s="657" t="s">
        <v>123</v>
      </c>
      <c r="O644" s="646" t="s">
        <v>355</v>
      </c>
    </row>
    <row r="645" spans="1:15">
      <c r="A645" s="647">
        <v>644</v>
      </c>
      <c r="B645" s="647">
        <v>57850</v>
      </c>
      <c r="C645" s="646" t="s">
        <v>221</v>
      </c>
      <c r="D645" s="646">
        <v>5</v>
      </c>
      <c r="F645" s="654" t="str">
        <f>IF(M645="R",VLOOKUP(D645,'Routes and Directions'!$A$2:$D$283,3,FALSE),VLOOKUP(D645,'Routes and Directions'!$A$2:$D$283,4,FALSE))</f>
        <v>SB</v>
      </c>
      <c r="H645" s="646">
        <v>27.329000000000001</v>
      </c>
      <c r="I645" s="646">
        <v>28.251999999999999</v>
      </c>
      <c r="K645" s="646">
        <v>99.516999999999996</v>
      </c>
      <c r="L645" s="646">
        <v>100.44</v>
      </c>
      <c r="M645" s="646" t="s">
        <v>121</v>
      </c>
      <c r="N645" s="657" t="s">
        <v>123</v>
      </c>
      <c r="O645" s="646" t="s">
        <v>355</v>
      </c>
    </row>
    <row r="646" spans="1:15">
      <c r="A646" s="647">
        <v>645</v>
      </c>
      <c r="B646" s="647">
        <v>58750</v>
      </c>
      <c r="C646" s="646" t="s">
        <v>221</v>
      </c>
      <c r="D646" s="646">
        <v>5</v>
      </c>
      <c r="F646" s="654" t="str">
        <f>IF(M646="R",VLOOKUP(D646,'Routes and Directions'!$A$2:$D$283,3,FALSE),VLOOKUP(D646,'Routes and Directions'!$A$2:$D$283,4,FALSE))</f>
        <v>SB</v>
      </c>
      <c r="G646" s="646" t="s">
        <v>118</v>
      </c>
      <c r="H646" s="646">
        <v>28.251999999999999</v>
      </c>
      <c r="I646" s="646">
        <v>29.545999999999999</v>
      </c>
      <c r="K646" s="646">
        <v>100.44</v>
      </c>
      <c r="L646" s="646">
        <v>101.73399999999999</v>
      </c>
      <c r="M646" s="646" t="s">
        <v>121</v>
      </c>
      <c r="N646" s="657" t="s">
        <v>123</v>
      </c>
      <c r="O646" s="646" t="s">
        <v>355</v>
      </c>
    </row>
    <row r="647" spans="1:15">
      <c r="A647" s="647">
        <v>646</v>
      </c>
      <c r="B647" s="647">
        <v>59900</v>
      </c>
      <c r="C647" s="646" t="s">
        <v>221</v>
      </c>
      <c r="D647" s="646">
        <v>5</v>
      </c>
      <c r="F647" s="654" t="str">
        <f>IF(M647="R",VLOOKUP(D647,'Routes and Directions'!$A$2:$D$283,3,FALSE),VLOOKUP(D647,'Routes and Directions'!$A$2:$D$283,4,FALSE))</f>
        <v>SB</v>
      </c>
      <c r="H647" s="646">
        <v>29.545999999999999</v>
      </c>
      <c r="I647" s="646">
        <v>41.84</v>
      </c>
      <c r="K647" s="646">
        <v>101.73399999999999</v>
      </c>
      <c r="L647" s="646">
        <v>114.02800000000001</v>
      </c>
      <c r="M647" s="646" t="s">
        <v>121</v>
      </c>
      <c r="N647" s="657" t="s">
        <v>123</v>
      </c>
      <c r="O647" s="646" t="s">
        <v>355</v>
      </c>
    </row>
    <row r="648" spans="1:15">
      <c r="A648" s="647">
        <v>647</v>
      </c>
      <c r="B648" s="647">
        <v>69510</v>
      </c>
      <c r="C648" s="646" t="s">
        <v>221</v>
      </c>
      <c r="D648" s="646">
        <v>5</v>
      </c>
      <c r="F648" s="654" t="str">
        <f>IF(M648="R",VLOOKUP(D648,'Routes and Directions'!$A$2:$D$283,3,FALSE),VLOOKUP(D648,'Routes and Directions'!$A$2:$D$283,4,FALSE))</f>
        <v>SB</v>
      </c>
      <c r="H648" s="646">
        <v>41.84</v>
      </c>
      <c r="I648" s="646">
        <v>42.515000000000001</v>
      </c>
      <c r="J648" s="646" t="s">
        <v>121</v>
      </c>
      <c r="K648" s="646">
        <v>114.02800000000001</v>
      </c>
      <c r="L648" s="646">
        <v>114.703</v>
      </c>
      <c r="M648" s="646" t="s">
        <v>121</v>
      </c>
      <c r="N648" s="657" t="s">
        <v>121</v>
      </c>
      <c r="O648" s="646" t="s">
        <v>355</v>
      </c>
    </row>
    <row r="649" spans="1:15">
      <c r="A649" s="647">
        <v>648</v>
      </c>
      <c r="B649" s="647">
        <v>70900</v>
      </c>
      <c r="C649" s="646" t="s">
        <v>221</v>
      </c>
      <c r="D649" s="646">
        <v>5</v>
      </c>
      <c r="F649" s="654" t="str">
        <f>IF(M649="R",VLOOKUP(D649,'Routes and Directions'!$A$2:$D$283,3,FALSE),VLOOKUP(D649,'Routes and Directions'!$A$2:$D$283,4,FALSE))</f>
        <v>SB</v>
      </c>
      <c r="H649" s="646">
        <v>42.515000000000001</v>
      </c>
      <c r="I649" s="646">
        <v>44.381999999999998</v>
      </c>
      <c r="K649" s="646">
        <v>114.703</v>
      </c>
      <c r="L649" s="646">
        <v>116.57</v>
      </c>
      <c r="M649" s="646" t="s">
        <v>121</v>
      </c>
      <c r="N649" s="657" t="s">
        <v>123</v>
      </c>
      <c r="O649" s="646" t="s">
        <v>355</v>
      </c>
    </row>
    <row r="650" spans="1:15">
      <c r="A650" s="647">
        <v>649</v>
      </c>
      <c r="B650" s="647">
        <v>73100</v>
      </c>
      <c r="C650" s="646" t="s">
        <v>203</v>
      </c>
      <c r="D650" s="646">
        <v>5</v>
      </c>
      <c r="F650" s="654" t="str">
        <f>IF(M650="R",VLOOKUP(D650,'Routes and Directions'!$A$2:$D$283,3,FALSE),VLOOKUP(D650,'Routes and Directions'!$A$2:$D$283,4,FALSE))</f>
        <v>SB</v>
      </c>
      <c r="H650" s="646">
        <v>0</v>
      </c>
      <c r="I650" s="646">
        <v>43.100999999999999</v>
      </c>
      <c r="K650" s="646">
        <v>116.57</v>
      </c>
      <c r="L650" s="646">
        <v>159.67099999999999</v>
      </c>
      <c r="M650" s="646" t="s">
        <v>121</v>
      </c>
      <c r="N650" s="657" t="s">
        <v>123</v>
      </c>
      <c r="O650" s="646" t="s">
        <v>355</v>
      </c>
    </row>
    <row r="651" spans="1:15">
      <c r="A651" s="647">
        <v>650</v>
      </c>
      <c r="B651" s="647">
        <v>112324</v>
      </c>
      <c r="C651" s="646" t="s">
        <v>203</v>
      </c>
      <c r="D651" s="646">
        <v>5</v>
      </c>
      <c r="F651" s="654" t="str">
        <f>IF(M651="R",VLOOKUP(D651,'Routes and Directions'!$A$2:$D$283,3,FALSE),VLOOKUP(D651,'Routes and Directions'!$A$2:$D$283,4,FALSE))</f>
        <v>SB</v>
      </c>
      <c r="G651" s="646" t="s">
        <v>118</v>
      </c>
      <c r="H651" s="646">
        <v>43.323999999999998</v>
      </c>
      <c r="I651" s="646">
        <v>59.652999999999999</v>
      </c>
      <c r="K651" s="646">
        <v>159.67099999999999</v>
      </c>
      <c r="L651" s="646">
        <v>176</v>
      </c>
      <c r="M651" s="646" t="s">
        <v>121</v>
      </c>
      <c r="N651" s="657" t="s">
        <v>123</v>
      </c>
      <c r="O651" s="646" t="s">
        <v>355</v>
      </c>
    </row>
    <row r="652" spans="1:15">
      <c r="A652" s="647">
        <v>651</v>
      </c>
      <c r="B652" s="647">
        <v>121710</v>
      </c>
      <c r="C652" s="646" t="s">
        <v>203</v>
      </c>
      <c r="D652" s="646">
        <v>5</v>
      </c>
      <c r="F652" s="654" t="str">
        <f>IF(M652="R",VLOOKUP(D652,'Routes and Directions'!$A$2:$D$283,3,FALSE),VLOOKUP(D652,'Routes and Directions'!$A$2:$D$283,4,FALSE))</f>
        <v>SB</v>
      </c>
      <c r="G652" s="646" t="s">
        <v>118</v>
      </c>
      <c r="H652" s="646">
        <v>59.652999999999999</v>
      </c>
      <c r="I652" s="646">
        <v>65.433999999999997</v>
      </c>
      <c r="J652" s="646" t="s">
        <v>121</v>
      </c>
      <c r="K652" s="646">
        <v>176</v>
      </c>
      <c r="L652" s="646">
        <v>181.78100000000001</v>
      </c>
      <c r="M652" s="646" t="s">
        <v>121</v>
      </c>
      <c r="N652" s="657" t="s">
        <v>121</v>
      </c>
      <c r="O652" s="646" t="s">
        <v>355</v>
      </c>
    </row>
    <row r="653" spans="1:15">
      <c r="A653" s="647">
        <v>652</v>
      </c>
      <c r="B653" s="647">
        <v>123400</v>
      </c>
      <c r="C653" s="646" t="s">
        <v>203</v>
      </c>
      <c r="D653" s="646">
        <v>5</v>
      </c>
      <c r="F653" s="654" t="str">
        <f>IF(M653="R",VLOOKUP(D653,'Routes and Directions'!$A$2:$D$283,3,FALSE),VLOOKUP(D653,'Routes and Directions'!$A$2:$D$283,4,FALSE))</f>
        <v>SB</v>
      </c>
      <c r="G653" s="646" t="s">
        <v>118</v>
      </c>
      <c r="H653" s="646">
        <v>65.433999999999997</v>
      </c>
      <c r="I653" s="646">
        <v>69.680000000000007</v>
      </c>
      <c r="K653" s="646">
        <v>181.78100000000001</v>
      </c>
      <c r="L653" s="646">
        <v>186.02699999999999</v>
      </c>
      <c r="M653" s="646" t="s">
        <v>121</v>
      </c>
      <c r="N653" s="657" t="s">
        <v>123</v>
      </c>
      <c r="O653" s="646" t="s">
        <v>355</v>
      </c>
    </row>
    <row r="654" spans="1:15">
      <c r="A654" s="647">
        <v>653</v>
      </c>
      <c r="B654" s="647">
        <v>124600</v>
      </c>
      <c r="C654" s="646" t="s">
        <v>203</v>
      </c>
      <c r="D654" s="646">
        <v>5</v>
      </c>
      <c r="F654" s="654" t="str">
        <f>IF(M654="R",VLOOKUP(D654,'Routes and Directions'!$A$2:$D$283,3,FALSE),VLOOKUP(D654,'Routes and Directions'!$A$2:$D$283,4,FALSE))</f>
        <v>SB</v>
      </c>
      <c r="G654" s="646" t="s">
        <v>121</v>
      </c>
      <c r="H654" s="646">
        <v>69.680000000000007</v>
      </c>
      <c r="I654" s="646">
        <v>69.856999999999999</v>
      </c>
      <c r="K654" s="646">
        <v>186.02699999999999</v>
      </c>
      <c r="L654" s="646">
        <v>186.20400000000001</v>
      </c>
      <c r="M654" s="646" t="s">
        <v>121</v>
      </c>
      <c r="N654" s="657" t="s">
        <v>123</v>
      </c>
      <c r="O654" s="646" t="s">
        <v>355</v>
      </c>
    </row>
    <row r="655" spans="1:15">
      <c r="A655" s="647">
        <v>654</v>
      </c>
      <c r="B655" s="647">
        <v>124700</v>
      </c>
      <c r="C655" s="646" t="s">
        <v>203</v>
      </c>
      <c r="D655" s="646">
        <v>5</v>
      </c>
      <c r="F655" s="654" t="str">
        <f>IF(M655="R",VLOOKUP(D655,'Routes and Directions'!$A$2:$D$283,3,FALSE),VLOOKUP(D655,'Routes and Directions'!$A$2:$D$283,4,FALSE))</f>
        <v>SB</v>
      </c>
      <c r="G655" s="646" t="s">
        <v>118</v>
      </c>
      <c r="H655" s="646">
        <v>69.680000000000007</v>
      </c>
      <c r="I655" s="646">
        <v>85.46</v>
      </c>
      <c r="K655" s="646">
        <v>186.20400000000001</v>
      </c>
      <c r="L655" s="646">
        <v>201.98400000000001</v>
      </c>
      <c r="M655" s="646" t="s">
        <v>121</v>
      </c>
      <c r="N655" s="657" t="s">
        <v>123</v>
      </c>
      <c r="O655" s="646" t="s">
        <v>355</v>
      </c>
    </row>
    <row r="656" spans="1:15">
      <c r="A656" s="647">
        <v>655</v>
      </c>
      <c r="B656" s="647">
        <v>127800</v>
      </c>
      <c r="C656" s="646" t="s">
        <v>203</v>
      </c>
      <c r="D656" s="646">
        <v>5</v>
      </c>
      <c r="F656" s="654" t="str">
        <f>IF(M656="R",VLOOKUP(D656,'Routes and Directions'!$A$2:$D$283,3,FALSE),VLOOKUP(D656,'Routes and Directions'!$A$2:$D$283,4,FALSE))</f>
        <v>SB</v>
      </c>
      <c r="G656" s="646" t="s">
        <v>118</v>
      </c>
      <c r="H656" s="646">
        <v>85.465000000000003</v>
      </c>
      <c r="I656" s="646">
        <v>88.605000000000004</v>
      </c>
      <c r="K656" s="646">
        <v>201.98400000000001</v>
      </c>
      <c r="L656" s="646">
        <v>205.124</v>
      </c>
      <c r="M656" s="646" t="s">
        <v>121</v>
      </c>
      <c r="N656" s="657" t="s">
        <v>123</v>
      </c>
      <c r="O656" s="646" t="s">
        <v>355</v>
      </c>
    </row>
    <row r="657" spans="1:15">
      <c r="A657" s="647">
        <v>656</v>
      </c>
      <c r="B657" s="647">
        <v>129000</v>
      </c>
      <c r="C657" s="646" t="s">
        <v>198</v>
      </c>
      <c r="D657" s="646">
        <v>5</v>
      </c>
      <c r="F657" s="654" t="str">
        <f>IF(M657="R",VLOOKUP(D657,'Routes and Directions'!$A$2:$D$283,3,FALSE),VLOOKUP(D657,'Routes and Directions'!$A$2:$D$283,4,FALSE))</f>
        <v>SB</v>
      </c>
      <c r="G657" s="646" t="s">
        <v>118</v>
      </c>
      <c r="H657" s="646">
        <v>0</v>
      </c>
      <c r="I657" s="646">
        <v>0.55300000000000005</v>
      </c>
      <c r="K657" s="646">
        <v>205.124</v>
      </c>
      <c r="L657" s="646">
        <v>205.67699999999999</v>
      </c>
      <c r="M657" s="646" t="s">
        <v>121</v>
      </c>
      <c r="N657" s="657" t="s">
        <v>123</v>
      </c>
      <c r="O657" s="646" t="s">
        <v>355</v>
      </c>
    </row>
    <row r="658" spans="1:15">
      <c r="A658" s="647">
        <v>657</v>
      </c>
      <c r="B658" s="647">
        <v>129200</v>
      </c>
      <c r="C658" s="646" t="s">
        <v>198</v>
      </c>
      <c r="D658" s="646">
        <v>5</v>
      </c>
      <c r="F658" s="654" t="str">
        <f>IF(M658="R",VLOOKUP(D658,'Routes and Directions'!$A$2:$D$283,3,FALSE),VLOOKUP(D658,'Routes and Directions'!$A$2:$D$283,4,FALSE))</f>
        <v>SB</v>
      </c>
      <c r="H658" s="646">
        <v>0.55300000000000005</v>
      </c>
      <c r="I658" s="646">
        <v>5.1520000000000001</v>
      </c>
      <c r="K658" s="646">
        <v>205.67699999999999</v>
      </c>
      <c r="L658" s="646">
        <v>210.27600000000001</v>
      </c>
      <c r="M658" s="646" t="s">
        <v>121</v>
      </c>
      <c r="N658" s="657" t="s">
        <v>123</v>
      </c>
      <c r="O658" s="646" t="s">
        <v>355</v>
      </c>
    </row>
    <row r="659" spans="1:15">
      <c r="A659" s="647">
        <v>658</v>
      </c>
      <c r="B659" s="647">
        <v>130550</v>
      </c>
      <c r="C659" s="646" t="s">
        <v>198</v>
      </c>
      <c r="D659" s="646">
        <v>5</v>
      </c>
      <c r="F659" s="654" t="str">
        <f>IF(M659="R",VLOOKUP(D659,'Routes and Directions'!$A$2:$D$283,3,FALSE),VLOOKUP(D659,'Routes and Directions'!$A$2:$D$283,4,FALSE))</f>
        <v>SB</v>
      </c>
      <c r="H659" s="646">
        <v>5.1520000000000001</v>
      </c>
      <c r="I659" s="646">
        <v>10.407999999999999</v>
      </c>
      <c r="J659" s="646" t="s">
        <v>121</v>
      </c>
      <c r="K659" s="646">
        <v>210.27600000000001</v>
      </c>
      <c r="L659" s="646">
        <v>215.53200000000001</v>
      </c>
      <c r="M659" s="646" t="s">
        <v>121</v>
      </c>
      <c r="N659" s="657" t="s">
        <v>121</v>
      </c>
      <c r="O659" s="646" t="s">
        <v>355</v>
      </c>
    </row>
    <row r="660" spans="1:15">
      <c r="A660" s="647">
        <v>659</v>
      </c>
      <c r="B660" s="647">
        <v>130750</v>
      </c>
      <c r="C660" s="646" t="s">
        <v>198</v>
      </c>
      <c r="D660" s="646">
        <v>5</v>
      </c>
      <c r="F660" s="654" t="str">
        <f>IF(M660="R",VLOOKUP(D660,'Routes and Directions'!$A$2:$D$283,3,FALSE),VLOOKUP(D660,'Routes and Directions'!$A$2:$D$283,4,FALSE))</f>
        <v>SB</v>
      </c>
      <c r="H660" s="646">
        <v>10.407999999999999</v>
      </c>
      <c r="I660" s="646">
        <v>15.076000000000001</v>
      </c>
      <c r="K660" s="646">
        <v>215.53200000000001</v>
      </c>
      <c r="L660" s="646">
        <v>220.2</v>
      </c>
      <c r="M660" s="646" t="s">
        <v>121</v>
      </c>
      <c r="N660" s="657" t="s">
        <v>123</v>
      </c>
      <c r="O660" s="646" t="s">
        <v>355</v>
      </c>
    </row>
    <row r="661" spans="1:15">
      <c r="A661" s="647">
        <v>660</v>
      </c>
      <c r="B661" s="647">
        <v>132770</v>
      </c>
      <c r="C661" s="646" t="s">
        <v>198</v>
      </c>
      <c r="D661" s="646">
        <v>5</v>
      </c>
      <c r="F661" s="654" t="str">
        <f>IF(M661="R",VLOOKUP(D661,'Routes and Directions'!$A$2:$D$283,3,FALSE),VLOOKUP(D661,'Routes and Directions'!$A$2:$D$283,4,FALSE))</f>
        <v>SB</v>
      </c>
      <c r="G661" s="646" t="s">
        <v>118</v>
      </c>
      <c r="H661" s="646">
        <v>15.076000000000001</v>
      </c>
      <c r="I661" s="646">
        <v>15.898</v>
      </c>
      <c r="J661" s="646" t="s">
        <v>121</v>
      </c>
      <c r="K661" s="646">
        <v>220.2</v>
      </c>
      <c r="L661" s="646">
        <v>221.02199999999999</v>
      </c>
      <c r="M661" s="646" t="s">
        <v>121</v>
      </c>
      <c r="N661" s="657" t="s">
        <v>121</v>
      </c>
      <c r="O661" s="646" t="s">
        <v>355</v>
      </c>
    </row>
    <row r="662" spans="1:15">
      <c r="A662" s="647">
        <v>661</v>
      </c>
      <c r="B662" s="647">
        <v>132860</v>
      </c>
      <c r="C662" s="646" t="s">
        <v>198</v>
      </c>
      <c r="D662" s="646">
        <v>5</v>
      </c>
      <c r="F662" s="654" t="str">
        <f>IF(M662="R",VLOOKUP(D662,'Routes and Directions'!$A$2:$D$283,3,FALSE),VLOOKUP(D662,'Routes and Directions'!$A$2:$D$283,4,FALSE))</f>
        <v>SB</v>
      </c>
      <c r="H662" s="646">
        <v>15.898</v>
      </c>
      <c r="I662" s="646">
        <v>16.245000000000001</v>
      </c>
      <c r="J662" s="646" t="s">
        <v>121</v>
      </c>
      <c r="K662" s="646">
        <v>221.02199999999999</v>
      </c>
      <c r="L662" s="646">
        <v>221.369</v>
      </c>
      <c r="M662" s="646" t="s">
        <v>121</v>
      </c>
      <c r="N662" s="657" t="s">
        <v>121</v>
      </c>
      <c r="O662" s="646" t="s">
        <v>355</v>
      </c>
    </row>
    <row r="663" spans="1:15">
      <c r="A663" s="647">
        <v>662</v>
      </c>
      <c r="B663" s="647">
        <v>132880</v>
      </c>
      <c r="C663" s="646" t="s">
        <v>198</v>
      </c>
      <c r="D663" s="646">
        <v>5</v>
      </c>
      <c r="F663" s="654" t="str">
        <f>IF(M663="R",VLOOKUP(D663,'Routes and Directions'!$A$2:$D$283,3,FALSE),VLOOKUP(D663,'Routes and Directions'!$A$2:$D$283,4,FALSE))</f>
        <v>SB</v>
      </c>
      <c r="H663" s="646">
        <v>16.317</v>
      </c>
      <c r="I663" s="646">
        <v>87.025000000000006</v>
      </c>
      <c r="K663" s="646">
        <v>221.369</v>
      </c>
      <c r="L663" s="646">
        <v>292.077</v>
      </c>
      <c r="M663" s="646" t="s">
        <v>121</v>
      </c>
      <c r="N663" s="657" t="s">
        <v>123</v>
      </c>
      <c r="O663" s="646" t="s">
        <v>355</v>
      </c>
    </row>
    <row r="664" spans="1:15">
      <c r="A664" s="647">
        <v>663</v>
      </c>
      <c r="B664" s="647">
        <v>139720</v>
      </c>
      <c r="C664" s="646" t="s">
        <v>199</v>
      </c>
      <c r="D664" s="646">
        <v>5</v>
      </c>
      <c r="F664" s="654" t="str">
        <f>IF(M664="R",VLOOKUP(D664,'Routes and Directions'!$A$2:$D$283,3,FALSE),VLOOKUP(D664,'Routes and Directions'!$A$2:$D$283,4,FALSE))</f>
        <v>SB</v>
      </c>
      <c r="H664" s="646">
        <v>0</v>
      </c>
      <c r="I664" s="646">
        <v>26.724</v>
      </c>
      <c r="K664" s="646">
        <v>292.077</v>
      </c>
      <c r="L664" s="646">
        <v>318.80099999999999</v>
      </c>
      <c r="M664" s="646" t="s">
        <v>121</v>
      </c>
      <c r="N664" s="657" t="s">
        <v>123</v>
      </c>
      <c r="O664" s="646" t="s">
        <v>355</v>
      </c>
    </row>
    <row r="665" spans="1:15">
      <c r="A665" s="647">
        <v>664</v>
      </c>
      <c r="B665" s="647">
        <v>141500</v>
      </c>
      <c r="C665" s="646" t="s">
        <v>197</v>
      </c>
      <c r="D665" s="646">
        <v>5</v>
      </c>
      <c r="F665" s="654" t="str">
        <f>IF(M665="R",VLOOKUP(D665,'Routes and Directions'!$A$2:$D$283,3,FALSE),VLOOKUP(D665,'Routes and Directions'!$A$2:$D$283,4,FALSE))</f>
        <v>SB</v>
      </c>
      <c r="H665" s="646">
        <v>0</v>
      </c>
      <c r="I665" s="646">
        <v>66.159000000000006</v>
      </c>
      <c r="K665" s="646">
        <v>318.80099999999999</v>
      </c>
      <c r="L665" s="646">
        <v>384.96</v>
      </c>
      <c r="M665" s="646" t="s">
        <v>121</v>
      </c>
      <c r="N665" s="657" t="s">
        <v>123</v>
      </c>
      <c r="O665" s="646" t="s">
        <v>355</v>
      </c>
    </row>
    <row r="666" spans="1:15">
      <c r="A666" s="647">
        <v>665</v>
      </c>
      <c r="B666" s="647">
        <v>147045</v>
      </c>
      <c r="C666" s="646" t="s">
        <v>212</v>
      </c>
      <c r="D666" s="646">
        <v>5</v>
      </c>
      <c r="F666" s="654" t="str">
        <f>IF(M666="R",VLOOKUP(D666,'Routes and Directions'!$A$2:$D$283,3,FALSE),VLOOKUP(D666,'Routes and Directions'!$A$2:$D$283,4,FALSE))</f>
        <v>SB</v>
      </c>
      <c r="H666" s="646">
        <v>0</v>
      </c>
      <c r="I666" s="646">
        <v>32.476999999999997</v>
      </c>
      <c r="K666" s="646">
        <v>384.96</v>
      </c>
      <c r="L666" s="646">
        <v>417.43700000000001</v>
      </c>
      <c r="M666" s="646" t="s">
        <v>121</v>
      </c>
      <c r="N666" s="657" t="s">
        <v>123</v>
      </c>
      <c r="O666" s="646" t="s">
        <v>355</v>
      </c>
    </row>
    <row r="667" spans="1:15">
      <c r="A667" s="647">
        <v>666</v>
      </c>
      <c r="B667" s="647">
        <v>152300</v>
      </c>
      <c r="C667" s="646" t="s">
        <v>215</v>
      </c>
      <c r="D667" s="646">
        <v>5</v>
      </c>
      <c r="F667" s="654" t="str">
        <f>IF(M667="R",VLOOKUP(D667,'Routes and Directions'!$A$2:$D$283,3,FALSE),VLOOKUP(D667,'Routes and Directions'!$A$2:$D$283,4,FALSE))</f>
        <v>SB</v>
      </c>
      <c r="H667" s="646">
        <v>0</v>
      </c>
      <c r="I667" s="646">
        <v>28.055</v>
      </c>
      <c r="K667" s="646">
        <v>417.43700000000001</v>
      </c>
      <c r="L667" s="646">
        <v>445.49200000000002</v>
      </c>
      <c r="M667" s="646" t="s">
        <v>121</v>
      </c>
      <c r="N667" s="657" t="s">
        <v>123</v>
      </c>
      <c r="O667" s="646" t="s">
        <v>355</v>
      </c>
    </row>
    <row r="668" spans="1:15">
      <c r="A668" s="647">
        <v>667</v>
      </c>
      <c r="B668" s="647">
        <v>160300</v>
      </c>
      <c r="C668" s="646" t="s">
        <v>213</v>
      </c>
      <c r="D668" s="646">
        <v>5</v>
      </c>
      <c r="F668" s="654" t="str">
        <f>IF(M668="R",VLOOKUP(D668,'Routes and Directions'!$A$2:$D$283,3,FALSE),VLOOKUP(D668,'Routes and Directions'!$A$2:$D$283,4,FALSE))</f>
        <v>SB</v>
      </c>
      <c r="H668" s="646">
        <v>0</v>
      </c>
      <c r="I668" s="646">
        <v>5.2999999999999999E-2</v>
      </c>
      <c r="K668" s="646">
        <v>445.49200000000002</v>
      </c>
      <c r="L668" s="646">
        <v>445.54500000000002</v>
      </c>
      <c r="M668" s="646" t="s">
        <v>121</v>
      </c>
      <c r="N668" s="657" t="s">
        <v>123</v>
      </c>
      <c r="O668" s="646" t="s">
        <v>355</v>
      </c>
    </row>
    <row r="669" spans="1:15">
      <c r="A669" s="647">
        <v>668</v>
      </c>
      <c r="B669" s="647">
        <v>160570</v>
      </c>
      <c r="C669" s="646" t="s">
        <v>213</v>
      </c>
      <c r="D669" s="646">
        <v>5</v>
      </c>
      <c r="F669" s="654" t="str">
        <f>IF(M669="R",VLOOKUP(D669,'Routes and Directions'!$A$2:$D$283,3,FALSE),VLOOKUP(D669,'Routes and Directions'!$A$2:$D$283,4,FALSE))</f>
        <v>SB</v>
      </c>
      <c r="H669" s="646">
        <v>5.2999999999999999E-2</v>
      </c>
      <c r="I669" s="646">
        <v>1.1000000000000001</v>
      </c>
      <c r="J669" s="646" t="s">
        <v>121</v>
      </c>
      <c r="K669" s="646">
        <v>445.54500000000002</v>
      </c>
      <c r="L669" s="646">
        <v>446.59199999999998</v>
      </c>
      <c r="M669" s="646" t="s">
        <v>121</v>
      </c>
      <c r="N669" s="657" t="s">
        <v>121</v>
      </c>
      <c r="O669" s="646" t="s">
        <v>355</v>
      </c>
    </row>
    <row r="670" spans="1:15">
      <c r="A670" s="647">
        <v>669</v>
      </c>
      <c r="B670" s="647">
        <v>160690</v>
      </c>
      <c r="C670" s="646" t="s">
        <v>213</v>
      </c>
      <c r="D670" s="646">
        <v>5</v>
      </c>
      <c r="F670" s="654" t="str">
        <f>IF(M670="R",VLOOKUP(D670,'Routes and Directions'!$A$2:$D$283,3,FALSE),VLOOKUP(D670,'Routes and Directions'!$A$2:$D$283,4,FALSE))</f>
        <v>SB</v>
      </c>
      <c r="H670" s="646">
        <v>1.1000000000000001</v>
      </c>
      <c r="I670" s="646">
        <v>11.2</v>
      </c>
      <c r="K670" s="646">
        <v>446.59199999999998</v>
      </c>
      <c r="L670" s="646">
        <v>456.69200000000001</v>
      </c>
      <c r="M670" s="646" t="s">
        <v>121</v>
      </c>
      <c r="N670" s="657" t="s">
        <v>123</v>
      </c>
      <c r="O670" s="646" t="s">
        <v>355</v>
      </c>
    </row>
    <row r="671" spans="1:15">
      <c r="A671" s="647">
        <v>670</v>
      </c>
      <c r="B671" s="647">
        <v>161960</v>
      </c>
      <c r="C671" s="646" t="s">
        <v>213</v>
      </c>
      <c r="D671" s="646">
        <v>5</v>
      </c>
      <c r="F671" s="654" t="str">
        <f>IF(M671="R",VLOOKUP(D671,'Routes and Directions'!$A$2:$D$283,3,FALSE),VLOOKUP(D671,'Routes and Directions'!$A$2:$D$283,4,FALSE))</f>
        <v>SB</v>
      </c>
      <c r="G671" s="646" t="s">
        <v>118</v>
      </c>
      <c r="H671" s="646">
        <v>11.2</v>
      </c>
      <c r="I671" s="646">
        <v>24.064</v>
      </c>
      <c r="K671" s="646">
        <v>456.69200000000001</v>
      </c>
      <c r="L671" s="646">
        <v>469.55599999999998</v>
      </c>
      <c r="M671" s="646" t="s">
        <v>121</v>
      </c>
      <c r="N671" s="657" t="s">
        <v>123</v>
      </c>
      <c r="O671" s="646" t="s">
        <v>355</v>
      </c>
    </row>
    <row r="672" spans="1:15">
      <c r="A672" s="647">
        <v>671</v>
      </c>
      <c r="B672" s="647">
        <v>165050</v>
      </c>
      <c r="C672" s="646" t="s">
        <v>213</v>
      </c>
      <c r="D672" s="646">
        <v>5</v>
      </c>
      <c r="F672" s="654" t="str">
        <f>IF(M672="R",VLOOKUP(D672,'Routes and Directions'!$A$2:$D$283,3,FALSE),VLOOKUP(D672,'Routes and Directions'!$A$2:$D$283,4,FALSE))</f>
        <v>SB</v>
      </c>
      <c r="H672" s="646">
        <v>24.064</v>
      </c>
      <c r="I672" s="646">
        <v>49.819000000000003</v>
      </c>
      <c r="K672" s="646">
        <v>469.55599999999998</v>
      </c>
      <c r="L672" s="646">
        <v>495.31099999999998</v>
      </c>
      <c r="M672" s="646" t="s">
        <v>121</v>
      </c>
      <c r="N672" s="657" t="s">
        <v>123</v>
      </c>
      <c r="O672" s="646" t="s">
        <v>355</v>
      </c>
    </row>
    <row r="673" spans="1:15">
      <c r="A673" s="647">
        <v>672</v>
      </c>
      <c r="B673" s="647">
        <v>176780</v>
      </c>
      <c r="C673" s="646" t="s">
        <v>178</v>
      </c>
      <c r="D673" s="646">
        <v>5</v>
      </c>
      <c r="F673" s="654" t="str">
        <f>IF(M673="R",VLOOKUP(D673,'Routes and Directions'!$A$2:$D$283,3,FALSE),VLOOKUP(D673,'Routes and Directions'!$A$2:$D$283,4,FALSE))</f>
        <v>SB</v>
      </c>
      <c r="H673" s="646">
        <v>1.7999999999999999E-2</v>
      </c>
      <c r="I673" s="646">
        <v>34.652000000000001</v>
      </c>
      <c r="K673" s="646">
        <v>495.31099999999998</v>
      </c>
      <c r="L673" s="646">
        <v>529.94500000000005</v>
      </c>
      <c r="M673" s="646" t="s">
        <v>121</v>
      </c>
      <c r="N673" s="657" t="s">
        <v>123</v>
      </c>
      <c r="O673" s="646" t="s">
        <v>355</v>
      </c>
    </row>
    <row r="674" spans="1:15">
      <c r="A674" s="647">
        <v>673</v>
      </c>
      <c r="B674" s="647">
        <v>182034</v>
      </c>
      <c r="C674" s="646" t="s">
        <v>181</v>
      </c>
      <c r="D674" s="646">
        <v>5</v>
      </c>
      <c r="F674" s="654" t="str">
        <f>IF(M674="R",VLOOKUP(D674,'Routes and Directions'!$A$2:$D$283,3,FALSE),VLOOKUP(D674,'Routes and Directions'!$A$2:$D$283,4,FALSE))</f>
        <v>SB</v>
      </c>
      <c r="H674" s="646">
        <v>0</v>
      </c>
      <c r="I674" s="646">
        <v>6.3</v>
      </c>
      <c r="K674" s="646">
        <v>529.94500000000005</v>
      </c>
      <c r="L674" s="646">
        <v>536.245</v>
      </c>
      <c r="M674" s="646" t="s">
        <v>121</v>
      </c>
      <c r="N674" s="657" t="s">
        <v>123</v>
      </c>
      <c r="O674" s="646" t="s">
        <v>355</v>
      </c>
    </row>
    <row r="675" spans="1:15">
      <c r="A675" s="647">
        <v>674</v>
      </c>
      <c r="B675" s="647">
        <v>183860</v>
      </c>
      <c r="C675" s="646" t="s">
        <v>181</v>
      </c>
      <c r="D675" s="646">
        <v>5</v>
      </c>
      <c r="F675" s="654" t="str">
        <f>IF(M675="R",VLOOKUP(D675,'Routes and Directions'!$A$2:$D$283,3,FALSE),VLOOKUP(D675,'Routes and Directions'!$A$2:$D$283,4,FALSE))</f>
        <v>SB</v>
      </c>
      <c r="G675" s="646" t="s">
        <v>118</v>
      </c>
      <c r="H675" s="646">
        <v>6.3</v>
      </c>
      <c r="I675" s="646">
        <v>28.92</v>
      </c>
      <c r="K675" s="646">
        <v>536.245</v>
      </c>
      <c r="L675" s="646">
        <v>558.86500000000001</v>
      </c>
      <c r="M675" s="646" t="s">
        <v>121</v>
      </c>
      <c r="N675" s="657" t="s">
        <v>123</v>
      </c>
      <c r="O675" s="646" t="s">
        <v>355</v>
      </c>
    </row>
    <row r="676" spans="1:15">
      <c r="A676" s="647">
        <v>675</v>
      </c>
      <c r="B676" s="647">
        <v>191600</v>
      </c>
      <c r="C676" s="646" t="s">
        <v>171</v>
      </c>
      <c r="D676" s="646">
        <v>5</v>
      </c>
      <c r="F676" s="654" t="str">
        <f>IF(M676="R",VLOOKUP(D676,'Routes and Directions'!$A$2:$D$283,3,FALSE),VLOOKUP(D676,'Routes and Directions'!$A$2:$D$283,4,FALSE))</f>
        <v>SB</v>
      </c>
      <c r="G676" s="646" t="s">
        <v>118</v>
      </c>
      <c r="H676" s="659">
        <v>0</v>
      </c>
      <c r="I676" s="659">
        <v>6.7930000000000001</v>
      </c>
      <c r="K676" s="646">
        <v>558.86500000000001</v>
      </c>
      <c r="L676" s="646">
        <v>565.65800000000002</v>
      </c>
      <c r="M676" s="646" t="s">
        <v>121</v>
      </c>
      <c r="N676" s="657" t="s">
        <v>123</v>
      </c>
      <c r="O676" s="646" t="s">
        <v>355</v>
      </c>
    </row>
    <row r="677" spans="1:15">
      <c r="A677" s="647">
        <v>676</v>
      </c>
      <c r="B677" s="647">
        <v>192800</v>
      </c>
      <c r="C677" s="646" t="s">
        <v>171</v>
      </c>
      <c r="D677" s="646">
        <v>5</v>
      </c>
      <c r="F677" s="654" t="str">
        <f>IF(M677="R",VLOOKUP(D677,'Routes and Directions'!$A$2:$D$283,3,FALSE),VLOOKUP(D677,'Routes and Directions'!$A$2:$D$283,4,FALSE))</f>
        <v>SB</v>
      </c>
      <c r="H677" s="659">
        <v>6.8319999999999999</v>
      </c>
      <c r="I677" s="659">
        <v>7.3360000000000003</v>
      </c>
      <c r="K677" s="646">
        <v>565.65800000000002</v>
      </c>
      <c r="L677" s="646">
        <v>566.16200000000003</v>
      </c>
      <c r="M677" s="646" t="s">
        <v>121</v>
      </c>
      <c r="N677" s="657" t="s">
        <v>123</v>
      </c>
      <c r="O677" s="646" t="s">
        <v>355</v>
      </c>
    </row>
    <row r="678" spans="1:15">
      <c r="A678" s="647">
        <v>677</v>
      </c>
      <c r="B678" s="647">
        <v>193200</v>
      </c>
      <c r="C678" s="646" t="s">
        <v>171</v>
      </c>
      <c r="D678" s="646">
        <v>5</v>
      </c>
      <c r="F678" s="654" t="str">
        <f>IF(M678="R",VLOOKUP(D678,'Routes and Directions'!$A$2:$D$283,3,FALSE),VLOOKUP(D678,'Routes and Directions'!$A$2:$D$283,4,FALSE))</f>
        <v>SB</v>
      </c>
      <c r="G678" s="646" t="s">
        <v>118</v>
      </c>
      <c r="H678" s="646">
        <v>7.3360000000000003</v>
      </c>
      <c r="I678" s="646">
        <v>34.365000000000002</v>
      </c>
      <c r="K678" s="646">
        <v>566.16200000000003</v>
      </c>
      <c r="L678" s="646">
        <v>593.19100000000003</v>
      </c>
      <c r="M678" s="646" t="s">
        <v>121</v>
      </c>
      <c r="N678" s="657" t="s">
        <v>123</v>
      </c>
      <c r="O678" s="646" t="s">
        <v>355</v>
      </c>
    </row>
    <row r="679" spans="1:15">
      <c r="A679" s="647">
        <v>678</v>
      </c>
      <c r="B679" s="647">
        <v>199800</v>
      </c>
      <c r="C679" s="646" t="s">
        <v>172</v>
      </c>
      <c r="D679" s="646">
        <v>5</v>
      </c>
      <c r="F679" s="654" t="str">
        <f>IF(M679="R",VLOOKUP(D679,'Routes and Directions'!$A$2:$D$283,3,FALSE),VLOOKUP(D679,'Routes and Directions'!$A$2:$D$283,4,FALSE))</f>
        <v>SB</v>
      </c>
      <c r="G679" s="646" t="s">
        <v>118</v>
      </c>
      <c r="H679" s="646">
        <v>0</v>
      </c>
      <c r="I679" s="646">
        <v>28.821000000000002</v>
      </c>
      <c r="K679" s="646">
        <v>593.19100000000003</v>
      </c>
      <c r="L679" s="646">
        <v>622.01199999999994</v>
      </c>
      <c r="M679" s="646" t="s">
        <v>121</v>
      </c>
      <c r="N679" s="657" t="s">
        <v>123</v>
      </c>
      <c r="O679" s="646" t="s">
        <v>355</v>
      </c>
    </row>
    <row r="680" spans="1:15">
      <c r="A680" s="647">
        <v>679</v>
      </c>
      <c r="B680" s="647">
        <v>205800</v>
      </c>
      <c r="C680" s="646" t="s">
        <v>174</v>
      </c>
      <c r="D680" s="646">
        <v>5</v>
      </c>
      <c r="F680" s="654" t="str">
        <f>IF(M680="R",VLOOKUP(D680,'Routes and Directions'!$A$2:$D$283,3,FALSE),VLOOKUP(D680,'Routes and Directions'!$A$2:$D$283,4,FALSE))</f>
        <v>SB</v>
      </c>
      <c r="G680" s="646" t="s">
        <v>118</v>
      </c>
      <c r="H680" s="646">
        <v>0</v>
      </c>
      <c r="I680" s="646">
        <v>28.617999999999999</v>
      </c>
      <c r="K680" s="646">
        <v>622.01199999999994</v>
      </c>
      <c r="L680" s="646">
        <v>650.63</v>
      </c>
      <c r="M680" s="646" t="s">
        <v>121</v>
      </c>
      <c r="N680" s="657" t="s">
        <v>123</v>
      </c>
      <c r="O680" s="646" t="s">
        <v>355</v>
      </c>
    </row>
    <row r="681" spans="1:15">
      <c r="A681" s="647">
        <v>680</v>
      </c>
      <c r="B681" s="647">
        <v>217100</v>
      </c>
      <c r="C681" s="646" t="s">
        <v>174</v>
      </c>
      <c r="D681" s="646">
        <v>5</v>
      </c>
      <c r="F681" s="654" t="str">
        <f>IF(M681="R",VLOOKUP(D681,'Routes and Directions'!$A$2:$D$283,3,FALSE),VLOOKUP(D681,'Routes and Directions'!$A$2:$D$283,4,FALSE))</f>
        <v>SB</v>
      </c>
      <c r="H681" s="646">
        <v>30.11</v>
      </c>
      <c r="I681" s="646">
        <v>42.115000000000002</v>
      </c>
      <c r="K681" s="646">
        <v>650.63</v>
      </c>
      <c r="L681" s="646">
        <v>662.63499999999999</v>
      </c>
      <c r="M681" s="646" t="s">
        <v>121</v>
      </c>
      <c r="N681" s="657" t="s">
        <v>123</v>
      </c>
      <c r="O681" s="646" t="s">
        <v>355</v>
      </c>
    </row>
    <row r="682" spans="1:15">
      <c r="A682" s="647">
        <v>681</v>
      </c>
      <c r="B682" s="647">
        <v>218900</v>
      </c>
      <c r="C682" s="646" t="s">
        <v>169</v>
      </c>
      <c r="D682" s="646">
        <v>5</v>
      </c>
      <c r="F682" s="654" t="str">
        <f>IF(M682="R",VLOOKUP(D682,'Routes and Directions'!$A$2:$D$283,3,FALSE),VLOOKUP(D682,'Routes and Directions'!$A$2:$D$283,4,FALSE))</f>
        <v>SB</v>
      </c>
      <c r="H682" s="646">
        <v>0</v>
      </c>
      <c r="I682" s="646">
        <v>3.125</v>
      </c>
      <c r="K682" s="646">
        <v>662.63499999999999</v>
      </c>
      <c r="L682" s="646">
        <v>665.76</v>
      </c>
      <c r="M682" s="646" t="s">
        <v>121</v>
      </c>
      <c r="N682" s="657" t="s">
        <v>123</v>
      </c>
      <c r="O682" s="646" t="s">
        <v>355</v>
      </c>
    </row>
    <row r="683" spans="1:15">
      <c r="A683" s="647">
        <v>682</v>
      </c>
      <c r="B683" s="647">
        <v>219970</v>
      </c>
      <c r="C683" s="646" t="s">
        <v>169</v>
      </c>
      <c r="D683" s="646">
        <v>5</v>
      </c>
      <c r="F683" s="654" t="str">
        <f>IF(M683="R",VLOOKUP(D683,'Routes and Directions'!$A$2:$D$283,3,FALSE),VLOOKUP(D683,'Routes and Directions'!$A$2:$D$283,4,FALSE))</f>
        <v>SB</v>
      </c>
      <c r="G683" s="646" t="s">
        <v>118</v>
      </c>
      <c r="H683" s="646">
        <v>3.125</v>
      </c>
      <c r="I683" s="646">
        <v>28.905999999999999</v>
      </c>
      <c r="K683" s="646">
        <v>665.76</v>
      </c>
      <c r="L683" s="646">
        <v>691.54100000000005</v>
      </c>
      <c r="M683" s="646" t="s">
        <v>121</v>
      </c>
      <c r="N683" s="657" t="s">
        <v>123</v>
      </c>
      <c r="O683" s="646" t="s">
        <v>355</v>
      </c>
    </row>
    <row r="684" spans="1:15">
      <c r="A684" s="647">
        <v>683</v>
      </c>
      <c r="B684" s="647">
        <v>231520</v>
      </c>
      <c r="C684" s="646" t="s">
        <v>169</v>
      </c>
      <c r="D684" s="646">
        <v>5</v>
      </c>
      <c r="F684" s="654" t="str">
        <f>IF(M684="R",VLOOKUP(D684,'Routes and Directions'!$A$2:$D$283,3,FALSE),VLOOKUP(D684,'Routes and Directions'!$A$2:$D$283,4,FALSE))</f>
        <v>SB</v>
      </c>
      <c r="G684" s="646" t="s">
        <v>118</v>
      </c>
      <c r="H684" s="646">
        <v>28.905999999999999</v>
      </c>
      <c r="I684" s="646">
        <v>34.354999999999997</v>
      </c>
      <c r="J684" s="646" t="s">
        <v>121</v>
      </c>
      <c r="K684" s="646">
        <v>691.54100000000005</v>
      </c>
      <c r="L684" s="646">
        <v>696.99</v>
      </c>
      <c r="M684" s="646" t="s">
        <v>121</v>
      </c>
      <c r="N684" s="657" t="s">
        <v>121</v>
      </c>
      <c r="O684" s="646" t="s">
        <v>355</v>
      </c>
    </row>
    <row r="685" spans="1:15">
      <c r="A685" s="647">
        <v>684</v>
      </c>
      <c r="B685" s="647">
        <v>232060</v>
      </c>
      <c r="C685" s="646" t="s">
        <v>169</v>
      </c>
      <c r="D685" s="646">
        <v>5</v>
      </c>
      <c r="F685" s="654" t="str">
        <f>IF(M685="R",VLOOKUP(D685,'Routes and Directions'!$A$2:$D$283,3,FALSE),VLOOKUP(D685,'Routes and Directions'!$A$2:$D$283,4,FALSE))</f>
        <v>SB</v>
      </c>
      <c r="G685" s="646" t="s">
        <v>118</v>
      </c>
      <c r="H685" s="646">
        <v>35.997999999999998</v>
      </c>
      <c r="I685" s="646">
        <v>45.25</v>
      </c>
      <c r="K685" s="646">
        <v>696.99</v>
      </c>
      <c r="L685" s="646">
        <v>706.24199999999996</v>
      </c>
      <c r="M685" s="646" t="s">
        <v>121</v>
      </c>
      <c r="N685" s="657" t="s">
        <v>123</v>
      </c>
      <c r="O685" s="646" t="s">
        <v>355</v>
      </c>
    </row>
    <row r="686" spans="1:15">
      <c r="A686" s="647">
        <v>685</v>
      </c>
      <c r="B686" s="647">
        <v>236910</v>
      </c>
      <c r="C686" s="646" t="s">
        <v>169</v>
      </c>
      <c r="D686" s="646">
        <v>5</v>
      </c>
      <c r="F686" s="654" t="str">
        <f>IF(M686="R",VLOOKUP(D686,'Routes and Directions'!$A$2:$D$283,3,FALSE),VLOOKUP(D686,'Routes and Directions'!$A$2:$D$283,4,FALSE))</f>
        <v>SB</v>
      </c>
      <c r="H686" s="646">
        <v>45.44</v>
      </c>
      <c r="I686" s="646">
        <v>45.661000000000001</v>
      </c>
      <c r="K686" s="646">
        <v>706.24199999999996</v>
      </c>
      <c r="L686" s="646">
        <v>706.46299999999997</v>
      </c>
      <c r="M686" s="646" t="s">
        <v>121</v>
      </c>
      <c r="N686" s="657" t="s">
        <v>123</v>
      </c>
      <c r="O686" s="646" t="s">
        <v>355</v>
      </c>
    </row>
    <row r="687" spans="1:15">
      <c r="A687" s="647">
        <v>686</v>
      </c>
      <c r="B687" s="647">
        <v>237300</v>
      </c>
      <c r="C687" s="646" t="s">
        <v>169</v>
      </c>
      <c r="D687" s="646">
        <v>5</v>
      </c>
      <c r="F687" s="654" t="str">
        <f>IF(M687="R",VLOOKUP(D687,'Routes and Directions'!$A$2:$D$283,3,FALSE),VLOOKUP(D687,'Routes and Directions'!$A$2:$D$283,4,FALSE))</f>
        <v>SB</v>
      </c>
      <c r="G687" s="646" t="s">
        <v>118</v>
      </c>
      <c r="H687" s="646">
        <v>45.661000000000001</v>
      </c>
      <c r="I687" s="646">
        <v>51.692999999999998</v>
      </c>
      <c r="K687" s="646">
        <v>706.46299999999997</v>
      </c>
      <c r="L687" s="646">
        <v>712.495</v>
      </c>
      <c r="M687" s="646" t="s">
        <v>121</v>
      </c>
      <c r="N687" s="657" t="s">
        <v>123</v>
      </c>
      <c r="O687" s="646" t="s">
        <v>355</v>
      </c>
    </row>
    <row r="688" spans="1:15">
      <c r="A688" s="647">
        <v>687</v>
      </c>
      <c r="B688" s="647">
        <v>239140</v>
      </c>
      <c r="C688" s="646" t="s">
        <v>169</v>
      </c>
      <c r="D688" s="646">
        <v>5</v>
      </c>
      <c r="F688" s="654" t="str">
        <f>IF(M688="R",VLOOKUP(D688,'Routes and Directions'!$A$2:$D$283,3,FALSE),VLOOKUP(D688,'Routes and Directions'!$A$2:$D$283,4,FALSE))</f>
        <v>SB</v>
      </c>
      <c r="G688" s="646" t="s">
        <v>118</v>
      </c>
      <c r="H688" s="646">
        <v>51.7</v>
      </c>
      <c r="I688" s="646">
        <v>52.5</v>
      </c>
      <c r="K688" s="646">
        <v>712.495</v>
      </c>
      <c r="L688" s="646">
        <v>713.29499999999996</v>
      </c>
      <c r="M688" s="646" t="s">
        <v>121</v>
      </c>
      <c r="N688" s="657" t="s">
        <v>123</v>
      </c>
      <c r="O688" s="646" t="s">
        <v>355</v>
      </c>
    </row>
    <row r="689" spans="1:15">
      <c r="A689" s="647">
        <v>688</v>
      </c>
      <c r="B689" s="647">
        <v>239240</v>
      </c>
      <c r="C689" s="646" t="s">
        <v>169</v>
      </c>
      <c r="D689" s="646">
        <v>5</v>
      </c>
      <c r="F689" s="654" t="str">
        <f>IF(M689="R",VLOOKUP(D689,'Routes and Directions'!$A$2:$D$283,3,FALSE),VLOOKUP(D689,'Routes and Directions'!$A$2:$D$283,4,FALSE))</f>
        <v>SB</v>
      </c>
      <c r="H689" s="646">
        <v>52.8</v>
      </c>
      <c r="I689" s="646">
        <v>53.771000000000001</v>
      </c>
      <c r="K689" s="646">
        <v>713.29499999999996</v>
      </c>
      <c r="L689" s="646">
        <v>714.26599999999996</v>
      </c>
      <c r="M689" s="646" t="s">
        <v>121</v>
      </c>
      <c r="N689" s="657" t="s">
        <v>123</v>
      </c>
      <c r="O689" s="646" t="s">
        <v>355</v>
      </c>
    </row>
    <row r="690" spans="1:15">
      <c r="A690" s="647">
        <v>689</v>
      </c>
      <c r="B690" s="647">
        <v>239700</v>
      </c>
      <c r="C690" s="646" t="s">
        <v>169</v>
      </c>
      <c r="D690" s="646">
        <v>5</v>
      </c>
      <c r="F690" s="654" t="str">
        <f>IF(M690="R",VLOOKUP(D690,'Routes and Directions'!$A$2:$D$283,3,FALSE),VLOOKUP(D690,'Routes and Directions'!$A$2:$D$283,4,FALSE))</f>
        <v>SB</v>
      </c>
      <c r="G690" s="646" t="s">
        <v>118</v>
      </c>
      <c r="H690" s="646">
        <v>53.771000000000001</v>
      </c>
      <c r="I690" s="646">
        <v>56.16</v>
      </c>
      <c r="K690" s="646">
        <v>714.26599999999996</v>
      </c>
      <c r="L690" s="646">
        <v>716.65499999999997</v>
      </c>
      <c r="M690" s="646" t="s">
        <v>121</v>
      </c>
      <c r="N690" s="657" t="s">
        <v>123</v>
      </c>
      <c r="O690" s="646" t="s">
        <v>355</v>
      </c>
    </row>
    <row r="691" spans="1:15">
      <c r="A691" s="647">
        <v>690</v>
      </c>
      <c r="B691" s="647">
        <v>240600</v>
      </c>
      <c r="C691" s="646" t="s">
        <v>169</v>
      </c>
      <c r="D691" s="646">
        <v>5</v>
      </c>
      <c r="F691" s="654" t="str">
        <f>IF(M691="R",VLOOKUP(D691,'Routes and Directions'!$A$2:$D$283,3,FALSE),VLOOKUP(D691,'Routes and Directions'!$A$2:$D$283,4,FALSE))</f>
        <v>SB</v>
      </c>
      <c r="H691" s="646">
        <v>56.16</v>
      </c>
      <c r="I691" s="646">
        <v>67.019000000000005</v>
      </c>
      <c r="K691" s="646">
        <v>716.65499999999997</v>
      </c>
      <c r="L691" s="646">
        <v>727.51400000000001</v>
      </c>
      <c r="M691" s="646" t="s">
        <v>121</v>
      </c>
      <c r="N691" s="657" t="s">
        <v>123</v>
      </c>
      <c r="O691" s="646" t="s">
        <v>355</v>
      </c>
    </row>
    <row r="692" spans="1:15">
      <c r="A692" s="647">
        <v>691</v>
      </c>
      <c r="B692" s="647">
        <v>243900</v>
      </c>
      <c r="C692" s="646" t="s">
        <v>170</v>
      </c>
      <c r="D692" s="646">
        <v>5</v>
      </c>
      <c r="F692" s="654" t="str">
        <f>IF(M692="R",VLOOKUP(D692,'Routes and Directions'!$A$2:$D$283,3,FALSE),VLOOKUP(D692,'Routes and Directions'!$A$2:$D$283,4,FALSE))</f>
        <v>SB</v>
      </c>
      <c r="H692" s="646">
        <v>0</v>
      </c>
      <c r="I692" s="646">
        <v>6.048</v>
      </c>
      <c r="K692" s="646">
        <v>727.51400000000001</v>
      </c>
      <c r="L692" s="646">
        <v>733.56200000000001</v>
      </c>
      <c r="M692" s="646" t="s">
        <v>121</v>
      </c>
      <c r="N692" s="657" t="s">
        <v>123</v>
      </c>
      <c r="O692" s="646" t="s">
        <v>355</v>
      </c>
    </row>
    <row r="693" spans="1:15">
      <c r="A693" s="647">
        <v>692</v>
      </c>
      <c r="B693" s="647">
        <v>246700</v>
      </c>
      <c r="C693" s="646" t="s">
        <v>170</v>
      </c>
      <c r="D693" s="646">
        <v>5</v>
      </c>
      <c r="F693" s="654" t="str">
        <f>IF(M693="R",VLOOKUP(D693,'Routes and Directions'!$A$2:$D$283,3,FALSE),VLOOKUP(D693,'Routes and Directions'!$A$2:$D$283,4,FALSE))</f>
        <v>SB</v>
      </c>
      <c r="G693" s="646" t="s">
        <v>118</v>
      </c>
      <c r="H693" s="646">
        <v>6.048</v>
      </c>
      <c r="I693" s="646">
        <v>12.568</v>
      </c>
      <c r="K693" s="646">
        <v>733.56200000000001</v>
      </c>
      <c r="L693" s="646">
        <v>740.08199999999999</v>
      </c>
      <c r="M693" s="646" t="s">
        <v>121</v>
      </c>
      <c r="N693" s="657" t="s">
        <v>123</v>
      </c>
      <c r="O693" s="646" t="s">
        <v>355</v>
      </c>
    </row>
    <row r="694" spans="1:15">
      <c r="A694" s="647">
        <v>693</v>
      </c>
      <c r="B694" s="647">
        <v>248880</v>
      </c>
      <c r="C694" s="646" t="s">
        <v>170</v>
      </c>
      <c r="D694" s="646">
        <v>5</v>
      </c>
      <c r="F694" s="654" t="str">
        <f>IF(M694="R",VLOOKUP(D694,'Routes and Directions'!$A$2:$D$283,3,FALSE),VLOOKUP(D694,'Routes and Directions'!$A$2:$D$283,4,FALSE))</f>
        <v>SB</v>
      </c>
      <c r="G694" s="646" t="s">
        <v>118</v>
      </c>
      <c r="H694" s="646">
        <v>12.568</v>
      </c>
      <c r="I694" s="646">
        <v>15.186999999999999</v>
      </c>
      <c r="J694" s="646" t="s">
        <v>121</v>
      </c>
      <c r="K694" s="646">
        <v>740.08199999999999</v>
      </c>
      <c r="L694" s="646">
        <v>742.70100000000002</v>
      </c>
      <c r="M694" s="646" t="s">
        <v>121</v>
      </c>
      <c r="N694" s="657" t="s">
        <v>121</v>
      </c>
      <c r="O694" s="646" t="s">
        <v>355</v>
      </c>
    </row>
    <row r="695" spans="1:15">
      <c r="A695" s="647">
        <v>694</v>
      </c>
      <c r="B695" s="647">
        <v>249005</v>
      </c>
      <c r="C695" s="646" t="s">
        <v>170</v>
      </c>
      <c r="D695" s="646">
        <v>5</v>
      </c>
      <c r="F695" s="654" t="str">
        <f>IF(M695="R",VLOOKUP(D695,'Routes and Directions'!$A$2:$D$283,3,FALSE),VLOOKUP(D695,'Routes and Directions'!$A$2:$D$283,4,FALSE))</f>
        <v>SB</v>
      </c>
      <c r="G695" s="646" t="s">
        <v>118</v>
      </c>
      <c r="H695" s="646">
        <v>15.186999999999999</v>
      </c>
      <c r="I695" s="646">
        <v>20.245000000000001</v>
      </c>
      <c r="K695" s="646">
        <v>742.70100000000002</v>
      </c>
      <c r="L695" s="646">
        <v>747.75900000000001</v>
      </c>
      <c r="M695" s="646" t="s">
        <v>121</v>
      </c>
      <c r="N695" s="657" t="s">
        <v>123</v>
      </c>
      <c r="O695" s="646" t="s">
        <v>355</v>
      </c>
    </row>
    <row r="696" spans="1:15">
      <c r="A696" s="647">
        <v>695</v>
      </c>
      <c r="B696" s="647">
        <v>250910</v>
      </c>
      <c r="C696" s="646" t="s">
        <v>170</v>
      </c>
      <c r="D696" s="646">
        <v>5</v>
      </c>
      <c r="F696" s="654" t="str">
        <f>IF(M696="R",VLOOKUP(D696,'Routes and Directions'!$A$2:$D$283,3,FALSE),VLOOKUP(D696,'Routes and Directions'!$A$2:$D$283,4,FALSE))</f>
        <v>SB</v>
      </c>
      <c r="G696" s="646" t="s">
        <v>118</v>
      </c>
      <c r="H696" s="646">
        <v>20.585999999999999</v>
      </c>
      <c r="I696" s="646">
        <v>42.167999999999999</v>
      </c>
      <c r="K696" s="646">
        <v>747.75900000000001</v>
      </c>
      <c r="L696" s="646">
        <v>769.34100000000001</v>
      </c>
      <c r="M696" s="646" t="s">
        <v>121</v>
      </c>
      <c r="N696" s="657" t="s">
        <v>123</v>
      </c>
      <c r="O696" s="646" t="s">
        <v>355</v>
      </c>
    </row>
    <row r="697" spans="1:15">
      <c r="A697" s="647">
        <v>696</v>
      </c>
      <c r="B697" s="647">
        <v>257900</v>
      </c>
      <c r="C697" s="646" t="s">
        <v>170</v>
      </c>
      <c r="D697" s="646">
        <v>5</v>
      </c>
      <c r="F697" s="654" t="str">
        <f>IF(M697="R",VLOOKUP(D697,'Routes and Directions'!$A$2:$D$283,3,FALSE),VLOOKUP(D697,'Routes and Directions'!$A$2:$D$283,4,FALSE))</f>
        <v>SB</v>
      </c>
      <c r="G697" s="646" t="s">
        <v>118</v>
      </c>
      <c r="H697" s="646">
        <v>42.225000000000001</v>
      </c>
      <c r="I697" s="646">
        <v>49.9</v>
      </c>
      <c r="K697" s="646">
        <v>769.34100000000001</v>
      </c>
      <c r="L697" s="646">
        <v>777.01599999999996</v>
      </c>
      <c r="M697" s="646" t="s">
        <v>121</v>
      </c>
      <c r="N697" s="657" t="s">
        <v>123</v>
      </c>
      <c r="O697" s="646" t="s">
        <v>355</v>
      </c>
    </row>
    <row r="698" spans="1:15">
      <c r="A698" s="647">
        <v>697</v>
      </c>
      <c r="B698" s="647">
        <v>261180</v>
      </c>
      <c r="C698" s="646" t="s">
        <v>170</v>
      </c>
      <c r="D698" s="646">
        <v>5</v>
      </c>
      <c r="F698" s="654" t="str">
        <f>IF(M698="R",VLOOKUP(D698,'Routes and Directions'!$A$2:$D$283,3,FALSE),VLOOKUP(D698,'Routes and Directions'!$A$2:$D$283,4,FALSE))</f>
        <v>SB</v>
      </c>
      <c r="G698" s="646" t="s">
        <v>118</v>
      </c>
      <c r="H698" s="646">
        <v>49.9</v>
      </c>
      <c r="I698" s="646">
        <v>50.976999999999997</v>
      </c>
      <c r="J698" s="646" t="s">
        <v>121</v>
      </c>
      <c r="K698" s="646">
        <v>777.01599999999996</v>
      </c>
      <c r="L698" s="646">
        <v>778.09299999999996</v>
      </c>
      <c r="M698" s="646" t="s">
        <v>121</v>
      </c>
      <c r="N698" s="657" t="s">
        <v>121</v>
      </c>
      <c r="O698" s="646" t="s">
        <v>355</v>
      </c>
    </row>
    <row r="699" spans="1:15">
      <c r="A699" s="647">
        <v>698</v>
      </c>
      <c r="B699" s="647">
        <v>261240</v>
      </c>
      <c r="C699" s="646" t="s">
        <v>170</v>
      </c>
      <c r="D699" s="646">
        <v>5</v>
      </c>
      <c r="F699" s="654" t="str">
        <f>IF(M699="R",VLOOKUP(D699,'Routes and Directions'!$A$2:$D$283,3,FALSE),VLOOKUP(D699,'Routes and Directions'!$A$2:$D$283,4,FALSE))</f>
        <v>SB</v>
      </c>
      <c r="G699" s="646" t="s">
        <v>118</v>
      </c>
      <c r="H699" s="646">
        <v>50.991999999999997</v>
      </c>
      <c r="I699" s="646">
        <v>57.991</v>
      </c>
      <c r="K699" s="646">
        <v>778.09299999999996</v>
      </c>
      <c r="L699" s="646">
        <v>785.09199999999998</v>
      </c>
      <c r="M699" s="646" t="s">
        <v>121</v>
      </c>
      <c r="N699" s="657" t="s">
        <v>123</v>
      </c>
      <c r="O699" s="646" t="s">
        <v>355</v>
      </c>
    </row>
    <row r="700" spans="1:15">
      <c r="A700" s="647">
        <v>699</v>
      </c>
      <c r="B700" s="647">
        <v>262380</v>
      </c>
      <c r="C700" s="646" t="s">
        <v>170</v>
      </c>
      <c r="D700" s="646">
        <v>5</v>
      </c>
      <c r="F700" s="654" t="str">
        <f>IF(M700="R",VLOOKUP(D700,'Routes and Directions'!$A$2:$D$283,3,FALSE),VLOOKUP(D700,'Routes and Directions'!$A$2:$D$283,4,FALSE))</f>
        <v>SB</v>
      </c>
      <c r="G700" s="646" t="s">
        <v>118</v>
      </c>
      <c r="H700" s="646">
        <v>57.991</v>
      </c>
      <c r="I700" s="646">
        <v>60.945999999999998</v>
      </c>
      <c r="J700" s="646" t="s">
        <v>121</v>
      </c>
      <c r="K700" s="646">
        <v>785.09199999999998</v>
      </c>
      <c r="L700" s="646">
        <v>788.04700000000003</v>
      </c>
      <c r="M700" s="646" t="s">
        <v>121</v>
      </c>
      <c r="N700" s="657" t="s">
        <v>121</v>
      </c>
      <c r="O700" s="646" t="s">
        <v>355</v>
      </c>
    </row>
    <row r="701" spans="1:15">
      <c r="A701" s="647">
        <v>700</v>
      </c>
      <c r="B701" s="647">
        <v>262510</v>
      </c>
      <c r="C701" s="646" t="s">
        <v>170</v>
      </c>
      <c r="D701" s="646">
        <v>5</v>
      </c>
      <c r="F701" s="654" t="str">
        <f>IF(M701="R",VLOOKUP(D701,'Routes and Directions'!$A$2:$D$283,3,FALSE),VLOOKUP(D701,'Routes and Directions'!$A$2:$D$283,4,FALSE))</f>
        <v>SB</v>
      </c>
      <c r="G701" s="646" t="s">
        <v>118</v>
      </c>
      <c r="H701" s="646">
        <v>61.009</v>
      </c>
      <c r="I701" s="646">
        <v>63.128</v>
      </c>
      <c r="K701" s="646">
        <v>788.04700000000003</v>
      </c>
      <c r="L701" s="646">
        <v>790.16600000000005</v>
      </c>
      <c r="M701" s="646" t="s">
        <v>121</v>
      </c>
      <c r="N701" s="657" t="s">
        <v>123</v>
      </c>
      <c r="O701" s="646" t="s">
        <v>355</v>
      </c>
    </row>
    <row r="702" spans="1:15">
      <c r="A702" s="647">
        <v>701</v>
      </c>
      <c r="B702" s="647">
        <v>263330</v>
      </c>
      <c r="C702" s="646" t="s">
        <v>170</v>
      </c>
      <c r="D702" s="646">
        <v>5</v>
      </c>
      <c r="F702" s="654" t="str">
        <f>IF(M702="R",VLOOKUP(D702,'Routes and Directions'!$A$2:$D$283,3,FALSE),VLOOKUP(D702,'Routes and Directions'!$A$2:$D$283,4,FALSE))</f>
        <v>SB</v>
      </c>
      <c r="G702" s="646" t="s">
        <v>118</v>
      </c>
      <c r="H702" s="646">
        <v>63.128</v>
      </c>
      <c r="I702" s="646">
        <v>66.652000000000001</v>
      </c>
      <c r="J702" s="646" t="s">
        <v>121</v>
      </c>
      <c r="K702" s="646">
        <v>790.16600000000005</v>
      </c>
      <c r="L702" s="646">
        <v>793.69</v>
      </c>
      <c r="M702" s="646" t="s">
        <v>121</v>
      </c>
      <c r="N702" s="657" t="s">
        <v>121</v>
      </c>
      <c r="O702" s="646" t="s">
        <v>355</v>
      </c>
    </row>
    <row r="703" spans="1:15">
      <c r="A703" s="647">
        <v>702</v>
      </c>
      <c r="B703" s="647">
        <v>263830</v>
      </c>
      <c r="C703" s="646" t="s">
        <v>170</v>
      </c>
      <c r="D703" s="646">
        <v>5</v>
      </c>
      <c r="F703" s="654" t="str">
        <f>IF(M703="R",VLOOKUP(D703,'Routes and Directions'!$A$2:$D$283,3,FALSE),VLOOKUP(D703,'Routes and Directions'!$A$2:$D$283,4,FALSE))</f>
        <v>SB</v>
      </c>
      <c r="G703" s="646" t="s">
        <v>118</v>
      </c>
      <c r="H703" s="646">
        <v>66.655000000000001</v>
      </c>
      <c r="I703" s="646">
        <v>69.293000000000006</v>
      </c>
      <c r="K703" s="646">
        <v>793.69</v>
      </c>
      <c r="L703" s="646">
        <v>796.32799999999997</v>
      </c>
      <c r="M703" s="646" t="s">
        <v>121</v>
      </c>
      <c r="N703" s="657" t="s">
        <v>123</v>
      </c>
      <c r="O703" s="646" t="s">
        <v>355</v>
      </c>
    </row>
    <row r="704" spans="1:15">
      <c r="A704" s="647">
        <v>703</v>
      </c>
      <c r="B704" s="647">
        <v>100</v>
      </c>
      <c r="C704" s="646" t="s">
        <v>220</v>
      </c>
      <c r="D704" s="646">
        <v>6</v>
      </c>
      <c r="F704" s="654" t="str">
        <f>IF(M704="R",VLOOKUP(D704,'Routes and Directions'!$A$2:$D$283,3,FALSE),VLOOKUP(D704,'Routes and Directions'!$A$2:$D$283,4,FALSE))</f>
        <v>NB</v>
      </c>
      <c r="H704" s="646">
        <v>0</v>
      </c>
      <c r="I704" s="646">
        <v>1.1970000000000001</v>
      </c>
      <c r="K704" s="646">
        <v>0</v>
      </c>
      <c r="L704" s="646">
        <v>1.1970000000000001</v>
      </c>
      <c r="M704" s="646" t="s">
        <v>118</v>
      </c>
      <c r="N704" s="657" t="s">
        <v>115</v>
      </c>
      <c r="O704" s="646" t="s">
        <v>356</v>
      </c>
    </row>
    <row r="705" spans="1:15">
      <c r="A705" s="647">
        <v>704</v>
      </c>
      <c r="B705" s="647">
        <v>646</v>
      </c>
      <c r="C705" s="646" t="s">
        <v>220</v>
      </c>
      <c r="D705" s="646">
        <v>6</v>
      </c>
      <c r="F705" s="654" t="str">
        <f>IF(M705="R",VLOOKUP(D705,'Routes and Directions'!$A$2:$D$283,3,FALSE),VLOOKUP(D705,'Routes and Directions'!$A$2:$D$283,4,FALSE))</f>
        <v>NB</v>
      </c>
      <c r="G705" s="646" t="s">
        <v>118</v>
      </c>
      <c r="H705" s="646">
        <v>1.1970000000000001</v>
      </c>
      <c r="I705" s="646">
        <v>1.879</v>
      </c>
      <c r="K705" s="646">
        <v>1.1970000000000001</v>
      </c>
      <c r="L705" s="646">
        <v>1.879</v>
      </c>
      <c r="M705" s="646" t="s">
        <v>118</v>
      </c>
      <c r="N705" s="657" t="s">
        <v>115</v>
      </c>
      <c r="O705" s="646" t="s">
        <v>356</v>
      </c>
    </row>
    <row r="706" spans="1:15">
      <c r="A706" s="647">
        <v>705</v>
      </c>
      <c r="B706" s="647">
        <v>660</v>
      </c>
      <c r="C706" s="646" t="s">
        <v>220</v>
      </c>
      <c r="D706" s="646">
        <v>6</v>
      </c>
      <c r="F706" s="654" t="str">
        <f>IF(M706="R",VLOOKUP(D706,'Routes and Directions'!$A$2:$D$283,3,FALSE),VLOOKUP(D706,'Routes and Directions'!$A$2:$D$283,4,FALSE))</f>
        <v>NB</v>
      </c>
      <c r="H706" s="646">
        <v>1.9890000000000001</v>
      </c>
      <c r="I706" s="646">
        <v>3.786</v>
      </c>
      <c r="K706" s="646">
        <v>1.879</v>
      </c>
      <c r="L706" s="646">
        <v>3.6760000000000002</v>
      </c>
      <c r="M706" s="646" t="s">
        <v>118</v>
      </c>
      <c r="N706" s="657" t="s">
        <v>115</v>
      </c>
      <c r="O706" s="646" t="s">
        <v>356</v>
      </c>
    </row>
    <row r="707" spans="1:15">
      <c r="A707" s="647">
        <v>706</v>
      </c>
      <c r="B707" s="647">
        <v>900</v>
      </c>
      <c r="C707" s="646" t="s">
        <v>220</v>
      </c>
      <c r="D707" s="646">
        <v>6</v>
      </c>
      <c r="F707" s="654" t="str">
        <f>IF(M707="R",VLOOKUP(D707,'Routes and Directions'!$A$2:$D$283,3,FALSE),VLOOKUP(D707,'Routes and Directions'!$A$2:$D$283,4,FALSE))</f>
        <v>NB</v>
      </c>
      <c r="G707" s="646" t="s">
        <v>118</v>
      </c>
      <c r="H707" s="646">
        <v>3.786</v>
      </c>
      <c r="I707" s="646">
        <v>4.298</v>
      </c>
      <c r="K707" s="646">
        <v>3.6760000000000002</v>
      </c>
      <c r="L707" s="646">
        <v>4.1879999999999997</v>
      </c>
      <c r="M707" s="646" t="s">
        <v>118</v>
      </c>
      <c r="N707" s="657" t="s">
        <v>115</v>
      </c>
      <c r="O707" s="646" t="s">
        <v>356</v>
      </c>
    </row>
    <row r="708" spans="1:15">
      <c r="A708" s="647">
        <v>707</v>
      </c>
      <c r="B708" s="647">
        <v>1030</v>
      </c>
      <c r="C708" s="646" t="s">
        <v>220</v>
      </c>
      <c r="D708" s="646">
        <v>6</v>
      </c>
      <c r="F708" s="654" t="str">
        <f>IF(M708="R",VLOOKUP(D708,'Routes and Directions'!$A$2:$D$283,3,FALSE),VLOOKUP(D708,'Routes and Directions'!$A$2:$D$283,4,FALSE))</f>
        <v>NB</v>
      </c>
      <c r="H708" s="646">
        <v>4.3250000000000002</v>
      </c>
      <c r="I708" s="646">
        <v>8.3539999999999992</v>
      </c>
      <c r="K708" s="646">
        <v>4.1879999999999997</v>
      </c>
      <c r="L708" s="646">
        <v>8.2170000000000005</v>
      </c>
      <c r="M708" s="646" t="s">
        <v>118</v>
      </c>
      <c r="N708" s="657" t="s">
        <v>115</v>
      </c>
      <c r="O708" s="646" t="s">
        <v>356</v>
      </c>
    </row>
    <row r="709" spans="1:15">
      <c r="A709" s="647">
        <v>708</v>
      </c>
      <c r="B709" s="647">
        <v>1400</v>
      </c>
      <c r="C709" s="646" t="s">
        <v>208</v>
      </c>
      <c r="D709" s="646">
        <v>6</v>
      </c>
      <c r="F709" s="654" t="str">
        <f>IF(M709="R",VLOOKUP(D709,'Routes and Directions'!$A$2:$D$283,3,FALSE),VLOOKUP(D709,'Routes and Directions'!$A$2:$D$283,4,FALSE))</f>
        <v>NB</v>
      </c>
      <c r="H709" s="646">
        <v>0</v>
      </c>
      <c r="I709" s="646">
        <v>10.37</v>
      </c>
      <c r="K709" s="646">
        <v>8.2170000000000005</v>
      </c>
      <c r="L709" s="646">
        <v>18.587</v>
      </c>
      <c r="M709" s="646" t="s">
        <v>118</v>
      </c>
      <c r="N709" s="657" t="s">
        <v>115</v>
      </c>
      <c r="O709" s="646" t="s">
        <v>356</v>
      </c>
    </row>
    <row r="710" spans="1:15">
      <c r="A710" s="647">
        <v>709</v>
      </c>
      <c r="B710" s="647">
        <v>1908</v>
      </c>
      <c r="C710" s="646" t="s">
        <v>208</v>
      </c>
      <c r="D710" s="646">
        <v>6</v>
      </c>
      <c r="F710" s="654" t="str">
        <f>IF(M710="R",VLOOKUP(D710,'Routes and Directions'!$A$2:$D$283,3,FALSE),VLOOKUP(D710,'Routes and Directions'!$A$2:$D$283,4,FALSE))</f>
        <v>NB</v>
      </c>
      <c r="G710" s="646" t="s">
        <v>118</v>
      </c>
      <c r="H710" s="646">
        <v>10.37</v>
      </c>
      <c r="I710" s="646">
        <v>18.190000000000001</v>
      </c>
      <c r="K710" s="646">
        <v>18.587</v>
      </c>
      <c r="L710" s="646">
        <v>26.407</v>
      </c>
      <c r="M710" s="646" t="s">
        <v>118</v>
      </c>
      <c r="N710" s="657" t="s">
        <v>115</v>
      </c>
      <c r="O710" s="646" t="s">
        <v>356</v>
      </c>
    </row>
    <row r="711" spans="1:15">
      <c r="A711" s="647">
        <v>710</v>
      </c>
      <c r="B711" s="647">
        <v>2368</v>
      </c>
      <c r="C711" s="646" t="s">
        <v>208</v>
      </c>
      <c r="D711" s="646">
        <v>6</v>
      </c>
      <c r="F711" s="654" t="str">
        <f>IF(M711="R",VLOOKUP(D711,'Routes and Directions'!$A$2:$D$283,3,FALSE),VLOOKUP(D711,'Routes and Directions'!$A$2:$D$283,4,FALSE))</f>
        <v>NB</v>
      </c>
      <c r="H711" s="646">
        <v>18.192</v>
      </c>
      <c r="I711" s="646">
        <v>32.29</v>
      </c>
      <c r="K711" s="646">
        <v>26.407</v>
      </c>
      <c r="L711" s="646">
        <v>40.505000000000003</v>
      </c>
      <c r="M711" s="646" t="s">
        <v>118</v>
      </c>
      <c r="N711" s="657" t="s">
        <v>115</v>
      </c>
      <c r="O711" s="646" t="s">
        <v>356</v>
      </c>
    </row>
    <row r="712" spans="1:15">
      <c r="A712" s="647">
        <v>711</v>
      </c>
      <c r="B712" s="647">
        <v>100</v>
      </c>
      <c r="C712" s="646" t="s">
        <v>220</v>
      </c>
      <c r="D712" s="646">
        <v>6</v>
      </c>
      <c r="F712" s="654" t="str">
        <f>IF(M712="R",VLOOKUP(D712,'Routes and Directions'!$A$2:$D$283,3,FALSE),VLOOKUP(D712,'Routes and Directions'!$A$2:$D$283,4,FALSE))</f>
        <v>SB</v>
      </c>
      <c r="H712" s="646">
        <v>0</v>
      </c>
      <c r="I712" s="646">
        <v>1.1970000000000001</v>
      </c>
      <c r="K712" s="646">
        <v>0</v>
      </c>
      <c r="L712" s="646">
        <v>1.1970000000000001</v>
      </c>
      <c r="M712" s="646" t="s">
        <v>121</v>
      </c>
      <c r="N712" s="657" t="s">
        <v>115</v>
      </c>
      <c r="O712" s="646" t="s">
        <v>357</v>
      </c>
    </row>
    <row r="713" spans="1:15">
      <c r="A713" s="647">
        <v>712</v>
      </c>
      <c r="B713" s="647">
        <v>646</v>
      </c>
      <c r="C713" s="646" t="s">
        <v>220</v>
      </c>
      <c r="D713" s="646">
        <v>6</v>
      </c>
      <c r="F713" s="654" t="str">
        <f>IF(M713="R",VLOOKUP(D713,'Routes and Directions'!$A$2:$D$283,3,FALSE),VLOOKUP(D713,'Routes and Directions'!$A$2:$D$283,4,FALSE))</f>
        <v>SB</v>
      </c>
      <c r="G713" s="646" t="s">
        <v>118</v>
      </c>
      <c r="H713" s="646">
        <v>1.1970000000000001</v>
      </c>
      <c r="I713" s="646">
        <v>1.879</v>
      </c>
      <c r="K713" s="646">
        <v>1.1970000000000001</v>
      </c>
      <c r="L713" s="646">
        <v>1.879</v>
      </c>
      <c r="M713" s="646" t="s">
        <v>121</v>
      </c>
      <c r="N713" s="657" t="s">
        <v>115</v>
      </c>
      <c r="O713" s="646" t="s">
        <v>357</v>
      </c>
    </row>
    <row r="714" spans="1:15">
      <c r="A714" s="647">
        <v>713</v>
      </c>
      <c r="B714" s="647">
        <v>660</v>
      </c>
      <c r="C714" s="646" t="s">
        <v>220</v>
      </c>
      <c r="D714" s="646">
        <v>6</v>
      </c>
      <c r="F714" s="654" t="str">
        <f>IF(M714="R",VLOOKUP(D714,'Routes and Directions'!$A$2:$D$283,3,FALSE),VLOOKUP(D714,'Routes and Directions'!$A$2:$D$283,4,FALSE))</f>
        <v>SB</v>
      </c>
      <c r="H714" s="646">
        <v>1.9890000000000001</v>
      </c>
      <c r="I714" s="646">
        <v>3.786</v>
      </c>
      <c r="K714" s="646">
        <v>1.879</v>
      </c>
      <c r="L714" s="646">
        <v>3.6760000000000002</v>
      </c>
      <c r="M714" s="646" t="s">
        <v>121</v>
      </c>
      <c r="N714" s="657" t="s">
        <v>115</v>
      </c>
      <c r="O714" s="646" t="s">
        <v>357</v>
      </c>
    </row>
    <row r="715" spans="1:15">
      <c r="A715" s="647">
        <v>714</v>
      </c>
      <c r="B715" s="647">
        <v>900</v>
      </c>
      <c r="C715" s="646" t="s">
        <v>220</v>
      </c>
      <c r="D715" s="646">
        <v>6</v>
      </c>
      <c r="F715" s="654" t="str">
        <f>IF(M715="R",VLOOKUP(D715,'Routes and Directions'!$A$2:$D$283,3,FALSE),VLOOKUP(D715,'Routes and Directions'!$A$2:$D$283,4,FALSE))</f>
        <v>SB</v>
      </c>
      <c r="G715" s="646" t="s">
        <v>118</v>
      </c>
      <c r="H715" s="646">
        <v>3.786</v>
      </c>
      <c r="I715" s="646">
        <v>4.298</v>
      </c>
      <c r="K715" s="646">
        <v>3.6760000000000002</v>
      </c>
      <c r="L715" s="646">
        <v>4.1879999999999997</v>
      </c>
      <c r="M715" s="646" t="s">
        <v>121</v>
      </c>
      <c r="N715" s="657" t="s">
        <v>115</v>
      </c>
      <c r="O715" s="646" t="s">
        <v>357</v>
      </c>
    </row>
    <row r="716" spans="1:15">
      <c r="A716" s="647">
        <v>715</v>
      </c>
      <c r="B716" s="647">
        <v>1030</v>
      </c>
      <c r="C716" s="646" t="s">
        <v>220</v>
      </c>
      <c r="D716" s="646">
        <v>6</v>
      </c>
      <c r="F716" s="654" t="str">
        <f>IF(M716="R",VLOOKUP(D716,'Routes and Directions'!$A$2:$D$283,3,FALSE),VLOOKUP(D716,'Routes and Directions'!$A$2:$D$283,4,FALSE))</f>
        <v>SB</v>
      </c>
      <c r="H716" s="646">
        <v>4.3250000000000002</v>
      </c>
      <c r="I716" s="646">
        <v>8.3539999999999992</v>
      </c>
      <c r="K716" s="646">
        <v>4.1879999999999997</v>
      </c>
      <c r="L716" s="646">
        <v>8.2170000000000005</v>
      </c>
      <c r="M716" s="646" t="s">
        <v>121</v>
      </c>
      <c r="N716" s="657" t="s">
        <v>115</v>
      </c>
      <c r="O716" s="646" t="s">
        <v>357</v>
      </c>
    </row>
    <row r="717" spans="1:15">
      <c r="A717" s="647">
        <v>716</v>
      </c>
      <c r="B717" s="647">
        <v>1400</v>
      </c>
      <c r="C717" s="646" t="s">
        <v>208</v>
      </c>
      <c r="D717" s="646">
        <v>6</v>
      </c>
      <c r="F717" s="654" t="str">
        <f>IF(M717="R",VLOOKUP(D717,'Routes and Directions'!$A$2:$D$283,3,FALSE),VLOOKUP(D717,'Routes and Directions'!$A$2:$D$283,4,FALSE))</f>
        <v>SB</v>
      </c>
      <c r="H717" s="646">
        <v>0</v>
      </c>
      <c r="I717" s="646">
        <v>10.37</v>
      </c>
      <c r="K717" s="646">
        <v>8.2170000000000005</v>
      </c>
      <c r="L717" s="646">
        <v>18.587</v>
      </c>
      <c r="M717" s="646" t="s">
        <v>121</v>
      </c>
      <c r="N717" s="657" t="s">
        <v>115</v>
      </c>
      <c r="O717" s="646" t="s">
        <v>357</v>
      </c>
    </row>
    <row r="718" spans="1:15">
      <c r="A718" s="647">
        <v>717</v>
      </c>
      <c r="B718" s="647">
        <v>1908</v>
      </c>
      <c r="C718" s="646" t="s">
        <v>208</v>
      </c>
      <c r="D718" s="646">
        <v>6</v>
      </c>
      <c r="F718" s="654" t="str">
        <f>IF(M718="R",VLOOKUP(D718,'Routes and Directions'!$A$2:$D$283,3,FALSE),VLOOKUP(D718,'Routes and Directions'!$A$2:$D$283,4,FALSE))</f>
        <v>SB</v>
      </c>
      <c r="G718" s="646" t="s">
        <v>118</v>
      </c>
      <c r="H718" s="646">
        <v>10.37</v>
      </c>
      <c r="I718" s="646">
        <v>18.190000000000001</v>
      </c>
      <c r="K718" s="646">
        <v>18.587</v>
      </c>
      <c r="L718" s="646">
        <v>26.407</v>
      </c>
      <c r="M718" s="646" t="s">
        <v>121</v>
      </c>
      <c r="N718" s="657" t="s">
        <v>115</v>
      </c>
      <c r="O718" s="646" t="s">
        <v>357</v>
      </c>
    </row>
    <row r="719" spans="1:15">
      <c r="A719" s="647">
        <v>718</v>
      </c>
      <c r="B719" s="647">
        <v>2368</v>
      </c>
      <c r="C719" s="646" t="s">
        <v>208</v>
      </c>
      <c r="D719" s="646">
        <v>6</v>
      </c>
      <c r="F719" s="654" t="str">
        <f>IF(M719="R",VLOOKUP(D719,'Routes and Directions'!$A$2:$D$283,3,FALSE),VLOOKUP(D719,'Routes and Directions'!$A$2:$D$283,4,FALSE))</f>
        <v>SB</v>
      </c>
      <c r="H719" s="646">
        <v>18.192</v>
      </c>
      <c r="I719" s="646">
        <v>32.29</v>
      </c>
      <c r="K719" s="646">
        <v>26.407</v>
      </c>
      <c r="L719" s="646">
        <v>40.505000000000003</v>
      </c>
      <c r="M719" s="646" t="s">
        <v>121</v>
      </c>
      <c r="N719" s="657" t="s">
        <v>115</v>
      </c>
      <c r="O719" s="646" t="s">
        <v>357</v>
      </c>
    </row>
    <row r="720" spans="1:15">
      <c r="A720" s="647">
        <v>719</v>
      </c>
      <c r="B720" s="647">
        <v>20</v>
      </c>
      <c r="C720" s="646" t="s">
        <v>217</v>
      </c>
      <c r="D720" s="646">
        <v>7</v>
      </c>
      <c r="F720" s="654" t="str">
        <f>IF(M720="R",VLOOKUP(D720,'Routes and Directions'!$A$2:$D$283,3,FALSE),VLOOKUP(D720,'Routes and Directions'!$A$2:$D$283,4,FALSE))</f>
        <v>NB</v>
      </c>
      <c r="G720" s="646" t="s">
        <v>116</v>
      </c>
      <c r="H720" s="646">
        <v>0</v>
      </c>
      <c r="I720" s="646">
        <v>0.53600000000000003</v>
      </c>
      <c r="K720" s="646">
        <v>0</v>
      </c>
      <c r="L720" s="646">
        <v>0.53600000000000003</v>
      </c>
      <c r="M720" s="646" t="s">
        <v>118</v>
      </c>
      <c r="N720" s="657" t="s">
        <v>123</v>
      </c>
      <c r="O720" s="646" t="s">
        <v>358</v>
      </c>
    </row>
    <row r="721" spans="1:15">
      <c r="A721" s="647">
        <v>720</v>
      </c>
      <c r="B721" s="647">
        <v>1000</v>
      </c>
      <c r="C721" s="646" t="s">
        <v>217</v>
      </c>
      <c r="D721" s="646">
        <v>7</v>
      </c>
      <c r="F721" s="654" t="str">
        <f>IF(M721="R",VLOOKUP(D721,'Routes and Directions'!$A$2:$D$283,3,FALSE),VLOOKUP(D721,'Routes and Directions'!$A$2:$D$283,4,FALSE))</f>
        <v>NB</v>
      </c>
      <c r="H721" s="646">
        <v>0</v>
      </c>
      <c r="I721" s="646">
        <v>1.1879999999999999</v>
      </c>
      <c r="K721" s="646">
        <v>0.53600000000000003</v>
      </c>
      <c r="L721" s="646">
        <v>1.724</v>
      </c>
      <c r="M721" s="646" t="s">
        <v>118</v>
      </c>
      <c r="N721" s="657" t="s">
        <v>123</v>
      </c>
      <c r="O721" s="646" t="s">
        <v>358</v>
      </c>
    </row>
    <row r="722" spans="1:15">
      <c r="A722" s="647">
        <v>721</v>
      </c>
      <c r="B722" s="647">
        <v>20</v>
      </c>
      <c r="C722" s="646" t="s">
        <v>217</v>
      </c>
      <c r="D722" s="646">
        <v>7</v>
      </c>
      <c r="F722" s="654" t="str">
        <f>IF(M722="R",VLOOKUP(D722,'Routes and Directions'!$A$2:$D$283,3,FALSE),VLOOKUP(D722,'Routes and Directions'!$A$2:$D$283,4,FALSE))</f>
        <v>SB</v>
      </c>
      <c r="G722" s="646" t="s">
        <v>116</v>
      </c>
      <c r="H722" s="646">
        <v>0</v>
      </c>
      <c r="I722" s="646">
        <v>0.53600000000000003</v>
      </c>
      <c r="K722" s="646">
        <v>0</v>
      </c>
      <c r="L722" s="646">
        <v>0.53600000000000003</v>
      </c>
      <c r="M722" s="646" t="s">
        <v>121</v>
      </c>
      <c r="N722" s="657" t="s">
        <v>123</v>
      </c>
      <c r="O722" s="646" t="s">
        <v>359</v>
      </c>
    </row>
    <row r="723" spans="1:15">
      <c r="A723" s="647">
        <v>722</v>
      </c>
      <c r="B723" s="647">
        <v>1000</v>
      </c>
      <c r="C723" s="646" t="s">
        <v>217</v>
      </c>
      <c r="D723" s="646">
        <v>7</v>
      </c>
      <c r="F723" s="654" t="str">
        <f>IF(M723="R",VLOOKUP(D723,'Routes and Directions'!$A$2:$D$283,3,FALSE),VLOOKUP(D723,'Routes and Directions'!$A$2:$D$283,4,FALSE))</f>
        <v>SB</v>
      </c>
      <c r="H723" s="646">
        <v>0</v>
      </c>
      <c r="I723" s="646">
        <v>1.1879999999999999</v>
      </c>
      <c r="K723" s="646">
        <v>0.53600000000000003</v>
      </c>
      <c r="L723" s="646">
        <v>1.724</v>
      </c>
      <c r="M723" s="646" t="s">
        <v>121</v>
      </c>
      <c r="N723" s="657" t="s">
        <v>123</v>
      </c>
      <c r="O723" s="646" t="s">
        <v>359</v>
      </c>
    </row>
    <row r="724" spans="1:15">
      <c r="A724" s="647">
        <v>723</v>
      </c>
      <c r="B724" s="647">
        <v>310</v>
      </c>
      <c r="C724" s="646" t="s">
        <v>217</v>
      </c>
      <c r="D724" s="646">
        <v>8</v>
      </c>
      <c r="E724" s="646" t="s">
        <v>115</v>
      </c>
      <c r="F724" s="654" t="str">
        <f>IF(M724="R",VLOOKUP(D724,'Routes and Directions'!$A$2:$D$283,3,FALSE),VLOOKUP(D724,'Routes and Directions'!$A$2:$D$283,4,FALSE))</f>
        <v>EB</v>
      </c>
      <c r="G724" s="646" t="s">
        <v>122</v>
      </c>
      <c r="H724" s="646">
        <v>96.546000000000006</v>
      </c>
      <c r="I724" s="646">
        <v>96.677999999999997</v>
      </c>
      <c r="K724" s="646">
        <v>0</v>
      </c>
      <c r="L724" s="646">
        <v>0.13200000000000001</v>
      </c>
      <c r="M724" s="646" t="s">
        <v>118</v>
      </c>
      <c r="N724" s="657" t="s">
        <v>123</v>
      </c>
      <c r="O724" s="646" t="s">
        <v>360</v>
      </c>
    </row>
    <row r="725" spans="1:15">
      <c r="A725" s="647">
        <v>724</v>
      </c>
      <c r="B725" s="647">
        <v>500</v>
      </c>
      <c r="C725" s="646" t="s">
        <v>217</v>
      </c>
      <c r="D725" s="646">
        <v>8</v>
      </c>
      <c r="E725" s="646" t="s">
        <v>115</v>
      </c>
      <c r="F725" s="654" t="str">
        <f>IF(M725="R",VLOOKUP(D725,'Routes and Directions'!$A$2:$D$283,3,FALSE),VLOOKUP(D725,'Routes and Directions'!$A$2:$D$283,4,FALSE))</f>
        <v>EB</v>
      </c>
      <c r="H725" s="646">
        <v>96.867000000000004</v>
      </c>
      <c r="I725" s="646">
        <v>96.945999999999998</v>
      </c>
      <c r="K725" s="646">
        <v>0.13200000000000001</v>
      </c>
      <c r="L725" s="646">
        <v>0.21099999999999999</v>
      </c>
      <c r="M725" s="646" t="s">
        <v>118</v>
      </c>
      <c r="N725" s="657" t="s">
        <v>123</v>
      </c>
      <c r="O725" s="646" t="s">
        <v>360</v>
      </c>
    </row>
    <row r="726" spans="1:15">
      <c r="A726" s="647">
        <v>725</v>
      </c>
      <c r="B726" s="647">
        <v>310</v>
      </c>
      <c r="C726" s="646" t="s">
        <v>217</v>
      </c>
      <c r="D726" s="646">
        <v>8</v>
      </c>
      <c r="E726" s="646" t="s">
        <v>115</v>
      </c>
      <c r="F726" s="654" t="str">
        <f>IF(M726="R",VLOOKUP(D726,'Routes and Directions'!$A$2:$D$283,3,FALSE),VLOOKUP(D726,'Routes and Directions'!$A$2:$D$283,4,FALSE))</f>
        <v>WB</v>
      </c>
      <c r="G726" s="646" t="s">
        <v>122</v>
      </c>
      <c r="H726" s="646">
        <v>96.546000000000006</v>
      </c>
      <c r="I726" s="646">
        <v>96.677999999999997</v>
      </c>
      <c r="K726" s="646">
        <v>0</v>
      </c>
      <c r="L726" s="646">
        <v>0.13200000000000001</v>
      </c>
      <c r="M726" s="646" t="s">
        <v>121</v>
      </c>
      <c r="N726" s="657" t="s">
        <v>123</v>
      </c>
      <c r="O726" s="646" t="s">
        <v>361</v>
      </c>
    </row>
    <row r="727" spans="1:15">
      <c r="A727" s="647">
        <v>726</v>
      </c>
      <c r="B727" s="647">
        <v>500</v>
      </c>
      <c r="C727" s="646" t="s">
        <v>217</v>
      </c>
      <c r="D727" s="646">
        <v>8</v>
      </c>
      <c r="E727" s="646" t="s">
        <v>115</v>
      </c>
      <c r="F727" s="654" t="str">
        <f>IF(M727="R",VLOOKUP(D727,'Routes and Directions'!$A$2:$D$283,3,FALSE),VLOOKUP(D727,'Routes and Directions'!$A$2:$D$283,4,FALSE))</f>
        <v>WB</v>
      </c>
      <c r="H727" s="646">
        <v>96.867000000000004</v>
      </c>
      <c r="I727" s="646">
        <v>96.945999999999998</v>
      </c>
      <c r="K727" s="646">
        <v>0.13200000000000001</v>
      </c>
      <c r="L727" s="646">
        <v>0.21099999999999999</v>
      </c>
      <c r="M727" s="646" t="s">
        <v>121</v>
      </c>
      <c r="N727" s="657" t="s">
        <v>123</v>
      </c>
      <c r="O727" s="646" t="s">
        <v>361</v>
      </c>
    </row>
    <row r="728" spans="1:15">
      <c r="A728" s="647">
        <v>727</v>
      </c>
      <c r="B728" s="647">
        <v>6</v>
      </c>
      <c r="C728" s="646" t="s">
        <v>218</v>
      </c>
      <c r="D728" s="646">
        <v>8</v>
      </c>
      <c r="F728" s="654" t="str">
        <f>IF(M728="R",VLOOKUP(D728,'Routes and Directions'!$A$2:$D$283,3,FALSE),VLOOKUP(D728,'Routes and Directions'!$A$2:$D$283,4,FALSE))</f>
        <v>EB</v>
      </c>
      <c r="G728" s="646" t="s">
        <v>122</v>
      </c>
      <c r="H728" s="646">
        <v>0.40699999999999997</v>
      </c>
      <c r="I728" s="646">
        <v>0.71</v>
      </c>
      <c r="K728" s="646">
        <v>0</v>
      </c>
      <c r="L728" s="646">
        <v>0.30299999999999999</v>
      </c>
      <c r="M728" s="646" t="s">
        <v>118</v>
      </c>
      <c r="N728" s="657" t="s">
        <v>123</v>
      </c>
      <c r="O728" s="646" t="s">
        <v>362</v>
      </c>
    </row>
    <row r="729" spans="1:15">
      <c r="A729" s="647">
        <v>728</v>
      </c>
      <c r="B729" s="647">
        <v>23</v>
      </c>
      <c r="C729" s="646" t="s">
        <v>218</v>
      </c>
      <c r="D729" s="646">
        <v>8</v>
      </c>
      <c r="F729" s="654" t="str">
        <f>IF(M729="R",VLOOKUP(D729,'Routes and Directions'!$A$2:$D$283,3,FALSE),VLOOKUP(D729,'Routes and Directions'!$A$2:$D$283,4,FALSE))</f>
        <v>EB</v>
      </c>
      <c r="G729" s="646" t="s">
        <v>121</v>
      </c>
      <c r="H729" s="646">
        <v>0.71</v>
      </c>
      <c r="I729" s="646">
        <v>2.3839999999999999</v>
      </c>
      <c r="K729" s="646">
        <v>0.30299999999999999</v>
      </c>
      <c r="L729" s="646">
        <v>1.9770000000000001</v>
      </c>
      <c r="M729" s="646" t="s">
        <v>118</v>
      </c>
      <c r="N729" s="657" t="s">
        <v>123</v>
      </c>
      <c r="O729" s="646" t="s">
        <v>362</v>
      </c>
    </row>
    <row r="730" spans="1:15">
      <c r="A730" s="647">
        <v>729</v>
      </c>
      <c r="B730" s="647">
        <v>100</v>
      </c>
      <c r="C730" s="646" t="s">
        <v>218</v>
      </c>
      <c r="D730" s="646">
        <v>8</v>
      </c>
      <c r="F730" s="654" t="str">
        <f>IF(M730="R",VLOOKUP(D730,'Routes and Directions'!$A$2:$D$283,3,FALSE),VLOOKUP(D730,'Routes and Directions'!$A$2:$D$283,4,FALSE))</f>
        <v>EB</v>
      </c>
      <c r="G730" s="646" t="s">
        <v>118</v>
      </c>
      <c r="H730" s="646">
        <v>0.02</v>
      </c>
      <c r="I730" s="646">
        <v>0.92700000000000005</v>
      </c>
      <c r="K730" s="646">
        <v>1.9770000000000001</v>
      </c>
      <c r="L730" s="646">
        <v>2.8839999999999999</v>
      </c>
      <c r="M730" s="646" t="s">
        <v>118</v>
      </c>
      <c r="N730" s="657" t="s">
        <v>123</v>
      </c>
      <c r="O730" s="646" t="s">
        <v>362</v>
      </c>
    </row>
    <row r="731" spans="1:15">
      <c r="A731" s="647">
        <v>730</v>
      </c>
      <c r="B731" s="647">
        <v>2300</v>
      </c>
      <c r="C731" s="646" t="s">
        <v>218</v>
      </c>
      <c r="D731" s="646">
        <v>8</v>
      </c>
      <c r="F731" s="654" t="str">
        <f>IF(M731="R",VLOOKUP(D731,'Routes and Directions'!$A$2:$D$283,3,FALSE),VLOOKUP(D731,'Routes and Directions'!$A$2:$D$283,4,FALSE))</f>
        <v>EB</v>
      </c>
      <c r="H731" s="646">
        <v>0.92700000000000005</v>
      </c>
      <c r="I731" s="646">
        <v>18.181000000000001</v>
      </c>
      <c r="K731" s="646">
        <v>2.8839999999999999</v>
      </c>
      <c r="L731" s="646">
        <v>20.138000000000002</v>
      </c>
      <c r="M731" s="646" t="s">
        <v>118</v>
      </c>
      <c r="N731" s="657" t="s">
        <v>123</v>
      </c>
      <c r="O731" s="646" t="s">
        <v>362</v>
      </c>
    </row>
    <row r="732" spans="1:15">
      <c r="A732" s="647">
        <v>731</v>
      </c>
      <c r="B732" s="647">
        <v>16900</v>
      </c>
      <c r="C732" s="646" t="s">
        <v>218</v>
      </c>
      <c r="D732" s="646">
        <v>8</v>
      </c>
      <c r="F732" s="654" t="str">
        <f>IF(M732="R",VLOOKUP(D732,'Routes and Directions'!$A$2:$D$283,3,FALSE),VLOOKUP(D732,'Routes and Directions'!$A$2:$D$283,4,FALSE))</f>
        <v>EB</v>
      </c>
      <c r="G732" s="646" t="s">
        <v>118</v>
      </c>
      <c r="H732" s="646">
        <v>18.181000000000001</v>
      </c>
      <c r="I732" s="646">
        <v>34.515999999999998</v>
      </c>
      <c r="K732" s="646">
        <v>20.138000000000002</v>
      </c>
      <c r="L732" s="646">
        <v>36.472999999999999</v>
      </c>
      <c r="M732" s="646" t="s">
        <v>118</v>
      </c>
      <c r="N732" s="657" t="s">
        <v>123</v>
      </c>
      <c r="O732" s="646" t="s">
        <v>362</v>
      </c>
    </row>
    <row r="733" spans="1:15">
      <c r="A733" s="647">
        <v>732</v>
      </c>
      <c r="B733" s="647">
        <v>22280</v>
      </c>
      <c r="C733" s="646" t="s">
        <v>218</v>
      </c>
      <c r="D733" s="646">
        <v>8</v>
      </c>
      <c r="F733" s="654" t="str">
        <f>IF(M733="R",VLOOKUP(D733,'Routes and Directions'!$A$2:$D$283,3,FALSE),VLOOKUP(D733,'Routes and Directions'!$A$2:$D$283,4,FALSE))</f>
        <v>EB</v>
      </c>
      <c r="G733" s="646" t="s">
        <v>118</v>
      </c>
      <c r="H733" s="646">
        <v>34.515999999999998</v>
      </c>
      <c r="I733" s="646">
        <v>36.213000000000001</v>
      </c>
      <c r="J733" s="646" t="s">
        <v>118</v>
      </c>
      <c r="K733" s="646">
        <v>36.472999999999999</v>
      </c>
      <c r="L733" s="646">
        <v>38.17</v>
      </c>
      <c r="M733" s="646" t="s">
        <v>118</v>
      </c>
      <c r="N733" s="657" t="s">
        <v>118</v>
      </c>
      <c r="O733" s="646" t="s">
        <v>362</v>
      </c>
    </row>
    <row r="734" spans="1:15">
      <c r="A734" s="647">
        <v>733</v>
      </c>
      <c r="B734" s="647">
        <v>22500</v>
      </c>
      <c r="C734" s="646" t="s">
        <v>218</v>
      </c>
      <c r="D734" s="646">
        <v>8</v>
      </c>
      <c r="F734" s="654" t="str">
        <f>IF(M734="R",VLOOKUP(D734,'Routes and Directions'!$A$2:$D$283,3,FALSE),VLOOKUP(D734,'Routes and Directions'!$A$2:$D$283,4,FALSE))</f>
        <v>EB</v>
      </c>
      <c r="G734" s="646" t="s">
        <v>118</v>
      </c>
      <c r="H734" s="646">
        <v>36.226999999999997</v>
      </c>
      <c r="I734" s="646">
        <v>37.856000000000002</v>
      </c>
      <c r="K734" s="646">
        <v>38.17</v>
      </c>
      <c r="L734" s="646">
        <v>39.798999999999999</v>
      </c>
      <c r="M734" s="646" t="s">
        <v>118</v>
      </c>
      <c r="N734" s="657" t="s">
        <v>123</v>
      </c>
      <c r="O734" s="646" t="s">
        <v>362</v>
      </c>
    </row>
    <row r="735" spans="1:15">
      <c r="A735" s="647">
        <v>734</v>
      </c>
      <c r="B735" s="647">
        <v>23040</v>
      </c>
      <c r="C735" s="646" t="s">
        <v>218</v>
      </c>
      <c r="D735" s="646">
        <v>8</v>
      </c>
      <c r="F735" s="654" t="str">
        <f>IF(M735="R",VLOOKUP(D735,'Routes and Directions'!$A$2:$D$283,3,FALSE),VLOOKUP(D735,'Routes and Directions'!$A$2:$D$283,4,FALSE))</f>
        <v>EB</v>
      </c>
      <c r="G735" s="646" t="s">
        <v>118</v>
      </c>
      <c r="H735" s="646">
        <v>37.856000000000002</v>
      </c>
      <c r="I735" s="646">
        <v>41.656999999999996</v>
      </c>
      <c r="J735" s="646" t="s">
        <v>118</v>
      </c>
      <c r="K735" s="646">
        <v>39.798999999999999</v>
      </c>
      <c r="L735" s="646">
        <v>43.6</v>
      </c>
      <c r="M735" s="646" t="s">
        <v>118</v>
      </c>
      <c r="N735" s="657" t="s">
        <v>118</v>
      </c>
      <c r="O735" s="646" t="s">
        <v>362</v>
      </c>
    </row>
    <row r="736" spans="1:15">
      <c r="A736" s="647">
        <v>735</v>
      </c>
      <c r="B736" s="647">
        <v>23870</v>
      </c>
      <c r="C736" s="646" t="s">
        <v>218</v>
      </c>
      <c r="D736" s="646">
        <v>8</v>
      </c>
      <c r="F736" s="654" t="str">
        <f>IF(M736="R",VLOOKUP(D736,'Routes and Directions'!$A$2:$D$283,3,FALSE),VLOOKUP(D736,'Routes and Directions'!$A$2:$D$283,4,FALSE))</f>
        <v>EB</v>
      </c>
      <c r="G736" s="646" t="s">
        <v>118</v>
      </c>
      <c r="H736" s="646">
        <v>41.656999999999996</v>
      </c>
      <c r="I736" s="646">
        <v>48.152000000000001</v>
      </c>
      <c r="K736" s="646">
        <v>43.6</v>
      </c>
      <c r="L736" s="646">
        <v>50.094999999999999</v>
      </c>
      <c r="M736" s="646" t="s">
        <v>118</v>
      </c>
      <c r="N736" s="657" t="s">
        <v>123</v>
      </c>
      <c r="O736" s="646" t="s">
        <v>362</v>
      </c>
    </row>
    <row r="737" spans="1:15">
      <c r="A737" s="647">
        <v>736</v>
      </c>
      <c r="B737" s="647">
        <v>25054</v>
      </c>
      <c r="C737" s="646" t="s">
        <v>218</v>
      </c>
      <c r="D737" s="646">
        <v>8</v>
      </c>
      <c r="F737" s="654" t="str">
        <f>IF(M737="R",VLOOKUP(D737,'Routes and Directions'!$A$2:$D$283,3,FALSE),VLOOKUP(D737,'Routes and Directions'!$A$2:$D$283,4,FALSE))</f>
        <v>EB</v>
      </c>
      <c r="G737" s="646" t="s">
        <v>118</v>
      </c>
      <c r="H737" s="646">
        <v>48.152000000000001</v>
      </c>
      <c r="I737" s="646">
        <v>50.186</v>
      </c>
      <c r="J737" s="646" t="s">
        <v>118</v>
      </c>
      <c r="K737" s="646">
        <v>50.094999999999999</v>
      </c>
      <c r="L737" s="646">
        <v>52.128999999999998</v>
      </c>
      <c r="M737" s="646" t="s">
        <v>118</v>
      </c>
      <c r="N737" s="657" t="s">
        <v>118</v>
      </c>
      <c r="O737" s="646" t="s">
        <v>362</v>
      </c>
    </row>
    <row r="738" spans="1:15">
      <c r="A738" s="647">
        <v>737</v>
      </c>
      <c r="B738" s="647">
        <v>25814</v>
      </c>
      <c r="C738" s="646" t="s">
        <v>218</v>
      </c>
      <c r="D738" s="646">
        <v>8</v>
      </c>
      <c r="F738" s="654" t="str">
        <f>IF(M738="R",VLOOKUP(D738,'Routes and Directions'!$A$2:$D$283,3,FALSE),VLOOKUP(D738,'Routes and Directions'!$A$2:$D$283,4,FALSE))</f>
        <v>EB</v>
      </c>
      <c r="G738" s="646" t="s">
        <v>118</v>
      </c>
      <c r="H738" s="646">
        <v>50.216999999999999</v>
      </c>
      <c r="I738" s="646">
        <v>52.612000000000002</v>
      </c>
      <c r="K738" s="646">
        <v>52.128999999999998</v>
      </c>
      <c r="L738" s="646">
        <v>54.524000000000001</v>
      </c>
      <c r="M738" s="646" t="s">
        <v>118</v>
      </c>
      <c r="N738" s="657" t="s">
        <v>123</v>
      </c>
      <c r="O738" s="646" t="s">
        <v>362</v>
      </c>
    </row>
    <row r="739" spans="1:15">
      <c r="A739" s="647">
        <v>738</v>
      </c>
      <c r="B739" s="647">
        <v>26804</v>
      </c>
      <c r="C739" s="646" t="s">
        <v>218</v>
      </c>
      <c r="D739" s="646">
        <v>8</v>
      </c>
      <c r="F739" s="654" t="str">
        <f>IF(M739="R",VLOOKUP(D739,'Routes and Directions'!$A$2:$D$283,3,FALSE),VLOOKUP(D739,'Routes and Directions'!$A$2:$D$283,4,FALSE))</f>
        <v>EB</v>
      </c>
      <c r="G739" s="646" t="s">
        <v>118</v>
      </c>
      <c r="H739" s="646">
        <v>54.908999999999999</v>
      </c>
      <c r="I739" s="646">
        <v>56.353999999999999</v>
      </c>
      <c r="K739" s="646">
        <v>54.524000000000001</v>
      </c>
      <c r="L739" s="646">
        <v>55.969000000000001</v>
      </c>
      <c r="M739" s="646" t="s">
        <v>118</v>
      </c>
      <c r="N739" s="657" t="s">
        <v>123</v>
      </c>
      <c r="O739" s="646" t="s">
        <v>362</v>
      </c>
    </row>
    <row r="740" spans="1:15">
      <c r="A740" s="647">
        <v>739</v>
      </c>
      <c r="B740" s="647">
        <v>27220</v>
      </c>
      <c r="C740" s="646" t="s">
        <v>218</v>
      </c>
      <c r="D740" s="646">
        <v>8</v>
      </c>
      <c r="F740" s="654" t="str">
        <f>IF(M740="R",VLOOKUP(D740,'Routes and Directions'!$A$2:$D$283,3,FALSE),VLOOKUP(D740,'Routes and Directions'!$A$2:$D$283,4,FALSE))</f>
        <v>EB</v>
      </c>
      <c r="G740" s="646" t="s">
        <v>118</v>
      </c>
      <c r="H740" s="646">
        <v>56.353999999999999</v>
      </c>
      <c r="I740" s="646">
        <v>61.472000000000001</v>
      </c>
      <c r="J740" s="646" t="s">
        <v>118</v>
      </c>
      <c r="K740" s="646">
        <v>55.969000000000001</v>
      </c>
      <c r="L740" s="646">
        <v>61.087000000000003</v>
      </c>
      <c r="M740" s="646" t="s">
        <v>118</v>
      </c>
      <c r="N740" s="657" t="s">
        <v>118</v>
      </c>
      <c r="O740" s="646" t="s">
        <v>362</v>
      </c>
    </row>
    <row r="741" spans="1:15">
      <c r="A741" s="647">
        <v>740</v>
      </c>
      <c r="B741" s="647">
        <v>27960</v>
      </c>
      <c r="C741" s="646" t="s">
        <v>218</v>
      </c>
      <c r="D741" s="646">
        <v>8</v>
      </c>
      <c r="F741" s="654" t="str">
        <f>IF(M741="R",VLOOKUP(D741,'Routes and Directions'!$A$2:$D$283,3,FALSE),VLOOKUP(D741,'Routes and Directions'!$A$2:$D$283,4,FALSE))</f>
        <v>EB</v>
      </c>
      <c r="G741" s="646" t="s">
        <v>118</v>
      </c>
      <c r="H741" s="646">
        <v>61.533999999999999</v>
      </c>
      <c r="I741" s="646">
        <v>77.628</v>
      </c>
      <c r="K741" s="646">
        <v>61.087000000000003</v>
      </c>
      <c r="L741" s="646">
        <v>77.180999999999997</v>
      </c>
      <c r="M741" s="646" t="s">
        <v>118</v>
      </c>
      <c r="N741" s="657" t="s">
        <v>123</v>
      </c>
      <c r="O741" s="646" t="s">
        <v>362</v>
      </c>
    </row>
    <row r="742" spans="1:15">
      <c r="A742" s="647">
        <v>741</v>
      </c>
      <c r="B742" s="647">
        <v>32710</v>
      </c>
      <c r="C742" s="646" t="s">
        <v>218</v>
      </c>
      <c r="D742" s="646">
        <v>8</v>
      </c>
      <c r="F742" s="654" t="str">
        <f>IF(M742="R",VLOOKUP(D742,'Routes and Directions'!$A$2:$D$283,3,FALSE),VLOOKUP(D742,'Routes and Directions'!$A$2:$D$283,4,FALSE))</f>
        <v>EB</v>
      </c>
      <c r="G742" s="646" t="s">
        <v>118</v>
      </c>
      <c r="H742" s="646">
        <v>77.628</v>
      </c>
      <c r="I742" s="646">
        <v>77.765000000000001</v>
      </c>
      <c r="J742" s="646" t="s">
        <v>118</v>
      </c>
      <c r="K742" s="646">
        <v>77.180999999999997</v>
      </c>
      <c r="L742" s="646">
        <v>77.317999999999998</v>
      </c>
      <c r="M742" s="646" t="s">
        <v>118</v>
      </c>
      <c r="N742" s="657" t="s">
        <v>118</v>
      </c>
      <c r="O742" s="646" t="s">
        <v>362</v>
      </c>
    </row>
    <row r="743" spans="1:15">
      <c r="A743" s="647">
        <v>742</v>
      </c>
      <c r="B743" s="647">
        <v>32960</v>
      </c>
      <c r="C743" s="646" t="s">
        <v>217</v>
      </c>
      <c r="D743" s="646">
        <v>8</v>
      </c>
      <c r="F743" s="654" t="str">
        <f>IF(M743="R",VLOOKUP(D743,'Routes and Directions'!$A$2:$D$283,3,FALSE),VLOOKUP(D743,'Routes and Directions'!$A$2:$D$283,4,FALSE))</f>
        <v>EB</v>
      </c>
      <c r="G743" s="646" t="s">
        <v>118</v>
      </c>
      <c r="H743" s="646">
        <v>0</v>
      </c>
      <c r="I743" s="646">
        <v>1.7549999999999999</v>
      </c>
      <c r="J743" s="646" t="s">
        <v>118</v>
      </c>
      <c r="K743" s="646">
        <v>77.317999999999998</v>
      </c>
      <c r="L743" s="646">
        <v>79.072999999999993</v>
      </c>
      <c r="M743" s="646" t="s">
        <v>118</v>
      </c>
      <c r="N743" s="657" t="s">
        <v>118</v>
      </c>
      <c r="O743" s="646" t="s">
        <v>362</v>
      </c>
    </row>
    <row r="744" spans="1:15">
      <c r="A744" s="647">
        <v>743</v>
      </c>
      <c r="B744" s="647">
        <v>33560</v>
      </c>
      <c r="C744" s="646" t="s">
        <v>218</v>
      </c>
      <c r="D744" s="646">
        <v>8</v>
      </c>
      <c r="F744" s="654" t="str">
        <f>IF(M744="R",VLOOKUP(D744,'Routes and Directions'!$A$2:$D$283,3,FALSE),VLOOKUP(D744,'Routes and Directions'!$A$2:$D$283,4,FALSE))</f>
        <v>EB</v>
      </c>
      <c r="G744" s="646" t="s">
        <v>125</v>
      </c>
      <c r="H744" s="646">
        <v>1.7549999999999999</v>
      </c>
      <c r="I744" s="646">
        <v>2.6760000000000002</v>
      </c>
      <c r="J744" s="646" t="s">
        <v>118</v>
      </c>
      <c r="K744" s="646">
        <v>79.072999999999993</v>
      </c>
      <c r="L744" s="646">
        <v>79.994</v>
      </c>
      <c r="M744" s="646" t="s">
        <v>118</v>
      </c>
      <c r="N744" s="657" t="s">
        <v>118</v>
      </c>
      <c r="O744" s="646" t="s">
        <v>362</v>
      </c>
    </row>
    <row r="745" spans="1:15">
      <c r="A745" s="647">
        <v>744</v>
      </c>
      <c r="B745" s="647">
        <v>34110</v>
      </c>
      <c r="C745" s="646" t="s">
        <v>217</v>
      </c>
      <c r="D745" s="646">
        <v>8</v>
      </c>
      <c r="F745" s="654" t="str">
        <f>IF(M745="R",VLOOKUP(D745,'Routes and Directions'!$A$2:$D$283,3,FALSE),VLOOKUP(D745,'Routes and Directions'!$A$2:$D$283,4,FALSE))</f>
        <v>EB</v>
      </c>
      <c r="G745" s="646" t="s">
        <v>118</v>
      </c>
      <c r="H745" s="646">
        <v>2.6760000000000002</v>
      </c>
      <c r="I745" s="646">
        <v>9.5150000000000006</v>
      </c>
      <c r="J745" s="646" t="s">
        <v>118</v>
      </c>
      <c r="K745" s="646">
        <v>79.994</v>
      </c>
      <c r="L745" s="646">
        <v>86.832999999999998</v>
      </c>
      <c r="M745" s="646" t="s">
        <v>118</v>
      </c>
      <c r="N745" s="657" t="s">
        <v>118</v>
      </c>
      <c r="O745" s="646" t="s">
        <v>362</v>
      </c>
    </row>
    <row r="746" spans="1:15">
      <c r="A746" s="647">
        <v>745</v>
      </c>
      <c r="B746" s="647">
        <v>37510</v>
      </c>
      <c r="C746" s="646" t="s">
        <v>217</v>
      </c>
      <c r="D746" s="646">
        <v>8</v>
      </c>
      <c r="F746" s="654" t="str">
        <f>IF(M746="R",VLOOKUP(D746,'Routes and Directions'!$A$2:$D$283,3,FALSE),VLOOKUP(D746,'Routes and Directions'!$A$2:$D$283,4,FALSE))</f>
        <v>EB</v>
      </c>
      <c r="G746" s="646" t="s">
        <v>118</v>
      </c>
      <c r="H746" s="646">
        <v>9.7959999999999994</v>
      </c>
      <c r="I746" s="646">
        <v>74.534000000000006</v>
      </c>
      <c r="K746" s="646">
        <v>86.832999999999998</v>
      </c>
      <c r="L746" s="646">
        <v>151.571</v>
      </c>
      <c r="M746" s="646" t="s">
        <v>118</v>
      </c>
      <c r="N746" s="657" t="s">
        <v>123</v>
      </c>
      <c r="O746" s="646" t="s">
        <v>362</v>
      </c>
    </row>
    <row r="747" spans="1:15">
      <c r="A747" s="647">
        <v>746</v>
      </c>
      <c r="B747" s="647">
        <v>51700</v>
      </c>
      <c r="C747" s="646" t="s">
        <v>217</v>
      </c>
      <c r="D747" s="646">
        <v>8</v>
      </c>
      <c r="F747" s="654" t="str">
        <f>IF(M747="R",VLOOKUP(D747,'Routes and Directions'!$A$2:$D$283,3,FALSE),VLOOKUP(D747,'Routes and Directions'!$A$2:$D$283,4,FALSE))</f>
        <v>EB</v>
      </c>
      <c r="H747" s="646">
        <v>76.656000000000006</v>
      </c>
      <c r="I747" s="646">
        <v>79.747</v>
      </c>
      <c r="K747" s="646">
        <v>151.571</v>
      </c>
      <c r="L747" s="646">
        <v>154.66200000000001</v>
      </c>
      <c r="M747" s="646" t="s">
        <v>118</v>
      </c>
      <c r="N747" s="657" t="s">
        <v>123</v>
      </c>
      <c r="O747" s="646" t="s">
        <v>362</v>
      </c>
    </row>
    <row r="748" spans="1:15">
      <c r="A748" s="647">
        <v>747</v>
      </c>
      <c r="B748" s="647">
        <v>51840</v>
      </c>
      <c r="C748" s="646" t="s">
        <v>217</v>
      </c>
      <c r="D748" s="646">
        <v>8</v>
      </c>
      <c r="F748" s="654" t="str">
        <f>IF(M748="R",VLOOKUP(D748,'Routes and Directions'!$A$2:$D$283,3,FALSE),VLOOKUP(D748,'Routes and Directions'!$A$2:$D$283,4,FALSE))</f>
        <v>EB</v>
      </c>
      <c r="H748" s="646">
        <v>79.747</v>
      </c>
      <c r="I748" s="646">
        <v>80.823999999999998</v>
      </c>
      <c r="J748" s="646" t="s">
        <v>118</v>
      </c>
      <c r="K748" s="646">
        <v>154.66200000000001</v>
      </c>
      <c r="L748" s="646">
        <v>155.739</v>
      </c>
      <c r="M748" s="646" t="s">
        <v>118</v>
      </c>
      <c r="N748" s="657" t="s">
        <v>118</v>
      </c>
      <c r="O748" s="646" t="s">
        <v>362</v>
      </c>
    </row>
    <row r="749" spans="1:15">
      <c r="A749" s="647">
        <v>748</v>
      </c>
      <c r="B749" s="647">
        <v>52030</v>
      </c>
      <c r="C749" s="646" t="s">
        <v>217</v>
      </c>
      <c r="D749" s="646">
        <v>8</v>
      </c>
      <c r="F749" s="654" t="str">
        <f>IF(M749="R",VLOOKUP(D749,'Routes and Directions'!$A$2:$D$283,3,FALSE),VLOOKUP(D749,'Routes and Directions'!$A$2:$D$283,4,FALSE))</f>
        <v>EB</v>
      </c>
      <c r="H749" s="646">
        <v>80.823999999999998</v>
      </c>
      <c r="I749" s="646">
        <v>83.063999999999993</v>
      </c>
      <c r="K749" s="646">
        <v>155.739</v>
      </c>
      <c r="L749" s="646">
        <v>157.97900000000001</v>
      </c>
      <c r="M749" s="646" t="s">
        <v>118</v>
      </c>
      <c r="N749" s="657" t="s">
        <v>123</v>
      </c>
      <c r="O749" s="646" t="s">
        <v>362</v>
      </c>
    </row>
    <row r="750" spans="1:15">
      <c r="A750" s="647">
        <v>749</v>
      </c>
      <c r="B750" s="647">
        <v>52300</v>
      </c>
      <c r="C750" s="646" t="s">
        <v>217</v>
      </c>
      <c r="D750" s="646">
        <v>8</v>
      </c>
      <c r="F750" s="654" t="str">
        <f>IF(M750="R",VLOOKUP(D750,'Routes and Directions'!$A$2:$D$283,3,FALSE),VLOOKUP(D750,'Routes and Directions'!$A$2:$D$283,4,FALSE))</f>
        <v>EB</v>
      </c>
      <c r="G750" s="646" t="s">
        <v>118</v>
      </c>
      <c r="H750" s="646">
        <v>83.063999999999993</v>
      </c>
      <c r="I750" s="646">
        <v>83.872</v>
      </c>
      <c r="K750" s="646">
        <v>157.97900000000001</v>
      </c>
      <c r="L750" s="646">
        <v>158.78700000000001</v>
      </c>
      <c r="M750" s="646" t="s">
        <v>118</v>
      </c>
      <c r="N750" s="657" t="s">
        <v>123</v>
      </c>
      <c r="O750" s="646" t="s">
        <v>362</v>
      </c>
    </row>
    <row r="751" spans="1:15">
      <c r="A751" s="647">
        <v>750</v>
      </c>
      <c r="B751" s="647">
        <v>52900</v>
      </c>
      <c r="C751" s="646" t="s">
        <v>217</v>
      </c>
      <c r="D751" s="646">
        <v>8</v>
      </c>
      <c r="F751" s="654" t="str">
        <f>IF(M751="R",VLOOKUP(D751,'Routes and Directions'!$A$2:$D$283,3,FALSE),VLOOKUP(D751,'Routes and Directions'!$A$2:$D$283,4,FALSE))</f>
        <v>EB</v>
      </c>
      <c r="G751" s="646" t="s">
        <v>118</v>
      </c>
      <c r="H751" s="646">
        <v>83.879000000000005</v>
      </c>
      <c r="I751" s="646">
        <v>88.688000000000002</v>
      </c>
      <c r="K751" s="646">
        <v>158.78700000000001</v>
      </c>
      <c r="L751" s="646">
        <v>163.596</v>
      </c>
      <c r="M751" s="646" t="s">
        <v>118</v>
      </c>
      <c r="N751" s="657" t="s">
        <v>123</v>
      </c>
      <c r="O751" s="646" t="s">
        <v>362</v>
      </c>
    </row>
    <row r="752" spans="1:15">
      <c r="A752" s="647">
        <v>751</v>
      </c>
      <c r="B752" s="647">
        <v>55200</v>
      </c>
      <c r="C752" s="646" t="s">
        <v>217</v>
      </c>
      <c r="D752" s="646">
        <v>8</v>
      </c>
      <c r="F752" s="654" t="str">
        <f>IF(M752="R",VLOOKUP(D752,'Routes and Directions'!$A$2:$D$283,3,FALSE),VLOOKUP(D752,'Routes and Directions'!$A$2:$D$283,4,FALSE))</f>
        <v>EB</v>
      </c>
      <c r="G752" s="646" t="s">
        <v>118</v>
      </c>
      <c r="H752" s="646">
        <v>88.691000000000003</v>
      </c>
      <c r="I752" s="646">
        <v>96.986000000000004</v>
      </c>
      <c r="K752" s="646">
        <v>163.596</v>
      </c>
      <c r="L752" s="646">
        <v>171.89099999999999</v>
      </c>
      <c r="M752" s="646" t="s">
        <v>118</v>
      </c>
      <c r="N752" s="657" t="s">
        <v>123</v>
      </c>
      <c r="O752" s="646" t="s">
        <v>362</v>
      </c>
    </row>
    <row r="753" spans="1:15">
      <c r="A753" s="647">
        <v>752</v>
      </c>
      <c r="B753" s="647">
        <v>6</v>
      </c>
      <c r="C753" s="646" t="s">
        <v>218</v>
      </c>
      <c r="D753" s="646">
        <v>8</v>
      </c>
      <c r="F753" s="654" t="str">
        <f>IF(M753="R",VLOOKUP(D753,'Routes and Directions'!$A$2:$D$283,3,FALSE),VLOOKUP(D753,'Routes and Directions'!$A$2:$D$283,4,FALSE))</f>
        <v>WB</v>
      </c>
      <c r="G753" s="646" t="s">
        <v>122</v>
      </c>
      <c r="H753" s="646">
        <v>0.40699999999999997</v>
      </c>
      <c r="I753" s="646">
        <v>0.71</v>
      </c>
      <c r="K753" s="646">
        <v>0</v>
      </c>
      <c r="L753" s="646">
        <v>0.30299999999999999</v>
      </c>
      <c r="M753" s="646" t="s">
        <v>121</v>
      </c>
      <c r="N753" s="657" t="s">
        <v>123</v>
      </c>
      <c r="O753" s="646" t="s">
        <v>363</v>
      </c>
    </row>
    <row r="754" spans="1:15">
      <c r="A754" s="647">
        <v>753</v>
      </c>
      <c r="B754" s="647">
        <v>23</v>
      </c>
      <c r="C754" s="646" t="s">
        <v>218</v>
      </c>
      <c r="D754" s="646">
        <v>8</v>
      </c>
      <c r="F754" s="654" t="str">
        <f>IF(M754="R",VLOOKUP(D754,'Routes and Directions'!$A$2:$D$283,3,FALSE),VLOOKUP(D754,'Routes and Directions'!$A$2:$D$283,4,FALSE))</f>
        <v>WB</v>
      </c>
      <c r="G754" s="646" t="s">
        <v>121</v>
      </c>
      <c r="H754" s="646">
        <v>0.71</v>
      </c>
      <c r="I754" s="646">
        <v>2.3839999999999999</v>
      </c>
      <c r="K754" s="646">
        <v>0.30299999999999999</v>
      </c>
      <c r="L754" s="646">
        <v>1.9770000000000001</v>
      </c>
      <c r="M754" s="646" t="s">
        <v>121</v>
      </c>
      <c r="N754" s="657" t="s">
        <v>123</v>
      </c>
      <c r="O754" s="646" t="s">
        <v>363</v>
      </c>
    </row>
    <row r="755" spans="1:15">
      <c r="A755" s="647">
        <v>754</v>
      </c>
      <c r="B755" s="647">
        <v>100</v>
      </c>
      <c r="C755" s="646" t="s">
        <v>218</v>
      </c>
      <c r="D755" s="646">
        <v>8</v>
      </c>
      <c r="F755" s="654" t="str">
        <f>IF(M755="R",VLOOKUP(D755,'Routes and Directions'!$A$2:$D$283,3,FALSE),VLOOKUP(D755,'Routes and Directions'!$A$2:$D$283,4,FALSE))</f>
        <v>WB</v>
      </c>
      <c r="G755" s="646" t="s">
        <v>118</v>
      </c>
      <c r="H755" s="646">
        <v>0.02</v>
      </c>
      <c r="I755" s="646">
        <v>0.92700000000000005</v>
      </c>
      <c r="K755" s="646">
        <v>1.9770000000000001</v>
      </c>
      <c r="L755" s="646">
        <v>2.8839999999999999</v>
      </c>
      <c r="M755" s="646" t="s">
        <v>121</v>
      </c>
      <c r="N755" s="657" t="s">
        <v>123</v>
      </c>
      <c r="O755" s="646" t="s">
        <v>363</v>
      </c>
    </row>
    <row r="756" spans="1:15">
      <c r="A756" s="647">
        <v>755</v>
      </c>
      <c r="B756" s="647">
        <v>2300</v>
      </c>
      <c r="C756" s="646" t="s">
        <v>218</v>
      </c>
      <c r="D756" s="646">
        <v>8</v>
      </c>
      <c r="F756" s="654" t="str">
        <f>IF(M756="R",VLOOKUP(D756,'Routes and Directions'!$A$2:$D$283,3,FALSE),VLOOKUP(D756,'Routes and Directions'!$A$2:$D$283,4,FALSE))</f>
        <v>WB</v>
      </c>
      <c r="H756" s="646">
        <v>0.92700000000000005</v>
      </c>
      <c r="I756" s="646">
        <v>18.181000000000001</v>
      </c>
      <c r="K756" s="646">
        <v>2.8839999999999999</v>
      </c>
      <c r="L756" s="646">
        <v>20.138000000000002</v>
      </c>
      <c r="M756" s="646" t="s">
        <v>121</v>
      </c>
      <c r="N756" s="657" t="s">
        <v>123</v>
      </c>
      <c r="O756" s="646" t="s">
        <v>363</v>
      </c>
    </row>
    <row r="757" spans="1:15">
      <c r="A757" s="647">
        <v>756</v>
      </c>
      <c r="B757" s="647">
        <v>16900</v>
      </c>
      <c r="C757" s="646" t="s">
        <v>218</v>
      </c>
      <c r="D757" s="646">
        <v>8</v>
      </c>
      <c r="F757" s="654" t="str">
        <f>IF(M757="R",VLOOKUP(D757,'Routes and Directions'!$A$2:$D$283,3,FALSE),VLOOKUP(D757,'Routes and Directions'!$A$2:$D$283,4,FALSE))</f>
        <v>WB</v>
      </c>
      <c r="G757" s="646" t="s">
        <v>118</v>
      </c>
      <c r="H757" s="646">
        <v>18.181000000000001</v>
      </c>
      <c r="I757" s="646">
        <v>34.515999999999998</v>
      </c>
      <c r="K757" s="646">
        <v>20.138000000000002</v>
      </c>
      <c r="L757" s="646">
        <v>36.472999999999999</v>
      </c>
      <c r="M757" s="646" t="s">
        <v>121</v>
      </c>
      <c r="N757" s="657" t="s">
        <v>123</v>
      </c>
      <c r="O757" s="646" t="s">
        <v>363</v>
      </c>
    </row>
    <row r="758" spans="1:15">
      <c r="A758" s="647">
        <v>757</v>
      </c>
      <c r="B758" s="647">
        <v>22410</v>
      </c>
      <c r="C758" s="646" t="s">
        <v>218</v>
      </c>
      <c r="D758" s="646">
        <v>8</v>
      </c>
      <c r="F758" s="654" t="str">
        <f>IF(M758="R",VLOOKUP(D758,'Routes and Directions'!$A$2:$D$283,3,FALSE),VLOOKUP(D758,'Routes and Directions'!$A$2:$D$283,4,FALSE))</f>
        <v>WB</v>
      </c>
      <c r="G758" s="646" t="s">
        <v>118</v>
      </c>
      <c r="H758" s="646">
        <v>34.515999999999998</v>
      </c>
      <c r="I758" s="646">
        <v>36.226999999999997</v>
      </c>
      <c r="J758" s="646" t="s">
        <v>121</v>
      </c>
      <c r="K758" s="646">
        <v>36.472999999999999</v>
      </c>
      <c r="L758" s="646">
        <v>38.183999999999997</v>
      </c>
      <c r="M758" s="646" t="s">
        <v>121</v>
      </c>
      <c r="N758" s="657" t="s">
        <v>121</v>
      </c>
      <c r="O758" s="646" t="s">
        <v>363</v>
      </c>
    </row>
    <row r="759" spans="1:15">
      <c r="A759" s="647">
        <v>758</v>
      </c>
      <c r="B759" s="647">
        <v>22500</v>
      </c>
      <c r="C759" s="646" t="s">
        <v>218</v>
      </c>
      <c r="D759" s="646">
        <v>8</v>
      </c>
      <c r="F759" s="654" t="str">
        <f>IF(M759="R",VLOOKUP(D759,'Routes and Directions'!$A$2:$D$283,3,FALSE),VLOOKUP(D759,'Routes and Directions'!$A$2:$D$283,4,FALSE))</f>
        <v>WB</v>
      </c>
      <c r="G759" s="646" t="s">
        <v>118</v>
      </c>
      <c r="H759" s="646">
        <v>36.226999999999997</v>
      </c>
      <c r="I759" s="646">
        <v>37.856000000000002</v>
      </c>
      <c r="K759" s="646">
        <v>38.183999999999997</v>
      </c>
      <c r="L759" s="646">
        <v>39.813000000000002</v>
      </c>
      <c r="M759" s="646" t="s">
        <v>121</v>
      </c>
      <c r="N759" s="657" t="s">
        <v>123</v>
      </c>
      <c r="O759" s="646" t="s">
        <v>363</v>
      </c>
    </row>
    <row r="760" spans="1:15">
      <c r="A760" s="647">
        <v>759</v>
      </c>
      <c r="B760" s="647">
        <v>23450</v>
      </c>
      <c r="C760" s="646" t="s">
        <v>218</v>
      </c>
      <c r="D760" s="646">
        <v>8</v>
      </c>
      <c r="F760" s="654" t="str">
        <f>IF(M760="R",VLOOKUP(D760,'Routes and Directions'!$A$2:$D$283,3,FALSE),VLOOKUP(D760,'Routes and Directions'!$A$2:$D$283,4,FALSE))</f>
        <v>WB</v>
      </c>
      <c r="G760" s="646" t="s">
        <v>118</v>
      </c>
      <c r="H760" s="646">
        <v>37.856000000000002</v>
      </c>
      <c r="I760" s="646">
        <v>41.57</v>
      </c>
      <c r="J760" s="646" t="s">
        <v>121</v>
      </c>
      <c r="K760" s="646">
        <v>39.813000000000002</v>
      </c>
      <c r="L760" s="646">
        <v>43.527000000000001</v>
      </c>
      <c r="M760" s="646" t="s">
        <v>121</v>
      </c>
      <c r="N760" s="657" t="s">
        <v>121</v>
      </c>
      <c r="O760" s="646" t="s">
        <v>363</v>
      </c>
    </row>
    <row r="761" spans="1:15">
      <c r="A761" s="647">
        <v>760</v>
      </c>
      <c r="B761" s="647">
        <v>23870</v>
      </c>
      <c r="C761" s="646" t="s">
        <v>218</v>
      </c>
      <c r="D761" s="646">
        <v>8</v>
      </c>
      <c r="F761" s="654" t="str">
        <f>IF(M761="R",VLOOKUP(D761,'Routes and Directions'!$A$2:$D$283,3,FALSE),VLOOKUP(D761,'Routes and Directions'!$A$2:$D$283,4,FALSE))</f>
        <v>WB</v>
      </c>
      <c r="G761" s="646" t="s">
        <v>118</v>
      </c>
      <c r="H761" s="646">
        <v>41.656999999999996</v>
      </c>
      <c r="I761" s="646">
        <v>48.152000000000001</v>
      </c>
      <c r="K761" s="646">
        <v>43.527000000000001</v>
      </c>
      <c r="L761" s="646">
        <v>50.021999999999998</v>
      </c>
      <c r="M761" s="646" t="s">
        <v>121</v>
      </c>
      <c r="N761" s="657" t="s">
        <v>123</v>
      </c>
      <c r="O761" s="646" t="s">
        <v>363</v>
      </c>
    </row>
    <row r="762" spans="1:15">
      <c r="A762" s="647">
        <v>761</v>
      </c>
      <c r="B762" s="647">
        <v>25404</v>
      </c>
      <c r="C762" s="646" t="s">
        <v>218</v>
      </c>
      <c r="D762" s="646">
        <v>8</v>
      </c>
      <c r="F762" s="654" t="str">
        <f>IF(M762="R",VLOOKUP(D762,'Routes and Directions'!$A$2:$D$283,3,FALSE),VLOOKUP(D762,'Routes and Directions'!$A$2:$D$283,4,FALSE))</f>
        <v>WB</v>
      </c>
      <c r="G762" s="646" t="s">
        <v>118</v>
      </c>
      <c r="H762" s="646">
        <v>48.152000000000001</v>
      </c>
      <c r="I762" s="646">
        <v>50.216999999999999</v>
      </c>
      <c r="J762" s="646" t="s">
        <v>121</v>
      </c>
      <c r="K762" s="646">
        <v>50.021999999999998</v>
      </c>
      <c r="L762" s="646">
        <v>52.087000000000003</v>
      </c>
      <c r="M762" s="646" t="s">
        <v>121</v>
      </c>
      <c r="N762" s="657" t="s">
        <v>121</v>
      </c>
      <c r="O762" s="646" t="s">
        <v>363</v>
      </c>
    </row>
    <row r="763" spans="1:15">
      <c r="A763" s="647">
        <v>762</v>
      </c>
      <c r="B763" s="647">
        <v>25814</v>
      </c>
      <c r="C763" s="646" t="s">
        <v>218</v>
      </c>
      <c r="D763" s="646">
        <v>8</v>
      </c>
      <c r="F763" s="654" t="str">
        <f>IF(M763="R",VLOOKUP(D763,'Routes and Directions'!$A$2:$D$283,3,FALSE),VLOOKUP(D763,'Routes and Directions'!$A$2:$D$283,4,FALSE))</f>
        <v>WB</v>
      </c>
      <c r="G763" s="646" t="s">
        <v>118</v>
      </c>
      <c r="H763" s="646">
        <v>50.216999999999999</v>
      </c>
      <c r="I763" s="646">
        <v>52.612000000000002</v>
      </c>
      <c r="K763" s="646">
        <v>52.087000000000003</v>
      </c>
      <c r="L763" s="646">
        <v>54.481999999999999</v>
      </c>
      <c r="M763" s="646" t="s">
        <v>121</v>
      </c>
      <c r="N763" s="657" t="s">
        <v>123</v>
      </c>
      <c r="O763" s="646" t="s">
        <v>363</v>
      </c>
    </row>
    <row r="764" spans="1:15">
      <c r="A764" s="647">
        <v>763</v>
      </c>
      <c r="B764" s="647">
        <v>26804</v>
      </c>
      <c r="C764" s="646" t="s">
        <v>218</v>
      </c>
      <c r="D764" s="646">
        <v>8</v>
      </c>
      <c r="F764" s="654" t="str">
        <f>IF(M764="R",VLOOKUP(D764,'Routes and Directions'!$A$2:$D$283,3,FALSE),VLOOKUP(D764,'Routes and Directions'!$A$2:$D$283,4,FALSE))</f>
        <v>WB</v>
      </c>
      <c r="G764" s="646" t="s">
        <v>118</v>
      </c>
      <c r="H764" s="646">
        <v>54.908999999999999</v>
      </c>
      <c r="I764" s="646">
        <v>56.353999999999999</v>
      </c>
      <c r="K764" s="646">
        <v>54.481999999999999</v>
      </c>
      <c r="L764" s="646">
        <v>55.927</v>
      </c>
      <c r="M764" s="646" t="s">
        <v>121</v>
      </c>
      <c r="N764" s="657" t="s">
        <v>123</v>
      </c>
      <c r="O764" s="646" t="s">
        <v>363</v>
      </c>
    </row>
    <row r="765" spans="1:15">
      <c r="A765" s="647">
        <v>764</v>
      </c>
      <c r="B765" s="647">
        <v>27510</v>
      </c>
      <c r="C765" s="646" t="s">
        <v>218</v>
      </c>
      <c r="D765" s="646">
        <v>8</v>
      </c>
      <c r="F765" s="654" t="str">
        <f>IF(M765="R",VLOOKUP(D765,'Routes and Directions'!$A$2:$D$283,3,FALSE),VLOOKUP(D765,'Routes and Directions'!$A$2:$D$283,4,FALSE))</f>
        <v>WB</v>
      </c>
      <c r="G765" s="646" t="s">
        <v>118</v>
      </c>
      <c r="H765" s="646">
        <v>56.353999999999999</v>
      </c>
      <c r="I765" s="646">
        <v>61.533999999999999</v>
      </c>
      <c r="J765" s="646" t="s">
        <v>121</v>
      </c>
      <c r="K765" s="646">
        <v>55.927</v>
      </c>
      <c r="L765" s="646">
        <v>61.106999999999999</v>
      </c>
      <c r="M765" s="646" t="s">
        <v>121</v>
      </c>
      <c r="N765" s="657" t="s">
        <v>121</v>
      </c>
      <c r="O765" s="646" t="s">
        <v>363</v>
      </c>
    </row>
    <row r="766" spans="1:15">
      <c r="A766" s="647">
        <v>765</v>
      </c>
      <c r="B766" s="647">
        <v>27960</v>
      </c>
      <c r="C766" s="646" t="s">
        <v>218</v>
      </c>
      <c r="D766" s="646">
        <v>8</v>
      </c>
      <c r="F766" s="654" t="str">
        <f>IF(M766="R",VLOOKUP(D766,'Routes and Directions'!$A$2:$D$283,3,FALSE),VLOOKUP(D766,'Routes and Directions'!$A$2:$D$283,4,FALSE))</f>
        <v>WB</v>
      </c>
      <c r="G766" s="646" t="s">
        <v>118</v>
      </c>
      <c r="H766" s="646">
        <v>61.533999999999999</v>
      </c>
      <c r="I766" s="646">
        <v>77.628</v>
      </c>
      <c r="K766" s="646">
        <v>61.106999999999999</v>
      </c>
      <c r="L766" s="646">
        <v>77.200999999999993</v>
      </c>
      <c r="M766" s="646" t="s">
        <v>121</v>
      </c>
      <c r="N766" s="657" t="s">
        <v>123</v>
      </c>
      <c r="O766" s="646" t="s">
        <v>363</v>
      </c>
    </row>
    <row r="767" spans="1:15">
      <c r="A767" s="647">
        <v>766</v>
      </c>
      <c r="B767" s="647">
        <v>32720</v>
      </c>
      <c r="C767" s="646" t="s">
        <v>218</v>
      </c>
      <c r="D767" s="646">
        <v>8</v>
      </c>
      <c r="F767" s="654" t="str">
        <f>IF(M767="R",VLOOKUP(D767,'Routes and Directions'!$A$2:$D$283,3,FALSE),VLOOKUP(D767,'Routes and Directions'!$A$2:$D$283,4,FALSE))</f>
        <v>WB</v>
      </c>
      <c r="G767" s="646" t="s">
        <v>118</v>
      </c>
      <c r="H767" s="646">
        <v>77.628</v>
      </c>
      <c r="I767" s="646">
        <v>77.77</v>
      </c>
      <c r="J767" s="646" t="s">
        <v>121</v>
      </c>
      <c r="K767" s="646">
        <v>77.200999999999993</v>
      </c>
      <c r="L767" s="646">
        <v>77.343000000000004</v>
      </c>
      <c r="M767" s="646" t="s">
        <v>121</v>
      </c>
      <c r="N767" s="657" t="s">
        <v>121</v>
      </c>
      <c r="O767" s="646" t="s">
        <v>363</v>
      </c>
    </row>
    <row r="768" spans="1:15">
      <c r="A768" s="647">
        <v>767</v>
      </c>
      <c r="B768" s="647">
        <v>33000</v>
      </c>
      <c r="C768" s="646" t="s">
        <v>217</v>
      </c>
      <c r="D768" s="646">
        <v>8</v>
      </c>
      <c r="F768" s="654" t="str">
        <f>IF(M768="R",VLOOKUP(D768,'Routes and Directions'!$A$2:$D$283,3,FALSE),VLOOKUP(D768,'Routes and Directions'!$A$2:$D$283,4,FALSE))</f>
        <v>WB</v>
      </c>
      <c r="G768" s="646" t="s">
        <v>118</v>
      </c>
      <c r="H768" s="646">
        <v>0</v>
      </c>
      <c r="I768" s="646">
        <v>1.585</v>
      </c>
      <c r="J768" s="646" t="s">
        <v>121</v>
      </c>
      <c r="K768" s="646">
        <v>77.343000000000004</v>
      </c>
      <c r="L768" s="646">
        <v>78.927999999999997</v>
      </c>
      <c r="M768" s="646" t="s">
        <v>121</v>
      </c>
      <c r="N768" s="657" t="s">
        <v>121</v>
      </c>
      <c r="O768" s="646" t="s">
        <v>363</v>
      </c>
    </row>
    <row r="769" spans="1:15">
      <c r="A769" s="647">
        <v>768</v>
      </c>
      <c r="B769" s="647">
        <v>33800</v>
      </c>
      <c r="C769" s="646" t="s">
        <v>218</v>
      </c>
      <c r="D769" s="646">
        <v>8</v>
      </c>
      <c r="F769" s="654" t="str">
        <f>IF(M769="R",VLOOKUP(D769,'Routes and Directions'!$A$2:$D$283,3,FALSE),VLOOKUP(D769,'Routes and Directions'!$A$2:$D$283,4,FALSE))</f>
        <v>WB</v>
      </c>
      <c r="G769" s="646" t="s">
        <v>125</v>
      </c>
      <c r="H769" s="646">
        <v>1.585</v>
      </c>
      <c r="I769" s="646">
        <v>2.6520000000000001</v>
      </c>
      <c r="J769" s="646" t="s">
        <v>121</v>
      </c>
      <c r="K769" s="646">
        <v>78.927999999999997</v>
      </c>
      <c r="L769" s="646">
        <v>79.995000000000005</v>
      </c>
      <c r="M769" s="646" t="s">
        <v>121</v>
      </c>
      <c r="N769" s="657" t="s">
        <v>121</v>
      </c>
      <c r="O769" s="646" t="s">
        <v>363</v>
      </c>
    </row>
    <row r="770" spans="1:15">
      <c r="A770" s="647">
        <v>769</v>
      </c>
      <c r="B770" s="647">
        <v>36610</v>
      </c>
      <c r="C770" s="646" t="s">
        <v>217</v>
      </c>
      <c r="D770" s="646">
        <v>8</v>
      </c>
      <c r="F770" s="654" t="str">
        <f>IF(M770="R",VLOOKUP(D770,'Routes and Directions'!$A$2:$D$283,3,FALSE),VLOOKUP(D770,'Routes and Directions'!$A$2:$D$283,4,FALSE))</f>
        <v>WB</v>
      </c>
      <c r="G770" s="646" t="s">
        <v>118</v>
      </c>
      <c r="H770" s="646">
        <v>2.6520000000000001</v>
      </c>
      <c r="I770" s="646">
        <v>9.7959999999999994</v>
      </c>
      <c r="J770" s="646" t="s">
        <v>121</v>
      </c>
      <c r="K770" s="646">
        <v>79.995000000000005</v>
      </c>
      <c r="L770" s="646">
        <v>87.138999999999996</v>
      </c>
      <c r="M770" s="646" t="s">
        <v>121</v>
      </c>
      <c r="N770" s="657" t="s">
        <v>121</v>
      </c>
      <c r="O770" s="646" t="s">
        <v>363</v>
      </c>
    </row>
    <row r="771" spans="1:15">
      <c r="A771" s="647">
        <v>770</v>
      </c>
      <c r="B771" s="647">
        <v>37510</v>
      </c>
      <c r="C771" s="646" t="s">
        <v>217</v>
      </c>
      <c r="D771" s="646">
        <v>8</v>
      </c>
      <c r="F771" s="654" t="str">
        <f>IF(M771="R",VLOOKUP(D771,'Routes and Directions'!$A$2:$D$283,3,FALSE),VLOOKUP(D771,'Routes and Directions'!$A$2:$D$283,4,FALSE))</f>
        <v>WB</v>
      </c>
      <c r="G771" s="646" t="s">
        <v>118</v>
      </c>
      <c r="H771" s="646">
        <v>9.7959999999999994</v>
      </c>
      <c r="I771" s="646">
        <v>74.534000000000006</v>
      </c>
      <c r="K771" s="646">
        <v>87.138999999999996</v>
      </c>
      <c r="L771" s="646">
        <v>151.87700000000001</v>
      </c>
      <c r="M771" s="646" t="s">
        <v>121</v>
      </c>
      <c r="N771" s="657" t="s">
        <v>123</v>
      </c>
      <c r="O771" s="646" t="s">
        <v>363</v>
      </c>
    </row>
    <row r="772" spans="1:15">
      <c r="A772" s="647">
        <v>771</v>
      </c>
      <c r="B772" s="647">
        <v>51700</v>
      </c>
      <c r="C772" s="646" t="s">
        <v>217</v>
      </c>
      <c r="D772" s="646">
        <v>8</v>
      </c>
      <c r="F772" s="654" t="str">
        <f>IF(M772="R",VLOOKUP(D772,'Routes and Directions'!$A$2:$D$283,3,FALSE),VLOOKUP(D772,'Routes and Directions'!$A$2:$D$283,4,FALSE))</f>
        <v>WB</v>
      </c>
      <c r="H772" s="646">
        <v>76.656000000000006</v>
      </c>
      <c r="I772" s="646">
        <v>79.747</v>
      </c>
      <c r="K772" s="646">
        <v>151.87700000000001</v>
      </c>
      <c r="L772" s="646">
        <v>154.96799999999999</v>
      </c>
      <c r="M772" s="646" t="s">
        <v>121</v>
      </c>
      <c r="N772" s="657" t="s">
        <v>123</v>
      </c>
      <c r="O772" s="646" t="s">
        <v>363</v>
      </c>
    </row>
    <row r="773" spans="1:15">
      <c r="A773" s="647">
        <v>772</v>
      </c>
      <c r="B773" s="647">
        <v>51950</v>
      </c>
      <c r="C773" s="646" t="s">
        <v>217</v>
      </c>
      <c r="D773" s="646">
        <v>8</v>
      </c>
      <c r="F773" s="654" t="str">
        <f>IF(M773="R",VLOOKUP(D773,'Routes and Directions'!$A$2:$D$283,3,FALSE),VLOOKUP(D773,'Routes and Directions'!$A$2:$D$283,4,FALSE))</f>
        <v>WB</v>
      </c>
      <c r="H773" s="646">
        <v>79.747</v>
      </c>
      <c r="I773" s="646">
        <v>80.802999999999997</v>
      </c>
      <c r="J773" s="646" t="s">
        <v>121</v>
      </c>
      <c r="K773" s="646">
        <v>154.96799999999999</v>
      </c>
      <c r="L773" s="646">
        <v>156.024</v>
      </c>
      <c r="M773" s="646" t="s">
        <v>121</v>
      </c>
      <c r="N773" s="657" t="s">
        <v>121</v>
      </c>
      <c r="O773" s="646" t="s">
        <v>363</v>
      </c>
    </row>
    <row r="774" spans="1:15">
      <c r="A774" s="647">
        <v>773</v>
      </c>
      <c r="B774" s="647">
        <v>52030</v>
      </c>
      <c r="C774" s="646" t="s">
        <v>217</v>
      </c>
      <c r="D774" s="646">
        <v>8</v>
      </c>
      <c r="F774" s="654" t="str">
        <f>IF(M774="R",VLOOKUP(D774,'Routes and Directions'!$A$2:$D$283,3,FALSE),VLOOKUP(D774,'Routes and Directions'!$A$2:$D$283,4,FALSE))</f>
        <v>WB</v>
      </c>
      <c r="H774" s="646">
        <v>80.823999999999998</v>
      </c>
      <c r="I774" s="646">
        <v>83.063999999999993</v>
      </c>
      <c r="K774" s="646">
        <v>156.024</v>
      </c>
      <c r="L774" s="646">
        <v>158.26400000000001</v>
      </c>
      <c r="M774" s="646" t="s">
        <v>121</v>
      </c>
      <c r="N774" s="657" t="s">
        <v>123</v>
      </c>
      <c r="O774" s="646" t="s">
        <v>363</v>
      </c>
    </row>
    <row r="775" spans="1:15">
      <c r="A775" s="647">
        <v>774</v>
      </c>
      <c r="B775" s="647">
        <v>52300</v>
      </c>
      <c r="C775" s="646" t="s">
        <v>217</v>
      </c>
      <c r="D775" s="646">
        <v>8</v>
      </c>
      <c r="F775" s="654" t="str">
        <f>IF(M775="R",VLOOKUP(D775,'Routes and Directions'!$A$2:$D$283,3,FALSE),VLOOKUP(D775,'Routes and Directions'!$A$2:$D$283,4,FALSE))</f>
        <v>WB</v>
      </c>
      <c r="G775" s="646" t="s">
        <v>118</v>
      </c>
      <c r="H775" s="646">
        <v>83.063999999999993</v>
      </c>
      <c r="I775" s="646">
        <v>83.872</v>
      </c>
      <c r="K775" s="646">
        <v>158.26400000000001</v>
      </c>
      <c r="L775" s="646">
        <v>159.072</v>
      </c>
      <c r="M775" s="646" t="s">
        <v>121</v>
      </c>
      <c r="N775" s="657" t="s">
        <v>123</v>
      </c>
      <c r="O775" s="646" t="s">
        <v>363</v>
      </c>
    </row>
    <row r="776" spans="1:15">
      <c r="A776" s="647">
        <v>775</v>
      </c>
      <c r="B776" s="647">
        <v>52900</v>
      </c>
      <c r="C776" s="646" t="s">
        <v>217</v>
      </c>
      <c r="D776" s="646">
        <v>8</v>
      </c>
      <c r="F776" s="654" t="str">
        <f>IF(M776="R",VLOOKUP(D776,'Routes and Directions'!$A$2:$D$283,3,FALSE),VLOOKUP(D776,'Routes and Directions'!$A$2:$D$283,4,FALSE))</f>
        <v>WB</v>
      </c>
      <c r="G776" s="646" t="s">
        <v>118</v>
      </c>
      <c r="H776" s="646">
        <v>83.879000000000005</v>
      </c>
      <c r="I776" s="646">
        <v>88.688000000000002</v>
      </c>
      <c r="K776" s="646">
        <v>159.072</v>
      </c>
      <c r="L776" s="646">
        <v>163.881</v>
      </c>
      <c r="M776" s="646" t="s">
        <v>121</v>
      </c>
      <c r="N776" s="657" t="s">
        <v>123</v>
      </c>
      <c r="O776" s="646" t="s">
        <v>363</v>
      </c>
    </row>
    <row r="777" spans="1:15">
      <c r="A777" s="647">
        <v>776</v>
      </c>
      <c r="B777" s="647">
        <v>55200</v>
      </c>
      <c r="C777" s="646" t="s">
        <v>217</v>
      </c>
      <c r="D777" s="646">
        <v>8</v>
      </c>
      <c r="F777" s="654" t="str">
        <f>IF(M777="R",VLOOKUP(D777,'Routes and Directions'!$A$2:$D$283,3,FALSE),VLOOKUP(D777,'Routes and Directions'!$A$2:$D$283,4,FALSE))</f>
        <v>WB</v>
      </c>
      <c r="G777" s="646" t="s">
        <v>118</v>
      </c>
      <c r="H777" s="646">
        <v>88.691000000000003</v>
      </c>
      <c r="I777" s="646">
        <v>96.986000000000004</v>
      </c>
      <c r="K777" s="646">
        <v>163.881</v>
      </c>
      <c r="L777" s="646">
        <v>172.17599999999999</v>
      </c>
      <c r="M777" s="646" t="s">
        <v>121</v>
      </c>
      <c r="N777" s="657" t="s">
        <v>123</v>
      </c>
      <c r="O777" s="646" t="s">
        <v>363</v>
      </c>
    </row>
    <row r="778" spans="1:15">
      <c r="A778" s="647">
        <v>777</v>
      </c>
      <c r="B778" s="647">
        <v>100</v>
      </c>
      <c r="C778" s="646" t="s">
        <v>189</v>
      </c>
      <c r="D778" s="646">
        <v>9</v>
      </c>
      <c r="F778" s="654" t="str">
        <f>IF(M778="R",VLOOKUP(D778,'Routes and Directions'!$A$2:$D$283,3,FALSE),VLOOKUP(D778,'Routes and Directions'!$A$2:$D$283,4,FALSE))</f>
        <v>NB</v>
      </c>
      <c r="H778" s="646">
        <v>4.5999999999999999E-2</v>
      </c>
      <c r="I778" s="646">
        <v>21.222999999999999</v>
      </c>
      <c r="K778" s="646">
        <v>0</v>
      </c>
      <c r="L778" s="646">
        <v>21.177</v>
      </c>
      <c r="M778" s="646" t="s">
        <v>118</v>
      </c>
      <c r="N778" s="657" t="s">
        <v>115</v>
      </c>
      <c r="O778" s="646" t="s">
        <v>364</v>
      </c>
    </row>
    <row r="779" spans="1:15">
      <c r="A779" s="647">
        <v>778</v>
      </c>
      <c r="B779" s="647">
        <v>7800</v>
      </c>
      <c r="C779" s="646" t="s">
        <v>190</v>
      </c>
      <c r="D779" s="646">
        <v>9</v>
      </c>
      <c r="F779" s="654" t="str">
        <f>IF(M779="R",VLOOKUP(D779,'Routes and Directions'!$A$2:$D$283,3,FALSE),VLOOKUP(D779,'Routes and Directions'!$A$2:$D$283,4,FALSE))</f>
        <v>NB</v>
      </c>
      <c r="H779" s="646">
        <v>21.222999999999999</v>
      </c>
      <c r="I779" s="646">
        <v>21.37</v>
      </c>
      <c r="K779" s="646">
        <v>21.177</v>
      </c>
      <c r="L779" s="646">
        <v>21.324000000000002</v>
      </c>
      <c r="M779" s="646" t="s">
        <v>118</v>
      </c>
      <c r="N779" s="657" t="s">
        <v>115</v>
      </c>
      <c r="O779" s="646" t="s">
        <v>364</v>
      </c>
    </row>
    <row r="780" spans="1:15">
      <c r="A780" s="647">
        <v>779</v>
      </c>
      <c r="B780" s="647">
        <v>7900</v>
      </c>
      <c r="C780" s="646" t="s">
        <v>189</v>
      </c>
      <c r="D780" s="646">
        <v>9</v>
      </c>
      <c r="F780" s="654" t="str">
        <f>IF(M780="R",VLOOKUP(D780,'Routes and Directions'!$A$2:$D$283,3,FALSE),VLOOKUP(D780,'Routes and Directions'!$A$2:$D$283,4,FALSE))</f>
        <v>NB</v>
      </c>
      <c r="H780" s="646">
        <v>21.37</v>
      </c>
      <c r="I780" s="646">
        <v>21.64</v>
      </c>
      <c r="K780" s="646">
        <v>21.324000000000002</v>
      </c>
      <c r="L780" s="646">
        <v>21.594000000000001</v>
      </c>
      <c r="M780" s="646" t="s">
        <v>118</v>
      </c>
      <c r="N780" s="657" t="s">
        <v>115</v>
      </c>
      <c r="O780" s="646" t="s">
        <v>364</v>
      </c>
    </row>
    <row r="781" spans="1:15">
      <c r="A781" s="647">
        <v>780</v>
      </c>
      <c r="B781" s="647">
        <v>8000</v>
      </c>
      <c r="C781" s="646" t="s">
        <v>190</v>
      </c>
      <c r="D781" s="646">
        <v>9</v>
      </c>
      <c r="F781" s="654" t="str">
        <f>IF(M781="R",VLOOKUP(D781,'Routes and Directions'!$A$2:$D$283,3,FALSE),VLOOKUP(D781,'Routes and Directions'!$A$2:$D$283,4,FALSE))</f>
        <v>NB</v>
      </c>
      <c r="H781" s="646">
        <v>21.64</v>
      </c>
      <c r="I781" s="646">
        <v>22.048999999999999</v>
      </c>
      <c r="K781" s="646">
        <v>21.594000000000001</v>
      </c>
      <c r="L781" s="646">
        <v>22.003</v>
      </c>
      <c r="M781" s="646" t="s">
        <v>118</v>
      </c>
      <c r="N781" s="657" t="s">
        <v>115</v>
      </c>
      <c r="O781" s="646" t="s">
        <v>364</v>
      </c>
    </row>
    <row r="782" spans="1:15">
      <c r="A782" s="647">
        <v>781</v>
      </c>
      <c r="B782" s="647">
        <v>8100</v>
      </c>
      <c r="C782" s="646" t="s">
        <v>189</v>
      </c>
      <c r="D782" s="646">
        <v>9</v>
      </c>
      <c r="F782" s="654" t="str">
        <f>IF(M782="R",VLOOKUP(D782,'Routes and Directions'!$A$2:$D$283,3,FALSE),VLOOKUP(D782,'Routes and Directions'!$A$2:$D$283,4,FALSE))</f>
        <v>NB</v>
      </c>
      <c r="H782" s="646">
        <v>22.048999999999999</v>
      </c>
      <c r="I782" s="646">
        <v>23.869</v>
      </c>
      <c r="K782" s="646">
        <v>22.003</v>
      </c>
      <c r="L782" s="646">
        <v>23.823</v>
      </c>
      <c r="M782" s="646" t="s">
        <v>118</v>
      </c>
      <c r="N782" s="657" t="s">
        <v>115</v>
      </c>
      <c r="O782" s="646" t="s">
        <v>364</v>
      </c>
    </row>
    <row r="783" spans="1:15">
      <c r="A783" s="647">
        <v>782</v>
      </c>
      <c r="B783" s="647">
        <v>8200</v>
      </c>
      <c r="C783" s="646" t="s">
        <v>190</v>
      </c>
      <c r="D783" s="646">
        <v>9</v>
      </c>
      <c r="F783" s="654" t="str">
        <f>IF(M783="R",VLOOKUP(D783,'Routes and Directions'!$A$2:$D$283,3,FALSE),VLOOKUP(D783,'Routes and Directions'!$A$2:$D$283,4,FALSE))</f>
        <v>NB</v>
      </c>
      <c r="H783" s="646">
        <v>23.869</v>
      </c>
      <c r="I783" s="646">
        <v>24.231000000000002</v>
      </c>
      <c r="K783" s="646">
        <v>23.823</v>
      </c>
      <c r="L783" s="646">
        <v>24.184999999999999</v>
      </c>
      <c r="M783" s="646" t="s">
        <v>118</v>
      </c>
      <c r="N783" s="657" t="s">
        <v>115</v>
      </c>
      <c r="O783" s="646" t="s">
        <v>364</v>
      </c>
    </row>
    <row r="784" spans="1:15">
      <c r="A784" s="647">
        <v>783</v>
      </c>
      <c r="B784" s="647">
        <v>8300</v>
      </c>
      <c r="C784" s="646" t="s">
        <v>189</v>
      </c>
      <c r="D784" s="646">
        <v>9</v>
      </c>
      <c r="F784" s="654" t="str">
        <f>IF(M784="R",VLOOKUP(D784,'Routes and Directions'!$A$2:$D$283,3,FALSE),VLOOKUP(D784,'Routes and Directions'!$A$2:$D$283,4,FALSE))</f>
        <v>NB</v>
      </c>
      <c r="H784" s="646">
        <v>24.231000000000002</v>
      </c>
      <c r="I784" s="646">
        <v>24.492999999999999</v>
      </c>
      <c r="K784" s="646">
        <v>24.184999999999999</v>
      </c>
      <c r="L784" s="646">
        <v>24.446999999999999</v>
      </c>
      <c r="M784" s="646" t="s">
        <v>118</v>
      </c>
      <c r="N784" s="657" t="s">
        <v>115</v>
      </c>
      <c r="O784" s="646" t="s">
        <v>364</v>
      </c>
    </row>
    <row r="785" spans="1:15">
      <c r="A785" s="647">
        <v>784</v>
      </c>
      <c r="B785" s="647">
        <v>8400</v>
      </c>
      <c r="C785" s="646" t="s">
        <v>190</v>
      </c>
      <c r="D785" s="646">
        <v>9</v>
      </c>
      <c r="F785" s="654" t="str">
        <f>IF(M785="R",VLOOKUP(D785,'Routes and Directions'!$A$2:$D$283,3,FALSE),VLOOKUP(D785,'Routes and Directions'!$A$2:$D$283,4,FALSE))</f>
        <v>NB</v>
      </c>
      <c r="H785" s="646">
        <v>24.492999999999999</v>
      </c>
      <c r="I785" s="646">
        <v>24.72</v>
      </c>
      <c r="K785" s="646">
        <v>24.446999999999999</v>
      </c>
      <c r="L785" s="646">
        <v>24.673999999999999</v>
      </c>
      <c r="M785" s="646" t="s">
        <v>118</v>
      </c>
      <c r="N785" s="657" t="s">
        <v>115</v>
      </c>
      <c r="O785" s="646" t="s">
        <v>364</v>
      </c>
    </row>
    <row r="786" spans="1:15">
      <c r="A786" s="647">
        <v>785</v>
      </c>
      <c r="B786" s="647">
        <v>8600</v>
      </c>
      <c r="C786" s="646" t="s">
        <v>189</v>
      </c>
      <c r="D786" s="646">
        <v>9</v>
      </c>
      <c r="F786" s="654" t="str">
        <f>IF(M786="R",VLOOKUP(D786,'Routes and Directions'!$A$2:$D$283,3,FALSE),VLOOKUP(D786,'Routes and Directions'!$A$2:$D$283,4,FALSE))</f>
        <v>NB</v>
      </c>
      <c r="H786" s="646">
        <v>24.72</v>
      </c>
      <c r="I786" s="646">
        <v>27.094000000000001</v>
      </c>
      <c r="K786" s="646">
        <v>24.673999999999999</v>
      </c>
      <c r="L786" s="646">
        <v>27.047999999999998</v>
      </c>
      <c r="M786" s="646" t="s">
        <v>118</v>
      </c>
      <c r="N786" s="657" t="s">
        <v>115</v>
      </c>
      <c r="O786" s="646" t="s">
        <v>364</v>
      </c>
    </row>
    <row r="787" spans="1:15">
      <c r="A787" s="647">
        <v>786</v>
      </c>
      <c r="B787" s="647">
        <v>9000</v>
      </c>
      <c r="C787" s="646" t="s">
        <v>188</v>
      </c>
      <c r="D787" s="646">
        <v>9</v>
      </c>
      <c r="F787" s="654" t="str">
        <f>IF(M787="R",VLOOKUP(D787,'Routes and Directions'!$A$2:$D$283,3,FALSE),VLOOKUP(D787,'Routes and Directions'!$A$2:$D$283,4,FALSE))</f>
        <v>NB</v>
      </c>
      <c r="H787" s="646">
        <v>0</v>
      </c>
      <c r="I787" s="646">
        <v>5.4550000000000001</v>
      </c>
      <c r="K787" s="646">
        <v>27.047999999999998</v>
      </c>
      <c r="L787" s="646">
        <v>32.503</v>
      </c>
      <c r="M787" s="646" t="s">
        <v>118</v>
      </c>
      <c r="N787" s="657" t="s">
        <v>115</v>
      </c>
      <c r="O787" s="646" t="s">
        <v>364</v>
      </c>
    </row>
    <row r="788" spans="1:15">
      <c r="A788" s="647">
        <v>787</v>
      </c>
      <c r="B788" s="647">
        <v>9900</v>
      </c>
      <c r="C788" s="646" t="s">
        <v>188</v>
      </c>
      <c r="D788" s="646">
        <v>9</v>
      </c>
      <c r="F788" s="654" t="str">
        <f>IF(M788="R",VLOOKUP(D788,'Routes and Directions'!$A$2:$D$283,3,FALSE),VLOOKUP(D788,'Routes and Directions'!$A$2:$D$283,4,FALSE))</f>
        <v>NB</v>
      </c>
      <c r="G788" s="646" t="s">
        <v>118</v>
      </c>
      <c r="H788" s="646">
        <v>5.4550000000000001</v>
      </c>
      <c r="I788" s="646">
        <v>5.5970000000000004</v>
      </c>
      <c r="K788" s="646">
        <v>32.503</v>
      </c>
      <c r="L788" s="646">
        <v>32.645000000000003</v>
      </c>
      <c r="M788" s="646" t="s">
        <v>118</v>
      </c>
      <c r="N788" s="657" t="s">
        <v>115</v>
      </c>
      <c r="O788" s="646" t="s">
        <v>364</v>
      </c>
    </row>
    <row r="789" spans="1:15">
      <c r="A789" s="647">
        <v>788</v>
      </c>
      <c r="B789" s="647">
        <v>10070</v>
      </c>
      <c r="C789" s="646" t="s">
        <v>188</v>
      </c>
      <c r="D789" s="646">
        <v>9</v>
      </c>
      <c r="F789" s="654" t="str">
        <f>IF(M789="R",VLOOKUP(D789,'Routes and Directions'!$A$2:$D$283,3,FALSE),VLOOKUP(D789,'Routes and Directions'!$A$2:$D$283,4,FALSE))</f>
        <v>NB</v>
      </c>
      <c r="H789" s="646">
        <v>5.5960000000000001</v>
      </c>
      <c r="I789" s="646">
        <v>7.2670000000000003</v>
      </c>
      <c r="K789" s="646">
        <v>32.645000000000003</v>
      </c>
      <c r="L789" s="646">
        <v>34.316000000000003</v>
      </c>
      <c r="M789" s="646" t="s">
        <v>118</v>
      </c>
      <c r="N789" s="657" t="s">
        <v>115</v>
      </c>
      <c r="O789" s="646" t="s">
        <v>364</v>
      </c>
    </row>
    <row r="790" spans="1:15">
      <c r="A790" s="647">
        <v>789</v>
      </c>
      <c r="B790" s="647">
        <v>11600</v>
      </c>
      <c r="C790" s="646" t="s">
        <v>188</v>
      </c>
      <c r="D790" s="646">
        <v>9</v>
      </c>
      <c r="F790" s="654" t="str">
        <f>IF(M790="R",VLOOKUP(D790,'Routes and Directions'!$A$2:$D$283,3,FALSE),VLOOKUP(D790,'Routes and Directions'!$A$2:$D$283,4,FALSE))</f>
        <v>NB</v>
      </c>
      <c r="G790" s="646" t="s">
        <v>118</v>
      </c>
      <c r="H790" s="646">
        <v>7.2670000000000003</v>
      </c>
      <c r="I790" s="646">
        <v>7.4</v>
      </c>
      <c r="K790" s="646">
        <v>34.316000000000003</v>
      </c>
      <c r="L790" s="646">
        <v>34.448999999999998</v>
      </c>
      <c r="M790" s="646" t="s">
        <v>118</v>
      </c>
      <c r="N790" s="657" t="s">
        <v>115</v>
      </c>
      <c r="O790" s="646" t="s">
        <v>364</v>
      </c>
    </row>
    <row r="791" spans="1:15">
      <c r="A791" s="647">
        <v>790</v>
      </c>
      <c r="B791" s="647">
        <v>11900</v>
      </c>
      <c r="C791" s="646" t="s">
        <v>188</v>
      </c>
      <c r="D791" s="646">
        <v>9</v>
      </c>
      <c r="F791" s="654" t="str">
        <f>IF(M791="R",VLOOKUP(D791,'Routes and Directions'!$A$2:$D$283,3,FALSE),VLOOKUP(D791,'Routes and Directions'!$A$2:$D$283,4,FALSE))</f>
        <v>NB</v>
      </c>
      <c r="H791" s="646">
        <v>7.4</v>
      </c>
      <c r="I791" s="646">
        <v>7.83</v>
      </c>
      <c r="K791" s="646">
        <v>34.448999999999998</v>
      </c>
      <c r="L791" s="646">
        <v>34.878999999999998</v>
      </c>
      <c r="M791" s="646" t="s">
        <v>118</v>
      </c>
      <c r="N791" s="657" t="s">
        <v>115</v>
      </c>
      <c r="O791" s="646" t="s">
        <v>364</v>
      </c>
    </row>
    <row r="792" spans="1:15">
      <c r="A792" s="647">
        <v>791</v>
      </c>
      <c r="B792" s="647">
        <v>11900</v>
      </c>
      <c r="C792" s="646" t="s">
        <v>188</v>
      </c>
      <c r="D792" s="646">
        <v>9</v>
      </c>
      <c r="F792" s="654" t="str">
        <f>IF(M792="R",VLOOKUP(D792,'Routes and Directions'!$A$2:$D$283,3,FALSE),VLOOKUP(D792,'Routes and Directions'!$A$2:$D$283,4,FALSE))</f>
        <v>NB</v>
      </c>
      <c r="H792" s="646">
        <v>7.83</v>
      </c>
      <c r="I792" s="646">
        <v>8</v>
      </c>
      <c r="K792" s="646">
        <v>34.878999999999998</v>
      </c>
      <c r="L792" s="646">
        <v>35.048999999999999</v>
      </c>
      <c r="M792" s="646" t="s">
        <v>118</v>
      </c>
      <c r="N792" s="657" t="s">
        <v>123</v>
      </c>
      <c r="O792" s="646" t="s">
        <v>364</v>
      </c>
    </row>
    <row r="793" spans="1:15">
      <c r="A793" s="647">
        <v>792</v>
      </c>
      <c r="B793" s="647">
        <v>11900</v>
      </c>
      <c r="C793" s="646" t="s">
        <v>188</v>
      </c>
      <c r="D793" s="646">
        <v>9</v>
      </c>
      <c r="F793" s="654" t="str">
        <f>IF(M793="R",VLOOKUP(D793,'Routes and Directions'!$A$2:$D$283,3,FALSE),VLOOKUP(D793,'Routes and Directions'!$A$2:$D$283,4,FALSE))</f>
        <v>NB</v>
      </c>
      <c r="H793" s="646">
        <v>8</v>
      </c>
      <c r="I793" s="646">
        <v>8.25</v>
      </c>
      <c r="K793" s="646">
        <v>35.048999999999999</v>
      </c>
      <c r="L793" s="646">
        <v>35.298999999999999</v>
      </c>
      <c r="M793" s="646" t="s">
        <v>118</v>
      </c>
      <c r="N793" s="657" t="s">
        <v>115</v>
      </c>
      <c r="O793" s="646" t="s">
        <v>364</v>
      </c>
    </row>
    <row r="794" spans="1:15">
      <c r="A794" s="647">
        <v>793</v>
      </c>
      <c r="B794" s="647">
        <v>11900</v>
      </c>
      <c r="C794" s="646" t="s">
        <v>188</v>
      </c>
      <c r="D794" s="646">
        <v>9</v>
      </c>
      <c r="F794" s="654" t="str">
        <f>IF(M794="R",VLOOKUP(D794,'Routes and Directions'!$A$2:$D$283,3,FALSE),VLOOKUP(D794,'Routes and Directions'!$A$2:$D$283,4,FALSE))</f>
        <v>NB</v>
      </c>
      <c r="H794" s="646">
        <v>8.25</v>
      </c>
      <c r="I794" s="646">
        <v>8.4960000000000004</v>
      </c>
      <c r="K794" s="646">
        <v>35.298999999999999</v>
      </c>
      <c r="L794" s="646">
        <v>35.545000000000002</v>
      </c>
      <c r="M794" s="646" t="s">
        <v>118</v>
      </c>
      <c r="N794" s="657" t="s">
        <v>123</v>
      </c>
      <c r="O794" s="646" t="s">
        <v>364</v>
      </c>
    </row>
    <row r="795" spans="1:15">
      <c r="A795" s="647">
        <v>794</v>
      </c>
      <c r="B795" s="647">
        <v>11900</v>
      </c>
      <c r="C795" s="646" t="s">
        <v>188</v>
      </c>
      <c r="D795" s="646">
        <v>9</v>
      </c>
      <c r="F795" s="654" t="str">
        <f>IF(M795="R",VLOOKUP(D795,'Routes and Directions'!$A$2:$D$283,3,FALSE),VLOOKUP(D795,'Routes and Directions'!$A$2:$D$283,4,FALSE))</f>
        <v>NB</v>
      </c>
      <c r="H795" s="646">
        <v>8.4960000000000004</v>
      </c>
      <c r="I795" s="646">
        <v>8.8070000000000004</v>
      </c>
      <c r="K795" s="646">
        <v>35.545000000000002</v>
      </c>
      <c r="L795" s="646">
        <v>35.856000000000002</v>
      </c>
      <c r="M795" s="646" t="s">
        <v>118</v>
      </c>
      <c r="N795" s="657" t="s">
        <v>115</v>
      </c>
      <c r="O795" s="646" t="s">
        <v>364</v>
      </c>
    </row>
    <row r="796" spans="1:15">
      <c r="A796" s="647">
        <v>795</v>
      </c>
      <c r="B796" s="647">
        <v>11900</v>
      </c>
      <c r="C796" s="646" t="s">
        <v>188</v>
      </c>
      <c r="D796" s="646">
        <v>9</v>
      </c>
      <c r="F796" s="654" t="str">
        <f>IF(M796="R",VLOOKUP(D796,'Routes and Directions'!$A$2:$D$283,3,FALSE),VLOOKUP(D796,'Routes and Directions'!$A$2:$D$283,4,FALSE))</f>
        <v>NB</v>
      </c>
      <c r="H796" s="646">
        <v>8.8070000000000004</v>
      </c>
      <c r="I796" s="646">
        <v>11.448</v>
      </c>
      <c r="K796" s="646">
        <v>35.856000000000002</v>
      </c>
      <c r="L796" s="646">
        <v>38.497</v>
      </c>
      <c r="M796" s="646" t="s">
        <v>118</v>
      </c>
      <c r="N796" s="657" t="s">
        <v>123</v>
      </c>
      <c r="O796" s="646" t="s">
        <v>364</v>
      </c>
    </row>
    <row r="797" spans="1:15">
      <c r="A797" s="647">
        <v>796</v>
      </c>
      <c r="B797" s="647">
        <v>100</v>
      </c>
      <c r="C797" s="646" t="s">
        <v>189</v>
      </c>
      <c r="D797" s="646">
        <v>9</v>
      </c>
      <c r="F797" s="654" t="str">
        <f>IF(M797="R",VLOOKUP(D797,'Routes and Directions'!$A$2:$D$283,3,FALSE),VLOOKUP(D797,'Routes and Directions'!$A$2:$D$283,4,FALSE))</f>
        <v>SB</v>
      </c>
      <c r="H797" s="646">
        <v>4.5999999999999999E-2</v>
      </c>
      <c r="I797" s="646">
        <v>21.222999999999999</v>
      </c>
      <c r="K797" s="646">
        <v>0</v>
      </c>
      <c r="L797" s="646">
        <v>21.177</v>
      </c>
      <c r="M797" s="646" t="s">
        <v>121</v>
      </c>
      <c r="N797" s="657" t="s">
        <v>115</v>
      </c>
      <c r="O797" s="646" t="s">
        <v>365</v>
      </c>
    </row>
    <row r="798" spans="1:15">
      <c r="A798" s="647">
        <v>797</v>
      </c>
      <c r="B798" s="647">
        <v>7800</v>
      </c>
      <c r="C798" s="646" t="s">
        <v>190</v>
      </c>
      <c r="D798" s="646">
        <v>9</v>
      </c>
      <c r="F798" s="654" t="str">
        <f>IF(M798="R",VLOOKUP(D798,'Routes and Directions'!$A$2:$D$283,3,FALSE),VLOOKUP(D798,'Routes and Directions'!$A$2:$D$283,4,FALSE))</f>
        <v>SB</v>
      </c>
      <c r="H798" s="646">
        <v>21.222999999999999</v>
      </c>
      <c r="I798" s="646">
        <v>21.37</v>
      </c>
      <c r="K798" s="646">
        <v>21.177</v>
      </c>
      <c r="L798" s="646">
        <v>21.324000000000002</v>
      </c>
      <c r="M798" s="646" t="s">
        <v>121</v>
      </c>
      <c r="N798" s="657" t="s">
        <v>115</v>
      </c>
      <c r="O798" s="646" t="s">
        <v>365</v>
      </c>
    </row>
    <row r="799" spans="1:15">
      <c r="A799" s="647">
        <v>798</v>
      </c>
      <c r="B799" s="647">
        <v>7900</v>
      </c>
      <c r="C799" s="646" t="s">
        <v>189</v>
      </c>
      <c r="D799" s="646">
        <v>9</v>
      </c>
      <c r="F799" s="654" t="str">
        <f>IF(M799="R",VLOOKUP(D799,'Routes and Directions'!$A$2:$D$283,3,FALSE),VLOOKUP(D799,'Routes and Directions'!$A$2:$D$283,4,FALSE))</f>
        <v>SB</v>
      </c>
      <c r="H799" s="646">
        <v>21.37</v>
      </c>
      <c r="I799" s="646">
        <v>21.64</v>
      </c>
      <c r="K799" s="646">
        <v>21.324000000000002</v>
      </c>
      <c r="L799" s="646">
        <v>21.594000000000001</v>
      </c>
      <c r="M799" s="646" t="s">
        <v>121</v>
      </c>
      <c r="N799" s="657" t="s">
        <v>115</v>
      </c>
      <c r="O799" s="646" t="s">
        <v>365</v>
      </c>
    </row>
    <row r="800" spans="1:15">
      <c r="A800" s="647">
        <v>799</v>
      </c>
      <c r="B800" s="647">
        <v>8000</v>
      </c>
      <c r="C800" s="646" t="s">
        <v>190</v>
      </c>
      <c r="D800" s="646">
        <v>9</v>
      </c>
      <c r="F800" s="654" t="str">
        <f>IF(M800="R",VLOOKUP(D800,'Routes and Directions'!$A$2:$D$283,3,FALSE),VLOOKUP(D800,'Routes and Directions'!$A$2:$D$283,4,FALSE))</f>
        <v>SB</v>
      </c>
      <c r="H800" s="646">
        <v>21.64</v>
      </c>
      <c r="I800" s="646">
        <v>22.048999999999999</v>
      </c>
      <c r="K800" s="646">
        <v>21.594000000000001</v>
      </c>
      <c r="L800" s="646">
        <v>22.003</v>
      </c>
      <c r="M800" s="646" t="s">
        <v>121</v>
      </c>
      <c r="N800" s="657" t="s">
        <v>115</v>
      </c>
      <c r="O800" s="646" t="s">
        <v>365</v>
      </c>
    </row>
    <row r="801" spans="1:15">
      <c r="A801" s="647">
        <v>800</v>
      </c>
      <c r="B801" s="647">
        <v>8100</v>
      </c>
      <c r="C801" s="646" t="s">
        <v>189</v>
      </c>
      <c r="D801" s="646">
        <v>9</v>
      </c>
      <c r="F801" s="654" t="str">
        <f>IF(M801="R",VLOOKUP(D801,'Routes and Directions'!$A$2:$D$283,3,FALSE),VLOOKUP(D801,'Routes and Directions'!$A$2:$D$283,4,FALSE))</f>
        <v>SB</v>
      </c>
      <c r="H801" s="646">
        <v>22.048999999999999</v>
      </c>
      <c r="I801" s="646">
        <v>23.869</v>
      </c>
      <c r="K801" s="646">
        <v>22.003</v>
      </c>
      <c r="L801" s="646">
        <v>23.823</v>
      </c>
      <c r="M801" s="646" t="s">
        <v>121</v>
      </c>
      <c r="N801" s="657" t="s">
        <v>115</v>
      </c>
      <c r="O801" s="646" t="s">
        <v>365</v>
      </c>
    </row>
    <row r="802" spans="1:15">
      <c r="A802" s="647">
        <v>801</v>
      </c>
      <c r="B802" s="647">
        <v>8200</v>
      </c>
      <c r="C802" s="646" t="s">
        <v>190</v>
      </c>
      <c r="D802" s="646">
        <v>9</v>
      </c>
      <c r="F802" s="654" t="str">
        <f>IF(M802="R",VLOOKUP(D802,'Routes and Directions'!$A$2:$D$283,3,FALSE),VLOOKUP(D802,'Routes and Directions'!$A$2:$D$283,4,FALSE))</f>
        <v>SB</v>
      </c>
      <c r="H802" s="646">
        <v>23.869</v>
      </c>
      <c r="I802" s="646">
        <v>24.231000000000002</v>
      </c>
      <c r="K802" s="646">
        <v>23.823</v>
      </c>
      <c r="L802" s="646">
        <v>24.184999999999999</v>
      </c>
      <c r="M802" s="646" t="s">
        <v>121</v>
      </c>
      <c r="N802" s="657" t="s">
        <v>115</v>
      </c>
      <c r="O802" s="646" t="s">
        <v>365</v>
      </c>
    </row>
    <row r="803" spans="1:15">
      <c r="A803" s="647">
        <v>802</v>
      </c>
      <c r="B803" s="647">
        <v>8300</v>
      </c>
      <c r="C803" s="646" t="s">
        <v>189</v>
      </c>
      <c r="D803" s="646">
        <v>9</v>
      </c>
      <c r="F803" s="654" t="str">
        <f>IF(M803="R",VLOOKUP(D803,'Routes and Directions'!$A$2:$D$283,3,FALSE),VLOOKUP(D803,'Routes and Directions'!$A$2:$D$283,4,FALSE))</f>
        <v>SB</v>
      </c>
      <c r="H803" s="646">
        <v>24.231000000000002</v>
      </c>
      <c r="I803" s="646">
        <v>24.492999999999999</v>
      </c>
      <c r="K803" s="646">
        <v>24.184999999999999</v>
      </c>
      <c r="L803" s="646">
        <v>24.446999999999999</v>
      </c>
      <c r="M803" s="646" t="s">
        <v>121</v>
      </c>
      <c r="N803" s="657" t="s">
        <v>115</v>
      </c>
      <c r="O803" s="646" t="s">
        <v>365</v>
      </c>
    </row>
    <row r="804" spans="1:15">
      <c r="A804" s="647">
        <v>803</v>
      </c>
      <c r="B804" s="647">
        <v>8400</v>
      </c>
      <c r="C804" s="646" t="s">
        <v>190</v>
      </c>
      <c r="D804" s="646">
        <v>9</v>
      </c>
      <c r="F804" s="654" t="str">
        <f>IF(M804="R",VLOOKUP(D804,'Routes and Directions'!$A$2:$D$283,3,FALSE),VLOOKUP(D804,'Routes and Directions'!$A$2:$D$283,4,FALSE))</f>
        <v>SB</v>
      </c>
      <c r="H804" s="646">
        <v>24.492999999999999</v>
      </c>
      <c r="I804" s="646">
        <v>24.72</v>
      </c>
      <c r="K804" s="646">
        <v>24.446999999999999</v>
      </c>
      <c r="L804" s="646">
        <v>24.673999999999999</v>
      </c>
      <c r="M804" s="646" t="s">
        <v>121</v>
      </c>
      <c r="N804" s="657" t="s">
        <v>115</v>
      </c>
      <c r="O804" s="646" t="s">
        <v>365</v>
      </c>
    </row>
    <row r="805" spans="1:15">
      <c r="A805" s="647">
        <v>804</v>
      </c>
      <c r="B805" s="647">
        <v>8600</v>
      </c>
      <c r="C805" s="646" t="s">
        <v>189</v>
      </c>
      <c r="D805" s="646">
        <v>9</v>
      </c>
      <c r="F805" s="654" t="str">
        <f>IF(M805="R",VLOOKUP(D805,'Routes and Directions'!$A$2:$D$283,3,FALSE),VLOOKUP(D805,'Routes and Directions'!$A$2:$D$283,4,FALSE))</f>
        <v>SB</v>
      </c>
      <c r="H805" s="646">
        <v>24.72</v>
      </c>
      <c r="I805" s="646">
        <v>27.094000000000001</v>
      </c>
      <c r="K805" s="646">
        <v>24.673999999999999</v>
      </c>
      <c r="L805" s="646">
        <v>27.047999999999998</v>
      </c>
      <c r="M805" s="646" t="s">
        <v>121</v>
      </c>
      <c r="N805" s="657" t="s">
        <v>115</v>
      </c>
      <c r="O805" s="646" t="s">
        <v>365</v>
      </c>
    </row>
    <row r="806" spans="1:15">
      <c r="A806" s="647">
        <v>805</v>
      </c>
      <c r="B806" s="647">
        <v>9000</v>
      </c>
      <c r="C806" s="646" t="s">
        <v>188</v>
      </c>
      <c r="D806" s="646">
        <v>9</v>
      </c>
      <c r="F806" s="654" t="str">
        <f>IF(M806="R",VLOOKUP(D806,'Routes and Directions'!$A$2:$D$283,3,FALSE),VLOOKUP(D806,'Routes and Directions'!$A$2:$D$283,4,FALSE))</f>
        <v>SB</v>
      </c>
      <c r="H806" s="646">
        <v>0</v>
      </c>
      <c r="I806" s="646">
        <v>5.4550000000000001</v>
      </c>
      <c r="K806" s="646">
        <v>27.047999999999998</v>
      </c>
      <c r="L806" s="646">
        <v>32.503</v>
      </c>
      <c r="M806" s="646" t="s">
        <v>121</v>
      </c>
      <c r="N806" s="657" t="s">
        <v>115</v>
      </c>
      <c r="O806" s="646" t="s">
        <v>365</v>
      </c>
    </row>
    <row r="807" spans="1:15">
      <c r="A807" s="647">
        <v>806</v>
      </c>
      <c r="B807" s="647">
        <v>9900</v>
      </c>
      <c r="C807" s="646" t="s">
        <v>188</v>
      </c>
      <c r="D807" s="646">
        <v>9</v>
      </c>
      <c r="F807" s="654" t="str">
        <f>IF(M807="R",VLOOKUP(D807,'Routes and Directions'!$A$2:$D$283,3,FALSE),VLOOKUP(D807,'Routes and Directions'!$A$2:$D$283,4,FALSE))</f>
        <v>SB</v>
      </c>
      <c r="G807" s="646" t="s">
        <v>118</v>
      </c>
      <c r="H807" s="646">
        <v>5.4550000000000001</v>
      </c>
      <c r="I807" s="646">
        <v>5.5970000000000004</v>
      </c>
      <c r="K807" s="646">
        <v>32.503</v>
      </c>
      <c r="L807" s="646">
        <v>32.645000000000003</v>
      </c>
      <c r="M807" s="646" t="s">
        <v>121</v>
      </c>
      <c r="N807" s="657" t="s">
        <v>115</v>
      </c>
      <c r="O807" s="646" t="s">
        <v>365</v>
      </c>
    </row>
    <row r="808" spans="1:15">
      <c r="A808" s="647">
        <v>807</v>
      </c>
      <c r="B808" s="647">
        <v>10070</v>
      </c>
      <c r="C808" s="646" t="s">
        <v>188</v>
      </c>
      <c r="D808" s="646">
        <v>9</v>
      </c>
      <c r="F808" s="654" t="str">
        <f>IF(M808="R",VLOOKUP(D808,'Routes and Directions'!$A$2:$D$283,3,FALSE),VLOOKUP(D808,'Routes and Directions'!$A$2:$D$283,4,FALSE))</f>
        <v>SB</v>
      </c>
      <c r="H808" s="646">
        <v>5.5960000000000001</v>
      </c>
      <c r="I808" s="646">
        <v>7.2670000000000003</v>
      </c>
      <c r="K808" s="646">
        <v>32.645000000000003</v>
      </c>
      <c r="L808" s="646">
        <v>34.316000000000003</v>
      </c>
      <c r="M808" s="646" t="s">
        <v>121</v>
      </c>
      <c r="N808" s="657" t="s">
        <v>115</v>
      </c>
      <c r="O808" s="646" t="s">
        <v>365</v>
      </c>
    </row>
    <row r="809" spans="1:15">
      <c r="A809" s="647">
        <v>808</v>
      </c>
      <c r="B809" s="647">
        <v>11600</v>
      </c>
      <c r="C809" s="646" t="s">
        <v>188</v>
      </c>
      <c r="D809" s="646">
        <v>9</v>
      </c>
      <c r="F809" s="654" t="str">
        <f>IF(M809="R",VLOOKUP(D809,'Routes and Directions'!$A$2:$D$283,3,FALSE),VLOOKUP(D809,'Routes and Directions'!$A$2:$D$283,4,FALSE))</f>
        <v>SB</v>
      </c>
      <c r="G809" s="646" t="s">
        <v>118</v>
      </c>
      <c r="H809" s="646">
        <v>7.2670000000000003</v>
      </c>
      <c r="I809" s="646">
        <v>7.4</v>
      </c>
      <c r="K809" s="646">
        <v>34.316000000000003</v>
      </c>
      <c r="L809" s="646">
        <v>34.448999999999998</v>
      </c>
      <c r="M809" s="646" t="s">
        <v>121</v>
      </c>
      <c r="N809" s="657" t="s">
        <v>115</v>
      </c>
      <c r="O809" s="646" t="s">
        <v>365</v>
      </c>
    </row>
    <row r="810" spans="1:15">
      <c r="A810" s="647">
        <v>809</v>
      </c>
      <c r="B810" s="647">
        <v>11900</v>
      </c>
      <c r="C810" s="646" t="s">
        <v>188</v>
      </c>
      <c r="D810" s="646">
        <v>9</v>
      </c>
      <c r="F810" s="654" t="str">
        <f>IF(M810="R",VLOOKUP(D810,'Routes and Directions'!$A$2:$D$283,3,FALSE),VLOOKUP(D810,'Routes and Directions'!$A$2:$D$283,4,FALSE))</f>
        <v>SB</v>
      </c>
      <c r="H810" s="646">
        <v>7.4</v>
      </c>
      <c r="I810" s="646">
        <v>7.83</v>
      </c>
      <c r="K810" s="646">
        <v>34.448999999999998</v>
      </c>
      <c r="L810" s="646">
        <v>34.878999999999998</v>
      </c>
      <c r="M810" s="646" t="s">
        <v>121</v>
      </c>
      <c r="N810" s="657" t="s">
        <v>115</v>
      </c>
      <c r="O810" s="646" t="s">
        <v>365</v>
      </c>
    </row>
    <row r="811" spans="1:15">
      <c r="A811" s="647">
        <v>810</v>
      </c>
      <c r="B811" s="647">
        <v>11900</v>
      </c>
      <c r="C811" s="646" t="s">
        <v>188</v>
      </c>
      <c r="D811" s="646">
        <v>9</v>
      </c>
      <c r="F811" s="654" t="str">
        <f>IF(M811="R",VLOOKUP(D811,'Routes and Directions'!$A$2:$D$283,3,FALSE),VLOOKUP(D811,'Routes and Directions'!$A$2:$D$283,4,FALSE))</f>
        <v>SB</v>
      </c>
      <c r="H811" s="646">
        <v>7.83</v>
      </c>
      <c r="I811" s="646">
        <v>8</v>
      </c>
      <c r="K811" s="646">
        <v>34.878999999999998</v>
      </c>
      <c r="L811" s="646">
        <v>35.048999999999999</v>
      </c>
      <c r="M811" s="646" t="s">
        <v>121</v>
      </c>
      <c r="N811" s="657" t="s">
        <v>123</v>
      </c>
      <c r="O811" s="646" t="s">
        <v>365</v>
      </c>
    </row>
    <row r="812" spans="1:15">
      <c r="A812" s="647">
        <v>811</v>
      </c>
      <c r="B812" s="647">
        <v>11900</v>
      </c>
      <c r="C812" s="646" t="s">
        <v>188</v>
      </c>
      <c r="D812" s="646">
        <v>9</v>
      </c>
      <c r="F812" s="654" t="str">
        <f>IF(M812="R",VLOOKUP(D812,'Routes and Directions'!$A$2:$D$283,3,FALSE),VLOOKUP(D812,'Routes and Directions'!$A$2:$D$283,4,FALSE))</f>
        <v>SB</v>
      </c>
      <c r="H812" s="646">
        <v>8</v>
      </c>
      <c r="I812" s="646">
        <v>8.25</v>
      </c>
      <c r="K812" s="646">
        <v>35.048999999999999</v>
      </c>
      <c r="L812" s="646">
        <v>35.298999999999999</v>
      </c>
      <c r="M812" s="646" t="s">
        <v>121</v>
      </c>
      <c r="N812" s="657" t="s">
        <v>115</v>
      </c>
      <c r="O812" s="646" t="s">
        <v>365</v>
      </c>
    </row>
    <row r="813" spans="1:15">
      <c r="A813" s="647">
        <v>812</v>
      </c>
      <c r="B813" s="647">
        <v>11900</v>
      </c>
      <c r="C813" s="646" t="s">
        <v>188</v>
      </c>
      <c r="D813" s="646">
        <v>9</v>
      </c>
      <c r="F813" s="654" t="str">
        <f>IF(M813="R",VLOOKUP(D813,'Routes and Directions'!$A$2:$D$283,3,FALSE),VLOOKUP(D813,'Routes and Directions'!$A$2:$D$283,4,FALSE))</f>
        <v>SB</v>
      </c>
      <c r="H813" s="646">
        <v>8.25</v>
      </c>
      <c r="I813" s="646">
        <v>8.4960000000000004</v>
      </c>
      <c r="K813" s="646">
        <v>35.298999999999999</v>
      </c>
      <c r="L813" s="646">
        <v>35.545000000000002</v>
      </c>
      <c r="M813" s="646" t="s">
        <v>121</v>
      </c>
      <c r="N813" s="657" t="s">
        <v>123</v>
      </c>
      <c r="O813" s="646" t="s">
        <v>365</v>
      </c>
    </row>
    <row r="814" spans="1:15">
      <c r="A814" s="647">
        <v>813</v>
      </c>
      <c r="B814" s="647">
        <v>11900</v>
      </c>
      <c r="C814" s="646" t="s">
        <v>188</v>
      </c>
      <c r="D814" s="646">
        <v>9</v>
      </c>
      <c r="F814" s="654" t="str">
        <f>IF(M814="R",VLOOKUP(D814,'Routes and Directions'!$A$2:$D$283,3,FALSE),VLOOKUP(D814,'Routes and Directions'!$A$2:$D$283,4,FALSE))</f>
        <v>SB</v>
      </c>
      <c r="H814" s="646">
        <v>8.4960000000000004</v>
      </c>
      <c r="I814" s="646">
        <v>8.8070000000000004</v>
      </c>
      <c r="K814" s="646">
        <v>35.545000000000002</v>
      </c>
      <c r="L814" s="646">
        <v>35.856000000000002</v>
      </c>
      <c r="M814" s="646" t="s">
        <v>121</v>
      </c>
      <c r="N814" s="657" t="s">
        <v>115</v>
      </c>
      <c r="O814" s="646" t="s">
        <v>365</v>
      </c>
    </row>
    <row r="815" spans="1:15">
      <c r="A815" s="647">
        <v>814</v>
      </c>
      <c r="B815" s="647">
        <v>11900</v>
      </c>
      <c r="C815" s="646" t="s">
        <v>188</v>
      </c>
      <c r="D815" s="646">
        <v>9</v>
      </c>
      <c r="F815" s="654" t="str">
        <f>IF(M815="R",VLOOKUP(D815,'Routes and Directions'!$A$2:$D$283,3,FALSE),VLOOKUP(D815,'Routes and Directions'!$A$2:$D$283,4,FALSE))</f>
        <v>SB</v>
      </c>
      <c r="H815" s="646">
        <v>8.8070000000000004</v>
      </c>
      <c r="I815" s="646">
        <v>11.448</v>
      </c>
      <c r="K815" s="646">
        <v>35.856000000000002</v>
      </c>
      <c r="L815" s="646">
        <v>38.497</v>
      </c>
      <c r="M815" s="646" t="s">
        <v>121</v>
      </c>
      <c r="N815" s="657" t="s">
        <v>123</v>
      </c>
      <c r="O815" s="646" t="s">
        <v>365</v>
      </c>
    </row>
    <row r="816" spans="1:15">
      <c r="A816" s="647">
        <v>815</v>
      </c>
      <c r="B816" s="647">
        <v>750</v>
      </c>
      <c r="C816" s="646" t="s">
        <v>203</v>
      </c>
      <c r="D816" s="646">
        <v>10</v>
      </c>
      <c r="E816" s="646" t="s">
        <v>116</v>
      </c>
      <c r="F816" s="654" t="str">
        <f>IF(M816="R",VLOOKUP(D816,'Routes and Directions'!$A$2:$D$283,3,FALSE),VLOOKUP(D816,'Routes and Directions'!$A$2:$D$283,4,FALSE))</f>
        <v>EB</v>
      </c>
      <c r="H816" s="646">
        <v>16.968</v>
      </c>
      <c r="I816" s="646">
        <v>28.332999999999998</v>
      </c>
      <c r="K816" s="646">
        <v>0</v>
      </c>
      <c r="L816" s="646">
        <v>11.365</v>
      </c>
      <c r="M816" s="646" t="s">
        <v>118</v>
      </c>
      <c r="N816" s="657" t="s">
        <v>123</v>
      </c>
      <c r="O816" s="646" t="s">
        <v>366</v>
      </c>
    </row>
    <row r="817" spans="1:15">
      <c r="A817" s="647">
        <v>816</v>
      </c>
      <c r="B817" s="647">
        <v>15800</v>
      </c>
      <c r="C817" s="646" t="s">
        <v>203</v>
      </c>
      <c r="D817" s="646">
        <v>10</v>
      </c>
      <c r="E817" s="646" t="s">
        <v>116</v>
      </c>
      <c r="F817" s="654" t="str">
        <f>IF(M817="R",VLOOKUP(D817,'Routes and Directions'!$A$2:$D$283,3,FALSE),VLOOKUP(D817,'Routes and Directions'!$A$2:$D$283,4,FALSE))</f>
        <v>EB</v>
      </c>
      <c r="H817" s="646">
        <v>28.332999999999998</v>
      </c>
      <c r="I817" s="646">
        <v>28.613</v>
      </c>
      <c r="K817" s="646">
        <v>11.365</v>
      </c>
      <c r="L817" s="646">
        <v>11.645</v>
      </c>
      <c r="M817" s="646" t="s">
        <v>118</v>
      </c>
      <c r="N817" s="657" t="s">
        <v>115</v>
      </c>
      <c r="O817" s="646" t="s">
        <v>366</v>
      </c>
    </row>
    <row r="818" spans="1:15">
      <c r="A818" s="647">
        <v>817</v>
      </c>
      <c r="B818" s="647">
        <v>750</v>
      </c>
      <c r="C818" s="646" t="s">
        <v>203</v>
      </c>
      <c r="D818" s="646">
        <v>10</v>
      </c>
      <c r="E818" s="646" t="s">
        <v>116</v>
      </c>
      <c r="F818" s="654" t="str">
        <f>IF(M818="R",VLOOKUP(D818,'Routes and Directions'!$A$2:$D$283,3,FALSE),VLOOKUP(D818,'Routes and Directions'!$A$2:$D$283,4,FALSE))</f>
        <v>WB</v>
      </c>
      <c r="H818" s="646">
        <v>16.968</v>
      </c>
      <c r="I818" s="646">
        <v>28.332999999999998</v>
      </c>
      <c r="K818" s="646">
        <v>0</v>
      </c>
      <c r="L818" s="646">
        <v>11.365</v>
      </c>
      <c r="M818" s="646" t="s">
        <v>121</v>
      </c>
      <c r="N818" s="657" t="s">
        <v>123</v>
      </c>
      <c r="O818" s="646" t="s">
        <v>367</v>
      </c>
    </row>
    <row r="819" spans="1:15">
      <c r="A819" s="647">
        <v>818</v>
      </c>
      <c r="B819" s="647">
        <v>15800</v>
      </c>
      <c r="C819" s="646" t="s">
        <v>203</v>
      </c>
      <c r="D819" s="646">
        <v>10</v>
      </c>
      <c r="E819" s="646" t="s">
        <v>116</v>
      </c>
      <c r="F819" s="654" t="str">
        <f>IF(M819="R",VLOOKUP(D819,'Routes and Directions'!$A$2:$D$283,3,FALSE),VLOOKUP(D819,'Routes and Directions'!$A$2:$D$283,4,FALSE))</f>
        <v>WB</v>
      </c>
      <c r="H819" s="646">
        <v>28.332999999999998</v>
      </c>
      <c r="I819" s="646">
        <v>28.613</v>
      </c>
      <c r="K819" s="646">
        <v>11.365</v>
      </c>
      <c r="L819" s="646">
        <v>11.645</v>
      </c>
      <c r="M819" s="646" t="s">
        <v>121</v>
      </c>
      <c r="N819" s="657" t="s">
        <v>115</v>
      </c>
      <c r="O819" s="646" t="s">
        <v>367</v>
      </c>
    </row>
    <row r="820" spans="1:15">
      <c r="A820" s="647">
        <v>819</v>
      </c>
      <c r="B820" s="647">
        <v>100</v>
      </c>
      <c r="C820" s="646" t="s">
        <v>203</v>
      </c>
      <c r="D820" s="646">
        <v>10</v>
      </c>
      <c r="F820" s="654" t="str">
        <f>IF(M820="R",VLOOKUP(D820,'Routes and Directions'!$A$2:$D$283,3,FALSE),VLOOKUP(D820,'Routes and Directions'!$A$2:$D$283,4,FALSE))</f>
        <v>EB</v>
      </c>
      <c r="G820" s="646" t="s">
        <v>118</v>
      </c>
      <c r="H820" s="646">
        <v>2.1549999999999998</v>
      </c>
      <c r="I820" s="646">
        <v>14.089</v>
      </c>
      <c r="K820" s="646">
        <v>0</v>
      </c>
      <c r="L820" s="646">
        <v>11.933999999999999</v>
      </c>
      <c r="M820" s="646" t="s">
        <v>118</v>
      </c>
      <c r="N820" s="657" t="s">
        <v>123</v>
      </c>
      <c r="O820" s="646" t="s">
        <v>368</v>
      </c>
    </row>
    <row r="821" spans="1:15">
      <c r="A821" s="647">
        <v>820</v>
      </c>
      <c r="B821" s="647">
        <v>12600</v>
      </c>
      <c r="C821" s="646" t="s">
        <v>203</v>
      </c>
      <c r="D821" s="646">
        <v>10</v>
      </c>
      <c r="F821" s="654" t="str">
        <f>IF(M821="R",VLOOKUP(D821,'Routes and Directions'!$A$2:$D$283,3,FALSE),VLOOKUP(D821,'Routes and Directions'!$A$2:$D$283,4,FALSE))</f>
        <v>EB</v>
      </c>
      <c r="H821" s="646">
        <v>14.089</v>
      </c>
      <c r="I821" s="646">
        <v>18.393999999999998</v>
      </c>
      <c r="K821" s="646">
        <v>11.933999999999999</v>
      </c>
      <c r="L821" s="646">
        <v>16.239000000000001</v>
      </c>
      <c r="M821" s="646" t="s">
        <v>118</v>
      </c>
      <c r="N821" s="657" t="s">
        <v>123</v>
      </c>
      <c r="O821" s="646" t="s">
        <v>368</v>
      </c>
    </row>
    <row r="822" spans="1:15">
      <c r="A822" s="647">
        <v>821</v>
      </c>
      <c r="B822" s="647">
        <v>16400</v>
      </c>
      <c r="C822" s="646" t="s">
        <v>203</v>
      </c>
      <c r="D822" s="646">
        <v>10</v>
      </c>
      <c r="F822" s="654" t="str">
        <f>IF(M822="R",VLOOKUP(D822,'Routes and Directions'!$A$2:$D$283,3,FALSE),VLOOKUP(D822,'Routes and Directions'!$A$2:$D$283,4,FALSE))</f>
        <v>EB</v>
      </c>
      <c r="G822" s="646" t="s">
        <v>116</v>
      </c>
      <c r="H822" s="646">
        <v>0</v>
      </c>
      <c r="I822" s="646">
        <v>0.65500000000000003</v>
      </c>
      <c r="K822" s="646">
        <v>16.239000000000001</v>
      </c>
      <c r="L822" s="646">
        <v>16.893999999999998</v>
      </c>
      <c r="M822" s="646" t="s">
        <v>118</v>
      </c>
      <c r="N822" s="657" t="s">
        <v>123</v>
      </c>
      <c r="O822" s="646" t="s">
        <v>368</v>
      </c>
    </row>
    <row r="823" spans="1:15">
      <c r="A823" s="647">
        <v>822</v>
      </c>
      <c r="B823" s="647">
        <v>17700</v>
      </c>
      <c r="C823" s="646" t="s">
        <v>203</v>
      </c>
      <c r="D823" s="646">
        <v>10</v>
      </c>
      <c r="F823" s="654" t="str">
        <f>IF(M823="R",VLOOKUP(D823,'Routes and Directions'!$A$2:$D$283,3,FALSE),VLOOKUP(D823,'Routes and Directions'!$A$2:$D$283,4,FALSE))</f>
        <v>EB</v>
      </c>
      <c r="H823" s="646">
        <v>18.393999999999998</v>
      </c>
      <c r="I823" s="646">
        <v>48.265000000000001</v>
      </c>
      <c r="K823" s="646">
        <v>16.893999999999998</v>
      </c>
      <c r="L823" s="646">
        <v>46.765000000000001</v>
      </c>
      <c r="M823" s="646" t="s">
        <v>118</v>
      </c>
      <c r="N823" s="657" t="s">
        <v>123</v>
      </c>
      <c r="O823" s="646" t="s">
        <v>368</v>
      </c>
    </row>
    <row r="824" spans="1:15">
      <c r="A824" s="647">
        <v>823</v>
      </c>
      <c r="B824" s="647">
        <v>44900</v>
      </c>
      <c r="C824" s="646" t="s">
        <v>206</v>
      </c>
      <c r="D824" s="646">
        <v>10</v>
      </c>
      <c r="F824" s="654" t="str">
        <f>IF(M824="R",VLOOKUP(D824,'Routes and Directions'!$A$2:$D$283,3,FALSE),VLOOKUP(D824,'Routes and Directions'!$A$2:$D$283,4,FALSE))</f>
        <v>EB</v>
      </c>
      <c r="H824" s="646">
        <v>0</v>
      </c>
      <c r="I824" s="646">
        <v>11.843999999999999</v>
      </c>
      <c r="K824" s="646">
        <v>46.765000000000001</v>
      </c>
      <c r="L824" s="646">
        <v>58.609000000000002</v>
      </c>
      <c r="M824" s="646" t="s">
        <v>118</v>
      </c>
      <c r="N824" s="657" t="s">
        <v>123</v>
      </c>
      <c r="O824" s="646" t="s">
        <v>368</v>
      </c>
    </row>
    <row r="825" spans="1:15">
      <c r="A825" s="647">
        <v>824</v>
      </c>
      <c r="B825" s="647">
        <v>53900</v>
      </c>
      <c r="C825" s="646" t="s">
        <v>206</v>
      </c>
      <c r="D825" s="646">
        <v>10</v>
      </c>
      <c r="F825" s="654" t="str">
        <f>IF(M825="R",VLOOKUP(D825,'Routes and Directions'!$A$2:$D$283,3,FALSE),VLOOKUP(D825,'Routes and Directions'!$A$2:$D$283,4,FALSE))</f>
        <v>EB</v>
      </c>
      <c r="G825" s="646" t="s">
        <v>121</v>
      </c>
      <c r="H825" s="646">
        <v>11.843999999999999</v>
      </c>
      <c r="I825" s="646">
        <v>11.851000000000001</v>
      </c>
      <c r="K825" s="646">
        <v>58.609000000000002</v>
      </c>
      <c r="L825" s="646">
        <v>58.616</v>
      </c>
      <c r="M825" s="646" t="s">
        <v>118</v>
      </c>
      <c r="N825" s="657" t="s">
        <v>123</v>
      </c>
      <c r="O825" s="646" t="s">
        <v>368</v>
      </c>
    </row>
    <row r="826" spans="1:15">
      <c r="A826" s="647">
        <v>825</v>
      </c>
      <c r="B826" s="647">
        <v>54000</v>
      </c>
      <c r="C826" s="646" t="s">
        <v>206</v>
      </c>
      <c r="D826" s="646">
        <v>10</v>
      </c>
      <c r="F826" s="654" t="str">
        <f>IF(M826="R",VLOOKUP(D826,'Routes and Directions'!$A$2:$D$283,3,FALSE),VLOOKUP(D826,'Routes and Directions'!$A$2:$D$283,4,FALSE))</f>
        <v>EB</v>
      </c>
      <c r="H826" s="646">
        <v>11.843999999999999</v>
      </c>
      <c r="I826" s="646">
        <v>17.908000000000001</v>
      </c>
      <c r="K826" s="646">
        <v>58.616</v>
      </c>
      <c r="L826" s="646">
        <v>64.680000000000007</v>
      </c>
      <c r="M826" s="646" t="s">
        <v>118</v>
      </c>
      <c r="N826" s="657" t="s">
        <v>123</v>
      </c>
      <c r="O826" s="646" t="s">
        <v>368</v>
      </c>
    </row>
    <row r="827" spans="1:15">
      <c r="A827" s="647">
        <v>826</v>
      </c>
      <c r="B827" s="647">
        <v>56300</v>
      </c>
      <c r="C827" s="646" t="s">
        <v>206</v>
      </c>
      <c r="D827" s="646">
        <v>10</v>
      </c>
      <c r="F827" s="654" t="str">
        <f>IF(M827="R",VLOOKUP(D827,'Routes and Directions'!$A$2:$D$283,3,FALSE),VLOOKUP(D827,'Routes and Directions'!$A$2:$D$283,4,FALSE))</f>
        <v>EB</v>
      </c>
      <c r="G827" s="646" t="s">
        <v>118</v>
      </c>
      <c r="H827" s="646">
        <v>17.908000000000001</v>
      </c>
      <c r="I827" s="646">
        <v>18.995000000000001</v>
      </c>
      <c r="K827" s="646">
        <v>64.680000000000007</v>
      </c>
      <c r="L827" s="646">
        <v>65.766999999999996</v>
      </c>
      <c r="M827" s="646" t="s">
        <v>118</v>
      </c>
      <c r="N827" s="657" t="s">
        <v>123</v>
      </c>
      <c r="O827" s="646" t="s">
        <v>368</v>
      </c>
    </row>
    <row r="828" spans="1:15">
      <c r="A828" s="647">
        <v>827</v>
      </c>
      <c r="B828" s="647">
        <v>56700</v>
      </c>
      <c r="C828" s="646" t="s">
        <v>206</v>
      </c>
      <c r="D828" s="646">
        <v>10</v>
      </c>
      <c r="F828" s="654" t="str">
        <f>IF(M828="R",VLOOKUP(D828,'Routes and Directions'!$A$2:$D$283,3,FALSE),VLOOKUP(D828,'Routes and Directions'!$A$2:$D$283,4,FALSE))</f>
        <v>EB</v>
      </c>
      <c r="H828" s="646">
        <v>18.995000000000001</v>
      </c>
      <c r="I828" s="646">
        <v>21.244</v>
      </c>
      <c r="K828" s="646">
        <v>65.766999999999996</v>
      </c>
      <c r="L828" s="646">
        <v>68.016000000000005</v>
      </c>
      <c r="M828" s="646" t="s">
        <v>118</v>
      </c>
      <c r="N828" s="657" t="s">
        <v>123</v>
      </c>
      <c r="O828" s="646" t="s">
        <v>368</v>
      </c>
    </row>
    <row r="829" spans="1:15">
      <c r="A829" s="647">
        <v>828</v>
      </c>
      <c r="B829" s="647">
        <v>58200</v>
      </c>
      <c r="C829" s="646" t="s">
        <v>206</v>
      </c>
      <c r="D829" s="646">
        <v>10</v>
      </c>
      <c r="F829" s="654" t="str">
        <f>IF(M829="R",VLOOKUP(D829,'Routes and Directions'!$A$2:$D$283,3,FALSE),VLOOKUP(D829,'Routes and Directions'!$A$2:$D$283,4,FALSE))</f>
        <v>EB</v>
      </c>
      <c r="G829" s="646" t="s">
        <v>118</v>
      </c>
      <c r="H829" s="646">
        <v>21.244</v>
      </c>
      <c r="I829" s="646">
        <v>24.652000000000001</v>
      </c>
      <c r="K829" s="646">
        <v>68.016000000000005</v>
      </c>
      <c r="L829" s="646">
        <v>71.424000000000007</v>
      </c>
      <c r="M829" s="646" t="s">
        <v>118</v>
      </c>
      <c r="N829" s="657" t="s">
        <v>123</v>
      </c>
      <c r="O829" s="646" t="s">
        <v>368</v>
      </c>
    </row>
    <row r="830" spans="1:15">
      <c r="A830" s="647">
        <v>829</v>
      </c>
      <c r="B830" s="647">
        <v>62410</v>
      </c>
      <c r="C830" s="646" t="s">
        <v>206</v>
      </c>
      <c r="D830" s="646">
        <v>10</v>
      </c>
      <c r="F830" s="654" t="str">
        <f>IF(M830="R",VLOOKUP(D830,'Routes and Directions'!$A$2:$D$283,3,FALSE),VLOOKUP(D830,'Routes and Directions'!$A$2:$D$283,4,FALSE))</f>
        <v>EB</v>
      </c>
      <c r="H830" s="646">
        <v>24.663</v>
      </c>
      <c r="I830" s="646">
        <v>36.575000000000003</v>
      </c>
      <c r="K830" s="646">
        <v>71.424000000000007</v>
      </c>
      <c r="L830" s="646">
        <v>83.335999999999999</v>
      </c>
      <c r="M830" s="646" t="s">
        <v>118</v>
      </c>
      <c r="N830" s="657" t="s">
        <v>123</v>
      </c>
      <c r="O830" s="646" t="s">
        <v>368</v>
      </c>
    </row>
    <row r="831" spans="1:15">
      <c r="A831" s="647">
        <v>830</v>
      </c>
      <c r="B831" s="647">
        <v>70600</v>
      </c>
      <c r="C831" s="646" t="s">
        <v>206</v>
      </c>
      <c r="D831" s="646">
        <v>10</v>
      </c>
      <c r="F831" s="654" t="str">
        <f>IF(M831="R",VLOOKUP(D831,'Routes and Directions'!$A$2:$D$283,3,FALSE),VLOOKUP(D831,'Routes and Directions'!$A$2:$D$283,4,FALSE))</f>
        <v>EB</v>
      </c>
      <c r="G831" s="646" t="s">
        <v>118</v>
      </c>
      <c r="H831" s="646">
        <v>36.575000000000003</v>
      </c>
      <c r="I831" s="646">
        <v>39.159999999999997</v>
      </c>
      <c r="K831" s="646">
        <v>83.335999999999999</v>
      </c>
      <c r="L831" s="646">
        <v>85.921000000000006</v>
      </c>
      <c r="M831" s="646" t="s">
        <v>118</v>
      </c>
      <c r="N831" s="657" t="s">
        <v>123</v>
      </c>
      <c r="O831" s="646" t="s">
        <v>368</v>
      </c>
    </row>
    <row r="832" spans="1:15">
      <c r="A832" s="647">
        <v>831</v>
      </c>
      <c r="B832" s="647">
        <v>71400</v>
      </c>
      <c r="C832" s="646" t="s">
        <v>205</v>
      </c>
      <c r="D832" s="646">
        <v>10</v>
      </c>
      <c r="F832" s="654" t="str">
        <f>IF(M832="R",VLOOKUP(D832,'Routes and Directions'!$A$2:$D$283,3,FALSE),VLOOKUP(D832,'Routes and Directions'!$A$2:$D$283,4,FALSE))</f>
        <v>EB</v>
      </c>
      <c r="G832" s="646" t="s">
        <v>118</v>
      </c>
      <c r="H832" s="646">
        <v>0</v>
      </c>
      <c r="I832" s="646">
        <v>6.2830000000000004</v>
      </c>
      <c r="K832" s="646">
        <v>85.921000000000006</v>
      </c>
      <c r="L832" s="646">
        <v>92.203999999999994</v>
      </c>
      <c r="M832" s="646" t="s">
        <v>118</v>
      </c>
      <c r="N832" s="657" t="s">
        <v>123</v>
      </c>
      <c r="O832" s="646" t="s">
        <v>368</v>
      </c>
    </row>
    <row r="833" spans="1:15">
      <c r="A833" s="647">
        <v>832</v>
      </c>
      <c r="B833" s="647">
        <v>74000</v>
      </c>
      <c r="C833" s="646" t="s">
        <v>205</v>
      </c>
      <c r="D833" s="646">
        <v>10</v>
      </c>
      <c r="F833" s="654" t="str">
        <f>IF(M833="R",VLOOKUP(D833,'Routes and Directions'!$A$2:$D$283,3,FALSE),VLOOKUP(D833,'Routes and Directions'!$A$2:$D$283,4,FALSE))</f>
        <v>EB</v>
      </c>
      <c r="H833" s="646">
        <v>6.3280000000000003</v>
      </c>
      <c r="I833" s="646">
        <v>11.811999999999999</v>
      </c>
      <c r="K833" s="646">
        <v>92.203999999999994</v>
      </c>
      <c r="L833" s="646">
        <v>97.688000000000002</v>
      </c>
      <c r="M833" s="646" t="s">
        <v>118</v>
      </c>
      <c r="N833" s="657" t="s">
        <v>123</v>
      </c>
      <c r="O833" s="646" t="s">
        <v>368</v>
      </c>
    </row>
    <row r="834" spans="1:15">
      <c r="A834" s="647">
        <v>833</v>
      </c>
      <c r="B834" s="647">
        <v>77700</v>
      </c>
      <c r="C834" s="646" t="s">
        <v>205</v>
      </c>
      <c r="D834" s="646">
        <v>10</v>
      </c>
      <c r="F834" s="654" t="str">
        <f>IF(M834="R",VLOOKUP(D834,'Routes and Directions'!$A$2:$D$283,3,FALSE),VLOOKUP(D834,'Routes and Directions'!$A$2:$D$283,4,FALSE))</f>
        <v>EB</v>
      </c>
      <c r="G834" s="646" t="s">
        <v>118</v>
      </c>
      <c r="H834" s="646">
        <v>11.811999999999999</v>
      </c>
      <c r="I834" s="646">
        <v>12.48</v>
      </c>
      <c r="K834" s="646">
        <v>97.688000000000002</v>
      </c>
      <c r="L834" s="646">
        <v>98.355999999999995</v>
      </c>
      <c r="M834" s="646" t="s">
        <v>118</v>
      </c>
      <c r="N834" s="657" t="s">
        <v>123</v>
      </c>
      <c r="O834" s="646" t="s">
        <v>368</v>
      </c>
    </row>
    <row r="835" spans="1:15">
      <c r="A835" s="647">
        <v>834</v>
      </c>
      <c r="B835" s="647">
        <v>78200</v>
      </c>
      <c r="C835" s="646" t="s">
        <v>205</v>
      </c>
      <c r="D835" s="646">
        <v>10</v>
      </c>
      <c r="F835" s="654" t="str">
        <f>IF(M835="R",VLOOKUP(D835,'Routes and Directions'!$A$2:$D$283,3,FALSE),VLOOKUP(D835,'Routes and Directions'!$A$2:$D$283,4,FALSE))</f>
        <v>EB</v>
      </c>
      <c r="H835" s="646">
        <v>12.483000000000001</v>
      </c>
      <c r="I835" s="646">
        <v>14.532999999999999</v>
      </c>
      <c r="K835" s="646">
        <v>98.355999999999995</v>
      </c>
      <c r="L835" s="646">
        <v>100.40600000000001</v>
      </c>
      <c r="M835" s="646" t="s">
        <v>118</v>
      </c>
      <c r="N835" s="657" t="s">
        <v>123</v>
      </c>
      <c r="O835" s="646" t="s">
        <v>368</v>
      </c>
    </row>
    <row r="836" spans="1:15">
      <c r="A836" s="647">
        <v>835</v>
      </c>
      <c r="B836" s="647">
        <v>79200</v>
      </c>
      <c r="C836" s="646" t="s">
        <v>205</v>
      </c>
      <c r="D836" s="646">
        <v>10</v>
      </c>
      <c r="F836" s="654" t="str">
        <f>IF(M836="R",VLOOKUP(D836,'Routes and Directions'!$A$2:$D$283,3,FALSE),VLOOKUP(D836,'Routes and Directions'!$A$2:$D$283,4,FALSE))</f>
        <v>EB</v>
      </c>
      <c r="G836" s="646" t="s">
        <v>118</v>
      </c>
      <c r="H836" s="646">
        <v>14.496</v>
      </c>
      <c r="I836" s="646">
        <v>25.728999999999999</v>
      </c>
      <c r="K836" s="646">
        <v>100.40600000000001</v>
      </c>
      <c r="L836" s="646">
        <v>111.639</v>
      </c>
      <c r="M836" s="646" t="s">
        <v>118</v>
      </c>
      <c r="N836" s="657" t="s">
        <v>123</v>
      </c>
      <c r="O836" s="646" t="s">
        <v>368</v>
      </c>
    </row>
    <row r="837" spans="1:15">
      <c r="A837" s="647">
        <v>836</v>
      </c>
      <c r="B837" s="647">
        <v>84300</v>
      </c>
      <c r="C837" s="646" t="s">
        <v>205</v>
      </c>
      <c r="D837" s="646">
        <v>10</v>
      </c>
      <c r="F837" s="654" t="str">
        <f>IF(M837="R",VLOOKUP(D837,'Routes and Directions'!$A$2:$D$283,3,FALSE),VLOOKUP(D837,'Routes and Directions'!$A$2:$D$283,4,FALSE))</f>
        <v>EB</v>
      </c>
      <c r="H837" s="646">
        <v>25.818999999999999</v>
      </c>
      <c r="I837" s="646">
        <v>52.094000000000001</v>
      </c>
      <c r="K837" s="646">
        <v>111.639</v>
      </c>
      <c r="L837" s="646">
        <v>137.91399999999999</v>
      </c>
      <c r="M837" s="646" t="s">
        <v>118</v>
      </c>
      <c r="N837" s="657" t="s">
        <v>123</v>
      </c>
      <c r="O837" s="646" t="s">
        <v>368</v>
      </c>
    </row>
    <row r="838" spans="1:15">
      <c r="A838" s="647">
        <v>837</v>
      </c>
      <c r="B838" s="647">
        <v>90540</v>
      </c>
      <c r="C838" s="646" t="s">
        <v>205</v>
      </c>
      <c r="D838" s="646">
        <v>10</v>
      </c>
      <c r="F838" s="654" t="str">
        <f>IF(M838="R",VLOOKUP(D838,'Routes and Directions'!$A$2:$D$283,3,FALSE),VLOOKUP(D838,'Routes and Directions'!$A$2:$D$283,4,FALSE))</f>
        <v>EB</v>
      </c>
      <c r="G838" s="646" t="s">
        <v>118</v>
      </c>
      <c r="H838" s="646">
        <v>52.094000000000001</v>
      </c>
      <c r="I838" s="646">
        <v>61.308999999999997</v>
      </c>
      <c r="K838" s="646">
        <v>137.91399999999999</v>
      </c>
      <c r="L838" s="646">
        <v>147.12899999999999</v>
      </c>
      <c r="M838" s="646" t="s">
        <v>118</v>
      </c>
      <c r="N838" s="657" t="s">
        <v>123</v>
      </c>
      <c r="O838" s="646" t="s">
        <v>368</v>
      </c>
    </row>
    <row r="839" spans="1:15">
      <c r="A839" s="647">
        <v>838</v>
      </c>
      <c r="B839" s="647">
        <v>94900</v>
      </c>
      <c r="C839" s="646" t="s">
        <v>205</v>
      </c>
      <c r="D839" s="646">
        <v>10</v>
      </c>
      <c r="F839" s="654" t="str">
        <f>IF(M839="R",VLOOKUP(D839,'Routes and Directions'!$A$2:$D$283,3,FALSE),VLOOKUP(D839,'Routes and Directions'!$A$2:$D$283,4,FALSE))</f>
        <v>EB</v>
      </c>
      <c r="G839" s="646" t="s">
        <v>118</v>
      </c>
      <c r="H839" s="646">
        <v>62.026000000000003</v>
      </c>
      <c r="I839" s="646">
        <v>156.49199999999999</v>
      </c>
      <c r="K839" s="646">
        <v>147.12899999999999</v>
      </c>
      <c r="L839" s="646">
        <v>241.595</v>
      </c>
      <c r="M839" s="646" t="s">
        <v>118</v>
      </c>
      <c r="N839" s="657" t="s">
        <v>123</v>
      </c>
      <c r="O839" s="646" t="s">
        <v>368</v>
      </c>
    </row>
    <row r="840" spans="1:15">
      <c r="A840" s="647">
        <v>839</v>
      </c>
      <c r="B840" s="647">
        <v>100</v>
      </c>
      <c r="C840" s="646" t="s">
        <v>203</v>
      </c>
      <c r="D840" s="646">
        <v>10</v>
      </c>
      <c r="F840" s="654" t="str">
        <f>IF(M840="R",VLOOKUP(D840,'Routes and Directions'!$A$2:$D$283,3,FALSE),VLOOKUP(D840,'Routes and Directions'!$A$2:$D$283,4,FALSE))</f>
        <v>WB</v>
      </c>
      <c r="G840" s="646" t="s">
        <v>118</v>
      </c>
      <c r="H840" s="646">
        <v>2.1549999999999998</v>
      </c>
      <c r="I840" s="646">
        <v>14.089</v>
      </c>
      <c r="K840" s="646">
        <v>0</v>
      </c>
      <c r="L840" s="646">
        <v>11.933999999999999</v>
      </c>
      <c r="M840" s="646" t="s">
        <v>121</v>
      </c>
      <c r="N840" s="657" t="s">
        <v>123</v>
      </c>
      <c r="O840" s="646" t="s">
        <v>369</v>
      </c>
    </row>
    <row r="841" spans="1:15">
      <c r="A841" s="647">
        <v>840</v>
      </c>
      <c r="B841" s="647">
        <v>12600</v>
      </c>
      <c r="C841" s="646" t="s">
        <v>203</v>
      </c>
      <c r="D841" s="646">
        <v>10</v>
      </c>
      <c r="F841" s="654" t="str">
        <f>IF(M841="R",VLOOKUP(D841,'Routes and Directions'!$A$2:$D$283,3,FALSE),VLOOKUP(D841,'Routes and Directions'!$A$2:$D$283,4,FALSE))</f>
        <v>WB</v>
      </c>
      <c r="H841" s="646">
        <v>14.089</v>
      </c>
      <c r="I841" s="646">
        <v>18.393999999999998</v>
      </c>
      <c r="K841" s="646">
        <v>11.933999999999999</v>
      </c>
      <c r="L841" s="646">
        <v>16.239000000000001</v>
      </c>
      <c r="M841" s="646" t="s">
        <v>121</v>
      </c>
      <c r="N841" s="657" t="s">
        <v>123</v>
      </c>
      <c r="O841" s="646" t="s">
        <v>369</v>
      </c>
    </row>
    <row r="842" spans="1:15">
      <c r="A842" s="647">
        <v>841</v>
      </c>
      <c r="B842" s="647">
        <v>16400</v>
      </c>
      <c r="C842" s="646" t="s">
        <v>203</v>
      </c>
      <c r="D842" s="646">
        <v>10</v>
      </c>
      <c r="F842" s="654" t="str">
        <f>IF(M842="R",VLOOKUP(D842,'Routes and Directions'!$A$2:$D$283,3,FALSE),VLOOKUP(D842,'Routes and Directions'!$A$2:$D$283,4,FALSE))</f>
        <v>WB</v>
      </c>
      <c r="G842" s="646" t="s">
        <v>116</v>
      </c>
      <c r="H842" s="646">
        <v>0</v>
      </c>
      <c r="I842" s="646">
        <v>0.65500000000000003</v>
      </c>
      <c r="K842" s="646">
        <v>16.239000000000001</v>
      </c>
      <c r="L842" s="646">
        <v>16.893999999999998</v>
      </c>
      <c r="M842" s="646" t="s">
        <v>121</v>
      </c>
      <c r="N842" s="657" t="s">
        <v>123</v>
      </c>
      <c r="O842" s="646" t="s">
        <v>369</v>
      </c>
    </row>
    <row r="843" spans="1:15">
      <c r="A843" s="647">
        <v>842</v>
      </c>
      <c r="B843" s="647">
        <v>17700</v>
      </c>
      <c r="C843" s="646" t="s">
        <v>203</v>
      </c>
      <c r="D843" s="646">
        <v>10</v>
      </c>
      <c r="F843" s="654" t="str">
        <f>IF(M843="R",VLOOKUP(D843,'Routes and Directions'!$A$2:$D$283,3,FALSE),VLOOKUP(D843,'Routes and Directions'!$A$2:$D$283,4,FALSE))</f>
        <v>WB</v>
      </c>
      <c r="H843" s="646">
        <v>18.393999999999998</v>
      </c>
      <c r="I843" s="646">
        <v>48.265000000000001</v>
      </c>
      <c r="K843" s="646">
        <v>16.893999999999998</v>
      </c>
      <c r="L843" s="646">
        <v>46.765000000000001</v>
      </c>
      <c r="M843" s="646" t="s">
        <v>121</v>
      </c>
      <c r="N843" s="657" t="s">
        <v>123</v>
      </c>
      <c r="O843" s="646" t="s">
        <v>369</v>
      </c>
    </row>
    <row r="844" spans="1:15">
      <c r="A844" s="647">
        <v>843</v>
      </c>
      <c r="B844" s="647">
        <v>44900</v>
      </c>
      <c r="C844" s="646" t="s">
        <v>206</v>
      </c>
      <c r="D844" s="646">
        <v>10</v>
      </c>
      <c r="F844" s="654" t="str">
        <f>IF(M844="R",VLOOKUP(D844,'Routes and Directions'!$A$2:$D$283,3,FALSE),VLOOKUP(D844,'Routes and Directions'!$A$2:$D$283,4,FALSE))</f>
        <v>WB</v>
      </c>
      <c r="H844" s="646">
        <v>0</v>
      </c>
      <c r="I844" s="646">
        <v>11.843999999999999</v>
      </c>
      <c r="K844" s="646">
        <v>46.765000000000001</v>
      </c>
      <c r="L844" s="646">
        <v>58.609000000000002</v>
      </c>
      <c r="M844" s="646" t="s">
        <v>121</v>
      </c>
      <c r="N844" s="657" t="s">
        <v>123</v>
      </c>
      <c r="O844" s="646" t="s">
        <v>369</v>
      </c>
    </row>
    <row r="845" spans="1:15">
      <c r="A845" s="647">
        <v>844</v>
      </c>
      <c r="B845" s="647">
        <v>53900</v>
      </c>
      <c r="C845" s="646" t="s">
        <v>206</v>
      </c>
      <c r="D845" s="646">
        <v>10</v>
      </c>
      <c r="F845" s="654" t="str">
        <f>IF(M845="R",VLOOKUP(D845,'Routes and Directions'!$A$2:$D$283,3,FALSE),VLOOKUP(D845,'Routes and Directions'!$A$2:$D$283,4,FALSE))</f>
        <v>WB</v>
      </c>
      <c r="G845" s="646" t="s">
        <v>121</v>
      </c>
      <c r="H845" s="646">
        <v>11.843999999999999</v>
      </c>
      <c r="I845" s="646">
        <v>11.851000000000001</v>
      </c>
      <c r="K845" s="646">
        <v>58.609000000000002</v>
      </c>
      <c r="L845" s="646">
        <v>58.616</v>
      </c>
      <c r="M845" s="646" t="s">
        <v>121</v>
      </c>
      <c r="N845" s="657" t="s">
        <v>123</v>
      </c>
      <c r="O845" s="646" t="s">
        <v>369</v>
      </c>
    </row>
    <row r="846" spans="1:15">
      <c r="A846" s="647">
        <v>845</v>
      </c>
      <c r="B846" s="647">
        <v>54000</v>
      </c>
      <c r="C846" s="646" t="s">
        <v>206</v>
      </c>
      <c r="D846" s="646">
        <v>10</v>
      </c>
      <c r="F846" s="654" t="str">
        <f>IF(M846="R",VLOOKUP(D846,'Routes and Directions'!$A$2:$D$283,3,FALSE),VLOOKUP(D846,'Routes and Directions'!$A$2:$D$283,4,FALSE))</f>
        <v>WB</v>
      </c>
      <c r="H846" s="646">
        <v>11.843999999999999</v>
      </c>
      <c r="I846" s="646">
        <v>17.908000000000001</v>
      </c>
      <c r="K846" s="646">
        <v>58.616</v>
      </c>
      <c r="L846" s="646">
        <v>64.680000000000007</v>
      </c>
      <c r="M846" s="646" t="s">
        <v>121</v>
      </c>
      <c r="N846" s="657" t="s">
        <v>123</v>
      </c>
      <c r="O846" s="646" t="s">
        <v>369</v>
      </c>
    </row>
    <row r="847" spans="1:15">
      <c r="A847" s="647">
        <v>846</v>
      </c>
      <c r="B847" s="647">
        <v>56300</v>
      </c>
      <c r="C847" s="646" t="s">
        <v>206</v>
      </c>
      <c r="D847" s="646">
        <v>10</v>
      </c>
      <c r="F847" s="654" t="str">
        <f>IF(M847="R",VLOOKUP(D847,'Routes and Directions'!$A$2:$D$283,3,FALSE),VLOOKUP(D847,'Routes and Directions'!$A$2:$D$283,4,FALSE))</f>
        <v>WB</v>
      </c>
      <c r="G847" s="646" t="s">
        <v>118</v>
      </c>
      <c r="H847" s="646">
        <v>17.908000000000001</v>
      </c>
      <c r="I847" s="646">
        <v>18.995000000000001</v>
      </c>
      <c r="K847" s="646">
        <v>64.680000000000007</v>
      </c>
      <c r="L847" s="646">
        <v>65.766999999999996</v>
      </c>
      <c r="M847" s="646" t="s">
        <v>121</v>
      </c>
      <c r="N847" s="657" t="s">
        <v>123</v>
      </c>
      <c r="O847" s="646" t="s">
        <v>369</v>
      </c>
    </row>
    <row r="848" spans="1:15">
      <c r="A848" s="647">
        <v>847</v>
      </c>
      <c r="B848" s="647">
        <v>56700</v>
      </c>
      <c r="C848" s="646" t="s">
        <v>206</v>
      </c>
      <c r="D848" s="646">
        <v>10</v>
      </c>
      <c r="F848" s="654" t="str">
        <f>IF(M848="R",VLOOKUP(D848,'Routes and Directions'!$A$2:$D$283,3,FALSE),VLOOKUP(D848,'Routes and Directions'!$A$2:$D$283,4,FALSE))</f>
        <v>WB</v>
      </c>
      <c r="H848" s="646">
        <v>18.995000000000001</v>
      </c>
      <c r="I848" s="646">
        <v>21.244</v>
      </c>
      <c r="K848" s="646">
        <v>65.766999999999996</v>
      </c>
      <c r="L848" s="646">
        <v>68.016000000000005</v>
      </c>
      <c r="M848" s="646" t="s">
        <v>121</v>
      </c>
      <c r="N848" s="657" t="s">
        <v>123</v>
      </c>
      <c r="O848" s="646" t="s">
        <v>369</v>
      </c>
    </row>
    <row r="849" spans="1:15">
      <c r="A849" s="647">
        <v>848</v>
      </c>
      <c r="B849" s="647">
        <v>58200</v>
      </c>
      <c r="C849" s="646" t="s">
        <v>206</v>
      </c>
      <c r="D849" s="646">
        <v>10</v>
      </c>
      <c r="F849" s="654" t="str">
        <f>IF(M849="R",VLOOKUP(D849,'Routes and Directions'!$A$2:$D$283,3,FALSE),VLOOKUP(D849,'Routes and Directions'!$A$2:$D$283,4,FALSE))</f>
        <v>WB</v>
      </c>
      <c r="G849" s="646" t="s">
        <v>118</v>
      </c>
      <c r="H849" s="646">
        <v>21.244</v>
      </c>
      <c r="I849" s="646">
        <v>24.652000000000001</v>
      </c>
      <c r="K849" s="646">
        <v>68.016000000000005</v>
      </c>
      <c r="L849" s="646">
        <v>71.424000000000007</v>
      </c>
      <c r="M849" s="646" t="s">
        <v>121</v>
      </c>
      <c r="N849" s="657" t="s">
        <v>123</v>
      </c>
      <c r="O849" s="646" t="s">
        <v>369</v>
      </c>
    </row>
    <row r="850" spans="1:15">
      <c r="A850" s="647">
        <v>849</v>
      </c>
      <c r="B850" s="647">
        <v>62410</v>
      </c>
      <c r="C850" s="646" t="s">
        <v>206</v>
      </c>
      <c r="D850" s="646">
        <v>10</v>
      </c>
      <c r="F850" s="654" t="str">
        <f>IF(M850="R",VLOOKUP(D850,'Routes and Directions'!$A$2:$D$283,3,FALSE),VLOOKUP(D850,'Routes and Directions'!$A$2:$D$283,4,FALSE))</f>
        <v>WB</v>
      </c>
      <c r="H850" s="646">
        <v>24.663</v>
      </c>
      <c r="I850" s="646">
        <v>36.575000000000003</v>
      </c>
      <c r="K850" s="646">
        <v>71.424000000000007</v>
      </c>
      <c r="L850" s="646">
        <v>83.335999999999999</v>
      </c>
      <c r="M850" s="646" t="s">
        <v>121</v>
      </c>
      <c r="N850" s="657" t="s">
        <v>123</v>
      </c>
      <c r="O850" s="646" t="s">
        <v>369</v>
      </c>
    </row>
    <row r="851" spans="1:15">
      <c r="A851" s="647">
        <v>850</v>
      </c>
      <c r="B851" s="647">
        <v>70600</v>
      </c>
      <c r="C851" s="646" t="s">
        <v>206</v>
      </c>
      <c r="D851" s="646">
        <v>10</v>
      </c>
      <c r="F851" s="654" t="str">
        <f>IF(M851="R",VLOOKUP(D851,'Routes and Directions'!$A$2:$D$283,3,FALSE),VLOOKUP(D851,'Routes and Directions'!$A$2:$D$283,4,FALSE))</f>
        <v>WB</v>
      </c>
      <c r="G851" s="646" t="s">
        <v>118</v>
      </c>
      <c r="H851" s="646">
        <v>36.575000000000003</v>
      </c>
      <c r="I851" s="646">
        <v>39.159999999999997</v>
      </c>
      <c r="K851" s="646">
        <v>83.335999999999999</v>
      </c>
      <c r="L851" s="646">
        <v>85.921000000000006</v>
      </c>
      <c r="M851" s="646" t="s">
        <v>121</v>
      </c>
      <c r="N851" s="657" t="s">
        <v>123</v>
      </c>
      <c r="O851" s="646" t="s">
        <v>369</v>
      </c>
    </row>
    <row r="852" spans="1:15">
      <c r="A852" s="647">
        <v>851</v>
      </c>
      <c r="B852" s="647">
        <v>71400</v>
      </c>
      <c r="C852" s="646" t="s">
        <v>205</v>
      </c>
      <c r="D852" s="646">
        <v>10</v>
      </c>
      <c r="F852" s="654" t="str">
        <f>IF(M852="R",VLOOKUP(D852,'Routes and Directions'!$A$2:$D$283,3,FALSE),VLOOKUP(D852,'Routes and Directions'!$A$2:$D$283,4,FALSE))</f>
        <v>WB</v>
      </c>
      <c r="G852" s="646" t="s">
        <v>118</v>
      </c>
      <c r="H852" s="646">
        <v>0</v>
      </c>
      <c r="I852" s="646">
        <v>6.2830000000000004</v>
      </c>
      <c r="K852" s="646">
        <v>85.921000000000006</v>
      </c>
      <c r="L852" s="646">
        <v>92.203999999999994</v>
      </c>
      <c r="M852" s="646" t="s">
        <v>121</v>
      </c>
      <c r="N852" s="657" t="s">
        <v>123</v>
      </c>
      <c r="O852" s="646" t="s">
        <v>369</v>
      </c>
    </row>
    <row r="853" spans="1:15">
      <c r="A853" s="647">
        <v>852</v>
      </c>
      <c r="B853" s="647">
        <v>74000</v>
      </c>
      <c r="C853" s="646" t="s">
        <v>205</v>
      </c>
      <c r="D853" s="646">
        <v>10</v>
      </c>
      <c r="F853" s="654" t="str">
        <f>IF(M853="R",VLOOKUP(D853,'Routes and Directions'!$A$2:$D$283,3,FALSE),VLOOKUP(D853,'Routes and Directions'!$A$2:$D$283,4,FALSE))</f>
        <v>WB</v>
      </c>
      <c r="H853" s="646">
        <v>6.3280000000000003</v>
      </c>
      <c r="I853" s="646">
        <v>11.811999999999999</v>
      </c>
      <c r="K853" s="646">
        <v>92.203999999999994</v>
      </c>
      <c r="L853" s="646">
        <v>97.688000000000002</v>
      </c>
      <c r="M853" s="646" t="s">
        <v>121</v>
      </c>
      <c r="N853" s="657" t="s">
        <v>123</v>
      </c>
      <c r="O853" s="646" t="s">
        <v>369</v>
      </c>
    </row>
    <row r="854" spans="1:15">
      <c r="A854" s="647">
        <v>853</v>
      </c>
      <c r="B854" s="647">
        <v>77700</v>
      </c>
      <c r="C854" s="646" t="s">
        <v>205</v>
      </c>
      <c r="D854" s="646">
        <v>10</v>
      </c>
      <c r="F854" s="654" t="str">
        <f>IF(M854="R",VLOOKUP(D854,'Routes and Directions'!$A$2:$D$283,3,FALSE),VLOOKUP(D854,'Routes and Directions'!$A$2:$D$283,4,FALSE))</f>
        <v>WB</v>
      </c>
      <c r="G854" s="646" t="s">
        <v>118</v>
      </c>
      <c r="H854" s="646">
        <v>11.811999999999999</v>
      </c>
      <c r="I854" s="646">
        <v>12.48</v>
      </c>
      <c r="K854" s="646">
        <v>97.688000000000002</v>
      </c>
      <c r="L854" s="646">
        <v>98.355999999999995</v>
      </c>
      <c r="M854" s="646" t="s">
        <v>121</v>
      </c>
      <c r="N854" s="657" t="s">
        <v>123</v>
      </c>
      <c r="O854" s="646" t="s">
        <v>369</v>
      </c>
    </row>
    <row r="855" spans="1:15">
      <c r="A855" s="647">
        <v>854</v>
      </c>
      <c r="B855" s="647">
        <v>78200</v>
      </c>
      <c r="C855" s="646" t="s">
        <v>205</v>
      </c>
      <c r="D855" s="646">
        <v>10</v>
      </c>
      <c r="F855" s="654" t="str">
        <f>IF(M855="R",VLOOKUP(D855,'Routes and Directions'!$A$2:$D$283,3,FALSE),VLOOKUP(D855,'Routes and Directions'!$A$2:$D$283,4,FALSE))</f>
        <v>WB</v>
      </c>
      <c r="H855" s="646">
        <v>12.483000000000001</v>
      </c>
      <c r="I855" s="646">
        <v>14.532999999999999</v>
      </c>
      <c r="K855" s="646">
        <v>98.355999999999995</v>
      </c>
      <c r="L855" s="646">
        <v>100.40600000000001</v>
      </c>
      <c r="M855" s="646" t="s">
        <v>121</v>
      </c>
      <c r="N855" s="657" t="s">
        <v>123</v>
      </c>
      <c r="O855" s="646" t="s">
        <v>369</v>
      </c>
    </row>
    <row r="856" spans="1:15">
      <c r="A856" s="647">
        <v>855</v>
      </c>
      <c r="B856" s="647">
        <v>79200</v>
      </c>
      <c r="C856" s="646" t="s">
        <v>205</v>
      </c>
      <c r="D856" s="646">
        <v>10</v>
      </c>
      <c r="F856" s="654" t="str">
        <f>IF(M856="R",VLOOKUP(D856,'Routes and Directions'!$A$2:$D$283,3,FALSE),VLOOKUP(D856,'Routes and Directions'!$A$2:$D$283,4,FALSE))</f>
        <v>WB</v>
      </c>
      <c r="G856" s="646" t="s">
        <v>118</v>
      </c>
      <c r="H856" s="646">
        <v>14.496</v>
      </c>
      <c r="I856" s="646">
        <v>25.728999999999999</v>
      </c>
      <c r="K856" s="646">
        <v>100.40600000000001</v>
      </c>
      <c r="L856" s="646">
        <v>111.639</v>
      </c>
      <c r="M856" s="646" t="s">
        <v>121</v>
      </c>
      <c r="N856" s="657" t="s">
        <v>123</v>
      </c>
      <c r="O856" s="646" t="s">
        <v>369</v>
      </c>
    </row>
    <row r="857" spans="1:15">
      <c r="A857" s="647">
        <v>856</v>
      </c>
      <c r="B857" s="647">
        <v>84300</v>
      </c>
      <c r="C857" s="646" t="s">
        <v>205</v>
      </c>
      <c r="D857" s="646">
        <v>10</v>
      </c>
      <c r="F857" s="654" t="str">
        <f>IF(M857="R",VLOOKUP(D857,'Routes and Directions'!$A$2:$D$283,3,FALSE),VLOOKUP(D857,'Routes and Directions'!$A$2:$D$283,4,FALSE))</f>
        <v>WB</v>
      </c>
      <c r="H857" s="646">
        <v>25.818999999999999</v>
      </c>
      <c r="I857" s="646">
        <v>52.094000000000001</v>
      </c>
      <c r="K857" s="646">
        <v>111.639</v>
      </c>
      <c r="L857" s="646">
        <v>137.91399999999999</v>
      </c>
      <c r="M857" s="646" t="s">
        <v>121</v>
      </c>
      <c r="N857" s="657" t="s">
        <v>123</v>
      </c>
      <c r="O857" s="646" t="s">
        <v>369</v>
      </c>
    </row>
    <row r="858" spans="1:15">
      <c r="A858" s="647">
        <v>857</v>
      </c>
      <c r="B858" s="647">
        <v>90540</v>
      </c>
      <c r="C858" s="646" t="s">
        <v>205</v>
      </c>
      <c r="D858" s="646">
        <v>10</v>
      </c>
      <c r="F858" s="654" t="str">
        <f>IF(M858="R",VLOOKUP(D858,'Routes and Directions'!$A$2:$D$283,3,FALSE),VLOOKUP(D858,'Routes and Directions'!$A$2:$D$283,4,FALSE))</f>
        <v>WB</v>
      </c>
      <c r="G858" s="646" t="s">
        <v>118</v>
      </c>
      <c r="H858" s="646">
        <v>52.094000000000001</v>
      </c>
      <c r="I858" s="646">
        <v>61.308999999999997</v>
      </c>
      <c r="K858" s="646">
        <v>137.91399999999999</v>
      </c>
      <c r="L858" s="646">
        <v>147.12899999999999</v>
      </c>
      <c r="M858" s="646" t="s">
        <v>121</v>
      </c>
      <c r="N858" s="657" t="s">
        <v>123</v>
      </c>
      <c r="O858" s="646" t="s">
        <v>369</v>
      </c>
    </row>
    <row r="859" spans="1:15">
      <c r="A859" s="647">
        <v>858</v>
      </c>
      <c r="B859" s="647">
        <v>94900</v>
      </c>
      <c r="C859" s="646" t="s">
        <v>205</v>
      </c>
      <c r="D859" s="646">
        <v>10</v>
      </c>
      <c r="F859" s="654" t="str">
        <f>IF(M859="R",VLOOKUP(D859,'Routes and Directions'!$A$2:$D$283,3,FALSE),VLOOKUP(D859,'Routes and Directions'!$A$2:$D$283,4,FALSE))</f>
        <v>WB</v>
      </c>
      <c r="G859" s="646" t="s">
        <v>118</v>
      </c>
      <c r="H859" s="646">
        <v>62.026000000000003</v>
      </c>
      <c r="I859" s="646">
        <v>156.49199999999999</v>
      </c>
      <c r="K859" s="646">
        <v>147.12899999999999</v>
      </c>
      <c r="L859" s="646">
        <v>241.595</v>
      </c>
      <c r="M859" s="646" t="s">
        <v>121</v>
      </c>
      <c r="N859" s="657" t="s">
        <v>123</v>
      </c>
      <c r="O859" s="646" t="s">
        <v>369</v>
      </c>
    </row>
    <row r="860" spans="1:15">
      <c r="A860" s="647">
        <v>859</v>
      </c>
      <c r="B860" s="647">
        <v>500</v>
      </c>
      <c r="C860" s="646" t="s">
        <v>191</v>
      </c>
      <c r="D860" s="646">
        <v>12</v>
      </c>
      <c r="F860" s="654" t="str">
        <f>IF(M860="R",VLOOKUP(D860,'Routes and Directions'!$A$2:$D$283,3,FALSE),VLOOKUP(D860,'Routes and Directions'!$A$2:$D$283,4,FALSE))</f>
        <v>EB</v>
      </c>
      <c r="H860" s="646">
        <v>9.23</v>
      </c>
      <c r="I860" s="646">
        <v>9.8480000000000008</v>
      </c>
      <c r="K860" s="646">
        <v>0</v>
      </c>
      <c r="L860" s="646">
        <v>0.61799999999999999</v>
      </c>
      <c r="M860" s="646" t="s">
        <v>118</v>
      </c>
      <c r="N860" s="657" t="s">
        <v>115</v>
      </c>
      <c r="O860" s="646" t="s">
        <v>370</v>
      </c>
    </row>
    <row r="861" spans="1:15">
      <c r="A861" s="647">
        <v>860</v>
      </c>
      <c r="B861" s="647">
        <v>500</v>
      </c>
      <c r="C861" s="646" t="s">
        <v>191</v>
      </c>
      <c r="D861" s="646">
        <v>12</v>
      </c>
      <c r="F861" s="654" t="str">
        <f>IF(M861="R",VLOOKUP(D861,'Routes and Directions'!$A$2:$D$283,3,FALSE),VLOOKUP(D861,'Routes and Directions'!$A$2:$D$283,4,FALSE))</f>
        <v>EB</v>
      </c>
      <c r="H861" s="646">
        <v>9.8480000000000008</v>
      </c>
      <c r="I861" s="646">
        <v>11.04</v>
      </c>
      <c r="K861" s="646">
        <v>0.61799999999999999</v>
      </c>
      <c r="L861" s="646">
        <v>1.81</v>
      </c>
      <c r="M861" s="646" t="s">
        <v>118</v>
      </c>
      <c r="N861" s="657" t="s">
        <v>123</v>
      </c>
      <c r="O861" s="646" t="s">
        <v>370</v>
      </c>
    </row>
    <row r="862" spans="1:15">
      <c r="A862" s="647">
        <v>861</v>
      </c>
      <c r="B862" s="647">
        <v>500</v>
      </c>
      <c r="C862" s="646" t="s">
        <v>191</v>
      </c>
      <c r="D862" s="646">
        <v>12</v>
      </c>
      <c r="F862" s="654" t="str">
        <f>IF(M862="R",VLOOKUP(D862,'Routes and Directions'!$A$2:$D$283,3,FALSE),VLOOKUP(D862,'Routes and Directions'!$A$2:$D$283,4,FALSE))</f>
        <v>EB</v>
      </c>
      <c r="H862" s="646">
        <v>11.04</v>
      </c>
      <c r="I862" s="646">
        <v>12.526</v>
      </c>
      <c r="K862" s="646">
        <v>1.81</v>
      </c>
      <c r="L862" s="646">
        <v>3.2959999999999998</v>
      </c>
      <c r="M862" s="646" t="s">
        <v>118</v>
      </c>
      <c r="N862" s="657" t="s">
        <v>115</v>
      </c>
      <c r="O862" s="646" t="s">
        <v>370</v>
      </c>
    </row>
    <row r="863" spans="1:15">
      <c r="A863" s="647">
        <v>862</v>
      </c>
      <c r="B863" s="647">
        <v>1600</v>
      </c>
      <c r="C863" s="646" t="s">
        <v>191</v>
      </c>
      <c r="D863" s="646">
        <v>12</v>
      </c>
      <c r="F863" s="654" t="str">
        <f>IF(M863="R",VLOOKUP(D863,'Routes and Directions'!$A$2:$D$283,3,FALSE),VLOOKUP(D863,'Routes and Directions'!$A$2:$D$283,4,FALSE))</f>
        <v>EB</v>
      </c>
      <c r="G863" s="646" t="s">
        <v>118</v>
      </c>
      <c r="H863" s="646">
        <v>12.526</v>
      </c>
      <c r="I863" s="646">
        <v>12.654</v>
      </c>
      <c r="K863" s="646">
        <v>3.2959999999999998</v>
      </c>
      <c r="L863" s="646">
        <v>3.4239999999999999</v>
      </c>
      <c r="M863" s="646" t="s">
        <v>118</v>
      </c>
      <c r="N863" s="657" t="s">
        <v>115</v>
      </c>
      <c r="O863" s="646" t="s">
        <v>370</v>
      </c>
    </row>
    <row r="864" spans="1:15">
      <c r="A864" s="647">
        <v>863</v>
      </c>
      <c r="B864" s="647">
        <v>1600</v>
      </c>
      <c r="C864" s="646" t="s">
        <v>191</v>
      </c>
      <c r="D864" s="646">
        <v>12</v>
      </c>
      <c r="F864" s="654" t="str">
        <f>IF(M864="R",VLOOKUP(D864,'Routes and Directions'!$A$2:$D$283,3,FALSE),VLOOKUP(D864,'Routes and Directions'!$A$2:$D$283,4,FALSE))</f>
        <v>EB</v>
      </c>
      <c r="G864" s="646" t="s">
        <v>118</v>
      </c>
      <c r="H864" s="646">
        <v>12.654</v>
      </c>
      <c r="I864" s="646">
        <v>15.731</v>
      </c>
      <c r="K864" s="646">
        <v>3.4239999999999999</v>
      </c>
      <c r="L864" s="646">
        <v>6.5010000000000003</v>
      </c>
      <c r="M864" s="646" t="s">
        <v>118</v>
      </c>
      <c r="N864" s="657" t="s">
        <v>123</v>
      </c>
      <c r="O864" s="646" t="s">
        <v>370</v>
      </c>
    </row>
    <row r="865" spans="1:15">
      <c r="A865" s="647">
        <v>864</v>
      </c>
      <c r="B865" s="647">
        <v>3400</v>
      </c>
      <c r="C865" s="646" t="s">
        <v>191</v>
      </c>
      <c r="D865" s="646">
        <v>12</v>
      </c>
      <c r="F865" s="654" t="str">
        <f>IF(M865="R",VLOOKUP(D865,'Routes and Directions'!$A$2:$D$283,3,FALSE),VLOOKUP(D865,'Routes and Directions'!$A$2:$D$283,4,FALSE))</f>
        <v>EB</v>
      </c>
      <c r="G865" s="646" t="s">
        <v>118</v>
      </c>
      <c r="H865" s="646">
        <v>15.837</v>
      </c>
      <c r="I865" s="646">
        <v>17.346</v>
      </c>
      <c r="K865" s="646">
        <v>6.5010000000000003</v>
      </c>
      <c r="L865" s="646">
        <v>8.01</v>
      </c>
      <c r="M865" s="646" t="s">
        <v>118</v>
      </c>
      <c r="N865" s="657" t="s">
        <v>123</v>
      </c>
      <c r="O865" s="646" t="s">
        <v>370</v>
      </c>
    </row>
    <row r="866" spans="1:15">
      <c r="A866" s="647">
        <v>865</v>
      </c>
      <c r="B866" s="647">
        <v>4600</v>
      </c>
      <c r="C866" s="646" t="s">
        <v>191</v>
      </c>
      <c r="D866" s="646">
        <v>12</v>
      </c>
      <c r="F866" s="654" t="str">
        <f>IF(M866="R",VLOOKUP(D866,'Routes and Directions'!$A$2:$D$283,3,FALSE),VLOOKUP(D866,'Routes and Directions'!$A$2:$D$283,4,FALSE))</f>
        <v>EB</v>
      </c>
      <c r="G866" s="646" t="s">
        <v>122</v>
      </c>
      <c r="H866" s="646">
        <v>17.346</v>
      </c>
      <c r="I866" s="646">
        <v>18.544</v>
      </c>
      <c r="K866" s="646">
        <v>8.01</v>
      </c>
      <c r="L866" s="646">
        <v>9.2080000000000002</v>
      </c>
      <c r="M866" s="646" t="s">
        <v>118</v>
      </c>
      <c r="N866" s="657" t="s">
        <v>123</v>
      </c>
      <c r="O866" s="646" t="s">
        <v>370</v>
      </c>
    </row>
    <row r="867" spans="1:15">
      <c r="A867" s="647">
        <v>866</v>
      </c>
      <c r="B867" s="647">
        <v>5700</v>
      </c>
      <c r="C867" s="646" t="s">
        <v>191</v>
      </c>
      <c r="D867" s="646">
        <v>12</v>
      </c>
      <c r="F867" s="654" t="str">
        <f>IF(M867="R",VLOOKUP(D867,'Routes and Directions'!$A$2:$D$283,3,FALSE),VLOOKUP(D867,'Routes and Directions'!$A$2:$D$283,4,FALSE))</f>
        <v>EB</v>
      </c>
      <c r="H867" s="646">
        <v>17.696999999999999</v>
      </c>
      <c r="I867" s="646">
        <v>21.457999999999998</v>
      </c>
      <c r="K867" s="646">
        <v>9.2080000000000002</v>
      </c>
      <c r="L867" s="646">
        <v>12.968999999999999</v>
      </c>
      <c r="M867" s="646" t="s">
        <v>118</v>
      </c>
      <c r="N867" s="657" t="s">
        <v>123</v>
      </c>
      <c r="O867" s="646" t="s">
        <v>370</v>
      </c>
    </row>
    <row r="868" spans="1:15">
      <c r="A868" s="647">
        <v>867</v>
      </c>
      <c r="B868" s="647">
        <v>5700</v>
      </c>
      <c r="C868" s="646" t="s">
        <v>191</v>
      </c>
      <c r="D868" s="646">
        <v>12</v>
      </c>
      <c r="F868" s="654" t="str">
        <f>IF(M868="R",VLOOKUP(D868,'Routes and Directions'!$A$2:$D$283,3,FALSE),VLOOKUP(D868,'Routes and Directions'!$A$2:$D$283,4,FALSE))</f>
        <v>EB</v>
      </c>
      <c r="H868" s="646">
        <v>21.457999999999998</v>
      </c>
      <c r="I868" s="646">
        <v>21.462</v>
      </c>
      <c r="K868" s="646">
        <v>12.968999999999999</v>
      </c>
      <c r="L868" s="646">
        <v>12.973000000000001</v>
      </c>
      <c r="M868" s="646" t="s">
        <v>118</v>
      </c>
      <c r="N868" s="657" t="s">
        <v>115</v>
      </c>
      <c r="O868" s="646" t="s">
        <v>370</v>
      </c>
    </row>
    <row r="869" spans="1:15">
      <c r="A869" s="647">
        <v>868</v>
      </c>
      <c r="B869" s="647">
        <v>5700</v>
      </c>
      <c r="C869" s="646" t="s">
        <v>191</v>
      </c>
      <c r="D869" s="646">
        <v>12</v>
      </c>
      <c r="F869" s="654" t="str">
        <f>IF(M869="R",VLOOKUP(D869,'Routes and Directions'!$A$2:$D$283,3,FALSE),VLOOKUP(D869,'Routes and Directions'!$A$2:$D$283,4,FALSE))</f>
        <v>EB</v>
      </c>
      <c r="H869" s="646">
        <v>21.462</v>
      </c>
      <c r="I869" s="646">
        <v>22.027000000000001</v>
      </c>
      <c r="K869" s="646">
        <v>12.973000000000001</v>
      </c>
      <c r="L869" s="646">
        <v>13.538</v>
      </c>
      <c r="M869" s="646" t="s">
        <v>118</v>
      </c>
      <c r="N869" s="657" t="s">
        <v>123</v>
      </c>
      <c r="O869" s="646" t="s">
        <v>370</v>
      </c>
    </row>
    <row r="870" spans="1:15">
      <c r="A870" s="647">
        <v>869</v>
      </c>
      <c r="B870" s="647">
        <v>5700</v>
      </c>
      <c r="C870" s="646" t="s">
        <v>191</v>
      </c>
      <c r="D870" s="646">
        <v>12</v>
      </c>
      <c r="F870" s="654" t="str">
        <f>IF(M870="R",VLOOKUP(D870,'Routes and Directions'!$A$2:$D$283,3,FALSE),VLOOKUP(D870,'Routes and Directions'!$A$2:$D$283,4,FALSE))</f>
        <v>EB</v>
      </c>
      <c r="H870" s="646">
        <v>22.027000000000001</v>
      </c>
      <c r="I870" s="646">
        <v>35.11</v>
      </c>
      <c r="K870" s="646">
        <v>13.538</v>
      </c>
      <c r="L870" s="646">
        <v>26.620999999999999</v>
      </c>
      <c r="M870" s="646" t="s">
        <v>118</v>
      </c>
      <c r="N870" s="657" t="s">
        <v>115</v>
      </c>
      <c r="O870" s="646" t="s">
        <v>370</v>
      </c>
    </row>
    <row r="871" spans="1:15">
      <c r="A871" s="647">
        <v>870</v>
      </c>
      <c r="B871" s="647">
        <v>5700</v>
      </c>
      <c r="C871" s="646" t="s">
        <v>191</v>
      </c>
      <c r="D871" s="646">
        <v>12</v>
      </c>
      <c r="F871" s="654" t="str">
        <f>IF(M871="R",VLOOKUP(D871,'Routes and Directions'!$A$2:$D$283,3,FALSE),VLOOKUP(D871,'Routes and Directions'!$A$2:$D$283,4,FALSE))</f>
        <v>EB</v>
      </c>
      <c r="H871" s="646">
        <v>35.11</v>
      </c>
      <c r="I871" s="646">
        <v>35.53</v>
      </c>
      <c r="K871" s="646">
        <v>26.620999999999999</v>
      </c>
      <c r="L871" s="646">
        <v>27.041</v>
      </c>
      <c r="M871" s="646" t="s">
        <v>118</v>
      </c>
      <c r="N871" s="657" t="s">
        <v>123</v>
      </c>
      <c r="O871" s="646" t="s">
        <v>370</v>
      </c>
    </row>
    <row r="872" spans="1:15">
      <c r="A872" s="647">
        <v>871</v>
      </c>
      <c r="B872" s="647">
        <v>5700</v>
      </c>
      <c r="C872" s="646" t="s">
        <v>191</v>
      </c>
      <c r="D872" s="646">
        <v>12</v>
      </c>
      <c r="F872" s="654" t="str">
        <f>IF(M872="R",VLOOKUP(D872,'Routes and Directions'!$A$2:$D$283,3,FALSE),VLOOKUP(D872,'Routes and Directions'!$A$2:$D$283,4,FALSE))</f>
        <v>EB</v>
      </c>
      <c r="H872" s="646">
        <v>35.53</v>
      </c>
      <c r="I872" s="646">
        <v>36.137999999999998</v>
      </c>
      <c r="K872" s="646">
        <v>27.041</v>
      </c>
      <c r="L872" s="646">
        <v>27.649000000000001</v>
      </c>
      <c r="M872" s="646" t="s">
        <v>118</v>
      </c>
      <c r="N872" s="657" t="s">
        <v>115</v>
      </c>
      <c r="O872" s="646" t="s">
        <v>370</v>
      </c>
    </row>
    <row r="873" spans="1:15">
      <c r="A873" s="647">
        <v>872</v>
      </c>
      <c r="B873" s="647">
        <v>5700</v>
      </c>
      <c r="C873" s="646" t="s">
        <v>191</v>
      </c>
      <c r="D873" s="646">
        <v>12</v>
      </c>
      <c r="F873" s="654" t="str">
        <f>IF(M873="R",VLOOKUP(D873,'Routes and Directions'!$A$2:$D$283,3,FALSE),VLOOKUP(D873,'Routes and Directions'!$A$2:$D$283,4,FALSE))</f>
        <v>EB</v>
      </c>
      <c r="H873" s="646">
        <v>36.137999999999998</v>
      </c>
      <c r="I873" s="646">
        <v>36.473999999999997</v>
      </c>
      <c r="K873" s="646">
        <v>27.649000000000001</v>
      </c>
      <c r="L873" s="646">
        <v>27.984999999999999</v>
      </c>
      <c r="M873" s="646" t="s">
        <v>118</v>
      </c>
      <c r="N873" s="657" t="s">
        <v>123</v>
      </c>
      <c r="O873" s="646" t="s">
        <v>370</v>
      </c>
    </row>
    <row r="874" spans="1:15">
      <c r="A874" s="647">
        <v>873</v>
      </c>
      <c r="B874" s="647">
        <v>5700</v>
      </c>
      <c r="C874" s="646" t="s">
        <v>191</v>
      </c>
      <c r="D874" s="646">
        <v>12</v>
      </c>
      <c r="F874" s="654" t="str">
        <f>IF(M874="R",VLOOKUP(D874,'Routes and Directions'!$A$2:$D$283,3,FALSE),VLOOKUP(D874,'Routes and Directions'!$A$2:$D$283,4,FALSE))</f>
        <v>EB</v>
      </c>
      <c r="H874" s="646">
        <v>36.473999999999997</v>
      </c>
      <c r="I874" s="646">
        <v>36.549999999999997</v>
      </c>
      <c r="K874" s="646">
        <v>27.984999999999999</v>
      </c>
      <c r="L874" s="646">
        <v>28.061</v>
      </c>
      <c r="M874" s="646" t="s">
        <v>118</v>
      </c>
      <c r="N874" s="657" t="s">
        <v>115</v>
      </c>
      <c r="O874" s="646" t="s">
        <v>370</v>
      </c>
    </row>
    <row r="875" spans="1:15">
      <c r="A875" s="647">
        <v>874</v>
      </c>
      <c r="B875" s="647">
        <v>5700</v>
      </c>
      <c r="C875" s="646" t="s">
        <v>191</v>
      </c>
      <c r="D875" s="646">
        <v>12</v>
      </c>
      <c r="F875" s="654" t="str">
        <f>IF(M875="R",VLOOKUP(D875,'Routes and Directions'!$A$2:$D$283,3,FALSE),VLOOKUP(D875,'Routes and Directions'!$A$2:$D$283,4,FALSE))</f>
        <v>EB</v>
      </c>
      <c r="H875" s="646">
        <v>36.549999999999997</v>
      </c>
      <c r="I875" s="646">
        <v>37.4</v>
      </c>
      <c r="K875" s="646">
        <v>28.061</v>
      </c>
      <c r="L875" s="646">
        <v>28.911000000000001</v>
      </c>
      <c r="M875" s="646" t="s">
        <v>118</v>
      </c>
      <c r="N875" s="657" t="s">
        <v>123</v>
      </c>
      <c r="O875" s="646" t="s">
        <v>370</v>
      </c>
    </row>
    <row r="876" spans="1:15">
      <c r="A876" s="647">
        <v>875</v>
      </c>
      <c r="B876" s="647">
        <v>5700</v>
      </c>
      <c r="C876" s="646" t="s">
        <v>191</v>
      </c>
      <c r="D876" s="646">
        <v>12</v>
      </c>
      <c r="F876" s="654" t="str">
        <f>IF(M876="R",VLOOKUP(D876,'Routes and Directions'!$A$2:$D$283,3,FALSE),VLOOKUP(D876,'Routes and Directions'!$A$2:$D$283,4,FALSE))</f>
        <v>EB</v>
      </c>
      <c r="H876" s="646">
        <v>37.4</v>
      </c>
      <c r="I876" s="646">
        <v>37.564</v>
      </c>
      <c r="K876" s="646">
        <v>28.911000000000001</v>
      </c>
      <c r="L876" s="646">
        <v>29.074999999999999</v>
      </c>
      <c r="M876" s="646" t="s">
        <v>118</v>
      </c>
      <c r="N876" s="657" t="s">
        <v>115</v>
      </c>
      <c r="O876" s="646" t="s">
        <v>370</v>
      </c>
    </row>
    <row r="877" spans="1:15">
      <c r="A877" s="647">
        <v>876</v>
      </c>
      <c r="B877" s="647">
        <v>5700</v>
      </c>
      <c r="C877" s="646" t="s">
        <v>191</v>
      </c>
      <c r="D877" s="646">
        <v>12</v>
      </c>
      <c r="F877" s="654" t="str">
        <f>IF(M877="R",VLOOKUP(D877,'Routes and Directions'!$A$2:$D$283,3,FALSE),VLOOKUP(D877,'Routes and Directions'!$A$2:$D$283,4,FALSE))</f>
        <v>EB</v>
      </c>
      <c r="H877" s="646">
        <v>37.564</v>
      </c>
      <c r="I877" s="646">
        <v>38.06</v>
      </c>
      <c r="K877" s="646">
        <v>29.074999999999999</v>
      </c>
      <c r="L877" s="646">
        <v>29.571000000000002</v>
      </c>
      <c r="M877" s="646" t="s">
        <v>118</v>
      </c>
      <c r="N877" s="657" t="s">
        <v>123</v>
      </c>
      <c r="O877" s="646" t="s">
        <v>370</v>
      </c>
    </row>
    <row r="878" spans="1:15">
      <c r="A878" s="647">
        <v>877</v>
      </c>
      <c r="B878" s="647">
        <v>5700</v>
      </c>
      <c r="C878" s="646" t="s">
        <v>191</v>
      </c>
      <c r="D878" s="646">
        <v>12</v>
      </c>
      <c r="F878" s="654" t="str">
        <f>IF(M878="R",VLOOKUP(D878,'Routes and Directions'!$A$2:$D$283,3,FALSE),VLOOKUP(D878,'Routes and Directions'!$A$2:$D$283,4,FALSE))</f>
        <v>EB</v>
      </c>
      <c r="H878" s="646">
        <v>38.06</v>
      </c>
      <c r="I878" s="646">
        <v>41.360999999999997</v>
      </c>
      <c r="K878" s="646">
        <v>29.571000000000002</v>
      </c>
      <c r="L878" s="646">
        <v>32.872</v>
      </c>
      <c r="M878" s="646" t="s">
        <v>118</v>
      </c>
      <c r="N878" s="657" t="s">
        <v>115</v>
      </c>
      <c r="O878" s="646" t="s">
        <v>370</v>
      </c>
    </row>
    <row r="879" spans="1:15">
      <c r="A879" s="647">
        <v>878</v>
      </c>
      <c r="B879" s="647">
        <v>16300</v>
      </c>
      <c r="C879" s="646" t="s">
        <v>186</v>
      </c>
      <c r="D879" s="646">
        <v>12</v>
      </c>
      <c r="F879" s="654" t="str">
        <f>IF(M879="R",VLOOKUP(D879,'Routes and Directions'!$A$2:$D$283,3,FALSE),VLOOKUP(D879,'Routes and Directions'!$A$2:$D$283,4,FALSE))</f>
        <v>EB</v>
      </c>
      <c r="H879" s="646">
        <v>0</v>
      </c>
      <c r="I879" s="646">
        <v>3.3140000000000001</v>
      </c>
      <c r="K879" s="646">
        <v>32.872</v>
      </c>
      <c r="L879" s="646">
        <v>36.186</v>
      </c>
      <c r="M879" s="646" t="s">
        <v>118</v>
      </c>
      <c r="N879" s="657" t="s">
        <v>115</v>
      </c>
      <c r="O879" s="646" t="s">
        <v>370</v>
      </c>
    </row>
    <row r="880" spans="1:15">
      <c r="A880" s="647">
        <v>879</v>
      </c>
      <c r="B880" s="647">
        <v>17700</v>
      </c>
      <c r="C880" s="646" t="s">
        <v>214</v>
      </c>
      <c r="D880" s="646">
        <v>12</v>
      </c>
      <c r="F880" s="654" t="str">
        <f>IF(M880="R",VLOOKUP(D880,'Routes and Directions'!$A$2:$D$283,3,FALSE),VLOOKUP(D880,'Routes and Directions'!$A$2:$D$283,4,FALSE))</f>
        <v>EB</v>
      </c>
      <c r="H880" s="646">
        <v>0</v>
      </c>
      <c r="I880" s="646">
        <v>2.4689999999999999</v>
      </c>
      <c r="K880" s="646">
        <v>36.186</v>
      </c>
      <c r="L880" s="646">
        <v>38.655000000000001</v>
      </c>
      <c r="M880" s="646" t="s">
        <v>118</v>
      </c>
      <c r="N880" s="657" t="s">
        <v>115</v>
      </c>
      <c r="O880" s="646" t="s">
        <v>370</v>
      </c>
    </row>
    <row r="881" spans="1:15">
      <c r="A881" s="647">
        <v>880</v>
      </c>
      <c r="B881" s="647">
        <v>18000</v>
      </c>
      <c r="C881" s="646" t="s">
        <v>214</v>
      </c>
      <c r="D881" s="646">
        <v>12</v>
      </c>
      <c r="F881" s="654" t="str">
        <f>IF(M881="R",VLOOKUP(D881,'Routes and Directions'!$A$2:$D$283,3,FALSE),VLOOKUP(D881,'Routes and Directions'!$A$2:$D$283,4,FALSE))</f>
        <v>EB</v>
      </c>
      <c r="G881" s="646" t="s">
        <v>118</v>
      </c>
      <c r="H881" s="646">
        <v>2.4689999999999999</v>
      </c>
      <c r="I881" s="646">
        <v>2.6869999999999998</v>
      </c>
      <c r="K881" s="646">
        <v>38.655000000000001</v>
      </c>
      <c r="L881" s="646">
        <v>38.872999999999998</v>
      </c>
      <c r="M881" s="646" t="s">
        <v>118</v>
      </c>
      <c r="N881" s="657" t="s">
        <v>115</v>
      </c>
      <c r="O881" s="646" t="s">
        <v>370</v>
      </c>
    </row>
    <row r="882" spans="1:15">
      <c r="A882" s="647">
        <v>881</v>
      </c>
      <c r="B882" s="647">
        <v>18000</v>
      </c>
      <c r="C882" s="646" t="s">
        <v>214</v>
      </c>
      <c r="D882" s="646">
        <v>12</v>
      </c>
      <c r="F882" s="654" t="str">
        <f>IF(M882="R",VLOOKUP(D882,'Routes and Directions'!$A$2:$D$283,3,FALSE),VLOOKUP(D882,'Routes and Directions'!$A$2:$D$283,4,FALSE))</f>
        <v>EB</v>
      </c>
      <c r="G882" s="646" t="s">
        <v>118</v>
      </c>
      <c r="H882" s="646">
        <v>2.6869999999999998</v>
      </c>
      <c r="I882" s="646">
        <v>2.794</v>
      </c>
      <c r="K882" s="646">
        <v>38.872999999999998</v>
      </c>
      <c r="L882" s="646">
        <v>38.979999999999997</v>
      </c>
      <c r="M882" s="646" t="s">
        <v>118</v>
      </c>
      <c r="N882" s="657" t="s">
        <v>123</v>
      </c>
      <c r="O882" s="646" t="s">
        <v>370</v>
      </c>
    </row>
    <row r="883" spans="1:15">
      <c r="A883" s="647">
        <v>882</v>
      </c>
      <c r="B883" s="647">
        <v>19610</v>
      </c>
      <c r="C883" s="646" t="s">
        <v>214</v>
      </c>
      <c r="D883" s="646">
        <v>12</v>
      </c>
      <c r="F883" s="654" t="str">
        <f>IF(M883="R",VLOOKUP(D883,'Routes and Directions'!$A$2:$D$283,3,FALSE),VLOOKUP(D883,'Routes and Directions'!$A$2:$D$283,4,FALSE))</f>
        <v>EB</v>
      </c>
      <c r="G883" s="646" t="s">
        <v>121</v>
      </c>
      <c r="H883" s="646">
        <v>1.8009999999999999</v>
      </c>
      <c r="I883" s="646">
        <v>3.206</v>
      </c>
      <c r="K883" s="646">
        <v>38.979999999999997</v>
      </c>
      <c r="L883" s="646">
        <v>40.384999999999998</v>
      </c>
      <c r="M883" s="646" t="s">
        <v>118</v>
      </c>
      <c r="N883" s="657" t="s">
        <v>123</v>
      </c>
      <c r="O883" s="646" t="s">
        <v>370</v>
      </c>
    </row>
    <row r="884" spans="1:15">
      <c r="A884" s="647">
        <v>883</v>
      </c>
      <c r="B884" s="647">
        <v>19800</v>
      </c>
      <c r="C884" s="646" t="s">
        <v>214</v>
      </c>
      <c r="D884" s="646">
        <v>12</v>
      </c>
      <c r="F884" s="654" t="str">
        <f>IF(M884="R",VLOOKUP(D884,'Routes and Directions'!$A$2:$D$283,3,FALSE),VLOOKUP(D884,'Routes and Directions'!$A$2:$D$283,4,FALSE))</f>
        <v>EB</v>
      </c>
      <c r="G884" s="646" t="s">
        <v>118</v>
      </c>
      <c r="H884" s="646">
        <v>3.206</v>
      </c>
      <c r="I884" s="646">
        <v>5.15</v>
      </c>
      <c r="K884" s="646">
        <v>40.384999999999998</v>
      </c>
      <c r="L884" s="646">
        <v>42.329000000000001</v>
      </c>
      <c r="M884" s="646" t="s">
        <v>118</v>
      </c>
      <c r="N884" s="657" t="s">
        <v>123</v>
      </c>
      <c r="O884" s="646" t="s">
        <v>370</v>
      </c>
    </row>
    <row r="885" spans="1:15">
      <c r="A885" s="647">
        <v>884</v>
      </c>
      <c r="B885" s="647">
        <v>21010</v>
      </c>
      <c r="C885" s="646" t="s">
        <v>214</v>
      </c>
      <c r="D885" s="646">
        <v>12</v>
      </c>
      <c r="F885" s="654" t="str">
        <f>IF(M885="R",VLOOKUP(D885,'Routes and Directions'!$A$2:$D$283,3,FALSE),VLOOKUP(D885,'Routes and Directions'!$A$2:$D$283,4,FALSE))</f>
        <v>EB</v>
      </c>
      <c r="H885" s="646">
        <v>5.15</v>
      </c>
      <c r="I885" s="646">
        <v>14.446</v>
      </c>
      <c r="K885" s="646">
        <v>42.329000000000001</v>
      </c>
      <c r="L885" s="646">
        <v>51.625</v>
      </c>
      <c r="M885" s="646" t="s">
        <v>118</v>
      </c>
      <c r="N885" s="657" t="s">
        <v>115</v>
      </c>
      <c r="O885" s="646" t="s">
        <v>370</v>
      </c>
    </row>
    <row r="886" spans="1:15">
      <c r="A886" s="647">
        <v>885</v>
      </c>
      <c r="B886" s="647">
        <v>22750</v>
      </c>
      <c r="C886" s="646" t="s">
        <v>214</v>
      </c>
      <c r="D886" s="646">
        <v>12</v>
      </c>
      <c r="F886" s="654" t="str">
        <f>IF(M886="R",VLOOKUP(D886,'Routes and Directions'!$A$2:$D$283,3,FALSE),VLOOKUP(D886,'Routes and Directions'!$A$2:$D$283,4,FALSE))</f>
        <v>EB</v>
      </c>
      <c r="G886" s="646" t="s">
        <v>118</v>
      </c>
      <c r="H886" s="646">
        <v>14.446</v>
      </c>
      <c r="I886" s="646">
        <v>15.058</v>
      </c>
      <c r="K886" s="646">
        <v>51.625</v>
      </c>
      <c r="L886" s="646">
        <v>52.237000000000002</v>
      </c>
      <c r="M886" s="646" t="s">
        <v>118</v>
      </c>
      <c r="N886" s="657" t="s">
        <v>115</v>
      </c>
      <c r="O886" s="646" t="s">
        <v>370</v>
      </c>
    </row>
    <row r="887" spans="1:15">
      <c r="A887" s="647">
        <v>886</v>
      </c>
      <c r="B887" s="647">
        <v>22790</v>
      </c>
      <c r="C887" s="646" t="s">
        <v>214</v>
      </c>
      <c r="D887" s="646">
        <v>12</v>
      </c>
      <c r="F887" s="654" t="str">
        <f>IF(M887="R",VLOOKUP(D887,'Routes and Directions'!$A$2:$D$283,3,FALSE),VLOOKUP(D887,'Routes and Directions'!$A$2:$D$283,4,FALSE))</f>
        <v>EB</v>
      </c>
      <c r="H887" s="646">
        <v>15.058</v>
      </c>
      <c r="I887" s="646">
        <v>16.975000000000001</v>
      </c>
      <c r="K887" s="646">
        <v>52.237000000000002</v>
      </c>
      <c r="L887" s="646">
        <v>54.154000000000003</v>
      </c>
      <c r="M887" s="646" t="s">
        <v>118</v>
      </c>
      <c r="N887" s="657" t="s">
        <v>115</v>
      </c>
      <c r="O887" s="646" t="s">
        <v>370</v>
      </c>
    </row>
    <row r="888" spans="1:15">
      <c r="A888" s="647">
        <v>887</v>
      </c>
      <c r="B888" s="647">
        <v>23300</v>
      </c>
      <c r="C888" s="646" t="s">
        <v>214</v>
      </c>
      <c r="D888" s="646">
        <v>12</v>
      </c>
      <c r="F888" s="654" t="str">
        <f>IF(M888="R",VLOOKUP(D888,'Routes and Directions'!$A$2:$D$283,3,FALSE),VLOOKUP(D888,'Routes and Directions'!$A$2:$D$283,4,FALSE))</f>
        <v>EB</v>
      </c>
      <c r="G888" s="646" t="s">
        <v>118</v>
      </c>
      <c r="H888" s="646">
        <v>16.975000000000001</v>
      </c>
      <c r="I888" s="646">
        <v>17.373000000000001</v>
      </c>
      <c r="K888" s="646">
        <v>54.154000000000003</v>
      </c>
      <c r="L888" s="646">
        <v>54.552</v>
      </c>
      <c r="M888" s="646" t="s">
        <v>118</v>
      </c>
      <c r="N888" s="657" t="s">
        <v>115</v>
      </c>
      <c r="O888" s="646" t="s">
        <v>370</v>
      </c>
    </row>
    <row r="889" spans="1:15">
      <c r="A889" s="647">
        <v>888</v>
      </c>
      <c r="B889" s="647">
        <v>23500</v>
      </c>
      <c r="C889" s="646" t="s">
        <v>214</v>
      </c>
      <c r="D889" s="646">
        <v>12</v>
      </c>
      <c r="F889" s="654" t="str">
        <f>IF(M889="R",VLOOKUP(D889,'Routes and Directions'!$A$2:$D$283,3,FALSE),VLOOKUP(D889,'Routes and Directions'!$A$2:$D$283,4,FALSE))</f>
        <v>EB</v>
      </c>
      <c r="H889" s="646">
        <v>17.366</v>
      </c>
      <c r="I889" s="646">
        <v>23.414999999999999</v>
      </c>
      <c r="K889" s="646">
        <v>54.552</v>
      </c>
      <c r="L889" s="646">
        <v>60.600999999999999</v>
      </c>
      <c r="M889" s="646" t="s">
        <v>118</v>
      </c>
      <c r="N889" s="657" t="s">
        <v>115</v>
      </c>
      <c r="O889" s="646" t="s">
        <v>370</v>
      </c>
    </row>
    <row r="890" spans="1:15">
      <c r="A890" s="647">
        <v>889</v>
      </c>
      <c r="B890" s="647">
        <v>25500</v>
      </c>
      <c r="C890" s="646" t="s">
        <v>214</v>
      </c>
      <c r="D890" s="646">
        <v>12</v>
      </c>
      <c r="F890" s="654" t="str">
        <f>IF(M890="R",VLOOKUP(D890,'Routes and Directions'!$A$2:$D$283,3,FALSE),VLOOKUP(D890,'Routes and Directions'!$A$2:$D$283,4,FALSE))</f>
        <v>EB</v>
      </c>
      <c r="G890" s="646" t="s">
        <v>118</v>
      </c>
      <c r="H890" s="646">
        <v>23.414999999999999</v>
      </c>
      <c r="I890" s="646">
        <v>23.811</v>
      </c>
      <c r="K890" s="646">
        <v>60.600999999999999</v>
      </c>
      <c r="L890" s="646">
        <v>60.997</v>
      </c>
      <c r="M890" s="646" t="s">
        <v>118</v>
      </c>
      <c r="N890" s="657" t="s">
        <v>115</v>
      </c>
      <c r="O890" s="646" t="s">
        <v>370</v>
      </c>
    </row>
    <row r="891" spans="1:15">
      <c r="A891" s="647">
        <v>890</v>
      </c>
      <c r="B891" s="647">
        <v>25800</v>
      </c>
      <c r="C891" s="646" t="s">
        <v>214</v>
      </c>
      <c r="D891" s="646">
        <v>12</v>
      </c>
      <c r="F891" s="654" t="str">
        <f>IF(M891="R",VLOOKUP(D891,'Routes and Directions'!$A$2:$D$283,3,FALSE),VLOOKUP(D891,'Routes and Directions'!$A$2:$D$283,4,FALSE))</f>
        <v>EB</v>
      </c>
      <c r="H891" s="646">
        <v>23.811</v>
      </c>
      <c r="I891" s="646">
        <v>25.497</v>
      </c>
      <c r="K891" s="646">
        <v>60.997</v>
      </c>
      <c r="L891" s="646">
        <v>62.683</v>
      </c>
      <c r="M891" s="646" t="s">
        <v>118</v>
      </c>
      <c r="N891" s="657" t="s">
        <v>115</v>
      </c>
      <c r="O891" s="646" t="s">
        <v>370</v>
      </c>
    </row>
    <row r="892" spans="1:15">
      <c r="A892" s="647">
        <v>891</v>
      </c>
      <c r="B892" s="647">
        <v>25800</v>
      </c>
      <c r="C892" s="646" t="s">
        <v>214</v>
      </c>
      <c r="D892" s="646">
        <v>12</v>
      </c>
      <c r="F892" s="654" t="str">
        <f>IF(M892="R",VLOOKUP(D892,'Routes and Directions'!$A$2:$D$283,3,FALSE),VLOOKUP(D892,'Routes and Directions'!$A$2:$D$283,4,FALSE))</f>
        <v>EB</v>
      </c>
      <c r="H892" s="646">
        <v>25.497</v>
      </c>
      <c r="I892" s="646">
        <v>26.242000000000001</v>
      </c>
      <c r="K892" s="646">
        <v>62.683</v>
      </c>
      <c r="L892" s="646">
        <v>63.427999999999997</v>
      </c>
      <c r="M892" s="646" t="s">
        <v>118</v>
      </c>
      <c r="N892" s="657" t="s">
        <v>123</v>
      </c>
      <c r="O892" s="646" t="s">
        <v>370</v>
      </c>
    </row>
    <row r="893" spans="1:15">
      <c r="A893" s="647">
        <v>892</v>
      </c>
      <c r="B893" s="647">
        <v>25800</v>
      </c>
      <c r="C893" s="646" t="s">
        <v>214</v>
      </c>
      <c r="D893" s="646">
        <v>12</v>
      </c>
      <c r="F893" s="654" t="str">
        <f>IF(M893="R",VLOOKUP(D893,'Routes and Directions'!$A$2:$D$283,3,FALSE),VLOOKUP(D893,'Routes and Directions'!$A$2:$D$283,4,FALSE))</f>
        <v>EB</v>
      </c>
      <c r="H893" s="646">
        <v>26.242000000000001</v>
      </c>
      <c r="I893" s="646">
        <v>26.41</v>
      </c>
      <c r="K893" s="646">
        <v>63.427999999999997</v>
      </c>
      <c r="L893" s="646">
        <v>63.595999999999997</v>
      </c>
      <c r="M893" s="646" t="s">
        <v>118</v>
      </c>
      <c r="N893" s="657" t="s">
        <v>115</v>
      </c>
      <c r="O893" s="646" t="s">
        <v>370</v>
      </c>
    </row>
    <row r="894" spans="1:15">
      <c r="A894" s="647">
        <v>893</v>
      </c>
      <c r="B894" s="647">
        <v>26730</v>
      </c>
      <c r="C894" s="646" t="s">
        <v>178</v>
      </c>
      <c r="D894" s="646">
        <v>12</v>
      </c>
      <c r="F894" s="654" t="str">
        <f>IF(M894="R",VLOOKUP(D894,'Routes and Directions'!$A$2:$D$283,3,FALSE),VLOOKUP(D894,'Routes and Directions'!$A$2:$D$283,4,FALSE))</f>
        <v>EB</v>
      </c>
      <c r="H894" s="646">
        <v>0</v>
      </c>
      <c r="I894" s="646">
        <v>0.39500000000000002</v>
      </c>
      <c r="K894" s="646">
        <v>63.595999999999997</v>
      </c>
      <c r="L894" s="646">
        <v>63.991</v>
      </c>
      <c r="M894" s="646" t="s">
        <v>118</v>
      </c>
      <c r="N894" s="657" t="s">
        <v>115</v>
      </c>
      <c r="O894" s="646" t="s">
        <v>370</v>
      </c>
    </row>
    <row r="895" spans="1:15">
      <c r="A895" s="647">
        <v>894</v>
      </c>
      <c r="B895" s="647">
        <v>26730</v>
      </c>
      <c r="C895" s="646" t="s">
        <v>178</v>
      </c>
      <c r="D895" s="646">
        <v>12</v>
      </c>
      <c r="F895" s="654" t="str">
        <f>IF(M895="R",VLOOKUP(D895,'Routes and Directions'!$A$2:$D$283,3,FALSE),VLOOKUP(D895,'Routes and Directions'!$A$2:$D$283,4,FALSE))</f>
        <v>EB</v>
      </c>
      <c r="H895" s="646">
        <v>0.39500000000000002</v>
      </c>
      <c r="I895" s="646">
        <v>0.99099999999999999</v>
      </c>
      <c r="K895" s="646">
        <v>63.991</v>
      </c>
      <c r="L895" s="646">
        <v>64.587000000000003</v>
      </c>
      <c r="M895" s="646" t="s">
        <v>118</v>
      </c>
      <c r="N895" s="657" t="s">
        <v>123</v>
      </c>
      <c r="O895" s="646" t="s">
        <v>370</v>
      </c>
    </row>
    <row r="896" spans="1:15">
      <c r="A896" s="647">
        <v>895</v>
      </c>
      <c r="B896" s="647">
        <v>26730</v>
      </c>
      <c r="C896" s="646" t="s">
        <v>178</v>
      </c>
      <c r="D896" s="646">
        <v>12</v>
      </c>
      <c r="F896" s="654" t="str">
        <f>IF(M896="R",VLOOKUP(D896,'Routes and Directions'!$A$2:$D$283,3,FALSE),VLOOKUP(D896,'Routes and Directions'!$A$2:$D$283,4,FALSE))</f>
        <v>EB</v>
      </c>
      <c r="H896" s="646">
        <v>0.99099999999999999</v>
      </c>
      <c r="I896" s="646">
        <v>6.2</v>
      </c>
      <c r="K896" s="646">
        <v>64.587000000000003</v>
      </c>
      <c r="L896" s="646">
        <v>69.796000000000006</v>
      </c>
      <c r="M896" s="646" t="s">
        <v>118</v>
      </c>
      <c r="N896" s="657" t="s">
        <v>115</v>
      </c>
      <c r="O896" s="646" t="s">
        <v>370</v>
      </c>
    </row>
    <row r="897" spans="1:15">
      <c r="A897" s="647">
        <v>896</v>
      </c>
      <c r="B897" s="647">
        <v>28300</v>
      </c>
      <c r="C897" s="646" t="s">
        <v>213</v>
      </c>
      <c r="D897" s="646">
        <v>12</v>
      </c>
      <c r="F897" s="654" t="str">
        <f>IF(M897="R",VLOOKUP(D897,'Routes and Directions'!$A$2:$D$283,3,FALSE),VLOOKUP(D897,'Routes and Directions'!$A$2:$D$283,4,FALSE))</f>
        <v>EB</v>
      </c>
      <c r="H897" s="646">
        <v>0</v>
      </c>
      <c r="I897" s="646">
        <v>4.2270000000000003</v>
      </c>
      <c r="K897" s="646">
        <v>69.796000000000006</v>
      </c>
      <c r="L897" s="646">
        <v>74.022999999999996</v>
      </c>
      <c r="M897" s="646" t="s">
        <v>118</v>
      </c>
      <c r="N897" s="657" t="s">
        <v>115</v>
      </c>
      <c r="O897" s="646" t="s">
        <v>370</v>
      </c>
    </row>
    <row r="898" spans="1:15">
      <c r="A898" s="647">
        <v>897</v>
      </c>
      <c r="B898" s="647">
        <v>28740</v>
      </c>
      <c r="C898" s="646" t="s">
        <v>213</v>
      </c>
      <c r="D898" s="646">
        <v>12</v>
      </c>
      <c r="F898" s="654" t="str">
        <f>IF(M898="R",VLOOKUP(D898,'Routes and Directions'!$A$2:$D$283,3,FALSE),VLOOKUP(D898,'Routes and Directions'!$A$2:$D$283,4,FALSE))</f>
        <v>EB</v>
      </c>
      <c r="G898" s="646" t="s">
        <v>118</v>
      </c>
      <c r="H898" s="646">
        <v>4.2270000000000003</v>
      </c>
      <c r="I898" s="646">
        <v>4.8019999999999996</v>
      </c>
      <c r="K898" s="646">
        <v>74.022999999999996</v>
      </c>
      <c r="L898" s="646">
        <v>74.597999999999999</v>
      </c>
      <c r="M898" s="646" t="s">
        <v>118</v>
      </c>
      <c r="N898" s="657" t="s">
        <v>115</v>
      </c>
      <c r="O898" s="646" t="s">
        <v>370</v>
      </c>
    </row>
    <row r="899" spans="1:15">
      <c r="A899" s="647">
        <v>898</v>
      </c>
      <c r="B899" s="647">
        <v>28770</v>
      </c>
      <c r="C899" s="646" t="s">
        <v>213</v>
      </c>
      <c r="D899" s="646">
        <v>12</v>
      </c>
      <c r="F899" s="654" t="str">
        <f>IF(M899="R",VLOOKUP(D899,'Routes and Directions'!$A$2:$D$283,3,FALSE),VLOOKUP(D899,'Routes and Directions'!$A$2:$D$283,4,FALSE))</f>
        <v>EB</v>
      </c>
      <c r="G899" s="646" t="s">
        <v>119</v>
      </c>
      <c r="H899" s="646">
        <v>4.8019999999999996</v>
      </c>
      <c r="I899" s="646">
        <v>5.0869999999999997</v>
      </c>
      <c r="K899" s="646">
        <v>74.597999999999999</v>
      </c>
      <c r="L899" s="646">
        <v>74.882999999999996</v>
      </c>
      <c r="M899" s="646" t="s">
        <v>118</v>
      </c>
      <c r="N899" s="657" t="s">
        <v>115</v>
      </c>
      <c r="O899" s="646" t="s">
        <v>370</v>
      </c>
    </row>
    <row r="900" spans="1:15">
      <c r="A900" s="647">
        <v>899</v>
      </c>
      <c r="B900" s="647">
        <v>29400</v>
      </c>
      <c r="C900" s="646" t="s">
        <v>213</v>
      </c>
      <c r="D900" s="646">
        <v>12</v>
      </c>
      <c r="F900" s="654" t="str">
        <f>IF(M900="R",VLOOKUP(D900,'Routes and Directions'!$A$2:$D$283,3,FALSE),VLOOKUP(D900,'Routes and Directions'!$A$2:$D$283,4,FALSE))</f>
        <v>EB</v>
      </c>
      <c r="H900" s="646">
        <v>5.0990000000000002</v>
      </c>
      <c r="I900" s="646">
        <v>9.5950000000000006</v>
      </c>
      <c r="K900" s="646">
        <v>74.882999999999996</v>
      </c>
      <c r="L900" s="646">
        <v>79.379000000000005</v>
      </c>
      <c r="M900" s="646" t="s">
        <v>118</v>
      </c>
      <c r="N900" s="657" t="s">
        <v>115</v>
      </c>
      <c r="O900" s="646" t="s">
        <v>370</v>
      </c>
    </row>
    <row r="901" spans="1:15">
      <c r="A901" s="647">
        <v>900</v>
      </c>
      <c r="B901" s="647">
        <v>29400</v>
      </c>
      <c r="C901" s="646" t="s">
        <v>213</v>
      </c>
      <c r="D901" s="646">
        <v>12</v>
      </c>
      <c r="F901" s="654" t="str">
        <f>IF(M901="R",VLOOKUP(D901,'Routes and Directions'!$A$2:$D$283,3,FALSE),VLOOKUP(D901,'Routes and Directions'!$A$2:$D$283,4,FALSE))</f>
        <v>EB</v>
      </c>
      <c r="H901" s="646">
        <v>9.5950000000000006</v>
      </c>
      <c r="I901" s="646">
        <v>10.659000000000001</v>
      </c>
      <c r="K901" s="646">
        <v>79.379000000000005</v>
      </c>
      <c r="L901" s="646">
        <v>80.442999999999998</v>
      </c>
      <c r="M901" s="646" t="s">
        <v>118</v>
      </c>
      <c r="N901" s="657" t="s">
        <v>123</v>
      </c>
      <c r="O901" s="646" t="s">
        <v>370</v>
      </c>
    </row>
    <row r="902" spans="1:15">
      <c r="A902" s="647">
        <v>901</v>
      </c>
      <c r="B902" s="647">
        <v>29400</v>
      </c>
      <c r="C902" s="646" t="s">
        <v>213</v>
      </c>
      <c r="D902" s="646">
        <v>12</v>
      </c>
      <c r="F902" s="654" t="str">
        <f>IF(M902="R",VLOOKUP(D902,'Routes and Directions'!$A$2:$D$283,3,FALSE),VLOOKUP(D902,'Routes and Directions'!$A$2:$D$283,4,FALSE))</f>
        <v>EB</v>
      </c>
      <c r="H902" s="646">
        <v>10.659000000000001</v>
      </c>
      <c r="I902" s="646">
        <v>15.625</v>
      </c>
      <c r="K902" s="646">
        <v>80.442999999999998</v>
      </c>
      <c r="L902" s="646">
        <v>85.409000000000006</v>
      </c>
      <c r="M902" s="646" t="s">
        <v>118</v>
      </c>
      <c r="N902" s="657" t="s">
        <v>115</v>
      </c>
      <c r="O902" s="646" t="s">
        <v>370</v>
      </c>
    </row>
    <row r="903" spans="1:15">
      <c r="A903" s="647">
        <v>902</v>
      </c>
      <c r="B903" s="647">
        <v>29400</v>
      </c>
      <c r="C903" s="646" t="s">
        <v>213</v>
      </c>
      <c r="D903" s="646">
        <v>12</v>
      </c>
      <c r="F903" s="654" t="str">
        <f>IF(M903="R",VLOOKUP(D903,'Routes and Directions'!$A$2:$D$283,3,FALSE),VLOOKUP(D903,'Routes and Directions'!$A$2:$D$283,4,FALSE))</f>
        <v>EB</v>
      </c>
      <c r="H903" s="646">
        <v>15.625</v>
      </c>
      <c r="I903" s="646">
        <v>16</v>
      </c>
      <c r="K903" s="646">
        <v>85.409000000000006</v>
      </c>
      <c r="L903" s="646">
        <v>85.784000000000006</v>
      </c>
      <c r="M903" s="646" t="s">
        <v>118</v>
      </c>
      <c r="N903" s="657" t="s">
        <v>123</v>
      </c>
      <c r="O903" s="646" t="s">
        <v>370</v>
      </c>
    </row>
    <row r="904" spans="1:15">
      <c r="A904" s="647">
        <v>903</v>
      </c>
      <c r="B904" s="647">
        <v>30800</v>
      </c>
      <c r="C904" s="646" t="s">
        <v>213</v>
      </c>
      <c r="D904" s="646">
        <v>12</v>
      </c>
      <c r="F904" s="654" t="str">
        <f>IF(M904="R",VLOOKUP(D904,'Routes and Directions'!$A$2:$D$283,3,FALSE),VLOOKUP(D904,'Routes and Directions'!$A$2:$D$283,4,FALSE))</f>
        <v>EB</v>
      </c>
      <c r="H904" s="646">
        <v>16.285</v>
      </c>
      <c r="I904" s="646">
        <v>18.053999999999998</v>
      </c>
      <c r="K904" s="646">
        <v>85.784000000000006</v>
      </c>
      <c r="L904" s="646">
        <v>87.552999999999997</v>
      </c>
      <c r="M904" s="646" t="s">
        <v>118</v>
      </c>
      <c r="N904" s="657" t="s">
        <v>123</v>
      </c>
      <c r="O904" s="646" t="s">
        <v>370</v>
      </c>
    </row>
    <row r="905" spans="1:15">
      <c r="A905" s="647">
        <v>904</v>
      </c>
      <c r="B905" s="647">
        <v>30800</v>
      </c>
      <c r="C905" s="646" t="s">
        <v>213</v>
      </c>
      <c r="D905" s="646">
        <v>12</v>
      </c>
      <c r="F905" s="654" t="str">
        <f>IF(M905="R",VLOOKUP(D905,'Routes and Directions'!$A$2:$D$283,3,FALSE),VLOOKUP(D905,'Routes and Directions'!$A$2:$D$283,4,FALSE))</f>
        <v>EB</v>
      </c>
      <c r="H905" s="646">
        <v>18.053999999999998</v>
      </c>
      <c r="I905" s="646">
        <v>18.07</v>
      </c>
      <c r="K905" s="646">
        <v>87.552999999999997</v>
      </c>
      <c r="L905" s="646">
        <v>87.569000000000003</v>
      </c>
      <c r="M905" s="646" t="s">
        <v>118</v>
      </c>
      <c r="N905" s="657" t="s">
        <v>115</v>
      </c>
      <c r="O905" s="646" t="s">
        <v>370</v>
      </c>
    </row>
    <row r="906" spans="1:15">
      <c r="A906" s="647">
        <v>905</v>
      </c>
      <c r="B906" s="647">
        <v>32600</v>
      </c>
      <c r="C906" s="646" t="s">
        <v>213</v>
      </c>
      <c r="D906" s="646">
        <v>12</v>
      </c>
      <c r="F906" s="654" t="str">
        <f>IF(M906="R",VLOOKUP(D906,'Routes and Directions'!$A$2:$D$283,3,FALSE),VLOOKUP(D906,'Routes and Directions'!$A$2:$D$283,4,FALSE))</f>
        <v>EB</v>
      </c>
      <c r="H906" s="646">
        <v>18.079999999999998</v>
      </c>
      <c r="I906" s="646">
        <v>18.100000000000001</v>
      </c>
      <c r="K906" s="646">
        <v>87.569000000000003</v>
      </c>
      <c r="L906" s="646">
        <v>87.588999999999999</v>
      </c>
      <c r="M906" s="646" t="s">
        <v>118</v>
      </c>
      <c r="N906" s="657" t="s">
        <v>115</v>
      </c>
      <c r="O906" s="646" t="s">
        <v>370</v>
      </c>
    </row>
    <row r="907" spans="1:15">
      <c r="A907" s="647">
        <v>906</v>
      </c>
      <c r="B907" s="647">
        <v>32600</v>
      </c>
      <c r="C907" s="646" t="s">
        <v>213</v>
      </c>
      <c r="D907" s="646">
        <v>12</v>
      </c>
      <c r="F907" s="654" t="str">
        <f>IF(M907="R",VLOOKUP(D907,'Routes and Directions'!$A$2:$D$283,3,FALSE),VLOOKUP(D907,'Routes and Directions'!$A$2:$D$283,4,FALSE))</f>
        <v>EB</v>
      </c>
      <c r="H907" s="646">
        <v>18.100000000000001</v>
      </c>
      <c r="I907" s="646">
        <v>18.422999999999998</v>
      </c>
      <c r="K907" s="646">
        <v>87.588999999999999</v>
      </c>
      <c r="L907" s="646">
        <v>87.912000000000006</v>
      </c>
      <c r="M907" s="646" t="s">
        <v>118</v>
      </c>
      <c r="N907" s="657" t="s">
        <v>123</v>
      </c>
      <c r="O907" s="646" t="s">
        <v>370</v>
      </c>
    </row>
    <row r="908" spans="1:15">
      <c r="A908" s="647">
        <v>907</v>
      </c>
      <c r="B908" s="647">
        <v>32600</v>
      </c>
      <c r="C908" s="646" t="s">
        <v>213</v>
      </c>
      <c r="D908" s="646">
        <v>12</v>
      </c>
      <c r="F908" s="654" t="str">
        <f>IF(M908="R",VLOOKUP(D908,'Routes and Directions'!$A$2:$D$283,3,FALSE),VLOOKUP(D908,'Routes and Directions'!$A$2:$D$283,4,FALSE))</f>
        <v>EB</v>
      </c>
      <c r="H908" s="646">
        <v>18.422999999999998</v>
      </c>
      <c r="I908" s="646">
        <v>23.167999999999999</v>
      </c>
      <c r="K908" s="646">
        <v>87.912000000000006</v>
      </c>
      <c r="L908" s="646">
        <v>92.656999999999996</v>
      </c>
      <c r="M908" s="646" t="s">
        <v>118</v>
      </c>
      <c r="N908" s="657" t="s">
        <v>115</v>
      </c>
      <c r="O908" s="646" t="s">
        <v>370</v>
      </c>
    </row>
    <row r="909" spans="1:15">
      <c r="A909" s="647">
        <v>908</v>
      </c>
      <c r="B909" s="647">
        <v>34000</v>
      </c>
      <c r="C909" s="646" t="s">
        <v>213</v>
      </c>
      <c r="D909" s="646">
        <v>12</v>
      </c>
      <c r="F909" s="654" t="str">
        <f>IF(M909="R",VLOOKUP(D909,'Routes and Directions'!$A$2:$D$283,3,FALSE),VLOOKUP(D909,'Routes and Directions'!$A$2:$D$283,4,FALSE))</f>
        <v>EB</v>
      </c>
      <c r="G909" s="646" t="s">
        <v>121</v>
      </c>
      <c r="H909" s="646">
        <v>23.167999999999999</v>
      </c>
      <c r="I909" s="646">
        <v>23.286000000000001</v>
      </c>
      <c r="K909" s="646">
        <v>92.656999999999996</v>
      </c>
      <c r="L909" s="646">
        <v>92.775000000000006</v>
      </c>
      <c r="M909" s="646" t="s">
        <v>118</v>
      </c>
      <c r="N909" s="657" t="s">
        <v>123</v>
      </c>
      <c r="O909" s="646" t="s">
        <v>370</v>
      </c>
    </row>
    <row r="910" spans="1:15">
      <c r="A910" s="647">
        <v>909</v>
      </c>
      <c r="B910" s="647">
        <v>34200</v>
      </c>
      <c r="C910" s="646" t="s">
        <v>213</v>
      </c>
      <c r="D910" s="646">
        <v>12</v>
      </c>
      <c r="F910" s="654" t="str">
        <f>IF(M910="R",VLOOKUP(D910,'Routes and Directions'!$A$2:$D$283,3,FALSE),VLOOKUP(D910,'Routes and Directions'!$A$2:$D$283,4,FALSE))</f>
        <v>EB</v>
      </c>
      <c r="H910" s="646">
        <v>23.167999999999999</v>
      </c>
      <c r="I910" s="646">
        <v>27.641999999999999</v>
      </c>
      <c r="K910" s="646">
        <v>92.775000000000006</v>
      </c>
      <c r="L910" s="646">
        <v>97.248999999999995</v>
      </c>
      <c r="M910" s="646" t="s">
        <v>118</v>
      </c>
      <c r="N910" s="657" t="s">
        <v>115</v>
      </c>
      <c r="O910" s="646" t="s">
        <v>370</v>
      </c>
    </row>
    <row r="911" spans="1:15">
      <c r="A911" s="647">
        <v>910</v>
      </c>
      <c r="B911" s="647">
        <v>34700</v>
      </c>
      <c r="C911" s="646" t="s">
        <v>211</v>
      </c>
      <c r="D911" s="646">
        <v>12</v>
      </c>
      <c r="F911" s="654" t="str">
        <f>IF(M911="R",VLOOKUP(D911,'Routes and Directions'!$A$2:$D$283,3,FALSE),VLOOKUP(D911,'Routes and Directions'!$A$2:$D$283,4,FALSE))</f>
        <v>EB</v>
      </c>
      <c r="H911" s="646">
        <v>0</v>
      </c>
      <c r="I911" s="646">
        <v>18.201000000000001</v>
      </c>
      <c r="K911" s="646">
        <v>97.248999999999995</v>
      </c>
      <c r="L911" s="646">
        <v>115.45</v>
      </c>
      <c r="M911" s="646" t="s">
        <v>118</v>
      </c>
      <c r="N911" s="657" t="s">
        <v>115</v>
      </c>
      <c r="O911" s="646" t="s">
        <v>370</v>
      </c>
    </row>
    <row r="912" spans="1:15">
      <c r="A912" s="647">
        <v>911</v>
      </c>
      <c r="B912" s="647">
        <v>500</v>
      </c>
      <c r="C912" s="646" t="s">
        <v>191</v>
      </c>
      <c r="D912" s="646">
        <v>12</v>
      </c>
      <c r="F912" s="654" t="str">
        <f>IF(M912="R",VLOOKUP(D912,'Routes and Directions'!$A$2:$D$283,3,FALSE),VLOOKUP(D912,'Routes and Directions'!$A$2:$D$283,4,FALSE))</f>
        <v>WB</v>
      </c>
      <c r="H912" s="646">
        <v>9.23</v>
      </c>
      <c r="I912" s="646">
        <v>9.8480000000000008</v>
      </c>
      <c r="K912" s="646">
        <v>0</v>
      </c>
      <c r="L912" s="646">
        <v>0.61799999999999999</v>
      </c>
      <c r="M912" s="646" t="s">
        <v>121</v>
      </c>
      <c r="N912" s="657" t="s">
        <v>115</v>
      </c>
      <c r="O912" s="646" t="s">
        <v>371</v>
      </c>
    </row>
    <row r="913" spans="1:15">
      <c r="A913" s="647">
        <v>912</v>
      </c>
      <c r="B913" s="647">
        <v>500</v>
      </c>
      <c r="C913" s="646" t="s">
        <v>191</v>
      </c>
      <c r="D913" s="646">
        <v>12</v>
      </c>
      <c r="F913" s="654" t="str">
        <f>IF(M913="R",VLOOKUP(D913,'Routes and Directions'!$A$2:$D$283,3,FALSE),VLOOKUP(D913,'Routes and Directions'!$A$2:$D$283,4,FALSE))</f>
        <v>WB</v>
      </c>
      <c r="H913" s="646">
        <v>9.8480000000000008</v>
      </c>
      <c r="I913" s="646">
        <v>11.04</v>
      </c>
      <c r="K913" s="646">
        <v>0.61799999999999999</v>
      </c>
      <c r="L913" s="646">
        <v>1.81</v>
      </c>
      <c r="M913" s="646" t="s">
        <v>121</v>
      </c>
      <c r="N913" s="657" t="s">
        <v>123</v>
      </c>
      <c r="O913" s="646" t="s">
        <v>371</v>
      </c>
    </row>
    <row r="914" spans="1:15">
      <c r="A914" s="647">
        <v>913</v>
      </c>
      <c r="B914" s="647">
        <v>500</v>
      </c>
      <c r="C914" s="646" t="s">
        <v>191</v>
      </c>
      <c r="D914" s="646">
        <v>12</v>
      </c>
      <c r="F914" s="654" t="str">
        <f>IF(M914="R",VLOOKUP(D914,'Routes and Directions'!$A$2:$D$283,3,FALSE),VLOOKUP(D914,'Routes and Directions'!$A$2:$D$283,4,FALSE))</f>
        <v>WB</v>
      </c>
      <c r="H914" s="646">
        <v>11.04</v>
      </c>
      <c r="I914" s="646">
        <v>12.526</v>
      </c>
      <c r="K914" s="646">
        <v>1.81</v>
      </c>
      <c r="L914" s="646">
        <v>3.2959999999999998</v>
      </c>
      <c r="M914" s="646" t="s">
        <v>121</v>
      </c>
      <c r="N914" s="657" t="s">
        <v>115</v>
      </c>
      <c r="O914" s="646" t="s">
        <v>371</v>
      </c>
    </row>
    <row r="915" spans="1:15">
      <c r="A915" s="647">
        <v>914</v>
      </c>
      <c r="B915" s="647">
        <v>1600</v>
      </c>
      <c r="C915" s="646" t="s">
        <v>191</v>
      </c>
      <c r="D915" s="646">
        <v>12</v>
      </c>
      <c r="F915" s="654" t="str">
        <f>IF(M915="R",VLOOKUP(D915,'Routes and Directions'!$A$2:$D$283,3,FALSE),VLOOKUP(D915,'Routes and Directions'!$A$2:$D$283,4,FALSE))</f>
        <v>WB</v>
      </c>
      <c r="G915" s="646" t="s">
        <v>118</v>
      </c>
      <c r="H915" s="646">
        <v>12.526</v>
      </c>
      <c r="I915" s="646">
        <v>12.654</v>
      </c>
      <c r="K915" s="646">
        <v>3.2959999999999998</v>
      </c>
      <c r="L915" s="646">
        <v>3.4239999999999999</v>
      </c>
      <c r="M915" s="646" t="s">
        <v>121</v>
      </c>
      <c r="N915" s="657" t="s">
        <v>115</v>
      </c>
      <c r="O915" s="646" t="s">
        <v>371</v>
      </c>
    </row>
    <row r="916" spans="1:15">
      <c r="A916" s="647">
        <v>915</v>
      </c>
      <c r="B916" s="647">
        <v>1600</v>
      </c>
      <c r="C916" s="646" t="s">
        <v>191</v>
      </c>
      <c r="D916" s="646">
        <v>12</v>
      </c>
      <c r="F916" s="654" t="str">
        <f>IF(M916="R",VLOOKUP(D916,'Routes and Directions'!$A$2:$D$283,3,FALSE),VLOOKUP(D916,'Routes and Directions'!$A$2:$D$283,4,FALSE))</f>
        <v>WB</v>
      </c>
      <c r="G916" s="646" t="s">
        <v>118</v>
      </c>
      <c r="H916" s="646">
        <v>12.654</v>
      </c>
      <c r="I916" s="646">
        <v>15.731</v>
      </c>
      <c r="K916" s="646">
        <v>3.4239999999999999</v>
      </c>
      <c r="L916" s="646">
        <v>6.5010000000000003</v>
      </c>
      <c r="M916" s="646" t="s">
        <v>121</v>
      </c>
      <c r="N916" s="657" t="s">
        <v>123</v>
      </c>
      <c r="O916" s="646" t="s">
        <v>371</v>
      </c>
    </row>
    <row r="917" spans="1:15">
      <c r="A917" s="647">
        <v>916</v>
      </c>
      <c r="B917" s="647">
        <v>3400</v>
      </c>
      <c r="C917" s="646" t="s">
        <v>191</v>
      </c>
      <c r="D917" s="646">
        <v>12</v>
      </c>
      <c r="F917" s="654" t="str">
        <f>IF(M917="R",VLOOKUP(D917,'Routes and Directions'!$A$2:$D$283,3,FALSE),VLOOKUP(D917,'Routes and Directions'!$A$2:$D$283,4,FALSE))</f>
        <v>WB</v>
      </c>
      <c r="G917" s="646" t="s">
        <v>118</v>
      </c>
      <c r="H917" s="646">
        <v>15.837</v>
      </c>
      <c r="I917" s="646">
        <v>17.346</v>
      </c>
      <c r="K917" s="646">
        <v>6.5010000000000003</v>
      </c>
      <c r="L917" s="646">
        <v>8.01</v>
      </c>
      <c r="M917" s="646" t="s">
        <v>121</v>
      </c>
      <c r="N917" s="657" t="s">
        <v>123</v>
      </c>
      <c r="O917" s="646" t="s">
        <v>371</v>
      </c>
    </row>
    <row r="918" spans="1:15">
      <c r="A918" s="647">
        <v>917</v>
      </c>
      <c r="B918" s="647">
        <v>4600</v>
      </c>
      <c r="C918" s="646" t="s">
        <v>191</v>
      </c>
      <c r="D918" s="646">
        <v>12</v>
      </c>
      <c r="F918" s="654" t="str">
        <f>IF(M918="R",VLOOKUP(D918,'Routes and Directions'!$A$2:$D$283,3,FALSE),VLOOKUP(D918,'Routes and Directions'!$A$2:$D$283,4,FALSE))</f>
        <v>WB</v>
      </c>
      <c r="G918" s="646" t="s">
        <v>122</v>
      </c>
      <c r="H918" s="646">
        <v>17.346</v>
      </c>
      <c r="I918" s="646">
        <v>18.544</v>
      </c>
      <c r="K918" s="646">
        <v>8.01</v>
      </c>
      <c r="L918" s="646">
        <v>9.2080000000000002</v>
      </c>
      <c r="M918" s="646" t="s">
        <v>121</v>
      </c>
      <c r="N918" s="657" t="s">
        <v>123</v>
      </c>
      <c r="O918" s="646" t="s">
        <v>371</v>
      </c>
    </row>
    <row r="919" spans="1:15">
      <c r="A919" s="647">
        <v>918</v>
      </c>
      <c r="B919" s="647">
        <v>5700</v>
      </c>
      <c r="C919" s="646" t="s">
        <v>191</v>
      </c>
      <c r="D919" s="646">
        <v>12</v>
      </c>
      <c r="F919" s="654" t="str">
        <f>IF(M919="R",VLOOKUP(D919,'Routes and Directions'!$A$2:$D$283,3,FALSE),VLOOKUP(D919,'Routes and Directions'!$A$2:$D$283,4,FALSE))</f>
        <v>WB</v>
      </c>
      <c r="H919" s="646">
        <v>17.696999999999999</v>
      </c>
      <c r="I919" s="646">
        <v>21.457999999999998</v>
      </c>
      <c r="K919" s="646">
        <v>9.2080000000000002</v>
      </c>
      <c r="L919" s="646">
        <v>12.968999999999999</v>
      </c>
      <c r="M919" s="646" t="s">
        <v>121</v>
      </c>
      <c r="N919" s="657" t="s">
        <v>123</v>
      </c>
      <c r="O919" s="646" t="s">
        <v>371</v>
      </c>
    </row>
    <row r="920" spans="1:15">
      <c r="A920" s="647">
        <v>919</v>
      </c>
      <c r="B920" s="647">
        <v>5700</v>
      </c>
      <c r="C920" s="646" t="s">
        <v>191</v>
      </c>
      <c r="D920" s="646">
        <v>12</v>
      </c>
      <c r="F920" s="654" t="str">
        <f>IF(M920="R",VLOOKUP(D920,'Routes and Directions'!$A$2:$D$283,3,FALSE),VLOOKUP(D920,'Routes and Directions'!$A$2:$D$283,4,FALSE))</f>
        <v>WB</v>
      </c>
      <c r="H920" s="646">
        <v>21.457999999999998</v>
      </c>
      <c r="I920" s="646">
        <v>21.462</v>
      </c>
      <c r="K920" s="646">
        <v>12.968999999999999</v>
      </c>
      <c r="L920" s="646">
        <v>12.973000000000001</v>
      </c>
      <c r="M920" s="646" t="s">
        <v>121</v>
      </c>
      <c r="N920" s="657" t="s">
        <v>115</v>
      </c>
      <c r="O920" s="646" t="s">
        <v>371</v>
      </c>
    </row>
    <row r="921" spans="1:15">
      <c r="A921" s="647">
        <v>920</v>
      </c>
      <c r="B921" s="647">
        <v>5700</v>
      </c>
      <c r="C921" s="646" t="s">
        <v>191</v>
      </c>
      <c r="D921" s="646">
        <v>12</v>
      </c>
      <c r="F921" s="654" t="str">
        <f>IF(M921="R",VLOOKUP(D921,'Routes and Directions'!$A$2:$D$283,3,FALSE),VLOOKUP(D921,'Routes and Directions'!$A$2:$D$283,4,FALSE))</f>
        <v>WB</v>
      </c>
      <c r="H921" s="646">
        <v>21.462</v>
      </c>
      <c r="I921" s="646">
        <v>22.027000000000001</v>
      </c>
      <c r="K921" s="646">
        <v>12.973000000000001</v>
      </c>
      <c r="L921" s="646">
        <v>13.538</v>
      </c>
      <c r="M921" s="646" t="s">
        <v>121</v>
      </c>
      <c r="N921" s="657" t="s">
        <v>123</v>
      </c>
      <c r="O921" s="646" t="s">
        <v>371</v>
      </c>
    </row>
    <row r="922" spans="1:15">
      <c r="A922" s="647">
        <v>921</v>
      </c>
      <c r="B922" s="647">
        <v>5700</v>
      </c>
      <c r="C922" s="646" t="s">
        <v>191</v>
      </c>
      <c r="D922" s="646">
        <v>12</v>
      </c>
      <c r="F922" s="654" t="str">
        <f>IF(M922="R",VLOOKUP(D922,'Routes and Directions'!$A$2:$D$283,3,FALSE),VLOOKUP(D922,'Routes and Directions'!$A$2:$D$283,4,FALSE))</f>
        <v>WB</v>
      </c>
      <c r="H922" s="646">
        <v>22.027000000000001</v>
      </c>
      <c r="I922" s="646">
        <v>35.11</v>
      </c>
      <c r="K922" s="646">
        <v>13.538</v>
      </c>
      <c r="L922" s="646">
        <v>26.620999999999999</v>
      </c>
      <c r="M922" s="646" t="s">
        <v>121</v>
      </c>
      <c r="N922" s="657" t="s">
        <v>115</v>
      </c>
      <c r="O922" s="646" t="s">
        <v>371</v>
      </c>
    </row>
    <row r="923" spans="1:15">
      <c r="A923" s="647">
        <v>922</v>
      </c>
      <c r="B923" s="647">
        <v>5700</v>
      </c>
      <c r="C923" s="646" t="s">
        <v>191</v>
      </c>
      <c r="D923" s="646">
        <v>12</v>
      </c>
      <c r="F923" s="654" t="str">
        <f>IF(M923="R",VLOOKUP(D923,'Routes and Directions'!$A$2:$D$283,3,FALSE),VLOOKUP(D923,'Routes and Directions'!$A$2:$D$283,4,FALSE))</f>
        <v>WB</v>
      </c>
      <c r="H923" s="646">
        <v>35.11</v>
      </c>
      <c r="I923" s="646">
        <v>35.53</v>
      </c>
      <c r="K923" s="646">
        <v>26.620999999999999</v>
      </c>
      <c r="L923" s="646">
        <v>27.041</v>
      </c>
      <c r="M923" s="646" t="s">
        <v>121</v>
      </c>
      <c r="N923" s="657" t="s">
        <v>123</v>
      </c>
      <c r="O923" s="646" t="s">
        <v>371</v>
      </c>
    </row>
    <row r="924" spans="1:15">
      <c r="A924" s="647">
        <v>923</v>
      </c>
      <c r="B924" s="647">
        <v>5700</v>
      </c>
      <c r="C924" s="646" t="s">
        <v>191</v>
      </c>
      <c r="D924" s="646">
        <v>12</v>
      </c>
      <c r="F924" s="654" t="str">
        <f>IF(M924="R",VLOOKUP(D924,'Routes and Directions'!$A$2:$D$283,3,FALSE),VLOOKUP(D924,'Routes and Directions'!$A$2:$D$283,4,FALSE))</f>
        <v>WB</v>
      </c>
      <c r="H924" s="646">
        <v>35.53</v>
      </c>
      <c r="I924" s="646">
        <v>36.137999999999998</v>
      </c>
      <c r="K924" s="646">
        <v>27.041</v>
      </c>
      <c r="L924" s="646">
        <v>27.649000000000001</v>
      </c>
      <c r="M924" s="646" t="s">
        <v>121</v>
      </c>
      <c r="N924" s="657" t="s">
        <v>115</v>
      </c>
      <c r="O924" s="646" t="s">
        <v>371</v>
      </c>
    </row>
    <row r="925" spans="1:15">
      <c r="A925" s="647">
        <v>924</v>
      </c>
      <c r="B925" s="647">
        <v>5700</v>
      </c>
      <c r="C925" s="646" t="s">
        <v>191</v>
      </c>
      <c r="D925" s="646">
        <v>12</v>
      </c>
      <c r="F925" s="654" t="str">
        <f>IF(M925="R",VLOOKUP(D925,'Routes and Directions'!$A$2:$D$283,3,FALSE),VLOOKUP(D925,'Routes and Directions'!$A$2:$D$283,4,FALSE))</f>
        <v>WB</v>
      </c>
      <c r="H925" s="646">
        <v>36.137999999999998</v>
      </c>
      <c r="I925" s="646">
        <v>36.473999999999997</v>
      </c>
      <c r="K925" s="646">
        <v>27.649000000000001</v>
      </c>
      <c r="L925" s="646">
        <v>27.984999999999999</v>
      </c>
      <c r="M925" s="646" t="s">
        <v>121</v>
      </c>
      <c r="N925" s="657" t="s">
        <v>123</v>
      </c>
      <c r="O925" s="646" t="s">
        <v>371</v>
      </c>
    </row>
    <row r="926" spans="1:15">
      <c r="A926" s="647">
        <v>925</v>
      </c>
      <c r="B926" s="647">
        <v>5700</v>
      </c>
      <c r="C926" s="646" t="s">
        <v>191</v>
      </c>
      <c r="D926" s="646">
        <v>12</v>
      </c>
      <c r="F926" s="654" t="str">
        <f>IF(M926="R",VLOOKUP(D926,'Routes and Directions'!$A$2:$D$283,3,FALSE),VLOOKUP(D926,'Routes and Directions'!$A$2:$D$283,4,FALSE))</f>
        <v>WB</v>
      </c>
      <c r="H926" s="646">
        <v>36.473999999999997</v>
      </c>
      <c r="I926" s="646">
        <v>36.549999999999997</v>
      </c>
      <c r="K926" s="646">
        <v>27.984999999999999</v>
      </c>
      <c r="L926" s="646">
        <v>28.061</v>
      </c>
      <c r="M926" s="646" t="s">
        <v>121</v>
      </c>
      <c r="N926" s="657" t="s">
        <v>115</v>
      </c>
      <c r="O926" s="646" t="s">
        <v>371</v>
      </c>
    </row>
    <row r="927" spans="1:15">
      <c r="A927" s="647">
        <v>926</v>
      </c>
      <c r="B927" s="647">
        <v>5700</v>
      </c>
      <c r="C927" s="646" t="s">
        <v>191</v>
      </c>
      <c r="D927" s="646">
        <v>12</v>
      </c>
      <c r="F927" s="654" t="str">
        <f>IF(M927="R",VLOOKUP(D927,'Routes and Directions'!$A$2:$D$283,3,FALSE),VLOOKUP(D927,'Routes and Directions'!$A$2:$D$283,4,FALSE))</f>
        <v>WB</v>
      </c>
      <c r="H927" s="646">
        <v>36.549999999999997</v>
      </c>
      <c r="I927" s="646">
        <v>37.4</v>
      </c>
      <c r="K927" s="646">
        <v>28.061</v>
      </c>
      <c r="L927" s="646">
        <v>28.911000000000001</v>
      </c>
      <c r="M927" s="646" t="s">
        <v>121</v>
      </c>
      <c r="N927" s="657" t="s">
        <v>123</v>
      </c>
      <c r="O927" s="646" t="s">
        <v>371</v>
      </c>
    </row>
    <row r="928" spans="1:15">
      <c r="A928" s="647">
        <v>927</v>
      </c>
      <c r="B928" s="647">
        <v>5700</v>
      </c>
      <c r="C928" s="646" t="s">
        <v>191</v>
      </c>
      <c r="D928" s="646">
        <v>12</v>
      </c>
      <c r="F928" s="654" t="str">
        <f>IF(M928="R",VLOOKUP(D928,'Routes and Directions'!$A$2:$D$283,3,FALSE),VLOOKUP(D928,'Routes and Directions'!$A$2:$D$283,4,FALSE))</f>
        <v>WB</v>
      </c>
      <c r="H928" s="646">
        <v>37.4</v>
      </c>
      <c r="I928" s="646">
        <v>37.564</v>
      </c>
      <c r="K928" s="646">
        <v>28.911000000000001</v>
      </c>
      <c r="L928" s="646">
        <v>29.074999999999999</v>
      </c>
      <c r="M928" s="646" t="s">
        <v>121</v>
      </c>
      <c r="N928" s="657" t="s">
        <v>115</v>
      </c>
      <c r="O928" s="646" t="s">
        <v>371</v>
      </c>
    </row>
    <row r="929" spans="1:15">
      <c r="A929" s="647">
        <v>928</v>
      </c>
      <c r="B929" s="647">
        <v>5700</v>
      </c>
      <c r="C929" s="646" t="s">
        <v>191</v>
      </c>
      <c r="D929" s="646">
        <v>12</v>
      </c>
      <c r="F929" s="654" t="str">
        <f>IF(M929="R",VLOOKUP(D929,'Routes and Directions'!$A$2:$D$283,3,FALSE),VLOOKUP(D929,'Routes and Directions'!$A$2:$D$283,4,FALSE))</f>
        <v>WB</v>
      </c>
      <c r="H929" s="646">
        <v>37.564</v>
      </c>
      <c r="I929" s="646">
        <v>38.06</v>
      </c>
      <c r="K929" s="646">
        <v>29.074999999999999</v>
      </c>
      <c r="L929" s="646">
        <v>29.571000000000002</v>
      </c>
      <c r="M929" s="646" t="s">
        <v>121</v>
      </c>
      <c r="N929" s="657" t="s">
        <v>123</v>
      </c>
      <c r="O929" s="646" t="s">
        <v>371</v>
      </c>
    </row>
    <row r="930" spans="1:15">
      <c r="A930" s="647">
        <v>929</v>
      </c>
      <c r="B930" s="647">
        <v>5700</v>
      </c>
      <c r="C930" s="646" t="s">
        <v>191</v>
      </c>
      <c r="D930" s="646">
        <v>12</v>
      </c>
      <c r="F930" s="654" t="str">
        <f>IF(M930="R",VLOOKUP(D930,'Routes and Directions'!$A$2:$D$283,3,FALSE),VLOOKUP(D930,'Routes and Directions'!$A$2:$D$283,4,FALSE))</f>
        <v>WB</v>
      </c>
      <c r="H930" s="646">
        <v>38.06</v>
      </c>
      <c r="I930" s="646">
        <v>41.360999999999997</v>
      </c>
      <c r="K930" s="646">
        <v>29.571000000000002</v>
      </c>
      <c r="L930" s="646">
        <v>32.872</v>
      </c>
      <c r="M930" s="646" t="s">
        <v>121</v>
      </c>
      <c r="N930" s="657" t="s">
        <v>115</v>
      </c>
      <c r="O930" s="646" t="s">
        <v>371</v>
      </c>
    </row>
    <row r="931" spans="1:15">
      <c r="A931" s="647">
        <v>930</v>
      </c>
      <c r="B931" s="647">
        <v>16300</v>
      </c>
      <c r="C931" s="646" t="s">
        <v>186</v>
      </c>
      <c r="D931" s="646">
        <v>12</v>
      </c>
      <c r="F931" s="654" t="str">
        <f>IF(M931="R",VLOOKUP(D931,'Routes and Directions'!$A$2:$D$283,3,FALSE),VLOOKUP(D931,'Routes and Directions'!$A$2:$D$283,4,FALSE))</f>
        <v>WB</v>
      </c>
      <c r="H931" s="646">
        <v>0</v>
      </c>
      <c r="I931" s="646">
        <v>3.3140000000000001</v>
      </c>
      <c r="K931" s="646">
        <v>32.872</v>
      </c>
      <c r="L931" s="646">
        <v>36.186</v>
      </c>
      <c r="M931" s="646" t="s">
        <v>121</v>
      </c>
      <c r="N931" s="657" t="s">
        <v>115</v>
      </c>
      <c r="O931" s="646" t="s">
        <v>371</v>
      </c>
    </row>
    <row r="932" spans="1:15">
      <c r="A932" s="647">
        <v>931</v>
      </c>
      <c r="B932" s="647">
        <v>17700</v>
      </c>
      <c r="C932" s="646" t="s">
        <v>214</v>
      </c>
      <c r="D932" s="646">
        <v>12</v>
      </c>
      <c r="F932" s="654" t="str">
        <f>IF(M932="R",VLOOKUP(D932,'Routes and Directions'!$A$2:$D$283,3,FALSE),VLOOKUP(D932,'Routes and Directions'!$A$2:$D$283,4,FALSE))</f>
        <v>WB</v>
      </c>
      <c r="H932" s="646">
        <v>0</v>
      </c>
      <c r="I932" s="646">
        <v>2.4689999999999999</v>
      </c>
      <c r="K932" s="646">
        <v>36.186</v>
      </c>
      <c r="L932" s="646">
        <v>38.655000000000001</v>
      </c>
      <c r="M932" s="646" t="s">
        <v>121</v>
      </c>
      <c r="N932" s="657" t="s">
        <v>115</v>
      </c>
      <c r="O932" s="646" t="s">
        <v>371</v>
      </c>
    </row>
    <row r="933" spans="1:15">
      <c r="A933" s="647">
        <v>932</v>
      </c>
      <c r="B933" s="647">
        <v>18000</v>
      </c>
      <c r="C933" s="646" t="s">
        <v>214</v>
      </c>
      <c r="D933" s="646">
        <v>12</v>
      </c>
      <c r="F933" s="654" t="str">
        <f>IF(M933="R",VLOOKUP(D933,'Routes and Directions'!$A$2:$D$283,3,FALSE),VLOOKUP(D933,'Routes and Directions'!$A$2:$D$283,4,FALSE))</f>
        <v>WB</v>
      </c>
      <c r="G933" s="646" t="s">
        <v>118</v>
      </c>
      <c r="H933" s="646">
        <v>2.4689999999999999</v>
      </c>
      <c r="I933" s="646">
        <v>2.6869999999999998</v>
      </c>
      <c r="K933" s="646">
        <v>38.655000000000001</v>
      </c>
      <c r="L933" s="646">
        <v>38.872999999999998</v>
      </c>
      <c r="M933" s="646" t="s">
        <v>121</v>
      </c>
      <c r="N933" s="657" t="s">
        <v>115</v>
      </c>
      <c r="O933" s="646" t="s">
        <v>371</v>
      </c>
    </row>
    <row r="934" spans="1:15">
      <c r="A934" s="647">
        <v>933</v>
      </c>
      <c r="B934" s="647">
        <v>18000</v>
      </c>
      <c r="C934" s="646" t="s">
        <v>214</v>
      </c>
      <c r="D934" s="646">
        <v>12</v>
      </c>
      <c r="F934" s="654" t="str">
        <f>IF(M934="R",VLOOKUP(D934,'Routes and Directions'!$A$2:$D$283,3,FALSE),VLOOKUP(D934,'Routes and Directions'!$A$2:$D$283,4,FALSE))</f>
        <v>WB</v>
      </c>
      <c r="G934" s="646" t="s">
        <v>118</v>
      </c>
      <c r="H934" s="646">
        <v>2.6869999999999998</v>
      </c>
      <c r="I934" s="646">
        <v>2.794</v>
      </c>
      <c r="K934" s="646">
        <v>38.872999999999998</v>
      </c>
      <c r="L934" s="646">
        <v>38.979999999999997</v>
      </c>
      <c r="M934" s="646" t="s">
        <v>121</v>
      </c>
      <c r="N934" s="657" t="s">
        <v>123</v>
      </c>
      <c r="O934" s="646" t="s">
        <v>371</v>
      </c>
    </row>
    <row r="935" spans="1:15">
      <c r="A935" s="647">
        <v>934</v>
      </c>
      <c r="B935" s="647">
        <v>19610</v>
      </c>
      <c r="C935" s="646" t="s">
        <v>214</v>
      </c>
      <c r="D935" s="646">
        <v>12</v>
      </c>
      <c r="F935" s="654" t="str">
        <f>IF(M935="R",VLOOKUP(D935,'Routes and Directions'!$A$2:$D$283,3,FALSE),VLOOKUP(D935,'Routes and Directions'!$A$2:$D$283,4,FALSE))</f>
        <v>WB</v>
      </c>
      <c r="G935" s="646" t="s">
        <v>121</v>
      </c>
      <c r="H935" s="646">
        <v>1.8009999999999999</v>
      </c>
      <c r="I935" s="646">
        <v>3.206</v>
      </c>
      <c r="K935" s="646">
        <v>38.979999999999997</v>
      </c>
      <c r="L935" s="646">
        <v>40.384999999999998</v>
      </c>
      <c r="M935" s="646" t="s">
        <v>121</v>
      </c>
      <c r="N935" s="657" t="s">
        <v>123</v>
      </c>
      <c r="O935" s="646" t="s">
        <v>371</v>
      </c>
    </row>
    <row r="936" spans="1:15">
      <c r="A936" s="647">
        <v>935</v>
      </c>
      <c r="B936" s="647">
        <v>19800</v>
      </c>
      <c r="C936" s="646" t="s">
        <v>214</v>
      </c>
      <c r="D936" s="646">
        <v>12</v>
      </c>
      <c r="F936" s="654" t="str">
        <f>IF(M936="R",VLOOKUP(D936,'Routes and Directions'!$A$2:$D$283,3,FALSE),VLOOKUP(D936,'Routes and Directions'!$A$2:$D$283,4,FALSE))</f>
        <v>WB</v>
      </c>
      <c r="G936" s="646" t="s">
        <v>118</v>
      </c>
      <c r="H936" s="646">
        <v>3.206</v>
      </c>
      <c r="I936" s="646">
        <v>5.15</v>
      </c>
      <c r="K936" s="646">
        <v>40.384999999999998</v>
      </c>
      <c r="L936" s="646">
        <v>42.329000000000001</v>
      </c>
      <c r="M936" s="646" t="s">
        <v>121</v>
      </c>
      <c r="N936" s="657" t="s">
        <v>123</v>
      </c>
      <c r="O936" s="646" t="s">
        <v>371</v>
      </c>
    </row>
    <row r="937" spans="1:15">
      <c r="A937" s="647">
        <v>936</v>
      </c>
      <c r="B937" s="647">
        <v>21010</v>
      </c>
      <c r="C937" s="646" t="s">
        <v>214</v>
      </c>
      <c r="D937" s="646">
        <v>12</v>
      </c>
      <c r="F937" s="654" t="str">
        <f>IF(M937="R",VLOOKUP(D937,'Routes and Directions'!$A$2:$D$283,3,FALSE),VLOOKUP(D937,'Routes and Directions'!$A$2:$D$283,4,FALSE))</f>
        <v>WB</v>
      </c>
      <c r="H937" s="646">
        <v>5.15</v>
      </c>
      <c r="I937" s="646">
        <v>14.446</v>
      </c>
      <c r="K937" s="646">
        <v>42.329000000000001</v>
      </c>
      <c r="L937" s="646">
        <v>51.625</v>
      </c>
      <c r="M937" s="646" t="s">
        <v>121</v>
      </c>
      <c r="N937" s="657" t="s">
        <v>115</v>
      </c>
      <c r="O937" s="646" t="s">
        <v>371</v>
      </c>
    </row>
    <row r="938" spans="1:15">
      <c r="A938" s="647">
        <v>937</v>
      </c>
      <c r="B938" s="647">
        <v>22750</v>
      </c>
      <c r="C938" s="646" t="s">
        <v>214</v>
      </c>
      <c r="D938" s="646">
        <v>12</v>
      </c>
      <c r="F938" s="654" t="str">
        <f>IF(M938="R",VLOOKUP(D938,'Routes and Directions'!$A$2:$D$283,3,FALSE),VLOOKUP(D938,'Routes and Directions'!$A$2:$D$283,4,FALSE))</f>
        <v>WB</v>
      </c>
      <c r="G938" s="646" t="s">
        <v>118</v>
      </c>
      <c r="H938" s="646">
        <v>14.446</v>
      </c>
      <c r="I938" s="646">
        <v>15.058</v>
      </c>
      <c r="K938" s="646">
        <v>51.625</v>
      </c>
      <c r="L938" s="646">
        <v>52.237000000000002</v>
      </c>
      <c r="M938" s="646" t="s">
        <v>121</v>
      </c>
      <c r="N938" s="657" t="s">
        <v>115</v>
      </c>
      <c r="O938" s="646" t="s">
        <v>371</v>
      </c>
    </row>
    <row r="939" spans="1:15">
      <c r="A939" s="647">
        <v>938</v>
      </c>
      <c r="B939" s="647">
        <v>22790</v>
      </c>
      <c r="C939" s="646" t="s">
        <v>214</v>
      </c>
      <c r="D939" s="646">
        <v>12</v>
      </c>
      <c r="F939" s="654" t="str">
        <f>IF(M939="R",VLOOKUP(D939,'Routes and Directions'!$A$2:$D$283,3,FALSE),VLOOKUP(D939,'Routes and Directions'!$A$2:$D$283,4,FALSE))</f>
        <v>WB</v>
      </c>
      <c r="H939" s="646">
        <v>15.058</v>
      </c>
      <c r="I939" s="646">
        <v>16.975000000000001</v>
      </c>
      <c r="K939" s="646">
        <v>52.237000000000002</v>
      </c>
      <c r="L939" s="646">
        <v>54.154000000000003</v>
      </c>
      <c r="M939" s="646" t="s">
        <v>121</v>
      </c>
      <c r="N939" s="657" t="s">
        <v>115</v>
      </c>
      <c r="O939" s="646" t="s">
        <v>371</v>
      </c>
    </row>
    <row r="940" spans="1:15">
      <c r="A940" s="647">
        <v>939</v>
      </c>
      <c r="B940" s="647">
        <v>23300</v>
      </c>
      <c r="C940" s="646" t="s">
        <v>214</v>
      </c>
      <c r="D940" s="646">
        <v>12</v>
      </c>
      <c r="F940" s="654" t="str">
        <f>IF(M940="R",VLOOKUP(D940,'Routes and Directions'!$A$2:$D$283,3,FALSE),VLOOKUP(D940,'Routes and Directions'!$A$2:$D$283,4,FALSE))</f>
        <v>WB</v>
      </c>
      <c r="G940" s="646" t="s">
        <v>118</v>
      </c>
      <c r="H940" s="646">
        <v>16.975000000000001</v>
      </c>
      <c r="I940" s="646">
        <v>17.373000000000001</v>
      </c>
      <c r="K940" s="646">
        <v>54.154000000000003</v>
      </c>
      <c r="L940" s="646">
        <v>54.552</v>
      </c>
      <c r="M940" s="646" t="s">
        <v>121</v>
      </c>
      <c r="N940" s="657" t="s">
        <v>115</v>
      </c>
      <c r="O940" s="646" t="s">
        <v>371</v>
      </c>
    </row>
    <row r="941" spans="1:15">
      <c r="A941" s="647">
        <v>940</v>
      </c>
      <c r="B941" s="647">
        <v>23500</v>
      </c>
      <c r="C941" s="646" t="s">
        <v>214</v>
      </c>
      <c r="D941" s="646">
        <v>12</v>
      </c>
      <c r="F941" s="654" t="str">
        <f>IF(M941="R",VLOOKUP(D941,'Routes and Directions'!$A$2:$D$283,3,FALSE),VLOOKUP(D941,'Routes and Directions'!$A$2:$D$283,4,FALSE))</f>
        <v>WB</v>
      </c>
      <c r="H941" s="646">
        <v>17.366</v>
      </c>
      <c r="I941" s="646">
        <v>23.414999999999999</v>
      </c>
      <c r="K941" s="646">
        <v>54.552</v>
      </c>
      <c r="L941" s="646">
        <v>60.600999999999999</v>
      </c>
      <c r="M941" s="646" t="s">
        <v>121</v>
      </c>
      <c r="N941" s="657" t="s">
        <v>115</v>
      </c>
      <c r="O941" s="646" t="s">
        <v>371</v>
      </c>
    </row>
    <row r="942" spans="1:15">
      <c r="A942" s="647">
        <v>941</v>
      </c>
      <c r="B942" s="647">
        <v>25500</v>
      </c>
      <c r="C942" s="646" t="s">
        <v>214</v>
      </c>
      <c r="D942" s="646">
        <v>12</v>
      </c>
      <c r="F942" s="654" t="str">
        <f>IF(M942="R",VLOOKUP(D942,'Routes and Directions'!$A$2:$D$283,3,FALSE),VLOOKUP(D942,'Routes and Directions'!$A$2:$D$283,4,FALSE))</f>
        <v>WB</v>
      </c>
      <c r="G942" s="646" t="s">
        <v>118</v>
      </c>
      <c r="H942" s="646">
        <v>23.414999999999999</v>
      </c>
      <c r="I942" s="646">
        <v>23.811</v>
      </c>
      <c r="K942" s="646">
        <v>60.600999999999999</v>
      </c>
      <c r="L942" s="646">
        <v>60.997</v>
      </c>
      <c r="M942" s="646" t="s">
        <v>121</v>
      </c>
      <c r="N942" s="657" t="s">
        <v>115</v>
      </c>
      <c r="O942" s="646" t="s">
        <v>371</v>
      </c>
    </row>
    <row r="943" spans="1:15">
      <c r="A943" s="647">
        <v>942</v>
      </c>
      <c r="B943" s="647">
        <v>25800</v>
      </c>
      <c r="C943" s="646" t="s">
        <v>214</v>
      </c>
      <c r="D943" s="646">
        <v>12</v>
      </c>
      <c r="F943" s="654" t="str">
        <f>IF(M943="R",VLOOKUP(D943,'Routes and Directions'!$A$2:$D$283,3,FALSE),VLOOKUP(D943,'Routes and Directions'!$A$2:$D$283,4,FALSE))</f>
        <v>WB</v>
      </c>
      <c r="H943" s="646">
        <v>23.811</v>
      </c>
      <c r="I943" s="646">
        <v>25.497</v>
      </c>
      <c r="K943" s="646">
        <v>60.997</v>
      </c>
      <c r="L943" s="646">
        <v>62.683</v>
      </c>
      <c r="M943" s="646" t="s">
        <v>121</v>
      </c>
      <c r="N943" s="657" t="s">
        <v>115</v>
      </c>
      <c r="O943" s="646" t="s">
        <v>371</v>
      </c>
    </row>
    <row r="944" spans="1:15">
      <c r="A944" s="647">
        <v>943</v>
      </c>
      <c r="B944" s="647">
        <v>25800</v>
      </c>
      <c r="C944" s="646" t="s">
        <v>214</v>
      </c>
      <c r="D944" s="646">
        <v>12</v>
      </c>
      <c r="F944" s="654" t="str">
        <f>IF(M944="R",VLOOKUP(D944,'Routes and Directions'!$A$2:$D$283,3,FALSE),VLOOKUP(D944,'Routes and Directions'!$A$2:$D$283,4,FALSE))</f>
        <v>WB</v>
      </c>
      <c r="H944" s="646">
        <v>25.497</v>
      </c>
      <c r="I944" s="646">
        <v>26.242000000000001</v>
      </c>
      <c r="K944" s="646">
        <v>62.683</v>
      </c>
      <c r="L944" s="646">
        <v>63.427999999999997</v>
      </c>
      <c r="M944" s="646" t="s">
        <v>121</v>
      </c>
      <c r="N944" s="657" t="s">
        <v>123</v>
      </c>
      <c r="O944" s="646" t="s">
        <v>371</v>
      </c>
    </row>
    <row r="945" spans="1:15">
      <c r="A945" s="647">
        <v>944</v>
      </c>
      <c r="B945" s="647">
        <v>25800</v>
      </c>
      <c r="C945" s="646" t="s">
        <v>214</v>
      </c>
      <c r="D945" s="646">
        <v>12</v>
      </c>
      <c r="F945" s="654" t="str">
        <f>IF(M945="R",VLOOKUP(D945,'Routes and Directions'!$A$2:$D$283,3,FALSE),VLOOKUP(D945,'Routes and Directions'!$A$2:$D$283,4,FALSE))</f>
        <v>WB</v>
      </c>
      <c r="H945" s="646">
        <v>26.242000000000001</v>
      </c>
      <c r="I945" s="646">
        <v>26.41</v>
      </c>
      <c r="K945" s="646">
        <v>63.427999999999997</v>
      </c>
      <c r="L945" s="646">
        <v>63.595999999999997</v>
      </c>
      <c r="M945" s="646" t="s">
        <v>121</v>
      </c>
      <c r="N945" s="657" t="s">
        <v>115</v>
      </c>
      <c r="O945" s="646" t="s">
        <v>371</v>
      </c>
    </row>
    <row r="946" spans="1:15">
      <c r="A946" s="647">
        <v>945</v>
      </c>
      <c r="B946" s="647">
        <v>26730</v>
      </c>
      <c r="C946" s="646" t="s">
        <v>178</v>
      </c>
      <c r="D946" s="646">
        <v>12</v>
      </c>
      <c r="F946" s="654" t="str">
        <f>IF(M946="R",VLOOKUP(D946,'Routes and Directions'!$A$2:$D$283,3,FALSE),VLOOKUP(D946,'Routes and Directions'!$A$2:$D$283,4,FALSE))</f>
        <v>WB</v>
      </c>
      <c r="H946" s="646">
        <v>0</v>
      </c>
      <c r="I946" s="646">
        <v>0.39500000000000002</v>
      </c>
      <c r="K946" s="646">
        <v>63.595999999999997</v>
      </c>
      <c r="L946" s="646">
        <v>63.991</v>
      </c>
      <c r="M946" s="646" t="s">
        <v>121</v>
      </c>
      <c r="N946" s="657" t="s">
        <v>115</v>
      </c>
      <c r="O946" s="646" t="s">
        <v>371</v>
      </c>
    </row>
    <row r="947" spans="1:15">
      <c r="A947" s="647">
        <v>946</v>
      </c>
      <c r="B947" s="647">
        <v>26730</v>
      </c>
      <c r="C947" s="646" t="s">
        <v>178</v>
      </c>
      <c r="D947" s="646">
        <v>12</v>
      </c>
      <c r="F947" s="654" t="str">
        <f>IF(M947="R",VLOOKUP(D947,'Routes and Directions'!$A$2:$D$283,3,FALSE),VLOOKUP(D947,'Routes and Directions'!$A$2:$D$283,4,FALSE))</f>
        <v>WB</v>
      </c>
      <c r="H947" s="646">
        <v>0.39500000000000002</v>
      </c>
      <c r="I947" s="646">
        <v>0.99099999999999999</v>
      </c>
      <c r="K947" s="646">
        <v>63.991</v>
      </c>
      <c r="L947" s="646">
        <v>64.587000000000003</v>
      </c>
      <c r="M947" s="646" t="s">
        <v>121</v>
      </c>
      <c r="N947" s="657" t="s">
        <v>123</v>
      </c>
      <c r="O947" s="646" t="s">
        <v>371</v>
      </c>
    </row>
    <row r="948" spans="1:15">
      <c r="A948" s="647">
        <v>947</v>
      </c>
      <c r="B948" s="647">
        <v>26730</v>
      </c>
      <c r="C948" s="646" t="s">
        <v>178</v>
      </c>
      <c r="D948" s="646">
        <v>12</v>
      </c>
      <c r="F948" s="654" t="str">
        <f>IF(M948="R",VLOOKUP(D948,'Routes and Directions'!$A$2:$D$283,3,FALSE),VLOOKUP(D948,'Routes and Directions'!$A$2:$D$283,4,FALSE))</f>
        <v>WB</v>
      </c>
      <c r="H948" s="646">
        <v>0.99099999999999999</v>
      </c>
      <c r="I948" s="646">
        <v>6.2</v>
      </c>
      <c r="K948" s="646">
        <v>64.587000000000003</v>
      </c>
      <c r="L948" s="646">
        <v>69.796000000000006</v>
      </c>
      <c r="M948" s="646" t="s">
        <v>121</v>
      </c>
      <c r="N948" s="657" t="s">
        <v>115</v>
      </c>
      <c r="O948" s="646" t="s">
        <v>371</v>
      </c>
    </row>
    <row r="949" spans="1:15">
      <c r="A949" s="647">
        <v>948</v>
      </c>
      <c r="B949" s="647">
        <v>28300</v>
      </c>
      <c r="C949" s="646" t="s">
        <v>213</v>
      </c>
      <c r="D949" s="646">
        <v>12</v>
      </c>
      <c r="F949" s="654" t="str">
        <f>IF(M949="R",VLOOKUP(D949,'Routes and Directions'!$A$2:$D$283,3,FALSE),VLOOKUP(D949,'Routes and Directions'!$A$2:$D$283,4,FALSE))</f>
        <v>WB</v>
      </c>
      <c r="H949" s="646">
        <v>0</v>
      </c>
      <c r="I949" s="646">
        <v>4.2270000000000003</v>
      </c>
      <c r="K949" s="646">
        <v>69.796000000000006</v>
      </c>
      <c r="L949" s="646">
        <v>74.022999999999996</v>
      </c>
      <c r="M949" s="646" t="s">
        <v>121</v>
      </c>
      <c r="N949" s="657" t="s">
        <v>115</v>
      </c>
      <c r="O949" s="646" t="s">
        <v>371</v>
      </c>
    </row>
    <row r="950" spans="1:15">
      <c r="A950" s="647">
        <v>949</v>
      </c>
      <c r="B950" s="647">
        <v>28740</v>
      </c>
      <c r="C950" s="646" t="s">
        <v>213</v>
      </c>
      <c r="D950" s="646">
        <v>12</v>
      </c>
      <c r="F950" s="654" t="str">
        <f>IF(M950="R",VLOOKUP(D950,'Routes and Directions'!$A$2:$D$283,3,FALSE),VLOOKUP(D950,'Routes and Directions'!$A$2:$D$283,4,FALSE))</f>
        <v>WB</v>
      </c>
      <c r="G950" s="646" t="s">
        <v>118</v>
      </c>
      <c r="H950" s="646">
        <v>4.2270000000000003</v>
      </c>
      <c r="I950" s="646">
        <v>4.8019999999999996</v>
      </c>
      <c r="K950" s="646">
        <v>74.022999999999996</v>
      </c>
      <c r="L950" s="646">
        <v>74.597999999999999</v>
      </c>
      <c r="M950" s="646" t="s">
        <v>121</v>
      </c>
      <c r="N950" s="657" t="s">
        <v>115</v>
      </c>
      <c r="O950" s="646" t="s">
        <v>371</v>
      </c>
    </row>
    <row r="951" spans="1:15">
      <c r="A951" s="647">
        <v>950</v>
      </c>
      <c r="B951" s="647">
        <v>28770</v>
      </c>
      <c r="C951" s="646" t="s">
        <v>213</v>
      </c>
      <c r="D951" s="646">
        <v>12</v>
      </c>
      <c r="F951" s="654" t="str">
        <f>IF(M951="R",VLOOKUP(D951,'Routes and Directions'!$A$2:$D$283,3,FALSE),VLOOKUP(D951,'Routes and Directions'!$A$2:$D$283,4,FALSE))</f>
        <v>WB</v>
      </c>
      <c r="G951" s="646" t="s">
        <v>119</v>
      </c>
      <c r="H951" s="646">
        <v>4.8019999999999996</v>
      </c>
      <c r="I951" s="646">
        <v>5.0869999999999997</v>
      </c>
      <c r="K951" s="646">
        <v>74.597999999999999</v>
      </c>
      <c r="L951" s="646">
        <v>74.882999999999996</v>
      </c>
      <c r="M951" s="646" t="s">
        <v>121</v>
      </c>
      <c r="N951" s="657" t="s">
        <v>115</v>
      </c>
      <c r="O951" s="646" t="s">
        <v>371</v>
      </c>
    </row>
    <row r="952" spans="1:15">
      <c r="A952" s="647">
        <v>951</v>
      </c>
      <c r="B952" s="647">
        <v>29400</v>
      </c>
      <c r="C952" s="646" t="s">
        <v>213</v>
      </c>
      <c r="D952" s="646">
        <v>12</v>
      </c>
      <c r="F952" s="654" t="str">
        <f>IF(M952="R",VLOOKUP(D952,'Routes and Directions'!$A$2:$D$283,3,FALSE),VLOOKUP(D952,'Routes and Directions'!$A$2:$D$283,4,FALSE))</f>
        <v>WB</v>
      </c>
      <c r="H952" s="646">
        <v>5.0990000000000002</v>
      </c>
      <c r="I952" s="646">
        <v>9.5950000000000006</v>
      </c>
      <c r="K952" s="646">
        <v>74.882999999999996</v>
      </c>
      <c r="L952" s="646">
        <v>79.379000000000005</v>
      </c>
      <c r="M952" s="646" t="s">
        <v>121</v>
      </c>
      <c r="N952" s="657" t="s">
        <v>115</v>
      </c>
      <c r="O952" s="646" t="s">
        <v>371</v>
      </c>
    </row>
    <row r="953" spans="1:15">
      <c r="A953" s="647">
        <v>952</v>
      </c>
      <c r="B953" s="647">
        <v>29400</v>
      </c>
      <c r="C953" s="646" t="s">
        <v>213</v>
      </c>
      <c r="D953" s="646">
        <v>12</v>
      </c>
      <c r="F953" s="654" t="str">
        <f>IF(M953="R",VLOOKUP(D953,'Routes and Directions'!$A$2:$D$283,3,FALSE),VLOOKUP(D953,'Routes and Directions'!$A$2:$D$283,4,FALSE))</f>
        <v>WB</v>
      </c>
      <c r="H953" s="646">
        <v>9.5950000000000006</v>
      </c>
      <c r="I953" s="646">
        <v>10.659000000000001</v>
      </c>
      <c r="K953" s="646">
        <v>79.379000000000005</v>
      </c>
      <c r="L953" s="646">
        <v>80.442999999999998</v>
      </c>
      <c r="M953" s="646" t="s">
        <v>121</v>
      </c>
      <c r="N953" s="657" t="s">
        <v>123</v>
      </c>
      <c r="O953" s="646" t="s">
        <v>371</v>
      </c>
    </row>
    <row r="954" spans="1:15">
      <c r="A954" s="647">
        <v>953</v>
      </c>
      <c r="B954" s="647">
        <v>29400</v>
      </c>
      <c r="C954" s="646" t="s">
        <v>213</v>
      </c>
      <c r="D954" s="646">
        <v>12</v>
      </c>
      <c r="F954" s="654" t="str">
        <f>IF(M954="R",VLOOKUP(D954,'Routes and Directions'!$A$2:$D$283,3,FALSE),VLOOKUP(D954,'Routes and Directions'!$A$2:$D$283,4,FALSE))</f>
        <v>WB</v>
      </c>
      <c r="H954" s="646">
        <v>10.659000000000001</v>
      </c>
      <c r="I954" s="646">
        <v>15.625</v>
      </c>
      <c r="K954" s="646">
        <v>80.442999999999998</v>
      </c>
      <c r="L954" s="646">
        <v>85.409000000000006</v>
      </c>
      <c r="M954" s="646" t="s">
        <v>121</v>
      </c>
      <c r="N954" s="657" t="s">
        <v>115</v>
      </c>
      <c r="O954" s="646" t="s">
        <v>371</v>
      </c>
    </row>
    <row r="955" spans="1:15">
      <c r="A955" s="647">
        <v>954</v>
      </c>
      <c r="B955" s="647">
        <v>29400</v>
      </c>
      <c r="C955" s="646" t="s">
        <v>213</v>
      </c>
      <c r="D955" s="646">
        <v>12</v>
      </c>
      <c r="F955" s="654" t="str">
        <f>IF(M955="R",VLOOKUP(D955,'Routes and Directions'!$A$2:$D$283,3,FALSE),VLOOKUP(D955,'Routes and Directions'!$A$2:$D$283,4,FALSE))</f>
        <v>WB</v>
      </c>
      <c r="H955" s="646">
        <v>15.625</v>
      </c>
      <c r="I955" s="646">
        <v>16</v>
      </c>
      <c r="K955" s="646">
        <v>85.409000000000006</v>
      </c>
      <c r="L955" s="646">
        <v>85.784000000000006</v>
      </c>
      <c r="M955" s="646" t="s">
        <v>121</v>
      </c>
      <c r="N955" s="657" t="s">
        <v>123</v>
      </c>
      <c r="O955" s="646" t="s">
        <v>371</v>
      </c>
    </row>
    <row r="956" spans="1:15">
      <c r="A956" s="647">
        <v>955</v>
      </c>
      <c r="B956" s="647">
        <v>30800</v>
      </c>
      <c r="C956" s="646" t="s">
        <v>213</v>
      </c>
      <c r="D956" s="646">
        <v>12</v>
      </c>
      <c r="F956" s="654" t="str">
        <f>IF(M956="R",VLOOKUP(D956,'Routes and Directions'!$A$2:$D$283,3,FALSE),VLOOKUP(D956,'Routes and Directions'!$A$2:$D$283,4,FALSE))</f>
        <v>WB</v>
      </c>
      <c r="H956" s="646">
        <v>16.285</v>
      </c>
      <c r="I956" s="646">
        <v>18.053999999999998</v>
      </c>
      <c r="K956" s="646">
        <v>85.784000000000006</v>
      </c>
      <c r="L956" s="646">
        <v>87.552999999999997</v>
      </c>
      <c r="M956" s="646" t="s">
        <v>121</v>
      </c>
      <c r="N956" s="657" t="s">
        <v>123</v>
      </c>
      <c r="O956" s="646" t="s">
        <v>371</v>
      </c>
    </row>
    <row r="957" spans="1:15">
      <c r="A957" s="647">
        <v>956</v>
      </c>
      <c r="B957" s="647">
        <v>30800</v>
      </c>
      <c r="C957" s="646" t="s">
        <v>213</v>
      </c>
      <c r="D957" s="646">
        <v>12</v>
      </c>
      <c r="F957" s="654" t="str">
        <f>IF(M957="R",VLOOKUP(D957,'Routes and Directions'!$A$2:$D$283,3,FALSE),VLOOKUP(D957,'Routes and Directions'!$A$2:$D$283,4,FALSE))</f>
        <v>WB</v>
      </c>
      <c r="H957" s="646">
        <v>18.053999999999998</v>
      </c>
      <c r="I957" s="646">
        <v>18.07</v>
      </c>
      <c r="K957" s="646">
        <v>87.552999999999997</v>
      </c>
      <c r="L957" s="646">
        <v>87.569000000000003</v>
      </c>
      <c r="M957" s="646" t="s">
        <v>121</v>
      </c>
      <c r="N957" s="657" t="s">
        <v>115</v>
      </c>
      <c r="O957" s="646" t="s">
        <v>371</v>
      </c>
    </row>
    <row r="958" spans="1:15">
      <c r="A958" s="647">
        <v>957</v>
      </c>
      <c r="B958" s="647">
        <v>32600</v>
      </c>
      <c r="C958" s="646" t="s">
        <v>213</v>
      </c>
      <c r="D958" s="646">
        <v>12</v>
      </c>
      <c r="F958" s="654" t="str">
        <f>IF(M958="R",VLOOKUP(D958,'Routes and Directions'!$A$2:$D$283,3,FALSE),VLOOKUP(D958,'Routes and Directions'!$A$2:$D$283,4,FALSE))</f>
        <v>WB</v>
      </c>
      <c r="H958" s="646">
        <v>18.079999999999998</v>
      </c>
      <c r="I958" s="646">
        <v>18.100000000000001</v>
      </c>
      <c r="K958" s="646">
        <v>87.569000000000003</v>
      </c>
      <c r="L958" s="646">
        <v>87.588999999999999</v>
      </c>
      <c r="M958" s="646" t="s">
        <v>121</v>
      </c>
      <c r="N958" s="657" t="s">
        <v>115</v>
      </c>
      <c r="O958" s="646" t="s">
        <v>371</v>
      </c>
    </row>
    <row r="959" spans="1:15">
      <c r="A959" s="647">
        <v>958</v>
      </c>
      <c r="B959" s="647">
        <v>32600</v>
      </c>
      <c r="C959" s="646" t="s">
        <v>213</v>
      </c>
      <c r="D959" s="646">
        <v>12</v>
      </c>
      <c r="F959" s="654" t="str">
        <f>IF(M959="R",VLOOKUP(D959,'Routes and Directions'!$A$2:$D$283,3,FALSE),VLOOKUP(D959,'Routes and Directions'!$A$2:$D$283,4,FALSE))</f>
        <v>WB</v>
      </c>
      <c r="H959" s="646">
        <v>18.100000000000001</v>
      </c>
      <c r="I959" s="646">
        <v>18.422999999999998</v>
      </c>
      <c r="K959" s="646">
        <v>87.588999999999999</v>
      </c>
      <c r="L959" s="646">
        <v>87.912000000000006</v>
      </c>
      <c r="M959" s="646" t="s">
        <v>121</v>
      </c>
      <c r="N959" s="657" t="s">
        <v>123</v>
      </c>
      <c r="O959" s="646" t="s">
        <v>371</v>
      </c>
    </row>
    <row r="960" spans="1:15">
      <c r="A960" s="647">
        <v>959</v>
      </c>
      <c r="B960" s="647">
        <v>32600</v>
      </c>
      <c r="C960" s="646" t="s">
        <v>213</v>
      </c>
      <c r="D960" s="646">
        <v>12</v>
      </c>
      <c r="F960" s="654" t="str">
        <f>IF(M960="R",VLOOKUP(D960,'Routes and Directions'!$A$2:$D$283,3,FALSE),VLOOKUP(D960,'Routes and Directions'!$A$2:$D$283,4,FALSE))</f>
        <v>WB</v>
      </c>
      <c r="H960" s="646">
        <v>18.422999999999998</v>
      </c>
      <c r="I960" s="646">
        <v>23.167999999999999</v>
      </c>
      <c r="K960" s="646">
        <v>87.912000000000006</v>
      </c>
      <c r="L960" s="646">
        <v>92.656999999999996</v>
      </c>
      <c r="M960" s="646" t="s">
        <v>121</v>
      </c>
      <c r="N960" s="657" t="s">
        <v>115</v>
      </c>
      <c r="O960" s="646" t="s">
        <v>371</v>
      </c>
    </row>
    <row r="961" spans="1:15">
      <c r="A961" s="647">
        <v>960</v>
      </c>
      <c r="B961" s="647">
        <v>34000</v>
      </c>
      <c r="C961" s="646" t="s">
        <v>213</v>
      </c>
      <c r="D961" s="646">
        <v>12</v>
      </c>
      <c r="F961" s="654" t="str">
        <f>IF(M961="R",VLOOKUP(D961,'Routes and Directions'!$A$2:$D$283,3,FALSE),VLOOKUP(D961,'Routes and Directions'!$A$2:$D$283,4,FALSE))</f>
        <v>WB</v>
      </c>
      <c r="G961" s="646" t="s">
        <v>121</v>
      </c>
      <c r="H961" s="646">
        <v>23.167999999999999</v>
      </c>
      <c r="I961" s="646">
        <v>23.286000000000001</v>
      </c>
      <c r="K961" s="646">
        <v>92.656999999999996</v>
      </c>
      <c r="L961" s="646">
        <v>92.775000000000006</v>
      </c>
      <c r="M961" s="646" t="s">
        <v>121</v>
      </c>
      <c r="N961" s="657" t="s">
        <v>123</v>
      </c>
      <c r="O961" s="646" t="s">
        <v>371</v>
      </c>
    </row>
    <row r="962" spans="1:15">
      <c r="A962" s="647">
        <v>961</v>
      </c>
      <c r="B962" s="647">
        <v>34200</v>
      </c>
      <c r="C962" s="646" t="s">
        <v>213</v>
      </c>
      <c r="D962" s="646">
        <v>12</v>
      </c>
      <c r="F962" s="654" t="str">
        <f>IF(M962="R",VLOOKUP(D962,'Routes and Directions'!$A$2:$D$283,3,FALSE),VLOOKUP(D962,'Routes and Directions'!$A$2:$D$283,4,FALSE))</f>
        <v>WB</v>
      </c>
      <c r="H962" s="646">
        <v>23.167999999999999</v>
      </c>
      <c r="I962" s="646">
        <v>27.641999999999999</v>
      </c>
      <c r="K962" s="646">
        <v>92.775000000000006</v>
      </c>
      <c r="L962" s="646">
        <v>97.248999999999995</v>
      </c>
      <c r="M962" s="646" t="s">
        <v>121</v>
      </c>
      <c r="N962" s="657" t="s">
        <v>115</v>
      </c>
      <c r="O962" s="646" t="s">
        <v>371</v>
      </c>
    </row>
    <row r="963" spans="1:15">
      <c r="A963" s="647">
        <v>962</v>
      </c>
      <c r="B963" s="647">
        <v>34700</v>
      </c>
      <c r="C963" s="646" t="s">
        <v>211</v>
      </c>
      <c r="D963" s="646">
        <v>12</v>
      </c>
      <c r="F963" s="654" t="str">
        <f>IF(M963="R",VLOOKUP(D963,'Routes and Directions'!$A$2:$D$283,3,FALSE),VLOOKUP(D963,'Routes and Directions'!$A$2:$D$283,4,FALSE))</f>
        <v>WB</v>
      </c>
      <c r="H963" s="646">
        <v>0</v>
      </c>
      <c r="I963" s="646">
        <v>18.201000000000001</v>
      </c>
      <c r="K963" s="646">
        <v>97.248999999999995</v>
      </c>
      <c r="L963" s="646">
        <v>115.45</v>
      </c>
      <c r="M963" s="646" t="s">
        <v>121</v>
      </c>
      <c r="N963" s="657" t="s">
        <v>115</v>
      </c>
      <c r="O963" s="646" t="s">
        <v>371</v>
      </c>
    </row>
    <row r="964" spans="1:15">
      <c r="A964" s="647">
        <v>963</v>
      </c>
      <c r="B964" s="647">
        <v>800</v>
      </c>
      <c r="C964" s="646" t="s">
        <v>183</v>
      </c>
      <c r="D964" s="646">
        <v>13</v>
      </c>
      <c r="F964" s="654" t="str">
        <f>IF(M964="R",VLOOKUP(D964,'Routes and Directions'!$A$2:$D$283,3,FALSE),VLOOKUP(D964,'Routes and Directions'!$A$2:$D$283,4,FALSE))</f>
        <v>NB</v>
      </c>
      <c r="H964" s="646">
        <v>4.2619999999999996</v>
      </c>
      <c r="I964" s="646">
        <v>9.1489999999999991</v>
      </c>
      <c r="K964" s="646">
        <v>0</v>
      </c>
      <c r="L964" s="646">
        <v>4.8869999999999996</v>
      </c>
      <c r="M964" s="646" t="s">
        <v>118</v>
      </c>
      <c r="N964" s="657" t="s">
        <v>123</v>
      </c>
      <c r="O964" s="646" t="s">
        <v>372</v>
      </c>
    </row>
    <row r="965" spans="1:15">
      <c r="A965" s="647">
        <v>964</v>
      </c>
      <c r="B965" s="647">
        <v>5400</v>
      </c>
      <c r="C965" s="646" t="s">
        <v>183</v>
      </c>
      <c r="D965" s="646">
        <v>13</v>
      </c>
      <c r="F965" s="654" t="str">
        <f>IF(M965="R",VLOOKUP(D965,'Routes and Directions'!$A$2:$D$283,3,FALSE),VLOOKUP(D965,'Routes and Directions'!$A$2:$D$283,4,FALSE))</f>
        <v>NB</v>
      </c>
      <c r="G965" s="646" t="s">
        <v>118</v>
      </c>
      <c r="H965" s="646">
        <v>9.1489999999999991</v>
      </c>
      <c r="I965" s="646">
        <v>9.6999999999999993</v>
      </c>
      <c r="K965" s="646">
        <v>4.8869999999999996</v>
      </c>
      <c r="L965" s="646">
        <v>5.4379999999999997</v>
      </c>
      <c r="M965" s="646" t="s">
        <v>118</v>
      </c>
      <c r="N965" s="657" t="s">
        <v>123</v>
      </c>
      <c r="O965" s="646" t="s">
        <v>372</v>
      </c>
    </row>
    <row r="966" spans="1:15">
      <c r="A966" s="647">
        <v>965</v>
      </c>
      <c r="B966" s="647">
        <v>5900</v>
      </c>
      <c r="C966" s="646" t="s">
        <v>183</v>
      </c>
      <c r="D966" s="646">
        <v>13</v>
      </c>
      <c r="F966" s="654" t="str">
        <f>IF(M966="R",VLOOKUP(D966,'Routes and Directions'!$A$2:$D$283,3,FALSE),VLOOKUP(D966,'Routes and Directions'!$A$2:$D$283,4,FALSE))</f>
        <v>NB</v>
      </c>
      <c r="G966" s="646" t="s">
        <v>122</v>
      </c>
      <c r="H966" s="646">
        <v>9.6999999999999993</v>
      </c>
      <c r="I966" s="646">
        <v>9.9179999999999993</v>
      </c>
      <c r="K966" s="646">
        <v>5.4379999999999997</v>
      </c>
      <c r="L966" s="646">
        <v>5.6559999999999997</v>
      </c>
      <c r="M966" s="646" t="s">
        <v>118</v>
      </c>
      <c r="N966" s="657" t="s">
        <v>123</v>
      </c>
      <c r="O966" s="646" t="s">
        <v>372</v>
      </c>
    </row>
    <row r="967" spans="1:15">
      <c r="A967" s="647">
        <v>966</v>
      </c>
      <c r="B967" s="647">
        <v>6000</v>
      </c>
      <c r="C967" s="646" t="s">
        <v>183</v>
      </c>
      <c r="D967" s="646">
        <v>13</v>
      </c>
      <c r="F967" s="654" t="str">
        <f>IF(M967="R",VLOOKUP(D967,'Routes and Directions'!$A$2:$D$283,3,FALSE),VLOOKUP(D967,'Routes and Directions'!$A$2:$D$283,4,FALSE))</f>
        <v>NB</v>
      </c>
      <c r="H967" s="646">
        <v>9.86</v>
      </c>
      <c r="I967" s="646">
        <v>10.358000000000001</v>
      </c>
      <c r="K967" s="646">
        <v>5.6559999999999997</v>
      </c>
      <c r="L967" s="646">
        <v>6.1539999999999999</v>
      </c>
      <c r="M967" s="646" t="s">
        <v>118</v>
      </c>
      <c r="N967" s="657" t="s">
        <v>123</v>
      </c>
      <c r="O967" s="646" t="s">
        <v>372</v>
      </c>
    </row>
    <row r="968" spans="1:15">
      <c r="A968" s="647">
        <v>967</v>
      </c>
      <c r="B968" s="647">
        <v>6000</v>
      </c>
      <c r="C968" s="646" t="s">
        <v>183</v>
      </c>
      <c r="D968" s="646">
        <v>13</v>
      </c>
      <c r="F968" s="654" t="str">
        <f>IF(M968="R",VLOOKUP(D968,'Routes and Directions'!$A$2:$D$283,3,FALSE),VLOOKUP(D968,'Routes and Directions'!$A$2:$D$283,4,FALSE))</f>
        <v>NB</v>
      </c>
      <c r="H968" s="646">
        <v>10.358000000000001</v>
      </c>
      <c r="I968" s="646">
        <v>13.689</v>
      </c>
      <c r="K968" s="646">
        <v>6.1539999999999999</v>
      </c>
      <c r="L968" s="646">
        <v>9.4849999999999994</v>
      </c>
      <c r="M968" s="646" t="s">
        <v>118</v>
      </c>
      <c r="N968" s="657" t="s">
        <v>115</v>
      </c>
      <c r="O968" s="646" t="s">
        <v>372</v>
      </c>
    </row>
    <row r="969" spans="1:15">
      <c r="A969" s="647">
        <v>968</v>
      </c>
      <c r="B969" s="647">
        <v>6000</v>
      </c>
      <c r="C969" s="646" t="s">
        <v>183</v>
      </c>
      <c r="D969" s="646">
        <v>13</v>
      </c>
      <c r="F969" s="654" t="str">
        <f>IF(M969="R",VLOOKUP(D969,'Routes and Directions'!$A$2:$D$283,3,FALSE),VLOOKUP(D969,'Routes and Directions'!$A$2:$D$283,4,FALSE))</f>
        <v>NB</v>
      </c>
      <c r="H969" s="646">
        <v>13.689</v>
      </c>
      <c r="I969" s="646">
        <v>13.738</v>
      </c>
      <c r="K969" s="646">
        <v>9.4849999999999994</v>
      </c>
      <c r="L969" s="646">
        <v>9.5340000000000007</v>
      </c>
      <c r="M969" s="646" t="s">
        <v>118</v>
      </c>
      <c r="N969" s="657" t="s">
        <v>123</v>
      </c>
      <c r="O969" s="646" t="s">
        <v>372</v>
      </c>
    </row>
    <row r="970" spans="1:15">
      <c r="A970" s="647">
        <v>969</v>
      </c>
      <c r="B970" s="647">
        <v>8400</v>
      </c>
      <c r="C970" s="646" t="s">
        <v>183</v>
      </c>
      <c r="D970" s="646">
        <v>13</v>
      </c>
      <c r="F970" s="654" t="str">
        <f>IF(M970="R",VLOOKUP(D970,'Routes and Directions'!$A$2:$D$283,3,FALSE),VLOOKUP(D970,'Routes and Directions'!$A$2:$D$283,4,FALSE))</f>
        <v>NB</v>
      </c>
      <c r="H970" s="646">
        <v>13.738</v>
      </c>
      <c r="I970" s="646">
        <v>13.906000000000001</v>
      </c>
      <c r="J970" s="646" t="s">
        <v>118</v>
      </c>
      <c r="K970" s="646">
        <v>9.5340000000000007</v>
      </c>
      <c r="L970" s="646">
        <v>9.702</v>
      </c>
      <c r="M970" s="646" t="s">
        <v>118</v>
      </c>
      <c r="N970" s="657" t="s">
        <v>118</v>
      </c>
      <c r="O970" s="646" t="s">
        <v>372</v>
      </c>
    </row>
    <row r="971" spans="1:15">
      <c r="A971" s="647">
        <v>970</v>
      </c>
      <c r="B971" s="647">
        <v>800</v>
      </c>
      <c r="C971" s="646" t="s">
        <v>183</v>
      </c>
      <c r="D971" s="646">
        <v>13</v>
      </c>
      <c r="F971" s="654" t="str">
        <f>IF(M971="R",VLOOKUP(D971,'Routes and Directions'!$A$2:$D$283,3,FALSE),VLOOKUP(D971,'Routes and Directions'!$A$2:$D$283,4,FALSE))</f>
        <v>SB</v>
      </c>
      <c r="H971" s="646">
        <v>4.2619999999999996</v>
      </c>
      <c r="I971" s="646">
        <v>9.1489999999999991</v>
      </c>
      <c r="K971" s="646">
        <v>0</v>
      </c>
      <c r="L971" s="646">
        <v>4.8869999999999996</v>
      </c>
      <c r="M971" s="646" t="s">
        <v>121</v>
      </c>
      <c r="N971" s="657" t="s">
        <v>123</v>
      </c>
      <c r="O971" s="646" t="s">
        <v>373</v>
      </c>
    </row>
    <row r="972" spans="1:15">
      <c r="A972" s="647">
        <v>971</v>
      </c>
      <c r="B972" s="647">
        <v>5400</v>
      </c>
      <c r="C972" s="646" t="s">
        <v>183</v>
      </c>
      <c r="D972" s="646">
        <v>13</v>
      </c>
      <c r="F972" s="654" t="str">
        <f>IF(M972="R",VLOOKUP(D972,'Routes and Directions'!$A$2:$D$283,3,FALSE),VLOOKUP(D972,'Routes and Directions'!$A$2:$D$283,4,FALSE))</f>
        <v>SB</v>
      </c>
      <c r="G972" s="646" t="s">
        <v>118</v>
      </c>
      <c r="H972" s="646">
        <v>9.1489999999999991</v>
      </c>
      <c r="I972" s="646">
        <v>9.6999999999999993</v>
      </c>
      <c r="K972" s="646">
        <v>4.8869999999999996</v>
      </c>
      <c r="L972" s="646">
        <v>5.4379999999999997</v>
      </c>
      <c r="M972" s="646" t="s">
        <v>121</v>
      </c>
      <c r="N972" s="657" t="s">
        <v>123</v>
      </c>
      <c r="O972" s="646" t="s">
        <v>373</v>
      </c>
    </row>
    <row r="973" spans="1:15">
      <c r="A973" s="647">
        <v>972</v>
      </c>
      <c r="B973" s="647">
        <v>5900</v>
      </c>
      <c r="C973" s="646" t="s">
        <v>183</v>
      </c>
      <c r="D973" s="646">
        <v>13</v>
      </c>
      <c r="F973" s="654" t="str">
        <f>IF(M973="R",VLOOKUP(D973,'Routes and Directions'!$A$2:$D$283,3,FALSE),VLOOKUP(D973,'Routes and Directions'!$A$2:$D$283,4,FALSE))</f>
        <v>SB</v>
      </c>
      <c r="G973" s="646" t="s">
        <v>122</v>
      </c>
      <c r="H973" s="646">
        <v>9.6999999999999993</v>
      </c>
      <c r="I973" s="646">
        <v>9.9179999999999993</v>
      </c>
      <c r="K973" s="646">
        <v>5.4379999999999997</v>
      </c>
      <c r="L973" s="646">
        <v>5.6559999999999997</v>
      </c>
      <c r="M973" s="646" t="s">
        <v>121</v>
      </c>
      <c r="N973" s="657" t="s">
        <v>123</v>
      </c>
      <c r="O973" s="646" t="s">
        <v>373</v>
      </c>
    </row>
    <row r="974" spans="1:15">
      <c r="A974" s="647">
        <v>973</v>
      </c>
      <c r="B974" s="647">
        <v>6000</v>
      </c>
      <c r="C974" s="646" t="s">
        <v>183</v>
      </c>
      <c r="D974" s="646">
        <v>13</v>
      </c>
      <c r="F974" s="654" t="str">
        <f>IF(M974="R",VLOOKUP(D974,'Routes and Directions'!$A$2:$D$283,3,FALSE),VLOOKUP(D974,'Routes and Directions'!$A$2:$D$283,4,FALSE))</f>
        <v>SB</v>
      </c>
      <c r="H974" s="646">
        <v>9.86</v>
      </c>
      <c r="I974" s="646">
        <v>10.358000000000001</v>
      </c>
      <c r="K974" s="646">
        <v>5.6559999999999997</v>
      </c>
      <c r="L974" s="646">
        <v>6.1539999999999999</v>
      </c>
      <c r="M974" s="646" t="s">
        <v>121</v>
      </c>
      <c r="N974" s="657" t="s">
        <v>123</v>
      </c>
      <c r="O974" s="646" t="s">
        <v>373</v>
      </c>
    </row>
    <row r="975" spans="1:15">
      <c r="A975" s="647">
        <v>974</v>
      </c>
      <c r="B975" s="647">
        <v>6000</v>
      </c>
      <c r="C975" s="646" t="s">
        <v>183</v>
      </c>
      <c r="D975" s="646">
        <v>13</v>
      </c>
      <c r="F975" s="654" t="str">
        <f>IF(M975="R",VLOOKUP(D975,'Routes and Directions'!$A$2:$D$283,3,FALSE),VLOOKUP(D975,'Routes and Directions'!$A$2:$D$283,4,FALSE))</f>
        <v>SB</v>
      </c>
      <c r="H975" s="646">
        <v>10.358000000000001</v>
      </c>
      <c r="I975" s="646">
        <v>13.689</v>
      </c>
      <c r="K975" s="646">
        <v>6.1539999999999999</v>
      </c>
      <c r="L975" s="646">
        <v>9.4849999999999994</v>
      </c>
      <c r="M975" s="646" t="s">
        <v>121</v>
      </c>
      <c r="N975" s="657" t="s">
        <v>115</v>
      </c>
      <c r="O975" s="646" t="s">
        <v>373</v>
      </c>
    </row>
    <row r="976" spans="1:15">
      <c r="A976" s="647">
        <v>975</v>
      </c>
      <c r="B976" s="647">
        <v>6000</v>
      </c>
      <c r="C976" s="646" t="s">
        <v>183</v>
      </c>
      <c r="D976" s="646">
        <v>13</v>
      </c>
      <c r="F976" s="654" t="str">
        <f>IF(M976="R",VLOOKUP(D976,'Routes and Directions'!$A$2:$D$283,3,FALSE),VLOOKUP(D976,'Routes and Directions'!$A$2:$D$283,4,FALSE))</f>
        <v>SB</v>
      </c>
      <c r="H976" s="646">
        <v>13.689</v>
      </c>
      <c r="I976" s="646">
        <v>13.738</v>
      </c>
      <c r="K976" s="646">
        <v>9.4849999999999994</v>
      </c>
      <c r="L976" s="646">
        <v>9.5340000000000007</v>
      </c>
      <c r="M976" s="646" t="s">
        <v>121</v>
      </c>
      <c r="N976" s="657" t="s">
        <v>123</v>
      </c>
      <c r="O976" s="646" t="s">
        <v>373</v>
      </c>
    </row>
    <row r="977" spans="1:15">
      <c r="A977" s="647">
        <v>976</v>
      </c>
      <c r="B977" s="647">
        <v>8500</v>
      </c>
      <c r="C977" s="646" t="s">
        <v>183</v>
      </c>
      <c r="D977" s="646">
        <v>13</v>
      </c>
      <c r="F977" s="654" t="str">
        <f>IF(M977="R",VLOOKUP(D977,'Routes and Directions'!$A$2:$D$283,3,FALSE),VLOOKUP(D977,'Routes and Directions'!$A$2:$D$283,4,FALSE))</f>
        <v>SB</v>
      </c>
      <c r="H977" s="646">
        <v>13.738</v>
      </c>
      <c r="I977" s="646">
        <v>13.930999999999999</v>
      </c>
      <c r="J977" s="646" t="s">
        <v>121</v>
      </c>
      <c r="K977" s="646">
        <v>9.5340000000000007</v>
      </c>
      <c r="L977" s="646">
        <v>9.7270000000000003</v>
      </c>
      <c r="M977" s="646" t="s">
        <v>121</v>
      </c>
      <c r="N977" s="657" t="s">
        <v>121</v>
      </c>
      <c r="O977" s="646" t="s">
        <v>373</v>
      </c>
    </row>
    <row r="978" spans="1:15">
      <c r="A978" s="647">
        <v>977</v>
      </c>
      <c r="B978" s="647">
        <v>100</v>
      </c>
      <c r="C978" s="646" t="s">
        <v>203</v>
      </c>
      <c r="D978" s="646">
        <v>14</v>
      </c>
      <c r="E978" s="646" t="s">
        <v>115</v>
      </c>
      <c r="F978" s="654" t="str">
        <f>IF(M978="R",VLOOKUP(D978,'Routes and Directions'!$A$2:$D$283,3,FALSE),VLOOKUP(D978,'Routes and Directions'!$A$2:$D$283,4,FALSE))</f>
        <v>NB</v>
      </c>
      <c r="H978" s="646">
        <v>24.3</v>
      </c>
      <c r="I978" s="646">
        <v>24.577000000000002</v>
      </c>
      <c r="K978" s="646">
        <v>0</v>
      </c>
      <c r="L978" s="646">
        <v>0.27700000000000002</v>
      </c>
      <c r="M978" s="646" t="s">
        <v>118</v>
      </c>
      <c r="N978" s="657" t="s">
        <v>123</v>
      </c>
      <c r="O978" s="646" t="s">
        <v>374</v>
      </c>
    </row>
    <row r="979" spans="1:15">
      <c r="A979" s="647">
        <v>978</v>
      </c>
      <c r="B979" s="647">
        <v>1310</v>
      </c>
      <c r="C979" s="646" t="s">
        <v>203</v>
      </c>
      <c r="D979" s="646">
        <v>14</v>
      </c>
      <c r="E979" s="646" t="s">
        <v>115</v>
      </c>
      <c r="F979" s="654" t="str">
        <f>IF(M979="R",VLOOKUP(D979,'Routes and Directions'!$A$2:$D$283,3,FALSE),VLOOKUP(D979,'Routes and Directions'!$A$2:$D$283,4,FALSE))</f>
        <v>NB</v>
      </c>
      <c r="G979" s="646" t="s">
        <v>122</v>
      </c>
      <c r="H979" s="646">
        <v>27</v>
      </c>
      <c r="I979" s="646">
        <v>28.013999999999999</v>
      </c>
      <c r="K979" s="646">
        <v>0.27700000000000002</v>
      </c>
      <c r="L979" s="646">
        <v>1.2909999999999999</v>
      </c>
      <c r="M979" s="646" t="s">
        <v>118</v>
      </c>
      <c r="N979" s="657" t="s">
        <v>123</v>
      </c>
      <c r="O979" s="646" t="s">
        <v>374</v>
      </c>
    </row>
    <row r="980" spans="1:15">
      <c r="A980" s="647">
        <v>979</v>
      </c>
      <c r="B980" s="647">
        <v>1800</v>
      </c>
      <c r="C980" s="646" t="s">
        <v>203</v>
      </c>
      <c r="D980" s="646">
        <v>14</v>
      </c>
      <c r="E980" s="646" t="s">
        <v>115</v>
      </c>
      <c r="F980" s="654" t="str">
        <f>IF(M980="R",VLOOKUP(D980,'Routes and Directions'!$A$2:$D$283,3,FALSE),VLOOKUP(D980,'Routes and Directions'!$A$2:$D$283,4,FALSE))</f>
        <v>NB</v>
      </c>
      <c r="H980" s="646">
        <v>27.945</v>
      </c>
      <c r="I980" s="646">
        <v>29.847999999999999</v>
      </c>
      <c r="K980" s="646">
        <v>1.2909999999999999</v>
      </c>
      <c r="L980" s="646">
        <v>3.194</v>
      </c>
      <c r="M980" s="646" t="s">
        <v>118</v>
      </c>
      <c r="N980" s="657" t="s">
        <v>123</v>
      </c>
      <c r="O980" s="646" t="s">
        <v>374</v>
      </c>
    </row>
    <row r="981" spans="1:15">
      <c r="A981" s="647">
        <v>980</v>
      </c>
      <c r="B981" s="647">
        <v>100</v>
      </c>
      <c r="C981" s="646" t="s">
        <v>203</v>
      </c>
      <c r="D981" s="646">
        <v>14</v>
      </c>
      <c r="E981" s="646" t="s">
        <v>115</v>
      </c>
      <c r="F981" s="654" t="str">
        <f>IF(M981="R",VLOOKUP(D981,'Routes and Directions'!$A$2:$D$283,3,FALSE),VLOOKUP(D981,'Routes and Directions'!$A$2:$D$283,4,FALSE))</f>
        <v>SB</v>
      </c>
      <c r="H981" s="646">
        <v>24.3</v>
      </c>
      <c r="I981" s="646">
        <v>24.577000000000002</v>
      </c>
      <c r="K981" s="646">
        <v>0</v>
      </c>
      <c r="L981" s="646">
        <v>0.27700000000000002</v>
      </c>
      <c r="M981" s="646" t="s">
        <v>121</v>
      </c>
      <c r="N981" s="657" t="s">
        <v>123</v>
      </c>
      <c r="O981" s="646" t="s">
        <v>375</v>
      </c>
    </row>
    <row r="982" spans="1:15">
      <c r="A982" s="647">
        <v>981</v>
      </c>
      <c r="B982" s="647">
        <v>1310</v>
      </c>
      <c r="C982" s="646" t="s">
        <v>203</v>
      </c>
      <c r="D982" s="646">
        <v>14</v>
      </c>
      <c r="E982" s="646" t="s">
        <v>115</v>
      </c>
      <c r="F982" s="654" t="str">
        <f>IF(M982="R",VLOOKUP(D982,'Routes and Directions'!$A$2:$D$283,3,FALSE),VLOOKUP(D982,'Routes and Directions'!$A$2:$D$283,4,FALSE))</f>
        <v>SB</v>
      </c>
      <c r="G982" s="646" t="s">
        <v>122</v>
      </c>
      <c r="H982" s="646">
        <v>27</v>
      </c>
      <c r="I982" s="646">
        <v>28.013999999999999</v>
      </c>
      <c r="K982" s="646">
        <v>0.27700000000000002</v>
      </c>
      <c r="L982" s="646">
        <v>1.2909999999999999</v>
      </c>
      <c r="M982" s="646" t="s">
        <v>121</v>
      </c>
      <c r="N982" s="657" t="s">
        <v>123</v>
      </c>
      <c r="O982" s="646" t="s">
        <v>375</v>
      </c>
    </row>
    <row r="983" spans="1:15">
      <c r="A983" s="647">
        <v>982</v>
      </c>
      <c r="B983" s="647">
        <v>1800</v>
      </c>
      <c r="C983" s="646" t="s">
        <v>203</v>
      </c>
      <c r="D983" s="646">
        <v>14</v>
      </c>
      <c r="E983" s="646" t="s">
        <v>115</v>
      </c>
      <c r="F983" s="654" t="str">
        <f>IF(M983="R",VLOOKUP(D983,'Routes and Directions'!$A$2:$D$283,3,FALSE),VLOOKUP(D983,'Routes and Directions'!$A$2:$D$283,4,FALSE))</f>
        <v>SB</v>
      </c>
      <c r="H983" s="646">
        <v>27.945</v>
      </c>
      <c r="I983" s="646">
        <v>29.847999999999999</v>
      </c>
      <c r="K983" s="646">
        <v>1.2909999999999999</v>
      </c>
      <c r="L983" s="646">
        <v>3.194</v>
      </c>
      <c r="M983" s="646" t="s">
        <v>121</v>
      </c>
      <c r="N983" s="657" t="s">
        <v>123</v>
      </c>
      <c r="O983" s="646" t="s">
        <v>375</v>
      </c>
    </row>
    <row r="984" spans="1:15">
      <c r="A984" s="647">
        <v>983</v>
      </c>
      <c r="B984" s="647">
        <v>940</v>
      </c>
      <c r="C984" s="646" t="s">
        <v>203</v>
      </c>
      <c r="D984" s="646">
        <v>14</v>
      </c>
      <c r="F984" s="654" t="str">
        <f>IF(M984="R",VLOOKUP(D984,'Routes and Directions'!$A$2:$D$283,3,FALSE),VLOOKUP(D984,'Routes and Directions'!$A$2:$D$283,4,FALSE))</f>
        <v>NB</v>
      </c>
      <c r="G984" s="646" t="s">
        <v>118</v>
      </c>
      <c r="H984" s="646">
        <v>24.788</v>
      </c>
      <c r="I984" s="646">
        <v>32.360999999999997</v>
      </c>
      <c r="K984" s="646">
        <v>0</v>
      </c>
      <c r="L984" s="646">
        <v>7.5730000000000004</v>
      </c>
      <c r="M984" s="646" t="s">
        <v>118</v>
      </c>
      <c r="N984" s="657" t="s">
        <v>123</v>
      </c>
      <c r="O984" s="646" t="s">
        <v>376</v>
      </c>
    </row>
    <row r="985" spans="1:15">
      <c r="A985" s="647">
        <v>984</v>
      </c>
      <c r="B985" s="647">
        <v>4970</v>
      </c>
      <c r="C985" s="646" t="s">
        <v>203</v>
      </c>
      <c r="D985" s="646">
        <v>14</v>
      </c>
      <c r="F985" s="654" t="str">
        <f>IF(M985="R",VLOOKUP(D985,'Routes and Directions'!$A$2:$D$283,3,FALSE),VLOOKUP(D985,'Routes and Directions'!$A$2:$D$283,4,FALSE))</f>
        <v>NB</v>
      </c>
      <c r="H985" s="646">
        <v>32.409999999999997</v>
      </c>
      <c r="I985" s="646">
        <v>47.100999999999999</v>
      </c>
      <c r="K985" s="646">
        <v>7.5730000000000004</v>
      </c>
      <c r="L985" s="646">
        <v>22.263999999999999</v>
      </c>
      <c r="M985" s="646" t="s">
        <v>118</v>
      </c>
      <c r="N985" s="657" t="s">
        <v>123</v>
      </c>
      <c r="O985" s="646" t="s">
        <v>376</v>
      </c>
    </row>
    <row r="986" spans="1:15">
      <c r="A986" s="647">
        <v>985</v>
      </c>
      <c r="B986" s="647">
        <v>8500</v>
      </c>
      <c r="C986" s="646" t="s">
        <v>203</v>
      </c>
      <c r="D986" s="646">
        <v>14</v>
      </c>
      <c r="F986" s="654" t="str">
        <f>IF(M986="R",VLOOKUP(D986,'Routes and Directions'!$A$2:$D$283,3,FALSE),VLOOKUP(D986,'Routes and Directions'!$A$2:$D$283,4,FALSE))</f>
        <v>NB</v>
      </c>
      <c r="G986" s="646" t="s">
        <v>118</v>
      </c>
      <c r="H986" s="646">
        <v>47.100999999999999</v>
      </c>
      <c r="I986" s="646">
        <v>77.007999999999996</v>
      </c>
      <c r="K986" s="646">
        <v>22.263999999999999</v>
      </c>
      <c r="L986" s="646">
        <v>52.170999999999999</v>
      </c>
      <c r="M986" s="646" t="s">
        <v>118</v>
      </c>
      <c r="N986" s="657" t="s">
        <v>123</v>
      </c>
      <c r="O986" s="646" t="s">
        <v>376</v>
      </c>
    </row>
    <row r="987" spans="1:15">
      <c r="A987" s="647">
        <v>986</v>
      </c>
      <c r="B987" s="647">
        <v>19700</v>
      </c>
      <c r="C987" s="646" t="s">
        <v>198</v>
      </c>
      <c r="D987" s="646">
        <v>14</v>
      </c>
      <c r="F987" s="654" t="str">
        <f>IF(M987="R",VLOOKUP(D987,'Routes and Directions'!$A$2:$D$283,3,FALSE),VLOOKUP(D987,'Routes and Directions'!$A$2:$D$283,4,FALSE))</f>
        <v>NB</v>
      </c>
      <c r="G987" s="646" t="s">
        <v>118</v>
      </c>
      <c r="H987" s="646">
        <v>0</v>
      </c>
      <c r="I987" s="646">
        <v>15.67</v>
      </c>
      <c r="K987" s="646">
        <v>52.170999999999999</v>
      </c>
      <c r="L987" s="646">
        <v>67.840999999999994</v>
      </c>
      <c r="M987" s="646" t="s">
        <v>118</v>
      </c>
      <c r="N987" s="657" t="s">
        <v>123</v>
      </c>
      <c r="O987" s="646" t="s">
        <v>376</v>
      </c>
    </row>
    <row r="988" spans="1:15">
      <c r="A988" s="647">
        <v>987</v>
      </c>
      <c r="B988" s="647">
        <v>21320</v>
      </c>
      <c r="C988" s="646" t="s">
        <v>198</v>
      </c>
      <c r="D988" s="646">
        <v>14</v>
      </c>
      <c r="F988" s="654" t="str">
        <f>IF(M988="R",VLOOKUP(D988,'Routes and Directions'!$A$2:$D$283,3,FALSE),VLOOKUP(D988,'Routes and Directions'!$A$2:$D$283,4,FALSE))</f>
        <v>NB</v>
      </c>
      <c r="H988" s="646">
        <v>15.695</v>
      </c>
      <c r="I988" s="646">
        <v>16.059999999999999</v>
      </c>
      <c r="K988" s="646">
        <v>67.840999999999994</v>
      </c>
      <c r="L988" s="646">
        <v>68.206000000000003</v>
      </c>
      <c r="M988" s="646" t="s">
        <v>118</v>
      </c>
      <c r="N988" s="657" t="s">
        <v>123</v>
      </c>
      <c r="O988" s="646" t="s">
        <v>376</v>
      </c>
    </row>
    <row r="989" spans="1:15">
      <c r="A989" s="647">
        <v>988</v>
      </c>
      <c r="B989" s="647">
        <v>21500</v>
      </c>
      <c r="C989" s="646" t="s">
        <v>198</v>
      </c>
      <c r="D989" s="646">
        <v>14</v>
      </c>
      <c r="F989" s="654" t="str">
        <f>IF(M989="R",VLOOKUP(D989,'Routes and Directions'!$A$2:$D$283,3,FALSE),VLOOKUP(D989,'Routes and Directions'!$A$2:$D$283,4,FALSE))</f>
        <v>NB</v>
      </c>
      <c r="G989" s="646" t="s">
        <v>121</v>
      </c>
      <c r="H989" s="646">
        <v>16.07</v>
      </c>
      <c r="I989" s="646">
        <v>17.384</v>
      </c>
      <c r="K989" s="646">
        <v>68.206000000000003</v>
      </c>
      <c r="L989" s="646">
        <v>69.52</v>
      </c>
      <c r="M989" s="646" t="s">
        <v>118</v>
      </c>
      <c r="N989" s="657" t="s">
        <v>123</v>
      </c>
      <c r="O989" s="646" t="s">
        <v>376</v>
      </c>
    </row>
    <row r="990" spans="1:15">
      <c r="A990" s="647">
        <v>989</v>
      </c>
      <c r="B990" s="647">
        <v>21900</v>
      </c>
      <c r="C990" s="646" t="s">
        <v>198</v>
      </c>
      <c r="D990" s="646">
        <v>14</v>
      </c>
      <c r="F990" s="654" t="str">
        <f>IF(M990="R",VLOOKUP(D990,'Routes and Directions'!$A$2:$D$283,3,FALSE),VLOOKUP(D990,'Routes and Directions'!$A$2:$D$283,4,FALSE))</f>
        <v>NB</v>
      </c>
      <c r="H990" s="646">
        <v>16.07</v>
      </c>
      <c r="I990" s="646">
        <v>16.399999999999999</v>
      </c>
      <c r="K990" s="646">
        <v>69.52</v>
      </c>
      <c r="L990" s="646">
        <v>69.849999999999994</v>
      </c>
      <c r="M990" s="646" t="s">
        <v>118</v>
      </c>
      <c r="N990" s="657" t="s">
        <v>123</v>
      </c>
      <c r="O990" s="646" t="s">
        <v>376</v>
      </c>
    </row>
    <row r="991" spans="1:15">
      <c r="A991" s="647">
        <v>990</v>
      </c>
      <c r="B991" s="647">
        <v>21900</v>
      </c>
      <c r="C991" s="646" t="s">
        <v>198</v>
      </c>
      <c r="D991" s="646">
        <v>14</v>
      </c>
      <c r="F991" s="654" t="str">
        <f>IF(M991="R",VLOOKUP(D991,'Routes and Directions'!$A$2:$D$283,3,FALSE),VLOOKUP(D991,'Routes and Directions'!$A$2:$D$283,4,FALSE))</f>
        <v>NB</v>
      </c>
      <c r="H991" s="646">
        <v>16.399999999999999</v>
      </c>
      <c r="I991" s="646">
        <v>26.135000000000002</v>
      </c>
      <c r="K991" s="646">
        <v>69.849999999999994</v>
      </c>
      <c r="L991" s="646">
        <v>79.584999999999994</v>
      </c>
      <c r="M991" s="646" t="s">
        <v>118</v>
      </c>
      <c r="N991" s="657" t="s">
        <v>115</v>
      </c>
      <c r="O991" s="646" t="s">
        <v>376</v>
      </c>
    </row>
    <row r="992" spans="1:15">
      <c r="A992" s="647">
        <v>991</v>
      </c>
      <c r="B992" s="647">
        <v>21900</v>
      </c>
      <c r="C992" s="646" t="s">
        <v>198</v>
      </c>
      <c r="D992" s="646">
        <v>14</v>
      </c>
      <c r="F992" s="654" t="str">
        <f>IF(M992="R",VLOOKUP(D992,'Routes and Directions'!$A$2:$D$283,3,FALSE),VLOOKUP(D992,'Routes and Directions'!$A$2:$D$283,4,FALSE))</f>
        <v>NB</v>
      </c>
      <c r="H992" s="646">
        <v>26.135000000000002</v>
      </c>
      <c r="I992" s="646">
        <v>32.950000000000003</v>
      </c>
      <c r="K992" s="646">
        <v>79.584999999999994</v>
      </c>
      <c r="L992" s="646">
        <v>86.4</v>
      </c>
      <c r="M992" s="646" t="s">
        <v>118</v>
      </c>
      <c r="N992" s="657" t="s">
        <v>123</v>
      </c>
      <c r="O992" s="646" t="s">
        <v>376</v>
      </c>
    </row>
    <row r="993" spans="1:15">
      <c r="A993" s="647">
        <v>992</v>
      </c>
      <c r="B993" s="647">
        <v>23160</v>
      </c>
      <c r="C993" s="646" t="s">
        <v>198</v>
      </c>
      <c r="D993" s="646">
        <v>14</v>
      </c>
      <c r="F993" s="654" t="str">
        <f>IF(M993="R",VLOOKUP(D993,'Routes and Directions'!$A$2:$D$283,3,FALSE),VLOOKUP(D993,'Routes and Directions'!$A$2:$D$283,4,FALSE))</f>
        <v>NB</v>
      </c>
      <c r="H993" s="646">
        <v>33</v>
      </c>
      <c r="I993" s="646">
        <v>42.177999999999997</v>
      </c>
      <c r="K993" s="646">
        <v>86.4</v>
      </c>
      <c r="L993" s="646">
        <v>95.578000000000003</v>
      </c>
      <c r="M993" s="646" t="s">
        <v>118</v>
      </c>
      <c r="N993" s="657" t="s">
        <v>123</v>
      </c>
      <c r="O993" s="646" t="s">
        <v>376</v>
      </c>
    </row>
    <row r="994" spans="1:15">
      <c r="A994" s="647">
        <v>993</v>
      </c>
      <c r="B994" s="647">
        <v>23160</v>
      </c>
      <c r="C994" s="646" t="s">
        <v>198</v>
      </c>
      <c r="D994" s="646">
        <v>14</v>
      </c>
      <c r="F994" s="654" t="str">
        <f>IF(M994="R",VLOOKUP(D994,'Routes and Directions'!$A$2:$D$283,3,FALSE),VLOOKUP(D994,'Routes and Directions'!$A$2:$D$283,4,FALSE))</f>
        <v>NB</v>
      </c>
      <c r="H994" s="646">
        <v>42.177999999999997</v>
      </c>
      <c r="I994" s="646">
        <v>44.494999999999997</v>
      </c>
      <c r="K994" s="646">
        <v>95.578000000000003</v>
      </c>
      <c r="L994" s="646">
        <v>97.894999999999996</v>
      </c>
      <c r="M994" s="646" t="s">
        <v>118</v>
      </c>
      <c r="N994" s="657" t="s">
        <v>115</v>
      </c>
      <c r="O994" s="646" t="s">
        <v>376</v>
      </c>
    </row>
    <row r="995" spans="1:15">
      <c r="A995" s="647">
        <v>994</v>
      </c>
      <c r="B995" s="647">
        <v>23160</v>
      </c>
      <c r="C995" s="646" t="s">
        <v>198</v>
      </c>
      <c r="D995" s="646">
        <v>14</v>
      </c>
      <c r="F995" s="654" t="str">
        <f>IF(M995="R",VLOOKUP(D995,'Routes and Directions'!$A$2:$D$283,3,FALSE),VLOOKUP(D995,'Routes and Directions'!$A$2:$D$283,4,FALSE))</f>
        <v>NB</v>
      </c>
      <c r="H995" s="646">
        <v>44.494999999999997</v>
      </c>
      <c r="I995" s="646">
        <v>45.771000000000001</v>
      </c>
      <c r="K995" s="646">
        <v>97.894999999999996</v>
      </c>
      <c r="L995" s="646">
        <v>99.171000000000006</v>
      </c>
      <c r="M995" s="646" t="s">
        <v>118</v>
      </c>
      <c r="N995" s="657" t="s">
        <v>123</v>
      </c>
      <c r="O995" s="646" t="s">
        <v>376</v>
      </c>
    </row>
    <row r="996" spans="1:15">
      <c r="A996" s="647">
        <v>995</v>
      </c>
      <c r="B996" s="647">
        <v>23160</v>
      </c>
      <c r="C996" s="646" t="s">
        <v>198</v>
      </c>
      <c r="D996" s="646">
        <v>14</v>
      </c>
      <c r="F996" s="654" t="str">
        <f>IF(M996="R",VLOOKUP(D996,'Routes and Directions'!$A$2:$D$283,3,FALSE),VLOOKUP(D996,'Routes and Directions'!$A$2:$D$283,4,FALSE))</f>
        <v>NB</v>
      </c>
      <c r="H996" s="646">
        <v>45.771000000000001</v>
      </c>
      <c r="I996" s="646">
        <v>51.8</v>
      </c>
      <c r="K996" s="646">
        <v>99.171000000000006</v>
      </c>
      <c r="L996" s="646">
        <v>105.2</v>
      </c>
      <c r="M996" s="646" t="s">
        <v>118</v>
      </c>
      <c r="N996" s="657" t="s">
        <v>115</v>
      </c>
      <c r="O996" s="646" t="s">
        <v>376</v>
      </c>
    </row>
    <row r="997" spans="1:15">
      <c r="A997" s="647">
        <v>996</v>
      </c>
      <c r="B997" s="647">
        <v>23160</v>
      </c>
      <c r="C997" s="646" t="s">
        <v>198</v>
      </c>
      <c r="D997" s="646">
        <v>14</v>
      </c>
      <c r="F997" s="654" t="str">
        <f>IF(M997="R",VLOOKUP(D997,'Routes and Directions'!$A$2:$D$283,3,FALSE),VLOOKUP(D997,'Routes and Directions'!$A$2:$D$283,4,FALSE))</f>
        <v>NB</v>
      </c>
      <c r="H997" s="646">
        <v>51.8</v>
      </c>
      <c r="I997" s="646">
        <v>52.789000000000001</v>
      </c>
      <c r="K997" s="646">
        <v>105.2</v>
      </c>
      <c r="L997" s="646">
        <v>106.18899999999999</v>
      </c>
      <c r="M997" s="646" t="s">
        <v>118</v>
      </c>
      <c r="N997" s="657" t="s">
        <v>123</v>
      </c>
      <c r="O997" s="646" t="s">
        <v>376</v>
      </c>
    </row>
    <row r="998" spans="1:15">
      <c r="A998" s="647">
        <v>997</v>
      </c>
      <c r="B998" s="647">
        <v>23160</v>
      </c>
      <c r="C998" s="646" t="s">
        <v>198</v>
      </c>
      <c r="D998" s="646">
        <v>14</v>
      </c>
      <c r="F998" s="654" t="str">
        <f>IF(M998="R",VLOOKUP(D998,'Routes and Directions'!$A$2:$D$283,3,FALSE),VLOOKUP(D998,'Routes and Directions'!$A$2:$D$283,4,FALSE))</f>
        <v>NB</v>
      </c>
      <c r="H998" s="646">
        <v>52.789000000000001</v>
      </c>
      <c r="I998" s="646">
        <v>61.968000000000004</v>
      </c>
      <c r="K998" s="646">
        <v>106.18899999999999</v>
      </c>
      <c r="L998" s="646">
        <v>115.36799999999999</v>
      </c>
      <c r="M998" s="646" t="s">
        <v>118</v>
      </c>
      <c r="N998" s="657" t="s">
        <v>115</v>
      </c>
      <c r="O998" s="646" t="s">
        <v>376</v>
      </c>
    </row>
    <row r="999" spans="1:15">
      <c r="A999" s="647">
        <v>998</v>
      </c>
      <c r="B999" s="647">
        <v>23160</v>
      </c>
      <c r="C999" s="646" t="s">
        <v>198</v>
      </c>
      <c r="D999" s="646">
        <v>14</v>
      </c>
      <c r="F999" s="654" t="str">
        <f>IF(M999="R",VLOOKUP(D999,'Routes and Directions'!$A$2:$D$283,3,FALSE),VLOOKUP(D999,'Routes and Directions'!$A$2:$D$283,4,FALSE))</f>
        <v>NB</v>
      </c>
      <c r="H999" s="646">
        <v>61.968000000000004</v>
      </c>
      <c r="I999" s="646">
        <v>64.558999999999997</v>
      </c>
      <c r="K999" s="646">
        <v>115.36799999999999</v>
      </c>
      <c r="L999" s="646">
        <v>117.959</v>
      </c>
      <c r="M999" s="646" t="s">
        <v>118</v>
      </c>
      <c r="N999" s="657" t="s">
        <v>123</v>
      </c>
      <c r="O999" s="646" t="s">
        <v>376</v>
      </c>
    </row>
    <row r="1000" spans="1:15">
      <c r="A1000" s="647">
        <v>999</v>
      </c>
      <c r="B1000" s="647">
        <v>940</v>
      </c>
      <c r="C1000" s="646" t="s">
        <v>203</v>
      </c>
      <c r="D1000" s="646">
        <v>14</v>
      </c>
      <c r="F1000" s="654" t="str">
        <f>IF(M1000="R",VLOOKUP(D1000,'Routes and Directions'!$A$2:$D$283,3,FALSE),VLOOKUP(D1000,'Routes and Directions'!$A$2:$D$283,4,FALSE))</f>
        <v>SB</v>
      </c>
      <c r="G1000" s="646" t="s">
        <v>118</v>
      </c>
      <c r="H1000" s="646">
        <v>24.788</v>
      </c>
      <c r="I1000" s="646">
        <v>32.360999999999997</v>
      </c>
      <c r="K1000" s="646">
        <v>0</v>
      </c>
      <c r="L1000" s="646">
        <v>7.5730000000000004</v>
      </c>
      <c r="M1000" s="646" t="s">
        <v>121</v>
      </c>
      <c r="N1000" s="657" t="s">
        <v>123</v>
      </c>
      <c r="O1000" s="646" t="s">
        <v>377</v>
      </c>
    </row>
    <row r="1001" spans="1:15">
      <c r="A1001" s="647">
        <v>1000</v>
      </c>
      <c r="B1001" s="647">
        <v>4970</v>
      </c>
      <c r="C1001" s="646" t="s">
        <v>203</v>
      </c>
      <c r="D1001" s="646">
        <v>14</v>
      </c>
      <c r="F1001" s="654" t="str">
        <f>IF(M1001="R",VLOOKUP(D1001,'Routes and Directions'!$A$2:$D$283,3,FALSE),VLOOKUP(D1001,'Routes and Directions'!$A$2:$D$283,4,FALSE))</f>
        <v>SB</v>
      </c>
      <c r="H1001" s="646">
        <v>32.409999999999997</v>
      </c>
      <c r="I1001" s="646">
        <v>47.100999999999999</v>
      </c>
      <c r="K1001" s="646">
        <v>7.5730000000000004</v>
      </c>
      <c r="L1001" s="646">
        <v>22.263999999999999</v>
      </c>
      <c r="M1001" s="646" t="s">
        <v>121</v>
      </c>
      <c r="N1001" s="657" t="s">
        <v>123</v>
      </c>
      <c r="O1001" s="646" t="s">
        <v>377</v>
      </c>
    </row>
    <row r="1002" spans="1:15">
      <c r="A1002" s="647">
        <v>1001</v>
      </c>
      <c r="B1002" s="647">
        <v>8500</v>
      </c>
      <c r="C1002" s="646" t="s">
        <v>203</v>
      </c>
      <c r="D1002" s="646">
        <v>14</v>
      </c>
      <c r="F1002" s="654" t="str">
        <f>IF(M1002="R",VLOOKUP(D1002,'Routes and Directions'!$A$2:$D$283,3,FALSE),VLOOKUP(D1002,'Routes and Directions'!$A$2:$D$283,4,FALSE))</f>
        <v>SB</v>
      </c>
      <c r="G1002" s="646" t="s">
        <v>118</v>
      </c>
      <c r="H1002" s="646">
        <v>47.100999999999999</v>
      </c>
      <c r="I1002" s="646">
        <v>77.007999999999996</v>
      </c>
      <c r="K1002" s="646">
        <v>22.263999999999999</v>
      </c>
      <c r="L1002" s="646">
        <v>52.170999999999999</v>
      </c>
      <c r="M1002" s="646" t="s">
        <v>121</v>
      </c>
      <c r="N1002" s="657" t="s">
        <v>123</v>
      </c>
      <c r="O1002" s="646" t="s">
        <v>377</v>
      </c>
    </row>
    <row r="1003" spans="1:15">
      <c r="A1003" s="647">
        <v>1002</v>
      </c>
      <c r="B1003" s="647">
        <v>19700</v>
      </c>
      <c r="C1003" s="646" t="s">
        <v>198</v>
      </c>
      <c r="D1003" s="646">
        <v>14</v>
      </c>
      <c r="F1003" s="654" t="str">
        <f>IF(M1003="R",VLOOKUP(D1003,'Routes and Directions'!$A$2:$D$283,3,FALSE),VLOOKUP(D1003,'Routes and Directions'!$A$2:$D$283,4,FALSE))</f>
        <v>SB</v>
      </c>
      <c r="G1003" s="646" t="s">
        <v>118</v>
      </c>
      <c r="H1003" s="646">
        <v>0</v>
      </c>
      <c r="I1003" s="646">
        <v>15.67</v>
      </c>
      <c r="K1003" s="646">
        <v>52.170999999999999</v>
      </c>
      <c r="L1003" s="646">
        <v>67.840999999999994</v>
      </c>
      <c r="M1003" s="646" t="s">
        <v>121</v>
      </c>
      <c r="N1003" s="657" t="s">
        <v>123</v>
      </c>
      <c r="O1003" s="646" t="s">
        <v>377</v>
      </c>
    </row>
    <row r="1004" spans="1:15">
      <c r="A1004" s="647">
        <v>1003</v>
      </c>
      <c r="B1004" s="647">
        <v>21320</v>
      </c>
      <c r="C1004" s="646" t="s">
        <v>198</v>
      </c>
      <c r="D1004" s="646">
        <v>14</v>
      </c>
      <c r="F1004" s="654" t="str">
        <f>IF(M1004="R",VLOOKUP(D1004,'Routes and Directions'!$A$2:$D$283,3,FALSE),VLOOKUP(D1004,'Routes and Directions'!$A$2:$D$283,4,FALSE))</f>
        <v>SB</v>
      </c>
      <c r="H1004" s="646">
        <v>15.695</v>
      </c>
      <c r="I1004" s="646">
        <v>16.059999999999999</v>
      </c>
      <c r="K1004" s="646">
        <v>67.840999999999994</v>
      </c>
      <c r="L1004" s="646">
        <v>68.206000000000003</v>
      </c>
      <c r="M1004" s="646" t="s">
        <v>121</v>
      </c>
      <c r="N1004" s="657" t="s">
        <v>123</v>
      </c>
      <c r="O1004" s="646" t="s">
        <v>377</v>
      </c>
    </row>
    <row r="1005" spans="1:15">
      <c r="A1005" s="647">
        <v>1004</v>
      </c>
      <c r="B1005" s="647">
        <v>21500</v>
      </c>
      <c r="C1005" s="646" t="s">
        <v>198</v>
      </c>
      <c r="D1005" s="646">
        <v>14</v>
      </c>
      <c r="F1005" s="654" t="str">
        <f>IF(M1005="R",VLOOKUP(D1005,'Routes and Directions'!$A$2:$D$283,3,FALSE),VLOOKUP(D1005,'Routes and Directions'!$A$2:$D$283,4,FALSE))</f>
        <v>SB</v>
      </c>
      <c r="G1005" s="646" t="s">
        <v>121</v>
      </c>
      <c r="H1005" s="646">
        <v>16.07</v>
      </c>
      <c r="I1005" s="646">
        <v>17.384</v>
      </c>
      <c r="K1005" s="646">
        <v>68.206000000000003</v>
      </c>
      <c r="L1005" s="646">
        <v>69.52</v>
      </c>
      <c r="M1005" s="646" t="s">
        <v>121</v>
      </c>
      <c r="N1005" s="657" t="s">
        <v>123</v>
      </c>
      <c r="O1005" s="646" t="s">
        <v>377</v>
      </c>
    </row>
    <row r="1006" spans="1:15">
      <c r="A1006" s="647">
        <v>1005</v>
      </c>
      <c r="B1006" s="647">
        <v>21900</v>
      </c>
      <c r="C1006" s="646" t="s">
        <v>198</v>
      </c>
      <c r="D1006" s="646">
        <v>14</v>
      </c>
      <c r="F1006" s="654" t="str">
        <f>IF(M1006="R",VLOOKUP(D1006,'Routes and Directions'!$A$2:$D$283,3,FALSE),VLOOKUP(D1006,'Routes and Directions'!$A$2:$D$283,4,FALSE))</f>
        <v>SB</v>
      </c>
      <c r="H1006" s="646">
        <v>16.07</v>
      </c>
      <c r="I1006" s="646">
        <v>16.399999999999999</v>
      </c>
      <c r="K1006" s="646">
        <v>69.52</v>
      </c>
      <c r="L1006" s="646">
        <v>69.849999999999994</v>
      </c>
      <c r="M1006" s="646" t="s">
        <v>121</v>
      </c>
      <c r="N1006" s="657" t="s">
        <v>123</v>
      </c>
      <c r="O1006" s="646" t="s">
        <v>377</v>
      </c>
    </row>
    <row r="1007" spans="1:15">
      <c r="A1007" s="647">
        <v>1006</v>
      </c>
      <c r="B1007" s="647">
        <v>21900</v>
      </c>
      <c r="C1007" s="646" t="s">
        <v>198</v>
      </c>
      <c r="D1007" s="646">
        <v>14</v>
      </c>
      <c r="F1007" s="654" t="str">
        <f>IF(M1007="R",VLOOKUP(D1007,'Routes and Directions'!$A$2:$D$283,3,FALSE),VLOOKUP(D1007,'Routes and Directions'!$A$2:$D$283,4,FALSE))</f>
        <v>SB</v>
      </c>
      <c r="H1007" s="646">
        <v>16.399999999999999</v>
      </c>
      <c r="I1007" s="646">
        <v>26.135000000000002</v>
      </c>
      <c r="K1007" s="646">
        <v>69.849999999999994</v>
      </c>
      <c r="L1007" s="646">
        <v>79.584999999999994</v>
      </c>
      <c r="M1007" s="646" t="s">
        <v>121</v>
      </c>
      <c r="N1007" s="657" t="s">
        <v>115</v>
      </c>
      <c r="O1007" s="646" t="s">
        <v>377</v>
      </c>
    </row>
    <row r="1008" spans="1:15">
      <c r="A1008" s="647">
        <v>1007</v>
      </c>
      <c r="B1008" s="647">
        <v>21900</v>
      </c>
      <c r="C1008" s="646" t="s">
        <v>198</v>
      </c>
      <c r="D1008" s="646">
        <v>14</v>
      </c>
      <c r="F1008" s="654" t="str">
        <f>IF(M1008="R",VLOOKUP(D1008,'Routes and Directions'!$A$2:$D$283,3,FALSE),VLOOKUP(D1008,'Routes and Directions'!$A$2:$D$283,4,FALSE))</f>
        <v>SB</v>
      </c>
      <c r="H1008" s="646">
        <v>26.135000000000002</v>
      </c>
      <c r="I1008" s="646">
        <v>32.950000000000003</v>
      </c>
      <c r="K1008" s="646">
        <v>79.584999999999994</v>
      </c>
      <c r="L1008" s="646">
        <v>86.4</v>
      </c>
      <c r="M1008" s="646" t="s">
        <v>121</v>
      </c>
      <c r="N1008" s="657" t="s">
        <v>123</v>
      </c>
      <c r="O1008" s="646" t="s">
        <v>377</v>
      </c>
    </row>
    <row r="1009" spans="1:15">
      <c r="A1009" s="647">
        <v>1008</v>
      </c>
      <c r="B1009" s="647">
        <v>23160</v>
      </c>
      <c r="C1009" s="646" t="s">
        <v>198</v>
      </c>
      <c r="D1009" s="646">
        <v>14</v>
      </c>
      <c r="F1009" s="654" t="str">
        <f>IF(M1009="R",VLOOKUP(D1009,'Routes and Directions'!$A$2:$D$283,3,FALSE),VLOOKUP(D1009,'Routes and Directions'!$A$2:$D$283,4,FALSE))</f>
        <v>SB</v>
      </c>
      <c r="H1009" s="646">
        <v>33</v>
      </c>
      <c r="I1009" s="646">
        <v>42.177999999999997</v>
      </c>
      <c r="K1009" s="646">
        <v>86.4</v>
      </c>
      <c r="L1009" s="646">
        <v>95.578000000000003</v>
      </c>
      <c r="M1009" s="646" t="s">
        <v>121</v>
      </c>
      <c r="N1009" s="657" t="s">
        <v>123</v>
      </c>
      <c r="O1009" s="646" t="s">
        <v>377</v>
      </c>
    </row>
    <row r="1010" spans="1:15">
      <c r="A1010" s="647">
        <v>1009</v>
      </c>
      <c r="B1010" s="647">
        <v>23160</v>
      </c>
      <c r="C1010" s="646" t="s">
        <v>198</v>
      </c>
      <c r="D1010" s="646">
        <v>14</v>
      </c>
      <c r="F1010" s="654" t="str">
        <f>IF(M1010="R",VLOOKUP(D1010,'Routes and Directions'!$A$2:$D$283,3,FALSE),VLOOKUP(D1010,'Routes and Directions'!$A$2:$D$283,4,FALSE))</f>
        <v>SB</v>
      </c>
      <c r="H1010" s="646">
        <v>42.177999999999997</v>
      </c>
      <c r="I1010" s="646">
        <v>44.494999999999997</v>
      </c>
      <c r="K1010" s="646">
        <v>95.578000000000003</v>
      </c>
      <c r="L1010" s="646">
        <v>97.894999999999996</v>
      </c>
      <c r="M1010" s="646" t="s">
        <v>121</v>
      </c>
      <c r="N1010" s="657" t="s">
        <v>115</v>
      </c>
      <c r="O1010" s="646" t="s">
        <v>377</v>
      </c>
    </row>
    <row r="1011" spans="1:15">
      <c r="A1011" s="647">
        <v>1010</v>
      </c>
      <c r="B1011" s="647">
        <v>23160</v>
      </c>
      <c r="C1011" s="646" t="s">
        <v>198</v>
      </c>
      <c r="D1011" s="646">
        <v>14</v>
      </c>
      <c r="F1011" s="654" t="str">
        <f>IF(M1011="R",VLOOKUP(D1011,'Routes and Directions'!$A$2:$D$283,3,FALSE),VLOOKUP(D1011,'Routes and Directions'!$A$2:$D$283,4,FALSE))</f>
        <v>SB</v>
      </c>
      <c r="H1011" s="646">
        <v>44.494999999999997</v>
      </c>
      <c r="I1011" s="646">
        <v>45.771000000000001</v>
      </c>
      <c r="K1011" s="646">
        <v>97.894999999999996</v>
      </c>
      <c r="L1011" s="646">
        <v>99.171000000000006</v>
      </c>
      <c r="M1011" s="646" t="s">
        <v>121</v>
      </c>
      <c r="N1011" s="657" t="s">
        <v>123</v>
      </c>
      <c r="O1011" s="646" t="s">
        <v>377</v>
      </c>
    </row>
    <row r="1012" spans="1:15">
      <c r="A1012" s="647">
        <v>1011</v>
      </c>
      <c r="B1012" s="647">
        <v>23160</v>
      </c>
      <c r="C1012" s="646" t="s">
        <v>198</v>
      </c>
      <c r="D1012" s="646">
        <v>14</v>
      </c>
      <c r="F1012" s="654" t="str">
        <f>IF(M1012="R",VLOOKUP(D1012,'Routes and Directions'!$A$2:$D$283,3,FALSE),VLOOKUP(D1012,'Routes and Directions'!$A$2:$D$283,4,FALSE))</f>
        <v>SB</v>
      </c>
      <c r="H1012" s="646">
        <v>45.771000000000001</v>
      </c>
      <c r="I1012" s="646">
        <v>51.8</v>
      </c>
      <c r="K1012" s="646">
        <v>99.171000000000006</v>
      </c>
      <c r="L1012" s="646">
        <v>105.2</v>
      </c>
      <c r="M1012" s="646" t="s">
        <v>121</v>
      </c>
      <c r="N1012" s="657" t="s">
        <v>115</v>
      </c>
      <c r="O1012" s="646" t="s">
        <v>377</v>
      </c>
    </row>
    <row r="1013" spans="1:15">
      <c r="A1013" s="647">
        <v>1012</v>
      </c>
      <c r="B1013" s="647">
        <v>23160</v>
      </c>
      <c r="C1013" s="646" t="s">
        <v>198</v>
      </c>
      <c r="D1013" s="646">
        <v>14</v>
      </c>
      <c r="F1013" s="654" t="str">
        <f>IF(M1013="R",VLOOKUP(D1013,'Routes and Directions'!$A$2:$D$283,3,FALSE),VLOOKUP(D1013,'Routes and Directions'!$A$2:$D$283,4,FALSE))</f>
        <v>SB</v>
      </c>
      <c r="H1013" s="646">
        <v>51.8</v>
      </c>
      <c r="I1013" s="646">
        <v>52.789000000000001</v>
      </c>
      <c r="K1013" s="646">
        <v>105.2</v>
      </c>
      <c r="L1013" s="646">
        <v>106.18899999999999</v>
      </c>
      <c r="M1013" s="646" t="s">
        <v>121</v>
      </c>
      <c r="N1013" s="657" t="s">
        <v>123</v>
      </c>
      <c r="O1013" s="646" t="s">
        <v>377</v>
      </c>
    </row>
    <row r="1014" spans="1:15">
      <c r="A1014" s="647">
        <v>1013</v>
      </c>
      <c r="B1014" s="647">
        <v>23160</v>
      </c>
      <c r="C1014" s="646" t="s">
        <v>198</v>
      </c>
      <c r="D1014" s="646">
        <v>14</v>
      </c>
      <c r="F1014" s="654" t="str">
        <f>IF(M1014="R",VLOOKUP(D1014,'Routes and Directions'!$A$2:$D$283,3,FALSE),VLOOKUP(D1014,'Routes and Directions'!$A$2:$D$283,4,FALSE))</f>
        <v>SB</v>
      </c>
      <c r="H1014" s="646">
        <v>52.789000000000001</v>
      </c>
      <c r="I1014" s="646">
        <v>61.968000000000004</v>
      </c>
      <c r="K1014" s="646">
        <v>106.18899999999999</v>
      </c>
      <c r="L1014" s="646">
        <v>115.36799999999999</v>
      </c>
      <c r="M1014" s="646" t="s">
        <v>121</v>
      </c>
      <c r="N1014" s="657" t="s">
        <v>115</v>
      </c>
      <c r="O1014" s="646" t="s">
        <v>377</v>
      </c>
    </row>
    <row r="1015" spans="1:15">
      <c r="A1015" s="647">
        <v>1014</v>
      </c>
      <c r="B1015" s="647">
        <v>23160</v>
      </c>
      <c r="C1015" s="646" t="s">
        <v>198</v>
      </c>
      <c r="D1015" s="646">
        <v>14</v>
      </c>
      <c r="F1015" s="654" t="str">
        <f>IF(M1015="R",VLOOKUP(D1015,'Routes and Directions'!$A$2:$D$283,3,FALSE),VLOOKUP(D1015,'Routes and Directions'!$A$2:$D$283,4,FALSE))</f>
        <v>SB</v>
      </c>
      <c r="H1015" s="646">
        <v>61.968000000000004</v>
      </c>
      <c r="I1015" s="646">
        <v>64.558999999999997</v>
      </c>
      <c r="K1015" s="646">
        <v>115.36799999999999</v>
      </c>
      <c r="L1015" s="646">
        <v>117.959</v>
      </c>
      <c r="M1015" s="646" t="s">
        <v>121</v>
      </c>
      <c r="N1015" s="657" t="s">
        <v>123</v>
      </c>
      <c r="O1015" s="646" t="s">
        <v>377</v>
      </c>
    </row>
    <row r="1016" spans="1:15">
      <c r="A1016" s="647">
        <v>1015</v>
      </c>
      <c r="B1016" s="647">
        <v>1000</v>
      </c>
      <c r="C1016" s="646" t="s">
        <v>218</v>
      </c>
      <c r="D1016" s="646">
        <v>15</v>
      </c>
      <c r="E1016" s="646" t="s">
        <v>116</v>
      </c>
      <c r="F1016" s="654" t="str">
        <f>IF(M1016="R",VLOOKUP(D1016,'Routes and Directions'!$A$2:$D$283,3,FALSE),VLOOKUP(D1016,'Routes and Directions'!$A$2:$D$283,4,FALSE))</f>
        <v>NB</v>
      </c>
      <c r="H1016" s="646">
        <v>11.89</v>
      </c>
      <c r="I1016" s="646">
        <v>11.974</v>
      </c>
      <c r="K1016" s="646">
        <v>0</v>
      </c>
      <c r="L1016" s="646">
        <v>8.4000000000000005E-2</v>
      </c>
      <c r="M1016" s="646" t="s">
        <v>118</v>
      </c>
      <c r="N1016" s="657" t="s">
        <v>123</v>
      </c>
      <c r="O1016" s="646" t="s">
        <v>378</v>
      </c>
    </row>
    <row r="1017" spans="1:15">
      <c r="A1017" s="647">
        <v>1016</v>
      </c>
      <c r="B1017" s="647">
        <v>1000</v>
      </c>
      <c r="C1017" s="646" t="s">
        <v>218</v>
      </c>
      <c r="D1017" s="646">
        <v>15</v>
      </c>
      <c r="E1017" s="646" t="s">
        <v>116</v>
      </c>
      <c r="F1017" s="654" t="str">
        <f>IF(M1017="R",VLOOKUP(D1017,'Routes and Directions'!$A$2:$D$283,3,FALSE),VLOOKUP(D1017,'Routes and Directions'!$A$2:$D$283,4,FALSE))</f>
        <v>NB</v>
      </c>
      <c r="H1017" s="646">
        <v>11.974</v>
      </c>
      <c r="I1017" s="646">
        <v>18.893999999999998</v>
      </c>
      <c r="K1017" s="646">
        <v>8.4000000000000005E-2</v>
      </c>
      <c r="L1017" s="646">
        <v>7.0039999999999996</v>
      </c>
      <c r="M1017" s="646" t="s">
        <v>118</v>
      </c>
      <c r="N1017" s="657" t="s">
        <v>115</v>
      </c>
      <c r="O1017" s="646" t="s">
        <v>378</v>
      </c>
    </row>
    <row r="1018" spans="1:15">
      <c r="A1018" s="647">
        <v>1017</v>
      </c>
      <c r="B1018" s="647">
        <v>1000</v>
      </c>
      <c r="C1018" s="646" t="s">
        <v>218</v>
      </c>
      <c r="D1018" s="646">
        <v>15</v>
      </c>
      <c r="E1018" s="646" t="s">
        <v>116</v>
      </c>
      <c r="F1018" s="654" t="str">
        <f>IF(M1018="R",VLOOKUP(D1018,'Routes and Directions'!$A$2:$D$283,3,FALSE),VLOOKUP(D1018,'Routes and Directions'!$A$2:$D$283,4,FALSE))</f>
        <v>SB</v>
      </c>
      <c r="H1018" s="646">
        <v>11.89</v>
      </c>
      <c r="I1018" s="646">
        <v>11.974</v>
      </c>
      <c r="K1018" s="646">
        <v>0</v>
      </c>
      <c r="L1018" s="646">
        <v>8.4000000000000005E-2</v>
      </c>
      <c r="M1018" s="646" t="s">
        <v>121</v>
      </c>
      <c r="N1018" s="657" t="s">
        <v>123</v>
      </c>
      <c r="O1018" s="646" t="s">
        <v>379</v>
      </c>
    </row>
    <row r="1019" spans="1:15">
      <c r="A1019" s="647">
        <v>1018</v>
      </c>
      <c r="B1019" s="647">
        <v>1000</v>
      </c>
      <c r="C1019" s="646" t="s">
        <v>218</v>
      </c>
      <c r="D1019" s="646">
        <v>15</v>
      </c>
      <c r="E1019" s="646" t="s">
        <v>116</v>
      </c>
      <c r="F1019" s="654" t="str">
        <f>IF(M1019="R",VLOOKUP(D1019,'Routes and Directions'!$A$2:$D$283,3,FALSE),VLOOKUP(D1019,'Routes and Directions'!$A$2:$D$283,4,FALSE))</f>
        <v>SB</v>
      </c>
      <c r="H1019" s="646">
        <v>11.974</v>
      </c>
      <c r="I1019" s="646">
        <v>18.893999999999998</v>
      </c>
      <c r="K1019" s="646">
        <v>8.4000000000000005E-2</v>
      </c>
      <c r="L1019" s="646">
        <v>7.0039999999999996</v>
      </c>
      <c r="M1019" s="646" t="s">
        <v>121</v>
      </c>
      <c r="N1019" s="657" t="s">
        <v>115</v>
      </c>
      <c r="O1019" s="646" t="s">
        <v>379</v>
      </c>
    </row>
    <row r="1020" spans="1:15">
      <c r="A1020" s="647">
        <v>1019</v>
      </c>
      <c r="B1020" s="647">
        <v>50</v>
      </c>
      <c r="C1020" s="646" t="s">
        <v>218</v>
      </c>
      <c r="D1020" s="646">
        <v>15</v>
      </c>
      <c r="F1020" s="654" t="str">
        <f>IF(M1020="R",VLOOKUP(D1020,'Routes and Directions'!$A$2:$D$283,3,FALSE),VLOOKUP(D1020,'Routes and Directions'!$A$2:$D$283,4,FALSE))</f>
        <v>NB</v>
      </c>
      <c r="H1020" s="646">
        <v>0.40500000000000003</v>
      </c>
      <c r="I1020" s="646">
        <v>0.55300000000000005</v>
      </c>
      <c r="K1020" s="646">
        <v>0</v>
      </c>
      <c r="L1020" s="646">
        <v>0.14799999999999999</v>
      </c>
      <c r="M1020" s="646" t="s">
        <v>118</v>
      </c>
      <c r="N1020" s="657" t="s">
        <v>123</v>
      </c>
      <c r="O1020" s="646" t="s">
        <v>380</v>
      </c>
    </row>
    <row r="1021" spans="1:15">
      <c r="A1021" s="647">
        <v>1020</v>
      </c>
      <c r="B1021" s="647">
        <v>120</v>
      </c>
      <c r="C1021" s="646" t="s">
        <v>218</v>
      </c>
      <c r="D1021" s="646">
        <v>15</v>
      </c>
      <c r="F1021" s="654" t="str">
        <f>IF(M1021="R",VLOOKUP(D1021,'Routes and Directions'!$A$2:$D$283,3,FALSE),VLOOKUP(D1021,'Routes and Directions'!$A$2:$D$283,4,FALSE))</f>
        <v>NB</v>
      </c>
      <c r="G1021" s="646" t="s">
        <v>118</v>
      </c>
      <c r="H1021" s="646">
        <v>0</v>
      </c>
      <c r="I1021" s="646">
        <v>0.39500000000000002</v>
      </c>
      <c r="J1021" s="646" t="s">
        <v>118</v>
      </c>
      <c r="K1021" s="646">
        <v>0.14799999999999999</v>
      </c>
      <c r="L1021" s="646">
        <v>0.54300000000000004</v>
      </c>
      <c r="M1021" s="646" t="s">
        <v>118</v>
      </c>
      <c r="N1021" s="657" t="s">
        <v>118</v>
      </c>
      <c r="O1021" s="646" t="s">
        <v>380</v>
      </c>
    </row>
    <row r="1022" spans="1:15">
      <c r="A1022" s="647">
        <v>1021</v>
      </c>
      <c r="B1022" s="647">
        <v>400</v>
      </c>
      <c r="C1022" s="646" t="s">
        <v>218</v>
      </c>
      <c r="D1022" s="646">
        <v>15</v>
      </c>
      <c r="F1022" s="654" t="str">
        <f>IF(M1022="R",VLOOKUP(D1022,'Routes and Directions'!$A$2:$D$283,3,FALSE),VLOOKUP(D1022,'Routes and Directions'!$A$2:$D$283,4,FALSE))</f>
        <v>NB</v>
      </c>
      <c r="G1022" s="646" t="s">
        <v>118</v>
      </c>
      <c r="H1022" s="646">
        <v>0.39500000000000002</v>
      </c>
      <c r="I1022" s="646">
        <v>0.93600000000000005</v>
      </c>
      <c r="K1022" s="646">
        <v>0.54300000000000004</v>
      </c>
      <c r="L1022" s="646">
        <v>1.0840000000000001</v>
      </c>
      <c r="M1022" s="646" t="s">
        <v>118</v>
      </c>
      <c r="N1022" s="657" t="s">
        <v>123</v>
      </c>
      <c r="O1022" s="646" t="s">
        <v>380</v>
      </c>
    </row>
    <row r="1023" spans="1:15">
      <c r="A1023" s="647">
        <v>1022</v>
      </c>
      <c r="B1023" s="647">
        <v>1000</v>
      </c>
      <c r="C1023" s="646" t="s">
        <v>218</v>
      </c>
      <c r="D1023" s="646">
        <v>15</v>
      </c>
      <c r="F1023" s="654" t="str">
        <f>IF(M1023="R",VLOOKUP(D1023,'Routes and Directions'!$A$2:$D$283,3,FALSE),VLOOKUP(D1023,'Routes and Directions'!$A$2:$D$283,4,FALSE))</f>
        <v>NB</v>
      </c>
      <c r="H1023" s="646">
        <v>1.482</v>
      </c>
      <c r="I1023" s="646">
        <v>2.7320000000000002</v>
      </c>
      <c r="K1023" s="646">
        <v>1.0840000000000001</v>
      </c>
      <c r="L1023" s="646">
        <v>2.3340000000000001</v>
      </c>
      <c r="M1023" s="646" t="s">
        <v>118</v>
      </c>
      <c r="N1023" s="657" t="s">
        <v>123</v>
      </c>
      <c r="O1023" s="646" t="s">
        <v>380</v>
      </c>
    </row>
    <row r="1024" spans="1:15">
      <c r="A1024" s="647">
        <v>1023</v>
      </c>
      <c r="B1024" s="647">
        <v>2200</v>
      </c>
      <c r="C1024" s="646" t="s">
        <v>218</v>
      </c>
      <c r="D1024" s="646">
        <v>15</v>
      </c>
      <c r="F1024" s="654" t="str">
        <f>IF(M1024="R",VLOOKUP(D1024,'Routes and Directions'!$A$2:$D$283,3,FALSE),VLOOKUP(D1024,'Routes and Directions'!$A$2:$D$283,4,FALSE))</f>
        <v>NB</v>
      </c>
      <c r="G1024" s="646" t="s">
        <v>122</v>
      </c>
      <c r="H1024" s="646">
        <v>2.7320000000000002</v>
      </c>
      <c r="I1024" s="646">
        <v>2.8359999999999999</v>
      </c>
      <c r="K1024" s="646">
        <v>2.3340000000000001</v>
      </c>
      <c r="L1024" s="646">
        <v>2.4380000000000002</v>
      </c>
      <c r="M1024" s="646" t="s">
        <v>118</v>
      </c>
      <c r="N1024" s="657" t="s">
        <v>123</v>
      </c>
      <c r="O1024" s="646" t="s">
        <v>380</v>
      </c>
    </row>
    <row r="1025" spans="1:15">
      <c r="A1025" s="647">
        <v>1024</v>
      </c>
      <c r="B1025" s="647">
        <v>2300</v>
      </c>
      <c r="C1025" s="646" t="s">
        <v>218</v>
      </c>
      <c r="D1025" s="646">
        <v>15</v>
      </c>
      <c r="F1025" s="654" t="str">
        <f>IF(M1025="R",VLOOKUP(D1025,'Routes and Directions'!$A$2:$D$283,3,FALSE),VLOOKUP(D1025,'Routes and Directions'!$A$2:$D$283,4,FALSE))</f>
        <v>NB</v>
      </c>
      <c r="G1025" s="646" t="s">
        <v>118</v>
      </c>
      <c r="H1025" s="646">
        <v>2.8359999999999999</v>
      </c>
      <c r="I1025" s="646">
        <v>3.8559999999999999</v>
      </c>
      <c r="K1025" s="646">
        <v>2.4380000000000002</v>
      </c>
      <c r="L1025" s="646">
        <v>3.4580000000000002</v>
      </c>
      <c r="M1025" s="646" t="s">
        <v>118</v>
      </c>
      <c r="N1025" s="657" t="s">
        <v>123</v>
      </c>
      <c r="O1025" s="646" t="s">
        <v>380</v>
      </c>
    </row>
    <row r="1026" spans="1:15">
      <c r="A1026" s="647">
        <v>1025</v>
      </c>
      <c r="B1026" s="647">
        <v>4000</v>
      </c>
      <c r="C1026" s="646" t="s">
        <v>218</v>
      </c>
      <c r="D1026" s="646">
        <v>15</v>
      </c>
      <c r="F1026" s="654" t="str">
        <f>IF(M1026="R",VLOOKUP(D1026,'Routes and Directions'!$A$2:$D$283,3,FALSE),VLOOKUP(D1026,'Routes and Directions'!$A$2:$D$283,4,FALSE))</f>
        <v>NB</v>
      </c>
      <c r="G1026" s="646" t="s">
        <v>119</v>
      </c>
      <c r="H1026" s="646">
        <v>3.8559999999999999</v>
      </c>
      <c r="I1026" s="646">
        <v>6.4189999999999996</v>
      </c>
      <c r="K1026" s="646">
        <v>3.4580000000000002</v>
      </c>
      <c r="L1026" s="646">
        <v>6.0209999999999999</v>
      </c>
      <c r="M1026" s="646" t="s">
        <v>118</v>
      </c>
      <c r="N1026" s="657" t="s">
        <v>123</v>
      </c>
      <c r="O1026" s="646" t="s">
        <v>380</v>
      </c>
    </row>
    <row r="1027" spans="1:15">
      <c r="A1027" s="647">
        <v>1026</v>
      </c>
      <c r="B1027" s="647">
        <v>5600</v>
      </c>
      <c r="C1027" s="646" t="s">
        <v>218</v>
      </c>
      <c r="D1027" s="646">
        <v>15</v>
      </c>
      <c r="F1027" s="654" t="str">
        <f>IF(M1027="R",VLOOKUP(D1027,'Routes and Directions'!$A$2:$D$283,3,FALSE),VLOOKUP(D1027,'Routes and Directions'!$A$2:$D$283,4,FALSE))</f>
        <v>NB</v>
      </c>
      <c r="G1027" s="646" t="s">
        <v>118</v>
      </c>
      <c r="H1027" s="646">
        <v>5.84</v>
      </c>
      <c r="I1027" s="646">
        <v>11.448</v>
      </c>
      <c r="K1027" s="646">
        <v>6.0209999999999999</v>
      </c>
      <c r="L1027" s="646">
        <v>11.629</v>
      </c>
      <c r="M1027" s="646" t="s">
        <v>118</v>
      </c>
      <c r="N1027" s="657" t="s">
        <v>123</v>
      </c>
      <c r="O1027" s="646" t="s">
        <v>380</v>
      </c>
    </row>
    <row r="1028" spans="1:15">
      <c r="A1028" s="647">
        <v>1027</v>
      </c>
      <c r="B1028" s="647">
        <v>8550</v>
      </c>
      <c r="C1028" s="646" t="s">
        <v>218</v>
      </c>
      <c r="D1028" s="646">
        <v>15</v>
      </c>
      <c r="F1028" s="654" t="str">
        <f>IF(M1028="R",VLOOKUP(D1028,'Routes and Directions'!$A$2:$D$283,3,FALSE),VLOOKUP(D1028,'Routes and Directions'!$A$2:$D$283,4,FALSE))</f>
        <v>NB</v>
      </c>
      <c r="G1028" s="646" t="s">
        <v>119</v>
      </c>
      <c r="H1028" s="646">
        <v>11.372</v>
      </c>
      <c r="I1028" s="646">
        <v>28.431000000000001</v>
      </c>
      <c r="K1028" s="646">
        <v>11.629</v>
      </c>
      <c r="L1028" s="646">
        <v>28.687999999999999</v>
      </c>
      <c r="M1028" s="646" t="s">
        <v>118</v>
      </c>
      <c r="N1028" s="657" t="s">
        <v>123</v>
      </c>
      <c r="O1028" s="646" t="s">
        <v>380</v>
      </c>
    </row>
    <row r="1029" spans="1:15">
      <c r="A1029" s="647">
        <v>1028</v>
      </c>
      <c r="B1029" s="647">
        <v>47300</v>
      </c>
      <c r="C1029" s="646" t="s">
        <v>218</v>
      </c>
      <c r="D1029" s="646">
        <v>15</v>
      </c>
      <c r="F1029" s="654" t="str">
        <f>IF(M1029="R",VLOOKUP(D1029,'Routes and Directions'!$A$2:$D$283,3,FALSE),VLOOKUP(D1029,'Routes and Directions'!$A$2:$D$283,4,FALSE))</f>
        <v>NB</v>
      </c>
      <c r="G1029" s="646" t="s">
        <v>118</v>
      </c>
      <c r="H1029" s="646">
        <v>28.431000000000001</v>
      </c>
      <c r="I1029" s="646">
        <v>54.258000000000003</v>
      </c>
      <c r="K1029" s="646">
        <v>28.687999999999999</v>
      </c>
      <c r="L1029" s="646">
        <v>54.515000000000001</v>
      </c>
      <c r="M1029" s="646" t="s">
        <v>118</v>
      </c>
      <c r="N1029" s="657" t="s">
        <v>123</v>
      </c>
      <c r="O1029" s="646" t="s">
        <v>380</v>
      </c>
    </row>
    <row r="1030" spans="1:15">
      <c r="A1030" s="647">
        <v>1029</v>
      </c>
      <c r="B1030" s="647">
        <v>103000</v>
      </c>
      <c r="C1030" s="646" t="s">
        <v>205</v>
      </c>
      <c r="D1030" s="646">
        <v>15</v>
      </c>
      <c r="F1030" s="654" t="str">
        <f>IF(M1030="R",VLOOKUP(D1030,'Routes and Directions'!$A$2:$D$283,3,FALSE),VLOOKUP(D1030,'Routes and Directions'!$A$2:$D$283,4,FALSE))</f>
        <v>NB</v>
      </c>
      <c r="G1030" s="646" t="s">
        <v>118</v>
      </c>
      <c r="H1030" s="646">
        <v>0</v>
      </c>
      <c r="I1030" s="646">
        <v>2.9620000000000002</v>
      </c>
      <c r="K1030" s="646">
        <v>54.515000000000001</v>
      </c>
      <c r="L1030" s="646">
        <v>57.476999999999997</v>
      </c>
      <c r="M1030" s="646" t="s">
        <v>118</v>
      </c>
      <c r="N1030" s="657" t="s">
        <v>123</v>
      </c>
      <c r="O1030" s="646" t="s">
        <v>380</v>
      </c>
    </row>
    <row r="1031" spans="1:15">
      <c r="A1031" s="647">
        <v>1030</v>
      </c>
      <c r="B1031" s="647">
        <v>109400</v>
      </c>
      <c r="C1031" s="646" t="s">
        <v>205</v>
      </c>
      <c r="D1031" s="646">
        <v>15</v>
      </c>
      <c r="F1031" s="654" t="str">
        <f>IF(M1031="R",VLOOKUP(D1031,'Routes and Directions'!$A$2:$D$283,3,FALSE),VLOOKUP(D1031,'Routes and Directions'!$A$2:$D$283,4,FALSE))</f>
        <v>NB</v>
      </c>
      <c r="H1031" s="646">
        <v>2.9620000000000002</v>
      </c>
      <c r="I1031" s="646">
        <v>21.792000000000002</v>
      </c>
      <c r="K1031" s="646">
        <v>57.476999999999997</v>
      </c>
      <c r="L1031" s="646">
        <v>76.307000000000002</v>
      </c>
      <c r="M1031" s="646" t="s">
        <v>118</v>
      </c>
      <c r="N1031" s="657" t="s">
        <v>123</v>
      </c>
      <c r="O1031" s="646" t="s">
        <v>380</v>
      </c>
    </row>
    <row r="1032" spans="1:15">
      <c r="A1032" s="647">
        <v>1031</v>
      </c>
      <c r="B1032" s="647">
        <v>132000</v>
      </c>
      <c r="C1032" s="646" t="s">
        <v>205</v>
      </c>
      <c r="D1032" s="646">
        <v>15</v>
      </c>
      <c r="F1032" s="654" t="str">
        <f>IF(M1032="R",VLOOKUP(D1032,'Routes and Directions'!$A$2:$D$283,3,FALSE),VLOOKUP(D1032,'Routes and Directions'!$A$2:$D$283,4,FALSE))</f>
        <v>NB</v>
      </c>
      <c r="H1032" s="646">
        <v>21.814</v>
      </c>
      <c r="I1032" s="646">
        <v>52.280999999999999</v>
      </c>
      <c r="K1032" s="646">
        <v>76.307000000000002</v>
      </c>
      <c r="L1032" s="646">
        <v>106.774</v>
      </c>
      <c r="M1032" s="646" t="s">
        <v>118</v>
      </c>
      <c r="N1032" s="657" t="s">
        <v>123</v>
      </c>
      <c r="O1032" s="646" t="s">
        <v>380</v>
      </c>
    </row>
    <row r="1033" spans="1:15">
      <c r="A1033" s="647">
        <v>1032</v>
      </c>
      <c r="B1033" s="647">
        <v>185000</v>
      </c>
      <c r="C1033" s="646" t="s">
        <v>206</v>
      </c>
      <c r="D1033" s="646">
        <v>15</v>
      </c>
      <c r="F1033" s="654" t="str">
        <f>IF(M1033="R",VLOOKUP(D1033,'Routes and Directions'!$A$2:$D$283,3,FALSE),VLOOKUP(D1033,'Routes and Directions'!$A$2:$D$283,4,FALSE))</f>
        <v>NB</v>
      </c>
      <c r="H1033" s="646">
        <v>0</v>
      </c>
      <c r="I1033" s="646">
        <v>16.373999999999999</v>
      </c>
      <c r="K1033" s="646">
        <v>106.774</v>
      </c>
      <c r="L1033" s="646">
        <v>123.148</v>
      </c>
      <c r="M1033" s="646" t="s">
        <v>118</v>
      </c>
      <c r="N1033" s="657" t="s">
        <v>123</v>
      </c>
      <c r="O1033" s="646" t="s">
        <v>380</v>
      </c>
    </row>
    <row r="1034" spans="1:15">
      <c r="A1034" s="647">
        <v>1033</v>
      </c>
      <c r="B1034" s="647">
        <v>219000</v>
      </c>
      <c r="C1034" s="646" t="s">
        <v>206</v>
      </c>
      <c r="D1034" s="646">
        <v>15</v>
      </c>
      <c r="F1034" s="654" t="str">
        <f>IF(M1034="R",VLOOKUP(D1034,'Routes and Directions'!$A$2:$D$283,3,FALSE),VLOOKUP(D1034,'Routes and Directions'!$A$2:$D$283,4,FALSE))</f>
        <v>NB</v>
      </c>
      <c r="G1034" s="646" t="s">
        <v>118</v>
      </c>
      <c r="H1034" s="646">
        <v>13.779</v>
      </c>
      <c r="I1034" s="646">
        <v>22.890999999999998</v>
      </c>
      <c r="K1034" s="646">
        <v>123.148</v>
      </c>
      <c r="L1034" s="646">
        <v>132.26</v>
      </c>
      <c r="M1034" s="646" t="s">
        <v>118</v>
      </c>
      <c r="N1034" s="657" t="s">
        <v>123</v>
      </c>
      <c r="O1034" s="646" t="s">
        <v>380</v>
      </c>
    </row>
    <row r="1035" spans="1:15">
      <c r="A1035" s="647">
        <v>1034</v>
      </c>
      <c r="B1035" s="647">
        <v>236750</v>
      </c>
      <c r="C1035" s="646" t="s">
        <v>206</v>
      </c>
      <c r="D1035" s="646">
        <v>15</v>
      </c>
      <c r="F1035" s="654" t="str">
        <f>IF(M1035="R",VLOOKUP(D1035,'Routes and Directions'!$A$2:$D$283,3,FALSE),VLOOKUP(D1035,'Routes and Directions'!$A$2:$D$283,4,FALSE))</f>
        <v>NB</v>
      </c>
      <c r="G1035" s="646" t="s">
        <v>118</v>
      </c>
      <c r="H1035" s="646">
        <v>22.890999999999998</v>
      </c>
      <c r="I1035" s="646">
        <v>26.591999999999999</v>
      </c>
      <c r="J1035" s="646" t="s">
        <v>118</v>
      </c>
      <c r="K1035" s="646">
        <v>132.26</v>
      </c>
      <c r="L1035" s="646">
        <v>135.96100000000001</v>
      </c>
      <c r="M1035" s="646" t="s">
        <v>118</v>
      </c>
      <c r="N1035" s="657" t="s">
        <v>118</v>
      </c>
      <c r="O1035" s="646" t="s">
        <v>380</v>
      </c>
    </row>
    <row r="1036" spans="1:15">
      <c r="A1036" s="647">
        <v>1035</v>
      </c>
      <c r="B1036" s="647">
        <v>239000</v>
      </c>
      <c r="C1036" s="646" t="s">
        <v>206</v>
      </c>
      <c r="D1036" s="646">
        <v>15</v>
      </c>
      <c r="F1036" s="654" t="str">
        <f>IF(M1036="R",VLOOKUP(D1036,'Routes and Directions'!$A$2:$D$283,3,FALSE),VLOOKUP(D1036,'Routes and Directions'!$A$2:$D$283,4,FALSE))</f>
        <v>NB</v>
      </c>
      <c r="G1036" s="646" t="s">
        <v>118</v>
      </c>
      <c r="H1036" s="646">
        <v>28.43</v>
      </c>
      <c r="I1036" s="646">
        <v>29.783999999999999</v>
      </c>
      <c r="K1036" s="646">
        <v>135.96100000000001</v>
      </c>
      <c r="L1036" s="646">
        <v>137.315</v>
      </c>
      <c r="M1036" s="646" t="s">
        <v>118</v>
      </c>
      <c r="N1036" s="657" t="s">
        <v>123</v>
      </c>
      <c r="O1036" s="646" t="s">
        <v>380</v>
      </c>
    </row>
    <row r="1037" spans="1:15">
      <c r="A1037" s="647">
        <v>1036</v>
      </c>
      <c r="B1037" s="647">
        <v>240750</v>
      </c>
      <c r="C1037" s="646" t="s">
        <v>206</v>
      </c>
      <c r="D1037" s="646">
        <v>15</v>
      </c>
      <c r="F1037" s="654" t="str">
        <f>IF(M1037="R",VLOOKUP(D1037,'Routes and Directions'!$A$2:$D$283,3,FALSE),VLOOKUP(D1037,'Routes and Directions'!$A$2:$D$283,4,FALSE))</f>
        <v>NB</v>
      </c>
      <c r="H1037" s="646">
        <v>29.783000000000001</v>
      </c>
      <c r="I1037" s="646">
        <v>81.367000000000004</v>
      </c>
      <c r="K1037" s="646">
        <v>137.315</v>
      </c>
      <c r="L1037" s="646">
        <v>188.899</v>
      </c>
      <c r="M1037" s="646" t="s">
        <v>118</v>
      </c>
      <c r="N1037" s="657" t="s">
        <v>123</v>
      </c>
      <c r="O1037" s="646" t="s">
        <v>380</v>
      </c>
    </row>
    <row r="1038" spans="1:15">
      <c r="A1038" s="647">
        <v>1037</v>
      </c>
      <c r="B1038" s="647">
        <v>282250</v>
      </c>
      <c r="C1038" s="646" t="s">
        <v>206</v>
      </c>
      <c r="D1038" s="646">
        <v>15</v>
      </c>
      <c r="F1038" s="654" t="str">
        <f>IF(M1038="R",VLOOKUP(D1038,'Routes and Directions'!$A$2:$D$283,3,FALSE),VLOOKUP(D1038,'Routes and Directions'!$A$2:$D$283,4,FALSE))</f>
        <v>NB</v>
      </c>
      <c r="G1038" s="646" t="s">
        <v>118</v>
      </c>
      <c r="H1038" s="646">
        <v>81.367000000000004</v>
      </c>
      <c r="I1038" s="646">
        <v>138.86699999999999</v>
      </c>
      <c r="K1038" s="646">
        <v>188.899</v>
      </c>
      <c r="L1038" s="646">
        <v>246.399</v>
      </c>
      <c r="M1038" s="646" t="s">
        <v>118</v>
      </c>
      <c r="N1038" s="657" t="s">
        <v>123</v>
      </c>
      <c r="O1038" s="646" t="s">
        <v>380</v>
      </c>
    </row>
    <row r="1039" spans="1:15">
      <c r="A1039" s="647">
        <v>1038</v>
      </c>
      <c r="B1039" s="647">
        <v>316250</v>
      </c>
      <c r="C1039" s="646" t="s">
        <v>206</v>
      </c>
      <c r="D1039" s="646">
        <v>15</v>
      </c>
      <c r="F1039" s="654" t="str">
        <f>IF(M1039="R",VLOOKUP(D1039,'Routes and Directions'!$A$2:$D$283,3,FALSE),VLOOKUP(D1039,'Routes and Directions'!$A$2:$D$283,4,FALSE))</f>
        <v>NB</v>
      </c>
      <c r="H1039" s="646">
        <v>139</v>
      </c>
      <c r="I1039" s="646">
        <v>167.685</v>
      </c>
      <c r="K1039" s="646">
        <v>246.399</v>
      </c>
      <c r="L1039" s="646">
        <v>275.084</v>
      </c>
      <c r="M1039" s="646" t="s">
        <v>118</v>
      </c>
      <c r="N1039" s="657" t="s">
        <v>123</v>
      </c>
      <c r="O1039" s="646" t="s">
        <v>380</v>
      </c>
    </row>
    <row r="1040" spans="1:15">
      <c r="A1040" s="647">
        <v>1039</v>
      </c>
      <c r="B1040" s="647">
        <v>330750</v>
      </c>
      <c r="C1040" s="646" t="s">
        <v>206</v>
      </c>
      <c r="D1040" s="646">
        <v>15</v>
      </c>
      <c r="F1040" s="654" t="str">
        <f>IF(M1040="R",VLOOKUP(D1040,'Routes and Directions'!$A$2:$D$283,3,FALSE),VLOOKUP(D1040,'Routes and Directions'!$A$2:$D$283,4,FALSE))</f>
        <v>NB</v>
      </c>
      <c r="H1040" s="646">
        <v>167.685</v>
      </c>
      <c r="I1040" s="646">
        <v>170.065</v>
      </c>
      <c r="J1040" s="646" t="s">
        <v>118</v>
      </c>
      <c r="K1040" s="646">
        <v>275.084</v>
      </c>
      <c r="L1040" s="646">
        <v>277.464</v>
      </c>
      <c r="M1040" s="646" t="s">
        <v>118</v>
      </c>
      <c r="N1040" s="657" t="s">
        <v>118</v>
      </c>
      <c r="O1040" s="646" t="s">
        <v>380</v>
      </c>
    </row>
    <row r="1041" spans="1:15">
      <c r="A1041" s="647">
        <v>1040</v>
      </c>
      <c r="B1041" s="647">
        <v>333750</v>
      </c>
      <c r="C1041" s="646" t="s">
        <v>206</v>
      </c>
      <c r="D1041" s="646">
        <v>15</v>
      </c>
      <c r="F1041" s="654" t="str">
        <f>IF(M1041="R",VLOOKUP(D1041,'Routes and Directions'!$A$2:$D$283,3,FALSE),VLOOKUP(D1041,'Routes and Directions'!$A$2:$D$283,4,FALSE))</f>
        <v>NB</v>
      </c>
      <c r="H1041" s="646">
        <v>170.09</v>
      </c>
      <c r="I1041" s="646">
        <v>171.834</v>
      </c>
      <c r="K1041" s="646">
        <v>277.464</v>
      </c>
      <c r="L1041" s="646">
        <v>279.20800000000003</v>
      </c>
      <c r="M1041" s="646" t="s">
        <v>118</v>
      </c>
      <c r="N1041" s="657" t="s">
        <v>123</v>
      </c>
      <c r="O1041" s="646" t="s">
        <v>380</v>
      </c>
    </row>
    <row r="1042" spans="1:15">
      <c r="A1042" s="647">
        <v>1041</v>
      </c>
      <c r="B1042" s="647">
        <v>336250</v>
      </c>
      <c r="C1042" s="646" t="s">
        <v>206</v>
      </c>
      <c r="D1042" s="646">
        <v>15</v>
      </c>
      <c r="F1042" s="654" t="str">
        <f>IF(M1042="R",VLOOKUP(D1042,'Routes and Directions'!$A$2:$D$283,3,FALSE),VLOOKUP(D1042,'Routes and Directions'!$A$2:$D$283,4,FALSE))</f>
        <v>NB</v>
      </c>
      <c r="H1042" s="646">
        <v>171.834</v>
      </c>
      <c r="I1042" s="646">
        <v>174.42400000000001</v>
      </c>
      <c r="J1042" s="646" t="s">
        <v>118</v>
      </c>
      <c r="K1042" s="646">
        <v>279.20800000000003</v>
      </c>
      <c r="L1042" s="646">
        <v>281.798</v>
      </c>
      <c r="M1042" s="646" t="s">
        <v>118</v>
      </c>
      <c r="N1042" s="657" t="s">
        <v>118</v>
      </c>
      <c r="O1042" s="646" t="s">
        <v>380</v>
      </c>
    </row>
    <row r="1043" spans="1:15">
      <c r="A1043" s="647">
        <v>1042</v>
      </c>
      <c r="B1043" s="647">
        <v>338500</v>
      </c>
      <c r="C1043" s="646" t="s">
        <v>206</v>
      </c>
      <c r="D1043" s="646">
        <v>15</v>
      </c>
      <c r="F1043" s="654" t="str">
        <f>IF(M1043="R",VLOOKUP(D1043,'Routes and Directions'!$A$2:$D$283,3,FALSE),VLOOKUP(D1043,'Routes and Directions'!$A$2:$D$283,4,FALSE))</f>
        <v>NB</v>
      </c>
      <c r="H1043" s="646">
        <v>174.46700000000001</v>
      </c>
      <c r="I1043" s="646">
        <v>186.238</v>
      </c>
      <c r="K1043" s="646">
        <v>281.798</v>
      </c>
      <c r="L1043" s="646">
        <v>293.56900000000002</v>
      </c>
      <c r="M1043" s="646" t="s">
        <v>118</v>
      </c>
      <c r="N1043" s="657" t="s">
        <v>123</v>
      </c>
      <c r="O1043" s="646" t="s">
        <v>380</v>
      </c>
    </row>
    <row r="1044" spans="1:15">
      <c r="A1044" s="647">
        <v>1043</v>
      </c>
      <c r="B1044" s="647">
        <v>50</v>
      </c>
      <c r="C1044" s="646" t="s">
        <v>218</v>
      </c>
      <c r="D1044" s="646">
        <v>15</v>
      </c>
      <c r="F1044" s="654" t="str">
        <f>IF(M1044="R",VLOOKUP(D1044,'Routes and Directions'!$A$2:$D$283,3,FALSE),VLOOKUP(D1044,'Routes and Directions'!$A$2:$D$283,4,FALSE))</f>
        <v>SB</v>
      </c>
      <c r="H1044" s="646">
        <v>0.40500000000000003</v>
      </c>
      <c r="I1044" s="646">
        <v>0.55300000000000005</v>
      </c>
      <c r="K1044" s="646">
        <v>0</v>
      </c>
      <c r="L1044" s="646">
        <v>0.14799999999999999</v>
      </c>
      <c r="M1044" s="646" t="s">
        <v>121</v>
      </c>
      <c r="N1044" s="657" t="s">
        <v>123</v>
      </c>
      <c r="O1044" s="646" t="s">
        <v>381</v>
      </c>
    </row>
    <row r="1045" spans="1:15">
      <c r="A1045" s="647">
        <v>1044</v>
      </c>
      <c r="B1045" s="647">
        <v>300</v>
      </c>
      <c r="C1045" s="646" t="s">
        <v>218</v>
      </c>
      <c r="D1045" s="646">
        <v>15</v>
      </c>
      <c r="F1045" s="654" t="str">
        <f>IF(M1045="R",VLOOKUP(D1045,'Routes and Directions'!$A$2:$D$283,3,FALSE),VLOOKUP(D1045,'Routes and Directions'!$A$2:$D$283,4,FALSE))</f>
        <v>SB</v>
      </c>
      <c r="G1045" s="646" t="s">
        <v>118</v>
      </c>
      <c r="H1045" s="646">
        <v>0</v>
      </c>
      <c r="I1045" s="646">
        <v>0.38500000000000001</v>
      </c>
      <c r="J1045" s="646" t="s">
        <v>121</v>
      </c>
      <c r="K1045" s="646">
        <v>0.14799999999999999</v>
      </c>
      <c r="L1045" s="646">
        <v>0.53300000000000003</v>
      </c>
      <c r="M1045" s="646" t="s">
        <v>121</v>
      </c>
      <c r="N1045" s="657" t="s">
        <v>121</v>
      </c>
      <c r="O1045" s="646" t="s">
        <v>381</v>
      </c>
    </row>
    <row r="1046" spans="1:15">
      <c r="A1046" s="647">
        <v>1045</v>
      </c>
      <c r="B1046" s="647">
        <v>400</v>
      </c>
      <c r="C1046" s="646" t="s">
        <v>218</v>
      </c>
      <c r="D1046" s="646">
        <v>15</v>
      </c>
      <c r="F1046" s="654" t="str">
        <f>IF(M1046="R",VLOOKUP(D1046,'Routes and Directions'!$A$2:$D$283,3,FALSE),VLOOKUP(D1046,'Routes and Directions'!$A$2:$D$283,4,FALSE))</f>
        <v>SB</v>
      </c>
      <c r="G1046" s="646" t="s">
        <v>118</v>
      </c>
      <c r="H1046" s="646">
        <v>0.39500000000000002</v>
      </c>
      <c r="I1046" s="646">
        <v>0.93600000000000005</v>
      </c>
      <c r="K1046" s="646">
        <v>0.53300000000000003</v>
      </c>
      <c r="L1046" s="646">
        <v>1.0740000000000001</v>
      </c>
      <c r="M1046" s="646" t="s">
        <v>121</v>
      </c>
      <c r="N1046" s="657" t="s">
        <v>123</v>
      </c>
      <c r="O1046" s="646" t="s">
        <v>381</v>
      </c>
    </row>
    <row r="1047" spans="1:15">
      <c r="A1047" s="647">
        <v>1046</v>
      </c>
      <c r="B1047" s="647">
        <v>1000</v>
      </c>
      <c r="C1047" s="646" t="s">
        <v>218</v>
      </c>
      <c r="D1047" s="646">
        <v>15</v>
      </c>
      <c r="F1047" s="654" t="str">
        <f>IF(M1047="R",VLOOKUP(D1047,'Routes and Directions'!$A$2:$D$283,3,FALSE),VLOOKUP(D1047,'Routes and Directions'!$A$2:$D$283,4,FALSE))</f>
        <v>SB</v>
      </c>
      <c r="H1047" s="646">
        <v>1.482</v>
      </c>
      <c r="I1047" s="646">
        <v>2.7320000000000002</v>
      </c>
      <c r="K1047" s="646">
        <v>1.0740000000000001</v>
      </c>
      <c r="L1047" s="646">
        <v>2.3239999999999998</v>
      </c>
      <c r="M1047" s="646" t="s">
        <v>121</v>
      </c>
      <c r="N1047" s="657" t="s">
        <v>123</v>
      </c>
      <c r="O1047" s="646" t="s">
        <v>381</v>
      </c>
    </row>
    <row r="1048" spans="1:15">
      <c r="A1048" s="647">
        <v>1047</v>
      </c>
      <c r="B1048" s="647">
        <v>2200</v>
      </c>
      <c r="C1048" s="646" t="s">
        <v>218</v>
      </c>
      <c r="D1048" s="646">
        <v>15</v>
      </c>
      <c r="F1048" s="654" t="str">
        <f>IF(M1048="R",VLOOKUP(D1048,'Routes and Directions'!$A$2:$D$283,3,FALSE),VLOOKUP(D1048,'Routes and Directions'!$A$2:$D$283,4,FALSE))</f>
        <v>SB</v>
      </c>
      <c r="G1048" s="646" t="s">
        <v>122</v>
      </c>
      <c r="H1048" s="646">
        <v>2.7320000000000002</v>
      </c>
      <c r="I1048" s="646">
        <v>2.8359999999999999</v>
      </c>
      <c r="K1048" s="646">
        <v>2.3239999999999998</v>
      </c>
      <c r="L1048" s="646">
        <v>2.4279999999999999</v>
      </c>
      <c r="M1048" s="646" t="s">
        <v>121</v>
      </c>
      <c r="N1048" s="657" t="s">
        <v>123</v>
      </c>
      <c r="O1048" s="646" t="s">
        <v>381</v>
      </c>
    </row>
    <row r="1049" spans="1:15">
      <c r="A1049" s="647">
        <v>1048</v>
      </c>
      <c r="B1049" s="647">
        <v>2300</v>
      </c>
      <c r="C1049" s="646" t="s">
        <v>218</v>
      </c>
      <c r="D1049" s="646">
        <v>15</v>
      </c>
      <c r="F1049" s="654" t="str">
        <f>IF(M1049="R",VLOOKUP(D1049,'Routes and Directions'!$A$2:$D$283,3,FALSE),VLOOKUP(D1049,'Routes and Directions'!$A$2:$D$283,4,FALSE))</f>
        <v>SB</v>
      </c>
      <c r="G1049" s="646" t="s">
        <v>118</v>
      </c>
      <c r="H1049" s="646">
        <v>2.8359999999999999</v>
      </c>
      <c r="I1049" s="646">
        <v>3.8559999999999999</v>
      </c>
      <c r="K1049" s="646">
        <v>2.4279999999999999</v>
      </c>
      <c r="L1049" s="646">
        <v>3.448</v>
      </c>
      <c r="M1049" s="646" t="s">
        <v>121</v>
      </c>
      <c r="N1049" s="657" t="s">
        <v>123</v>
      </c>
      <c r="O1049" s="646" t="s">
        <v>381</v>
      </c>
    </row>
    <row r="1050" spans="1:15">
      <c r="A1050" s="647">
        <v>1049</v>
      </c>
      <c r="B1050" s="647">
        <v>4000</v>
      </c>
      <c r="C1050" s="646" t="s">
        <v>218</v>
      </c>
      <c r="D1050" s="646">
        <v>15</v>
      </c>
      <c r="F1050" s="654" t="str">
        <f>IF(M1050="R",VLOOKUP(D1050,'Routes and Directions'!$A$2:$D$283,3,FALSE),VLOOKUP(D1050,'Routes and Directions'!$A$2:$D$283,4,FALSE))</f>
        <v>SB</v>
      </c>
      <c r="G1050" s="646" t="s">
        <v>119</v>
      </c>
      <c r="H1050" s="646">
        <v>3.8559999999999999</v>
      </c>
      <c r="I1050" s="646">
        <v>6.4189999999999996</v>
      </c>
      <c r="K1050" s="646">
        <v>3.448</v>
      </c>
      <c r="L1050" s="646">
        <v>6.0110000000000001</v>
      </c>
      <c r="M1050" s="646" t="s">
        <v>121</v>
      </c>
      <c r="N1050" s="657" t="s">
        <v>123</v>
      </c>
      <c r="O1050" s="646" t="s">
        <v>381</v>
      </c>
    </row>
    <row r="1051" spans="1:15">
      <c r="A1051" s="647">
        <v>1050</v>
      </c>
      <c r="B1051" s="647">
        <v>5600</v>
      </c>
      <c r="C1051" s="646" t="s">
        <v>218</v>
      </c>
      <c r="D1051" s="646">
        <v>15</v>
      </c>
      <c r="F1051" s="654" t="str">
        <f>IF(M1051="R",VLOOKUP(D1051,'Routes and Directions'!$A$2:$D$283,3,FALSE),VLOOKUP(D1051,'Routes and Directions'!$A$2:$D$283,4,FALSE))</f>
        <v>SB</v>
      </c>
      <c r="G1051" s="646" t="s">
        <v>118</v>
      </c>
      <c r="H1051" s="646">
        <v>5.84</v>
      </c>
      <c r="I1051" s="646">
        <v>11.448</v>
      </c>
      <c r="K1051" s="646">
        <v>6.0110000000000001</v>
      </c>
      <c r="L1051" s="646">
        <v>11.619</v>
      </c>
      <c r="M1051" s="646" t="s">
        <v>121</v>
      </c>
      <c r="N1051" s="657" t="s">
        <v>123</v>
      </c>
      <c r="O1051" s="646" t="s">
        <v>381</v>
      </c>
    </row>
    <row r="1052" spans="1:15">
      <c r="A1052" s="647">
        <v>1051</v>
      </c>
      <c r="B1052" s="647">
        <v>8550</v>
      </c>
      <c r="C1052" s="646" t="s">
        <v>218</v>
      </c>
      <c r="D1052" s="646">
        <v>15</v>
      </c>
      <c r="F1052" s="654" t="str">
        <f>IF(M1052="R",VLOOKUP(D1052,'Routes and Directions'!$A$2:$D$283,3,FALSE),VLOOKUP(D1052,'Routes and Directions'!$A$2:$D$283,4,FALSE))</f>
        <v>SB</v>
      </c>
      <c r="G1052" s="646" t="s">
        <v>119</v>
      </c>
      <c r="H1052" s="646">
        <v>11.372</v>
      </c>
      <c r="I1052" s="646">
        <v>28.431000000000001</v>
      </c>
      <c r="K1052" s="646">
        <v>11.619</v>
      </c>
      <c r="L1052" s="646">
        <v>28.678000000000001</v>
      </c>
      <c r="M1052" s="646" t="s">
        <v>121</v>
      </c>
      <c r="N1052" s="657" t="s">
        <v>123</v>
      </c>
      <c r="O1052" s="646" t="s">
        <v>381</v>
      </c>
    </row>
    <row r="1053" spans="1:15">
      <c r="A1053" s="647">
        <v>1052</v>
      </c>
      <c r="B1053" s="647">
        <v>47300</v>
      </c>
      <c r="C1053" s="646" t="s">
        <v>218</v>
      </c>
      <c r="D1053" s="646">
        <v>15</v>
      </c>
      <c r="F1053" s="654" t="str">
        <f>IF(M1053="R",VLOOKUP(D1053,'Routes and Directions'!$A$2:$D$283,3,FALSE),VLOOKUP(D1053,'Routes and Directions'!$A$2:$D$283,4,FALSE))</f>
        <v>SB</v>
      </c>
      <c r="G1053" s="646" t="s">
        <v>118</v>
      </c>
      <c r="H1053" s="646">
        <v>28.431000000000001</v>
      </c>
      <c r="I1053" s="646">
        <v>54.258000000000003</v>
      </c>
      <c r="K1053" s="646">
        <v>28.678000000000001</v>
      </c>
      <c r="L1053" s="646">
        <v>54.505000000000003</v>
      </c>
      <c r="M1053" s="646" t="s">
        <v>121</v>
      </c>
      <c r="N1053" s="657" t="s">
        <v>123</v>
      </c>
      <c r="O1053" s="646" t="s">
        <v>381</v>
      </c>
    </row>
    <row r="1054" spans="1:15">
      <c r="A1054" s="647">
        <v>1053</v>
      </c>
      <c r="B1054" s="647">
        <v>103000</v>
      </c>
      <c r="C1054" s="646" t="s">
        <v>205</v>
      </c>
      <c r="D1054" s="646">
        <v>15</v>
      </c>
      <c r="F1054" s="654" t="str">
        <f>IF(M1054="R",VLOOKUP(D1054,'Routes and Directions'!$A$2:$D$283,3,FALSE),VLOOKUP(D1054,'Routes and Directions'!$A$2:$D$283,4,FALSE))</f>
        <v>SB</v>
      </c>
      <c r="G1054" s="646" t="s">
        <v>118</v>
      </c>
      <c r="H1054" s="646">
        <v>0</v>
      </c>
      <c r="I1054" s="646">
        <v>2.9620000000000002</v>
      </c>
      <c r="K1054" s="646">
        <v>54.505000000000003</v>
      </c>
      <c r="L1054" s="646">
        <v>57.466999999999999</v>
      </c>
      <c r="M1054" s="646" t="s">
        <v>121</v>
      </c>
      <c r="N1054" s="657" t="s">
        <v>123</v>
      </c>
      <c r="O1054" s="646" t="s">
        <v>381</v>
      </c>
    </row>
    <row r="1055" spans="1:15">
      <c r="A1055" s="647">
        <v>1054</v>
      </c>
      <c r="B1055" s="647">
        <v>109400</v>
      </c>
      <c r="C1055" s="646" t="s">
        <v>205</v>
      </c>
      <c r="D1055" s="646">
        <v>15</v>
      </c>
      <c r="F1055" s="654" t="str">
        <f>IF(M1055="R",VLOOKUP(D1055,'Routes and Directions'!$A$2:$D$283,3,FALSE),VLOOKUP(D1055,'Routes and Directions'!$A$2:$D$283,4,FALSE))</f>
        <v>SB</v>
      </c>
      <c r="H1055" s="646">
        <v>2.9620000000000002</v>
      </c>
      <c r="I1055" s="646">
        <v>21.792000000000002</v>
      </c>
      <c r="K1055" s="646">
        <v>57.466999999999999</v>
      </c>
      <c r="L1055" s="646">
        <v>76.296999999999997</v>
      </c>
      <c r="M1055" s="646" t="s">
        <v>121</v>
      </c>
      <c r="N1055" s="657" t="s">
        <v>123</v>
      </c>
      <c r="O1055" s="646" t="s">
        <v>381</v>
      </c>
    </row>
    <row r="1056" spans="1:15">
      <c r="A1056" s="647">
        <v>1055</v>
      </c>
      <c r="B1056" s="647">
        <v>132000</v>
      </c>
      <c r="C1056" s="646" t="s">
        <v>205</v>
      </c>
      <c r="D1056" s="646">
        <v>15</v>
      </c>
      <c r="F1056" s="654" t="str">
        <f>IF(M1056="R",VLOOKUP(D1056,'Routes and Directions'!$A$2:$D$283,3,FALSE),VLOOKUP(D1056,'Routes and Directions'!$A$2:$D$283,4,FALSE))</f>
        <v>SB</v>
      </c>
      <c r="H1056" s="646">
        <v>21.814</v>
      </c>
      <c r="I1056" s="646">
        <v>52.280999999999999</v>
      </c>
      <c r="K1056" s="646">
        <v>76.296999999999997</v>
      </c>
      <c r="L1056" s="646">
        <v>106.764</v>
      </c>
      <c r="M1056" s="646" t="s">
        <v>121</v>
      </c>
      <c r="N1056" s="657" t="s">
        <v>123</v>
      </c>
      <c r="O1056" s="646" t="s">
        <v>381</v>
      </c>
    </row>
    <row r="1057" spans="1:15">
      <c r="A1057" s="647">
        <v>1056</v>
      </c>
      <c r="B1057" s="647">
        <v>185000</v>
      </c>
      <c r="C1057" s="646" t="s">
        <v>206</v>
      </c>
      <c r="D1057" s="646">
        <v>15</v>
      </c>
      <c r="F1057" s="654" t="str">
        <f>IF(M1057="R",VLOOKUP(D1057,'Routes and Directions'!$A$2:$D$283,3,FALSE),VLOOKUP(D1057,'Routes and Directions'!$A$2:$D$283,4,FALSE))</f>
        <v>SB</v>
      </c>
      <c r="H1057" s="646">
        <v>0</v>
      </c>
      <c r="I1057" s="646">
        <v>16.373999999999999</v>
      </c>
      <c r="K1057" s="646">
        <v>106.764</v>
      </c>
      <c r="L1057" s="646">
        <v>123.13800000000001</v>
      </c>
      <c r="M1057" s="646" t="s">
        <v>121</v>
      </c>
      <c r="N1057" s="657" t="s">
        <v>123</v>
      </c>
      <c r="O1057" s="646" t="s">
        <v>381</v>
      </c>
    </row>
    <row r="1058" spans="1:15">
      <c r="A1058" s="647">
        <v>1057</v>
      </c>
      <c r="B1058" s="647">
        <v>219000</v>
      </c>
      <c r="C1058" s="646" t="s">
        <v>206</v>
      </c>
      <c r="D1058" s="646">
        <v>15</v>
      </c>
      <c r="F1058" s="654" t="str">
        <f>IF(M1058="R",VLOOKUP(D1058,'Routes and Directions'!$A$2:$D$283,3,FALSE),VLOOKUP(D1058,'Routes and Directions'!$A$2:$D$283,4,FALSE))</f>
        <v>SB</v>
      </c>
      <c r="G1058" s="646" t="s">
        <v>118</v>
      </c>
      <c r="H1058" s="646">
        <v>13.779</v>
      </c>
      <c r="I1058" s="646">
        <v>22.890999999999998</v>
      </c>
      <c r="K1058" s="646">
        <v>123.13800000000001</v>
      </c>
      <c r="L1058" s="646">
        <v>132.25</v>
      </c>
      <c r="M1058" s="646" t="s">
        <v>121</v>
      </c>
      <c r="N1058" s="657" t="s">
        <v>123</v>
      </c>
      <c r="O1058" s="646" t="s">
        <v>381</v>
      </c>
    </row>
    <row r="1059" spans="1:15">
      <c r="A1059" s="647">
        <v>1058</v>
      </c>
      <c r="B1059" s="647">
        <v>238000</v>
      </c>
      <c r="C1059" s="646" t="s">
        <v>206</v>
      </c>
      <c r="D1059" s="646">
        <v>15</v>
      </c>
      <c r="F1059" s="654" t="str">
        <f>IF(M1059="R",VLOOKUP(D1059,'Routes and Directions'!$A$2:$D$283,3,FALSE),VLOOKUP(D1059,'Routes and Directions'!$A$2:$D$283,4,FALSE))</f>
        <v>SB</v>
      </c>
      <c r="G1059" s="646" t="s">
        <v>118</v>
      </c>
      <c r="H1059" s="646">
        <v>22.890999999999998</v>
      </c>
      <c r="I1059" s="646">
        <v>26.948</v>
      </c>
      <c r="J1059" s="646" t="s">
        <v>121</v>
      </c>
      <c r="K1059" s="646">
        <v>132.25</v>
      </c>
      <c r="L1059" s="646">
        <v>136.30699999999999</v>
      </c>
      <c r="M1059" s="646" t="s">
        <v>121</v>
      </c>
      <c r="N1059" s="657" t="s">
        <v>121</v>
      </c>
      <c r="O1059" s="646" t="s">
        <v>381</v>
      </c>
    </row>
    <row r="1060" spans="1:15">
      <c r="A1060" s="647">
        <v>1059</v>
      </c>
      <c r="B1060" s="647">
        <v>239000</v>
      </c>
      <c r="C1060" s="646" t="s">
        <v>206</v>
      </c>
      <c r="D1060" s="646">
        <v>15</v>
      </c>
      <c r="F1060" s="654" t="str">
        <f>IF(M1060="R",VLOOKUP(D1060,'Routes and Directions'!$A$2:$D$283,3,FALSE),VLOOKUP(D1060,'Routes and Directions'!$A$2:$D$283,4,FALSE))</f>
        <v>SB</v>
      </c>
      <c r="G1060" s="646" t="s">
        <v>118</v>
      </c>
      <c r="H1060" s="646">
        <v>28.43</v>
      </c>
      <c r="I1060" s="646">
        <v>29.783999999999999</v>
      </c>
      <c r="K1060" s="646">
        <v>136.30699999999999</v>
      </c>
      <c r="L1060" s="646">
        <v>137.661</v>
      </c>
      <c r="M1060" s="646" t="s">
        <v>121</v>
      </c>
      <c r="N1060" s="657" t="s">
        <v>123</v>
      </c>
      <c r="O1060" s="646" t="s">
        <v>381</v>
      </c>
    </row>
    <row r="1061" spans="1:15">
      <c r="A1061" s="647">
        <v>1060</v>
      </c>
      <c r="B1061" s="647">
        <v>240750</v>
      </c>
      <c r="C1061" s="646" t="s">
        <v>206</v>
      </c>
      <c r="D1061" s="646">
        <v>15</v>
      </c>
      <c r="F1061" s="654" t="str">
        <f>IF(M1061="R",VLOOKUP(D1061,'Routes and Directions'!$A$2:$D$283,3,FALSE),VLOOKUP(D1061,'Routes and Directions'!$A$2:$D$283,4,FALSE))</f>
        <v>SB</v>
      </c>
      <c r="H1061" s="646">
        <v>29.783000000000001</v>
      </c>
      <c r="I1061" s="646">
        <v>81.367000000000004</v>
      </c>
      <c r="K1061" s="646">
        <v>137.661</v>
      </c>
      <c r="L1061" s="646">
        <v>189.245</v>
      </c>
      <c r="M1061" s="646" t="s">
        <v>121</v>
      </c>
      <c r="N1061" s="657" t="s">
        <v>123</v>
      </c>
      <c r="O1061" s="646" t="s">
        <v>381</v>
      </c>
    </row>
    <row r="1062" spans="1:15">
      <c r="A1062" s="647">
        <v>1061</v>
      </c>
      <c r="B1062" s="647">
        <v>282250</v>
      </c>
      <c r="C1062" s="646" t="s">
        <v>206</v>
      </c>
      <c r="D1062" s="646">
        <v>15</v>
      </c>
      <c r="F1062" s="654" t="str">
        <f>IF(M1062="R",VLOOKUP(D1062,'Routes and Directions'!$A$2:$D$283,3,FALSE),VLOOKUP(D1062,'Routes and Directions'!$A$2:$D$283,4,FALSE))</f>
        <v>SB</v>
      </c>
      <c r="G1062" s="646" t="s">
        <v>118</v>
      </c>
      <c r="H1062" s="646">
        <v>81.367000000000004</v>
      </c>
      <c r="I1062" s="646">
        <v>138.86699999999999</v>
      </c>
      <c r="K1062" s="646">
        <v>189.245</v>
      </c>
      <c r="L1062" s="646">
        <v>246.745</v>
      </c>
      <c r="M1062" s="646" t="s">
        <v>121</v>
      </c>
      <c r="N1062" s="657" t="s">
        <v>123</v>
      </c>
      <c r="O1062" s="646" t="s">
        <v>381</v>
      </c>
    </row>
    <row r="1063" spans="1:15">
      <c r="A1063" s="647">
        <v>1062</v>
      </c>
      <c r="B1063" s="647">
        <v>316250</v>
      </c>
      <c r="C1063" s="646" t="s">
        <v>206</v>
      </c>
      <c r="D1063" s="646">
        <v>15</v>
      </c>
      <c r="F1063" s="654" t="str">
        <f>IF(M1063="R",VLOOKUP(D1063,'Routes and Directions'!$A$2:$D$283,3,FALSE),VLOOKUP(D1063,'Routes and Directions'!$A$2:$D$283,4,FALSE))</f>
        <v>SB</v>
      </c>
      <c r="H1063" s="646">
        <v>139</v>
      </c>
      <c r="I1063" s="646">
        <v>167.685</v>
      </c>
      <c r="K1063" s="646">
        <v>246.745</v>
      </c>
      <c r="L1063" s="646">
        <v>275.43</v>
      </c>
      <c r="M1063" s="646" t="s">
        <v>121</v>
      </c>
      <c r="N1063" s="657" t="s">
        <v>123</v>
      </c>
      <c r="O1063" s="646" t="s">
        <v>381</v>
      </c>
    </row>
    <row r="1064" spans="1:15">
      <c r="A1064" s="647">
        <v>1063</v>
      </c>
      <c r="B1064" s="647">
        <v>332000</v>
      </c>
      <c r="C1064" s="646" t="s">
        <v>206</v>
      </c>
      <c r="D1064" s="646">
        <v>15</v>
      </c>
      <c r="F1064" s="654" t="str">
        <f>IF(M1064="R",VLOOKUP(D1064,'Routes and Directions'!$A$2:$D$283,3,FALSE),VLOOKUP(D1064,'Routes and Directions'!$A$2:$D$283,4,FALSE))</f>
        <v>SB</v>
      </c>
      <c r="H1064" s="646">
        <v>167.685</v>
      </c>
      <c r="I1064" s="646">
        <v>170.09</v>
      </c>
      <c r="J1064" s="646" t="s">
        <v>121</v>
      </c>
      <c r="K1064" s="646">
        <v>275.43</v>
      </c>
      <c r="L1064" s="646">
        <v>277.83499999999998</v>
      </c>
      <c r="M1064" s="646" t="s">
        <v>121</v>
      </c>
      <c r="N1064" s="657" t="s">
        <v>121</v>
      </c>
      <c r="O1064" s="646" t="s">
        <v>381</v>
      </c>
    </row>
    <row r="1065" spans="1:15">
      <c r="A1065" s="647">
        <v>1064</v>
      </c>
      <c r="B1065" s="647">
        <v>333750</v>
      </c>
      <c r="C1065" s="646" t="s">
        <v>206</v>
      </c>
      <c r="D1065" s="646">
        <v>15</v>
      </c>
      <c r="F1065" s="654" t="str">
        <f>IF(M1065="R",VLOOKUP(D1065,'Routes and Directions'!$A$2:$D$283,3,FALSE),VLOOKUP(D1065,'Routes and Directions'!$A$2:$D$283,4,FALSE))</f>
        <v>SB</v>
      </c>
      <c r="H1065" s="646">
        <v>170.09</v>
      </c>
      <c r="I1065" s="646">
        <v>171.834</v>
      </c>
      <c r="K1065" s="646">
        <v>277.83499999999998</v>
      </c>
      <c r="L1065" s="646">
        <v>279.57900000000001</v>
      </c>
      <c r="M1065" s="646" t="s">
        <v>121</v>
      </c>
      <c r="N1065" s="657" t="s">
        <v>123</v>
      </c>
      <c r="O1065" s="646" t="s">
        <v>381</v>
      </c>
    </row>
    <row r="1066" spans="1:15">
      <c r="A1066" s="647">
        <v>1065</v>
      </c>
      <c r="B1066" s="647">
        <v>337000</v>
      </c>
      <c r="C1066" s="646" t="s">
        <v>206</v>
      </c>
      <c r="D1066" s="646">
        <v>15</v>
      </c>
      <c r="F1066" s="654" t="str">
        <f>IF(M1066="R",VLOOKUP(D1066,'Routes and Directions'!$A$2:$D$283,3,FALSE),VLOOKUP(D1066,'Routes and Directions'!$A$2:$D$283,4,FALSE))</f>
        <v>SB</v>
      </c>
      <c r="H1066" s="646">
        <v>171.834</v>
      </c>
      <c r="I1066" s="646">
        <v>174.46700000000001</v>
      </c>
      <c r="J1066" s="646" t="s">
        <v>121</v>
      </c>
      <c r="K1066" s="646">
        <v>279.57900000000001</v>
      </c>
      <c r="L1066" s="646">
        <v>282.21199999999999</v>
      </c>
      <c r="M1066" s="646" t="s">
        <v>121</v>
      </c>
      <c r="N1066" s="657" t="s">
        <v>121</v>
      </c>
      <c r="O1066" s="646" t="s">
        <v>381</v>
      </c>
    </row>
    <row r="1067" spans="1:15">
      <c r="A1067" s="647">
        <v>1066</v>
      </c>
      <c r="B1067" s="647">
        <v>338500</v>
      </c>
      <c r="C1067" s="646" t="s">
        <v>206</v>
      </c>
      <c r="D1067" s="646">
        <v>15</v>
      </c>
      <c r="F1067" s="654" t="str">
        <f>IF(M1067="R",VLOOKUP(D1067,'Routes and Directions'!$A$2:$D$283,3,FALSE),VLOOKUP(D1067,'Routes and Directions'!$A$2:$D$283,4,FALSE))</f>
        <v>SB</v>
      </c>
      <c r="H1067" s="646">
        <v>174.46700000000001</v>
      </c>
      <c r="I1067" s="646">
        <v>186.238</v>
      </c>
      <c r="K1067" s="646">
        <v>282.21199999999999</v>
      </c>
      <c r="L1067" s="646">
        <v>293.983</v>
      </c>
      <c r="M1067" s="646" t="s">
        <v>121</v>
      </c>
      <c r="N1067" s="657" t="s">
        <v>123</v>
      </c>
      <c r="O1067" s="646" t="s">
        <v>381</v>
      </c>
    </row>
    <row r="1068" spans="1:15">
      <c r="A1068" s="647">
        <v>1067</v>
      </c>
      <c r="B1068" s="647">
        <v>100</v>
      </c>
      <c r="C1068" s="646" t="s">
        <v>171</v>
      </c>
      <c r="D1068" s="646">
        <v>16</v>
      </c>
      <c r="F1068" s="654" t="str">
        <f>IF(M1068="R",VLOOKUP(D1068,'Routes and Directions'!$A$2:$D$283,3,FALSE),VLOOKUP(D1068,'Routes and Directions'!$A$2:$D$283,4,FALSE))</f>
        <v>EB</v>
      </c>
      <c r="H1068" s="646">
        <v>0</v>
      </c>
      <c r="I1068" s="646">
        <v>3.2229999999999999</v>
      </c>
      <c r="K1068" s="646">
        <v>0</v>
      </c>
      <c r="L1068" s="646">
        <v>3.2229999999999999</v>
      </c>
      <c r="M1068" s="646" t="s">
        <v>118</v>
      </c>
      <c r="N1068" s="657" t="s">
        <v>115</v>
      </c>
      <c r="O1068" s="646" t="s">
        <v>382</v>
      </c>
    </row>
    <row r="1069" spans="1:15">
      <c r="A1069" s="647">
        <v>1068</v>
      </c>
      <c r="B1069" s="647">
        <v>300</v>
      </c>
      <c r="C1069" s="646" t="s">
        <v>171</v>
      </c>
      <c r="D1069" s="646">
        <v>16</v>
      </c>
      <c r="F1069" s="654" t="str">
        <f>IF(M1069="R",VLOOKUP(D1069,'Routes and Directions'!$A$2:$D$283,3,FALSE),VLOOKUP(D1069,'Routes and Directions'!$A$2:$D$283,4,FALSE))</f>
        <v>EB</v>
      </c>
      <c r="G1069" s="646" t="s">
        <v>118</v>
      </c>
      <c r="H1069" s="646">
        <v>3.2229999999999999</v>
      </c>
      <c r="I1069" s="646">
        <v>3.5680000000000001</v>
      </c>
      <c r="K1069" s="646">
        <v>3.2229999999999999</v>
      </c>
      <c r="L1069" s="646">
        <v>3.5680000000000001</v>
      </c>
      <c r="M1069" s="646" t="s">
        <v>118</v>
      </c>
      <c r="N1069" s="657" t="s">
        <v>115</v>
      </c>
      <c r="O1069" s="646" t="s">
        <v>382</v>
      </c>
    </row>
    <row r="1070" spans="1:15">
      <c r="A1070" s="647">
        <v>1069</v>
      </c>
      <c r="B1070" s="647">
        <v>600</v>
      </c>
      <c r="C1070" s="646" t="s">
        <v>171</v>
      </c>
      <c r="D1070" s="646">
        <v>16</v>
      </c>
      <c r="F1070" s="654" t="str">
        <f>IF(M1070="R",VLOOKUP(D1070,'Routes and Directions'!$A$2:$D$283,3,FALSE),VLOOKUP(D1070,'Routes and Directions'!$A$2:$D$283,4,FALSE))</f>
        <v>EB</v>
      </c>
      <c r="H1070" s="646">
        <v>3.5680000000000001</v>
      </c>
      <c r="I1070" s="646">
        <v>4.2370000000000001</v>
      </c>
      <c r="K1070" s="646">
        <v>3.5680000000000001</v>
      </c>
      <c r="L1070" s="646">
        <v>4.2370000000000001</v>
      </c>
      <c r="M1070" s="646" t="s">
        <v>118</v>
      </c>
      <c r="N1070" s="657" t="s">
        <v>115</v>
      </c>
      <c r="O1070" s="646" t="s">
        <v>382</v>
      </c>
    </row>
    <row r="1071" spans="1:15">
      <c r="A1071" s="647">
        <v>1070</v>
      </c>
      <c r="B1071" s="647">
        <v>700</v>
      </c>
      <c r="C1071" s="646" t="s">
        <v>171</v>
      </c>
      <c r="D1071" s="646">
        <v>16</v>
      </c>
      <c r="F1071" s="654" t="str">
        <f>IF(M1071="R",VLOOKUP(D1071,'Routes and Directions'!$A$2:$D$283,3,FALSE),VLOOKUP(D1071,'Routes and Directions'!$A$2:$D$283,4,FALSE))</f>
        <v>EB</v>
      </c>
      <c r="G1071" s="646" t="s">
        <v>118</v>
      </c>
      <c r="H1071" s="646">
        <v>4.2370000000000001</v>
      </c>
      <c r="I1071" s="646">
        <v>4.5730000000000004</v>
      </c>
      <c r="K1071" s="646">
        <v>4.2370000000000001</v>
      </c>
      <c r="L1071" s="646">
        <v>4.5730000000000004</v>
      </c>
      <c r="M1071" s="646" t="s">
        <v>118</v>
      </c>
      <c r="N1071" s="657" t="s">
        <v>115</v>
      </c>
      <c r="O1071" s="646" t="s">
        <v>382</v>
      </c>
    </row>
    <row r="1072" spans="1:15">
      <c r="A1072" s="647">
        <v>1071</v>
      </c>
      <c r="B1072" s="647">
        <v>1000</v>
      </c>
      <c r="C1072" s="646" t="s">
        <v>171</v>
      </c>
      <c r="D1072" s="646">
        <v>16</v>
      </c>
      <c r="F1072" s="654" t="str">
        <f>IF(M1072="R",VLOOKUP(D1072,'Routes and Directions'!$A$2:$D$283,3,FALSE),VLOOKUP(D1072,'Routes and Directions'!$A$2:$D$283,4,FALSE))</f>
        <v>EB</v>
      </c>
      <c r="H1072" s="646">
        <v>4.5709999999999997</v>
      </c>
      <c r="I1072" s="646">
        <v>7.2560000000000002</v>
      </c>
      <c r="K1072" s="646">
        <v>4.5730000000000004</v>
      </c>
      <c r="L1072" s="646">
        <v>7.258</v>
      </c>
      <c r="M1072" s="646" t="s">
        <v>118</v>
      </c>
      <c r="N1072" s="657" t="s">
        <v>115</v>
      </c>
      <c r="O1072" s="646" t="s">
        <v>382</v>
      </c>
    </row>
    <row r="1073" spans="1:15">
      <c r="A1073" s="647">
        <v>1072</v>
      </c>
      <c r="B1073" s="647">
        <v>1100</v>
      </c>
      <c r="C1073" s="646" t="s">
        <v>181</v>
      </c>
      <c r="D1073" s="646">
        <v>16</v>
      </c>
      <c r="F1073" s="654" t="str">
        <f>IF(M1073="R",VLOOKUP(D1073,'Routes and Directions'!$A$2:$D$283,3,FALSE),VLOOKUP(D1073,'Routes and Directions'!$A$2:$D$283,4,FALSE))</f>
        <v>EB</v>
      </c>
      <c r="H1073" s="646">
        <v>0</v>
      </c>
      <c r="I1073" s="646">
        <v>0.32</v>
      </c>
      <c r="K1073" s="646">
        <v>7.258</v>
      </c>
      <c r="L1073" s="646">
        <v>7.5780000000000003</v>
      </c>
      <c r="M1073" s="646" t="s">
        <v>118</v>
      </c>
      <c r="N1073" s="657" t="s">
        <v>115</v>
      </c>
      <c r="O1073" s="646" t="s">
        <v>382</v>
      </c>
    </row>
    <row r="1074" spans="1:15">
      <c r="A1074" s="647">
        <v>1073</v>
      </c>
      <c r="B1074" s="647">
        <v>1200</v>
      </c>
      <c r="C1074" s="646" t="s">
        <v>171</v>
      </c>
      <c r="D1074" s="646">
        <v>16</v>
      </c>
      <c r="F1074" s="654" t="str">
        <f>IF(M1074="R",VLOOKUP(D1074,'Routes and Directions'!$A$2:$D$283,3,FALSE),VLOOKUP(D1074,'Routes and Directions'!$A$2:$D$283,4,FALSE))</f>
        <v>EB</v>
      </c>
      <c r="G1074" s="646" t="s">
        <v>123</v>
      </c>
      <c r="H1074" s="646">
        <v>0.32</v>
      </c>
      <c r="I1074" s="646">
        <v>0.63200000000000001</v>
      </c>
      <c r="K1074" s="646">
        <v>7.5780000000000003</v>
      </c>
      <c r="L1074" s="646">
        <v>7.89</v>
      </c>
      <c r="M1074" s="646" t="s">
        <v>118</v>
      </c>
      <c r="N1074" s="657" t="s">
        <v>115</v>
      </c>
      <c r="O1074" s="646" t="s">
        <v>382</v>
      </c>
    </row>
    <row r="1075" spans="1:15">
      <c r="A1075" s="647">
        <v>1074</v>
      </c>
      <c r="B1075" s="647">
        <v>1400</v>
      </c>
      <c r="C1075" s="646" t="s">
        <v>181</v>
      </c>
      <c r="D1075" s="646">
        <v>16</v>
      </c>
      <c r="F1075" s="654" t="str">
        <f>IF(M1075="R",VLOOKUP(D1075,'Routes and Directions'!$A$2:$D$283,3,FALSE),VLOOKUP(D1075,'Routes and Directions'!$A$2:$D$283,4,FALSE))</f>
        <v>EB</v>
      </c>
      <c r="H1075" s="646">
        <v>0.63200000000000001</v>
      </c>
      <c r="I1075" s="646">
        <v>12.523</v>
      </c>
      <c r="K1075" s="646">
        <v>7.89</v>
      </c>
      <c r="L1075" s="646">
        <v>19.780999999999999</v>
      </c>
      <c r="M1075" s="646" t="s">
        <v>118</v>
      </c>
      <c r="N1075" s="657" t="s">
        <v>115</v>
      </c>
      <c r="O1075" s="646" t="s">
        <v>382</v>
      </c>
    </row>
    <row r="1076" spans="1:15">
      <c r="A1076" s="647">
        <v>1075</v>
      </c>
      <c r="B1076" s="647">
        <v>3420</v>
      </c>
      <c r="C1076" s="646" t="s">
        <v>181</v>
      </c>
      <c r="D1076" s="646">
        <v>16</v>
      </c>
      <c r="F1076" s="654" t="str">
        <f>IF(M1076="R",VLOOKUP(D1076,'Routes and Directions'!$A$2:$D$283,3,FALSE),VLOOKUP(D1076,'Routes and Directions'!$A$2:$D$283,4,FALSE))</f>
        <v>EB</v>
      </c>
      <c r="G1076" s="646" t="s">
        <v>118</v>
      </c>
      <c r="H1076" s="646">
        <v>12.523</v>
      </c>
      <c r="I1076" s="646">
        <v>12.778</v>
      </c>
      <c r="K1076" s="646">
        <v>19.780999999999999</v>
      </c>
      <c r="L1076" s="646">
        <v>20.036000000000001</v>
      </c>
      <c r="M1076" s="646" t="s">
        <v>118</v>
      </c>
      <c r="N1076" s="657" t="s">
        <v>115</v>
      </c>
      <c r="O1076" s="646" t="s">
        <v>382</v>
      </c>
    </row>
    <row r="1077" spans="1:15">
      <c r="A1077" s="647">
        <v>1076</v>
      </c>
      <c r="B1077" s="647">
        <v>3460</v>
      </c>
      <c r="C1077" s="646" t="s">
        <v>181</v>
      </c>
      <c r="D1077" s="646">
        <v>16</v>
      </c>
      <c r="F1077" s="654" t="str">
        <f>IF(M1077="R",VLOOKUP(D1077,'Routes and Directions'!$A$2:$D$283,3,FALSE),VLOOKUP(D1077,'Routes and Directions'!$A$2:$D$283,4,FALSE))</f>
        <v>EB</v>
      </c>
      <c r="H1077" s="646">
        <v>12.782999999999999</v>
      </c>
      <c r="I1077" s="646">
        <v>31.867000000000001</v>
      </c>
      <c r="K1077" s="646">
        <v>20.036000000000001</v>
      </c>
      <c r="L1077" s="646">
        <v>39.119999999999997</v>
      </c>
      <c r="M1077" s="646" t="s">
        <v>118</v>
      </c>
      <c r="N1077" s="657" t="s">
        <v>115</v>
      </c>
      <c r="O1077" s="646" t="s">
        <v>382</v>
      </c>
    </row>
    <row r="1078" spans="1:15">
      <c r="A1078" s="647">
        <v>1077</v>
      </c>
      <c r="B1078" s="647">
        <v>8000</v>
      </c>
      <c r="C1078" s="646" t="s">
        <v>181</v>
      </c>
      <c r="D1078" s="646">
        <v>16</v>
      </c>
      <c r="F1078" s="654" t="str">
        <f>IF(M1078="R",VLOOKUP(D1078,'Routes and Directions'!$A$2:$D$283,3,FALSE),VLOOKUP(D1078,'Routes and Directions'!$A$2:$D$283,4,FALSE))</f>
        <v>EB</v>
      </c>
      <c r="H1078" s="646">
        <v>32.225999999999999</v>
      </c>
      <c r="I1078" s="646">
        <v>40.57</v>
      </c>
      <c r="K1078" s="646">
        <v>39.119999999999997</v>
      </c>
      <c r="L1078" s="646">
        <v>47.463999999999999</v>
      </c>
      <c r="M1078" s="646" t="s">
        <v>118</v>
      </c>
      <c r="N1078" s="657" t="s">
        <v>115</v>
      </c>
      <c r="O1078" s="646" t="s">
        <v>382</v>
      </c>
    </row>
    <row r="1079" spans="1:15">
      <c r="A1079" s="647">
        <v>1078</v>
      </c>
      <c r="B1079" s="647">
        <v>9250</v>
      </c>
      <c r="C1079" s="646" t="s">
        <v>181</v>
      </c>
      <c r="D1079" s="646">
        <v>16</v>
      </c>
      <c r="F1079" s="654" t="str">
        <f>IF(M1079="R",VLOOKUP(D1079,'Routes and Directions'!$A$2:$D$283,3,FALSE),VLOOKUP(D1079,'Routes and Directions'!$A$2:$D$283,4,FALSE))</f>
        <v>EB</v>
      </c>
      <c r="G1079" s="646" t="s">
        <v>118</v>
      </c>
      <c r="H1079" s="646">
        <v>40.57</v>
      </c>
      <c r="I1079" s="646">
        <v>43.42</v>
      </c>
      <c r="K1079" s="646">
        <v>47.463999999999999</v>
      </c>
      <c r="L1079" s="646">
        <v>50.314</v>
      </c>
      <c r="M1079" s="646" t="s">
        <v>118</v>
      </c>
      <c r="N1079" s="657" t="s">
        <v>115</v>
      </c>
      <c r="O1079" s="646" t="s">
        <v>382</v>
      </c>
    </row>
    <row r="1080" spans="1:15">
      <c r="A1080" s="647">
        <v>1079</v>
      </c>
      <c r="B1080" s="647">
        <v>17620</v>
      </c>
      <c r="C1080" s="646" t="s">
        <v>178</v>
      </c>
      <c r="D1080" s="646">
        <v>16</v>
      </c>
      <c r="F1080" s="654" t="str">
        <f>IF(M1080="R",VLOOKUP(D1080,'Routes and Directions'!$A$2:$D$283,3,FALSE),VLOOKUP(D1080,'Routes and Directions'!$A$2:$D$283,4,FALSE))</f>
        <v>EB</v>
      </c>
      <c r="G1080" s="646" t="s">
        <v>122</v>
      </c>
      <c r="H1080" s="646">
        <v>1.6579999999999999</v>
      </c>
      <c r="I1080" s="646">
        <v>1.7529999999999999</v>
      </c>
      <c r="K1080" s="646">
        <v>50.314</v>
      </c>
      <c r="L1080" s="646">
        <v>50.408999999999999</v>
      </c>
      <c r="M1080" s="646" t="s">
        <v>118</v>
      </c>
      <c r="N1080" s="657" t="s">
        <v>115</v>
      </c>
      <c r="O1080" s="646" t="s">
        <v>382</v>
      </c>
    </row>
    <row r="1081" spans="1:15">
      <c r="A1081" s="647">
        <v>1080</v>
      </c>
      <c r="B1081" s="647">
        <v>17620</v>
      </c>
      <c r="C1081" s="646" t="s">
        <v>178</v>
      </c>
      <c r="D1081" s="646">
        <v>16</v>
      </c>
      <c r="F1081" s="654" t="str">
        <f>IF(M1081="R",VLOOKUP(D1081,'Routes and Directions'!$A$2:$D$283,3,FALSE),VLOOKUP(D1081,'Routes and Directions'!$A$2:$D$283,4,FALSE))</f>
        <v>EB</v>
      </c>
      <c r="G1081" s="646" t="s">
        <v>122</v>
      </c>
      <c r="H1081" s="646">
        <v>1.7529999999999999</v>
      </c>
      <c r="I1081" s="646">
        <v>2.5299999999999998</v>
      </c>
      <c r="K1081" s="646">
        <v>50.408999999999999</v>
      </c>
      <c r="L1081" s="646">
        <v>51.186</v>
      </c>
      <c r="M1081" s="646" t="s">
        <v>118</v>
      </c>
      <c r="N1081" s="657" t="s">
        <v>123</v>
      </c>
      <c r="O1081" s="646" t="s">
        <v>382</v>
      </c>
    </row>
    <row r="1082" spans="1:15">
      <c r="A1082" s="647">
        <v>1081</v>
      </c>
      <c r="B1082" s="647">
        <v>17800</v>
      </c>
      <c r="C1082" s="646" t="s">
        <v>178</v>
      </c>
      <c r="D1082" s="646">
        <v>16</v>
      </c>
      <c r="F1082" s="654" t="str">
        <f>IF(M1082="R",VLOOKUP(D1082,'Routes and Directions'!$A$2:$D$283,3,FALSE),VLOOKUP(D1082,'Routes and Directions'!$A$2:$D$283,4,FALSE))</f>
        <v>EB</v>
      </c>
      <c r="H1082" s="646">
        <v>2.5299999999999998</v>
      </c>
      <c r="I1082" s="646">
        <v>11.167</v>
      </c>
      <c r="K1082" s="646">
        <v>51.186</v>
      </c>
      <c r="L1082" s="646">
        <v>59.823</v>
      </c>
      <c r="M1082" s="646" t="s">
        <v>118</v>
      </c>
      <c r="N1082" s="657" t="s">
        <v>115</v>
      </c>
      <c r="O1082" s="646" t="s">
        <v>382</v>
      </c>
    </row>
    <row r="1083" spans="1:15">
      <c r="A1083" s="647">
        <v>1082</v>
      </c>
      <c r="B1083" s="647">
        <v>20520</v>
      </c>
      <c r="C1083" s="646" t="s">
        <v>178</v>
      </c>
      <c r="D1083" s="646">
        <v>16</v>
      </c>
      <c r="F1083" s="654" t="str">
        <f>IF(M1083="R",VLOOKUP(D1083,'Routes and Directions'!$A$2:$D$283,3,FALSE),VLOOKUP(D1083,'Routes and Directions'!$A$2:$D$283,4,FALSE))</f>
        <v>EB</v>
      </c>
      <c r="G1083" s="646" t="s">
        <v>122</v>
      </c>
      <c r="H1083" s="646">
        <v>11.167</v>
      </c>
      <c r="I1083" s="646">
        <v>11.366</v>
      </c>
      <c r="K1083" s="646">
        <v>59.823</v>
      </c>
      <c r="L1083" s="646">
        <v>60.021999999999998</v>
      </c>
      <c r="M1083" s="646" t="s">
        <v>118</v>
      </c>
      <c r="N1083" s="657" t="s">
        <v>115</v>
      </c>
      <c r="O1083" s="646" t="s">
        <v>382</v>
      </c>
    </row>
    <row r="1084" spans="1:15">
      <c r="A1084" s="647">
        <v>1083</v>
      </c>
      <c r="B1084" s="647">
        <v>20560</v>
      </c>
      <c r="C1084" s="646" t="s">
        <v>178</v>
      </c>
      <c r="D1084" s="646">
        <v>16</v>
      </c>
      <c r="F1084" s="654" t="str">
        <f>IF(M1084="R",VLOOKUP(D1084,'Routes and Directions'!$A$2:$D$283,3,FALSE),VLOOKUP(D1084,'Routes and Directions'!$A$2:$D$283,4,FALSE))</f>
        <v>EB</v>
      </c>
      <c r="G1084" s="646" t="s">
        <v>118</v>
      </c>
      <c r="H1084" s="646">
        <v>11.366</v>
      </c>
      <c r="I1084" s="646">
        <v>12.077</v>
      </c>
      <c r="K1084" s="646">
        <v>60.021999999999998</v>
      </c>
      <c r="L1084" s="646">
        <v>60.732999999999997</v>
      </c>
      <c r="M1084" s="646" t="s">
        <v>118</v>
      </c>
      <c r="N1084" s="657" t="s">
        <v>115</v>
      </c>
      <c r="O1084" s="646" t="s">
        <v>382</v>
      </c>
    </row>
    <row r="1085" spans="1:15">
      <c r="A1085" s="647">
        <v>1084</v>
      </c>
      <c r="B1085" s="647">
        <v>20920</v>
      </c>
      <c r="C1085" s="646" t="s">
        <v>178</v>
      </c>
      <c r="D1085" s="646">
        <v>16</v>
      </c>
      <c r="F1085" s="654" t="str">
        <f>IF(M1085="R",VLOOKUP(D1085,'Routes and Directions'!$A$2:$D$283,3,FALSE),VLOOKUP(D1085,'Routes and Directions'!$A$2:$D$283,4,FALSE))</f>
        <v>EB</v>
      </c>
      <c r="H1085" s="646">
        <v>12.077</v>
      </c>
      <c r="I1085" s="646">
        <v>14.558999999999999</v>
      </c>
      <c r="K1085" s="646">
        <v>60.732999999999997</v>
      </c>
      <c r="L1085" s="646">
        <v>63.215000000000003</v>
      </c>
      <c r="M1085" s="646" t="s">
        <v>118</v>
      </c>
      <c r="N1085" s="657" t="s">
        <v>115</v>
      </c>
      <c r="O1085" s="646" t="s">
        <v>382</v>
      </c>
    </row>
    <row r="1086" spans="1:15">
      <c r="A1086" s="647">
        <v>1085</v>
      </c>
      <c r="B1086" s="647">
        <v>22000</v>
      </c>
      <c r="C1086" s="646" t="s">
        <v>178</v>
      </c>
      <c r="D1086" s="646">
        <v>16</v>
      </c>
      <c r="F1086" s="654" t="str">
        <f>IF(M1086="R",VLOOKUP(D1086,'Routes and Directions'!$A$2:$D$283,3,FALSE),VLOOKUP(D1086,'Routes and Directions'!$A$2:$D$283,4,FALSE))</f>
        <v>EB</v>
      </c>
      <c r="G1086" s="646" t="s">
        <v>118</v>
      </c>
      <c r="H1086" s="646">
        <v>14.558999999999999</v>
      </c>
      <c r="I1086" s="646">
        <v>15.999000000000001</v>
      </c>
      <c r="K1086" s="646">
        <v>63.215000000000003</v>
      </c>
      <c r="L1086" s="646">
        <v>64.655000000000001</v>
      </c>
      <c r="M1086" s="646" t="s">
        <v>118</v>
      </c>
      <c r="N1086" s="657" t="s">
        <v>115</v>
      </c>
      <c r="O1086" s="646" t="s">
        <v>382</v>
      </c>
    </row>
    <row r="1087" spans="1:15">
      <c r="A1087" s="647">
        <v>1086</v>
      </c>
      <c r="B1087" s="647">
        <v>22000</v>
      </c>
      <c r="C1087" s="646" t="s">
        <v>178</v>
      </c>
      <c r="D1087" s="646">
        <v>16</v>
      </c>
      <c r="F1087" s="654" t="str">
        <f>IF(M1087="R",VLOOKUP(D1087,'Routes and Directions'!$A$2:$D$283,3,FALSE),VLOOKUP(D1087,'Routes and Directions'!$A$2:$D$283,4,FALSE))</f>
        <v>EB</v>
      </c>
      <c r="G1087" s="646" t="s">
        <v>118</v>
      </c>
      <c r="H1087" s="646">
        <v>15.999000000000001</v>
      </c>
      <c r="I1087" s="646">
        <v>16.414000000000001</v>
      </c>
      <c r="K1087" s="646">
        <v>64.655000000000001</v>
      </c>
      <c r="L1087" s="646">
        <v>65.069999999999993</v>
      </c>
      <c r="M1087" s="646" t="s">
        <v>118</v>
      </c>
      <c r="N1087" s="657" t="s">
        <v>123</v>
      </c>
      <c r="O1087" s="646" t="s">
        <v>382</v>
      </c>
    </row>
    <row r="1088" spans="1:15">
      <c r="A1088" s="647">
        <v>1087</v>
      </c>
      <c r="B1088" s="647">
        <v>22000</v>
      </c>
      <c r="C1088" s="646" t="s">
        <v>178</v>
      </c>
      <c r="D1088" s="646">
        <v>16</v>
      </c>
      <c r="F1088" s="654" t="str">
        <f>IF(M1088="R",VLOOKUP(D1088,'Routes and Directions'!$A$2:$D$283,3,FALSE),VLOOKUP(D1088,'Routes and Directions'!$A$2:$D$283,4,FALSE))</f>
        <v>EB</v>
      </c>
      <c r="G1088" s="646" t="s">
        <v>118</v>
      </c>
      <c r="H1088" s="659">
        <v>16.414000000000001</v>
      </c>
      <c r="I1088" s="659">
        <v>19.361999999999998</v>
      </c>
      <c r="K1088" s="646">
        <v>65.069999999999993</v>
      </c>
      <c r="L1088" s="646">
        <v>68.018000000000001</v>
      </c>
      <c r="M1088" s="646" t="s">
        <v>118</v>
      </c>
      <c r="N1088" s="657" t="s">
        <v>115</v>
      </c>
      <c r="O1088" s="646" t="s">
        <v>382</v>
      </c>
    </row>
    <row r="1089" spans="1:15">
      <c r="A1089" s="647">
        <v>1088</v>
      </c>
      <c r="B1089" s="647">
        <v>24000</v>
      </c>
      <c r="C1089" s="646" t="s">
        <v>178</v>
      </c>
      <c r="D1089" s="646">
        <v>16</v>
      </c>
      <c r="F1089" s="654" t="str">
        <f>IF(M1089="R",VLOOKUP(D1089,'Routes and Directions'!$A$2:$D$283,3,FALSE),VLOOKUP(D1089,'Routes and Directions'!$A$2:$D$283,4,FALSE))</f>
        <v>EB</v>
      </c>
      <c r="H1089" s="659">
        <v>19.373999999999999</v>
      </c>
      <c r="I1089" s="659">
        <v>21.783999999999999</v>
      </c>
      <c r="K1089" s="646">
        <v>68.018000000000001</v>
      </c>
      <c r="L1089" s="646">
        <v>70.427999999999997</v>
      </c>
      <c r="M1089" s="646" t="s">
        <v>118</v>
      </c>
      <c r="N1089" s="657" t="s">
        <v>115</v>
      </c>
      <c r="O1089" s="646" t="s">
        <v>382</v>
      </c>
    </row>
    <row r="1090" spans="1:15">
      <c r="A1090" s="647">
        <v>1089</v>
      </c>
      <c r="B1090" s="647">
        <v>25000</v>
      </c>
      <c r="C1090" s="646" t="s">
        <v>178</v>
      </c>
      <c r="D1090" s="646">
        <v>16</v>
      </c>
      <c r="F1090" s="654" t="str">
        <f>IF(M1090="R",VLOOKUP(D1090,'Routes and Directions'!$A$2:$D$283,3,FALSE),VLOOKUP(D1090,'Routes and Directions'!$A$2:$D$283,4,FALSE))</f>
        <v>EB</v>
      </c>
      <c r="G1090" s="646" t="s">
        <v>118</v>
      </c>
      <c r="H1090" s="646">
        <v>21.783999999999999</v>
      </c>
      <c r="I1090" s="646">
        <v>23.675999999999998</v>
      </c>
      <c r="K1090" s="646">
        <v>70.427999999999997</v>
      </c>
      <c r="L1090" s="646">
        <v>72.319999999999993</v>
      </c>
      <c r="M1090" s="646" t="s">
        <v>118</v>
      </c>
      <c r="N1090" s="657" t="s">
        <v>115</v>
      </c>
      <c r="O1090" s="646" t="s">
        <v>382</v>
      </c>
    </row>
    <row r="1091" spans="1:15">
      <c r="A1091" s="647">
        <v>1090</v>
      </c>
      <c r="B1091" s="647">
        <v>26800</v>
      </c>
      <c r="C1091" s="646" t="s">
        <v>178</v>
      </c>
      <c r="D1091" s="646">
        <v>16</v>
      </c>
      <c r="F1091" s="654" t="str">
        <f>IF(M1091="R",VLOOKUP(D1091,'Routes and Directions'!$A$2:$D$283,3,FALSE),VLOOKUP(D1091,'Routes and Directions'!$A$2:$D$283,4,FALSE))</f>
        <v>EB</v>
      </c>
      <c r="G1091" s="646" t="s">
        <v>118</v>
      </c>
      <c r="H1091" s="646">
        <v>23.81</v>
      </c>
      <c r="I1091" s="646">
        <v>23.954999999999998</v>
      </c>
      <c r="K1091" s="646">
        <v>72.319999999999993</v>
      </c>
      <c r="L1091" s="646">
        <v>72.465000000000003</v>
      </c>
      <c r="M1091" s="646" t="s">
        <v>118</v>
      </c>
      <c r="N1091" s="657" t="s">
        <v>115</v>
      </c>
      <c r="O1091" s="646" t="s">
        <v>382</v>
      </c>
    </row>
    <row r="1092" spans="1:15">
      <c r="A1092" s="647">
        <v>1091</v>
      </c>
      <c r="B1092" s="647">
        <v>27100</v>
      </c>
      <c r="C1092" s="646" t="s">
        <v>210</v>
      </c>
      <c r="D1092" s="646">
        <v>16</v>
      </c>
      <c r="F1092" s="654" t="str">
        <f>IF(M1092="R",VLOOKUP(D1092,'Routes and Directions'!$A$2:$D$283,3,FALSE),VLOOKUP(D1092,'Routes and Directions'!$A$2:$D$283,4,FALSE))</f>
        <v>EB</v>
      </c>
      <c r="G1092" s="646" t="s">
        <v>118</v>
      </c>
      <c r="H1092" s="646">
        <v>0</v>
      </c>
      <c r="I1092" s="646">
        <v>7.2569999999999997</v>
      </c>
      <c r="K1092" s="646">
        <v>72.465000000000003</v>
      </c>
      <c r="L1092" s="646">
        <v>79.721999999999994</v>
      </c>
      <c r="M1092" s="646" t="s">
        <v>118</v>
      </c>
      <c r="N1092" s="657" t="s">
        <v>115</v>
      </c>
      <c r="O1092" s="646" t="s">
        <v>382</v>
      </c>
    </row>
    <row r="1093" spans="1:15">
      <c r="A1093" s="647">
        <v>1092</v>
      </c>
      <c r="B1093" s="647">
        <v>28100</v>
      </c>
      <c r="C1093" s="646" t="s">
        <v>210</v>
      </c>
      <c r="D1093" s="646">
        <v>16</v>
      </c>
      <c r="F1093" s="654" t="str">
        <f>IF(M1093="R",VLOOKUP(D1093,'Routes and Directions'!$A$2:$D$283,3,FALSE),VLOOKUP(D1093,'Routes and Directions'!$A$2:$D$283,4,FALSE))</f>
        <v>EB</v>
      </c>
      <c r="H1093" s="646">
        <v>7.4329999999999998</v>
      </c>
      <c r="I1093" s="646">
        <v>9.3729999999999993</v>
      </c>
      <c r="K1093" s="646">
        <v>79.721999999999994</v>
      </c>
      <c r="L1093" s="646">
        <v>81.662000000000006</v>
      </c>
      <c r="M1093" s="646" t="s">
        <v>118</v>
      </c>
      <c r="N1093" s="657" t="s">
        <v>115</v>
      </c>
      <c r="O1093" s="646" t="s">
        <v>382</v>
      </c>
    </row>
    <row r="1094" spans="1:15">
      <c r="A1094" s="647">
        <v>1093</v>
      </c>
      <c r="B1094" s="647">
        <v>100</v>
      </c>
      <c r="C1094" s="646" t="s">
        <v>171</v>
      </c>
      <c r="D1094" s="646">
        <v>16</v>
      </c>
      <c r="F1094" s="654" t="str">
        <f>IF(M1094="R",VLOOKUP(D1094,'Routes and Directions'!$A$2:$D$283,3,FALSE),VLOOKUP(D1094,'Routes and Directions'!$A$2:$D$283,4,FALSE))</f>
        <v>WB</v>
      </c>
      <c r="H1094" s="646">
        <v>0</v>
      </c>
      <c r="I1094" s="646">
        <v>3.2229999999999999</v>
      </c>
      <c r="K1094" s="646">
        <v>0</v>
      </c>
      <c r="L1094" s="646">
        <v>3.2229999999999999</v>
      </c>
      <c r="M1094" s="646" t="s">
        <v>121</v>
      </c>
      <c r="N1094" s="657" t="s">
        <v>115</v>
      </c>
      <c r="O1094" s="646" t="s">
        <v>383</v>
      </c>
    </row>
    <row r="1095" spans="1:15">
      <c r="A1095" s="647">
        <v>1094</v>
      </c>
      <c r="B1095" s="647">
        <v>300</v>
      </c>
      <c r="C1095" s="646" t="s">
        <v>171</v>
      </c>
      <c r="D1095" s="646">
        <v>16</v>
      </c>
      <c r="F1095" s="654" t="str">
        <f>IF(M1095="R",VLOOKUP(D1095,'Routes and Directions'!$A$2:$D$283,3,FALSE),VLOOKUP(D1095,'Routes and Directions'!$A$2:$D$283,4,FALSE))</f>
        <v>WB</v>
      </c>
      <c r="G1095" s="646" t="s">
        <v>118</v>
      </c>
      <c r="H1095" s="646">
        <v>3.2229999999999999</v>
      </c>
      <c r="I1095" s="646">
        <v>3.5680000000000001</v>
      </c>
      <c r="K1095" s="646">
        <v>3.2229999999999999</v>
      </c>
      <c r="L1095" s="646">
        <v>3.5680000000000001</v>
      </c>
      <c r="M1095" s="646" t="s">
        <v>121</v>
      </c>
      <c r="N1095" s="657" t="s">
        <v>115</v>
      </c>
      <c r="O1095" s="646" t="s">
        <v>383</v>
      </c>
    </row>
    <row r="1096" spans="1:15">
      <c r="A1096" s="647">
        <v>1095</v>
      </c>
      <c r="B1096" s="647">
        <v>600</v>
      </c>
      <c r="C1096" s="646" t="s">
        <v>171</v>
      </c>
      <c r="D1096" s="646">
        <v>16</v>
      </c>
      <c r="F1096" s="654" t="str">
        <f>IF(M1096="R",VLOOKUP(D1096,'Routes and Directions'!$A$2:$D$283,3,FALSE),VLOOKUP(D1096,'Routes and Directions'!$A$2:$D$283,4,FALSE))</f>
        <v>WB</v>
      </c>
      <c r="H1096" s="646">
        <v>3.5680000000000001</v>
      </c>
      <c r="I1096" s="646">
        <v>4.2370000000000001</v>
      </c>
      <c r="K1096" s="646">
        <v>3.5680000000000001</v>
      </c>
      <c r="L1096" s="646">
        <v>4.2370000000000001</v>
      </c>
      <c r="M1096" s="646" t="s">
        <v>121</v>
      </c>
      <c r="N1096" s="657" t="s">
        <v>115</v>
      </c>
      <c r="O1096" s="646" t="s">
        <v>383</v>
      </c>
    </row>
    <row r="1097" spans="1:15">
      <c r="A1097" s="647">
        <v>1096</v>
      </c>
      <c r="B1097" s="647">
        <v>700</v>
      </c>
      <c r="C1097" s="646" t="s">
        <v>171</v>
      </c>
      <c r="D1097" s="646">
        <v>16</v>
      </c>
      <c r="F1097" s="654" t="str">
        <f>IF(M1097="R",VLOOKUP(D1097,'Routes and Directions'!$A$2:$D$283,3,FALSE),VLOOKUP(D1097,'Routes and Directions'!$A$2:$D$283,4,FALSE))</f>
        <v>WB</v>
      </c>
      <c r="G1097" s="646" t="s">
        <v>118</v>
      </c>
      <c r="H1097" s="646">
        <v>4.2370000000000001</v>
      </c>
      <c r="I1097" s="646">
        <v>4.5730000000000004</v>
      </c>
      <c r="K1097" s="646">
        <v>4.2370000000000001</v>
      </c>
      <c r="L1097" s="646">
        <v>4.5730000000000004</v>
      </c>
      <c r="M1097" s="646" t="s">
        <v>121</v>
      </c>
      <c r="N1097" s="657" t="s">
        <v>115</v>
      </c>
      <c r="O1097" s="646" t="s">
        <v>383</v>
      </c>
    </row>
    <row r="1098" spans="1:15">
      <c r="A1098" s="647">
        <v>1097</v>
      </c>
      <c r="B1098" s="647">
        <v>1000</v>
      </c>
      <c r="C1098" s="646" t="s">
        <v>171</v>
      </c>
      <c r="D1098" s="646">
        <v>16</v>
      </c>
      <c r="F1098" s="654" t="str">
        <f>IF(M1098="R",VLOOKUP(D1098,'Routes and Directions'!$A$2:$D$283,3,FALSE),VLOOKUP(D1098,'Routes and Directions'!$A$2:$D$283,4,FALSE))</f>
        <v>WB</v>
      </c>
      <c r="H1098" s="646">
        <v>4.5709999999999997</v>
      </c>
      <c r="I1098" s="646">
        <v>7.2560000000000002</v>
      </c>
      <c r="K1098" s="646">
        <v>4.5730000000000004</v>
      </c>
      <c r="L1098" s="646">
        <v>7.258</v>
      </c>
      <c r="M1098" s="646" t="s">
        <v>121</v>
      </c>
      <c r="N1098" s="657" t="s">
        <v>115</v>
      </c>
      <c r="O1098" s="646" t="s">
        <v>383</v>
      </c>
    </row>
    <row r="1099" spans="1:15">
      <c r="A1099" s="647">
        <v>1098</v>
      </c>
      <c r="B1099" s="647">
        <v>1100</v>
      </c>
      <c r="C1099" s="646" t="s">
        <v>181</v>
      </c>
      <c r="D1099" s="646">
        <v>16</v>
      </c>
      <c r="F1099" s="654" t="str">
        <f>IF(M1099="R",VLOOKUP(D1099,'Routes and Directions'!$A$2:$D$283,3,FALSE),VLOOKUP(D1099,'Routes and Directions'!$A$2:$D$283,4,FALSE))</f>
        <v>WB</v>
      </c>
      <c r="H1099" s="646">
        <v>0</v>
      </c>
      <c r="I1099" s="646">
        <v>0.32</v>
      </c>
      <c r="K1099" s="646">
        <v>7.258</v>
      </c>
      <c r="L1099" s="646">
        <v>7.5780000000000003</v>
      </c>
      <c r="M1099" s="646" t="s">
        <v>121</v>
      </c>
      <c r="N1099" s="657" t="s">
        <v>115</v>
      </c>
      <c r="O1099" s="646" t="s">
        <v>383</v>
      </c>
    </row>
    <row r="1100" spans="1:15">
      <c r="A1100" s="647">
        <v>1099</v>
      </c>
      <c r="B1100" s="647">
        <v>1200</v>
      </c>
      <c r="C1100" s="646" t="s">
        <v>171</v>
      </c>
      <c r="D1100" s="646">
        <v>16</v>
      </c>
      <c r="F1100" s="654" t="str">
        <f>IF(M1100="R",VLOOKUP(D1100,'Routes and Directions'!$A$2:$D$283,3,FALSE),VLOOKUP(D1100,'Routes and Directions'!$A$2:$D$283,4,FALSE))</f>
        <v>WB</v>
      </c>
      <c r="G1100" s="646" t="s">
        <v>123</v>
      </c>
      <c r="H1100" s="646">
        <v>0.32</v>
      </c>
      <c r="I1100" s="646">
        <v>0.63200000000000001</v>
      </c>
      <c r="K1100" s="646">
        <v>7.5780000000000003</v>
      </c>
      <c r="L1100" s="646">
        <v>7.89</v>
      </c>
      <c r="M1100" s="646" t="s">
        <v>121</v>
      </c>
      <c r="N1100" s="657" t="s">
        <v>115</v>
      </c>
      <c r="O1100" s="646" t="s">
        <v>383</v>
      </c>
    </row>
    <row r="1101" spans="1:15">
      <c r="A1101" s="647">
        <v>1100</v>
      </c>
      <c r="B1101" s="647">
        <v>1400</v>
      </c>
      <c r="C1101" s="646" t="s">
        <v>181</v>
      </c>
      <c r="D1101" s="646">
        <v>16</v>
      </c>
      <c r="F1101" s="654" t="str">
        <f>IF(M1101="R",VLOOKUP(D1101,'Routes and Directions'!$A$2:$D$283,3,FALSE),VLOOKUP(D1101,'Routes and Directions'!$A$2:$D$283,4,FALSE))</f>
        <v>WB</v>
      </c>
      <c r="H1101" s="646">
        <v>0.63200000000000001</v>
      </c>
      <c r="I1101" s="646">
        <v>12.523</v>
      </c>
      <c r="K1101" s="646">
        <v>7.89</v>
      </c>
      <c r="L1101" s="646">
        <v>19.780999999999999</v>
      </c>
      <c r="M1101" s="646" t="s">
        <v>121</v>
      </c>
      <c r="N1101" s="657" t="s">
        <v>115</v>
      </c>
      <c r="O1101" s="646" t="s">
        <v>383</v>
      </c>
    </row>
    <row r="1102" spans="1:15">
      <c r="A1102" s="647">
        <v>1101</v>
      </c>
      <c r="B1102" s="647">
        <v>3420</v>
      </c>
      <c r="C1102" s="646" t="s">
        <v>181</v>
      </c>
      <c r="D1102" s="646">
        <v>16</v>
      </c>
      <c r="F1102" s="654" t="str">
        <f>IF(M1102="R",VLOOKUP(D1102,'Routes and Directions'!$A$2:$D$283,3,FALSE),VLOOKUP(D1102,'Routes and Directions'!$A$2:$D$283,4,FALSE))</f>
        <v>WB</v>
      </c>
      <c r="G1102" s="646" t="s">
        <v>118</v>
      </c>
      <c r="H1102" s="646">
        <v>12.523</v>
      </c>
      <c r="I1102" s="646">
        <v>12.778</v>
      </c>
      <c r="K1102" s="646">
        <v>19.780999999999999</v>
      </c>
      <c r="L1102" s="646">
        <v>20.036000000000001</v>
      </c>
      <c r="M1102" s="646" t="s">
        <v>121</v>
      </c>
      <c r="N1102" s="657" t="s">
        <v>115</v>
      </c>
      <c r="O1102" s="646" t="s">
        <v>383</v>
      </c>
    </row>
    <row r="1103" spans="1:15">
      <c r="A1103" s="647">
        <v>1102</v>
      </c>
      <c r="B1103" s="647">
        <v>3460</v>
      </c>
      <c r="C1103" s="646" t="s">
        <v>181</v>
      </c>
      <c r="D1103" s="646">
        <v>16</v>
      </c>
      <c r="F1103" s="654" t="str">
        <f>IF(M1103="R",VLOOKUP(D1103,'Routes and Directions'!$A$2:$D$283,3,FALSE),VLOOKUP(D1103,'Routes and Directions'!$A$2:$D$283,4,FALSE))</f>
        <v>WB</v>
      </c>
      <c r="H1103" s="646">
        <v>12.782999999999999</v>
      </c>
      <c r="I1103" s="646">
        <v>31.867000000000001</v>
      </c>
      <c r="K1103" s="646">
        <v>20.036000000000001</v>
      </c>
      <c r="L1103" s="646">
        <v>39.119999999999997</v>
      </c>
      <c r="M1103" s="646" t="s">
        <v>121</v>
      </c>
      <c r="N1103" s="657" t="s">
        <v>115</v>
      </c>
      <c r="O1103" s="646" t="s">
        <v>383</v>
      </c>
    </row>
    <row r="1104" spans="1:15">
      <c r="A1104" s="647">
        <v>1103</v>
      </c>
      <c r="B1104" s="647">
        <v>8000</v>
      </c>
      <c r="C1104" s="646" t="s">
        <v>181</v>
      </c>
      <c r="D1104" s="646">
        <v>16</v>
      </c>
      <c r="F1104" s="654" t="str">
        <f>IF(M1104="R",VLOOKUP(D1104,'Routes and Directions'!$A$2:$D$283,3,FALSE),VLOOKUP(D1104,'Routes and Directions'!$A$2:$D$283,4,FALSE))</f>
        <v>WB</v>
      </c>
      <c r="H1104" s="646">
        <v>32.225999999999999</v>
      </c>
      <c r="I1104" s="646">
        <v>40.57</v>
      </c>
      <c r="K1104" s="646">
        <v>39.119999999999997</v>
      </c>
      <c r="L1104" s="646">
        <v>47.463999999999999</v>
      </c>
      <c r="M1104" s="646" t="s">
        <v>121</v>
      </c>
      <c r="N1104" s="657" t="s">
        <v>115</v>
      </c>
      <c r="O1104" s="646" t="s">
        <v>383</v>
      </c>
    </row>
    <row r="1105" spans="1:15">
      <c r="A1105" s="647">
        <v>1104</v>
      </c>
      <c r="B1105" s="647">
        <v>9250</v>
      </c>
      <c r="C1105" s="646" t="s">
        <v>181</v>
      </c>
      <c r="D1105" s="646">
        <v>16</v>
      </c>
      <c r="F1105" s="654" t="str">
        <f>IF(M1105="R",VLOOKUP(D1105,'Routes and Directions'!$A$2:$D$283,3,FALSE),VLOOKUP(D1105,'Routes and Directions'!$A$2:$D$283,4,FALSE))</f>
        <v>WB</v>
      </c>
      <c r="G1105" s="646" t="s">
        <v>118</v>
      </c>
      <c r="H1105" s="646">
        <v>40.57</v>
      </c>
      <c r="I1105" s="646">
        <v>43.42</v>
      </c>
      <c r="K1105" s="646">
        <v>47.463999999999999</v>
      </c>
      <c r="L1105" s="646">
        <v>50.314</v>
      </c>
      <c r="M1105" s="646" t="s">
        <v>121</v>
      </c>
      <c r="N1105" s="657" t="s">
        <v>115</v>
      </c>
      <c r="O1105" s="646" t="s">
        <v>383</v>
      </c>
    </row>
    <row r="1106" spans="1:15">
      <c r="A1106" s="647">
        <v>1105</v>
      </c>
      <c r="B1106" s="647">
        <v>17620</v>
      </c>
      <c r="C1106" s="646" t="s">
        <v>178</v>
      </c>
      <c r="D1106" s="646">
        <v>16</v>
      </c>
      <c r="F1106" s="654" t="str">
        <f>IF(M1106="R",VLOOKUP(D1106,'Routes and Directions'!$A$2:$D$283,3,FALSE),VLOOKUP(D1106,'Routes and Directions'!$A$2:$D$283,4,FALSE))</f>
        <v>WB</v>
      </c>
      <c r="G1106" s="646" t="s">
        <v>122</v>
      </c>
      <c r="H1106" s="646">
        <v>1.6579999999999999</v>
      </c>
      <c r="I1106" s="646">
        <v>1.7529999999999999</v>
      </c>
      <c r="K1106" s="646">
        <v>50.314</v>
      </c>
      <c r="L1106" s="646">
        <v>50.408999999999999</v>
      </c>
      <c r="M1106" s="646" t="s">
        <v>121</v>
      </c>
      <c r="N1106" s="657" t="s">
        <v>115</v>
      </c>
      <c r="O1106" s="646" t="s">
        <v>383</v>
      </c>
    </row>
    <row r="1107" spans="1:15">
      <c r="A1107" s="647">
        <v>1106</v>
      </c>
      <c r="B1107" s="647">
        <v>17620</v>
      </c>
      <c r="C1107" s="646" t="s">
        <v>178</v>
      </c>
      <c r="D1107" s="646">
        <v>16</v>
      </c>
      <c r="F1107" s="654" t="str">
        <f>IF(M1107="R",VLOOKUP(D1107,'Routes and Directions'!$A$2:$D$283,3,FALSE),VLOOKUP(D1107,'Routes and Directions'!$A$2:$D$283,4,FALSE))</f>
        <v>WB</v>
      </c>
      <c r="G1107" s="646" t="s">
        <v>122</v>
      </c>
      <c r="H1107" s="646">
        <v>1.7529999999999999</v>
      </c>
      <c r="I1107" s="646">
        <v>2.5299999999999998</v>
      </c>
      <c r="K1107" s="646">
        <v>50.408999999999999</v>
      </c>
      <c r="L1107" s="646">
        <v>51.186</v>
      </c>
      <c r="M1107" s="646" t="s">
        <v>121</v>
      </c>
      <c r="N1107" s="657" t="s">
        <v>123</v>
      </c>
      <c r="O1107" s="646" t="s">
        <v>383</v>
      </c>
    </row>
    <row r="1108" spans="1:15">
      <c r="A1108" s="647">
        <v>1107</v>
      </c>
      <c r="B1108" s="647">
        <v>17800</v>
      </c>
      <c r="C1108" s="646" t="s">
        <v>178</v>
      </c>
      <c r="D1108" s="646">
        <v>16</v>
      </c>
      <c r="F1108" s="654" t="str">
        <f>IF(M1108="R",VLOOKUP(D1108,'Routes and Directions'!$A$2:$D$283,3,FALSE),VLOOKUP(D1108,'Routes and Directions'!$A$2:$D$283,4,FALSE))</f>
        <v>WB</v>
      </c>
      <c r="H1108" s="646">
        <v>2.5299999999999998</v>
      </c>
      <c r="I1108" s="646">
        <v>11.167</v>
      </c>
      <c r="K1108" s="646">
        <v>51.186</v>
      </c>
      <c r="L1108" s="646">
        <v>59.823</v>
      </c>
      <c r="M1108" s="646" t="s">
        <v>121</v>
      </c>
      <c r="N1108" s="657" t="s">
        <v>115</v>
      </c>
      <c r="O1108" s="646" t="s">
        <v>383</v>
      </c>
    </row>
    <row r="1109" spans="1:15">
      <c r="A1109" s="647">
        <v>1108</v>
      </c>
      <c r="B1109" s="647">
        <v>20520</v>
      </c>
      <c r="C1109" s="646" t="s">
        <v>178</v>
      </c>
      <c r="D1109" s="646">
        <v>16</v>
      </c>
      <c r="F1109" s="654" t="str">
        <f>IF(M1109="R",VLOOKUP(D1109,'Routes and Directions'!$A$2:$D$283,3,FALSE),VLOOKUP(D1109,'Routes and Directions'!$A$2:$D$283,4,FALSE))</f>
        <v>WB</v>
      </c>
      <c r="G1109" s="646" t="s">
        <v>122</v>
      </c>
      <c r="H1109" s="646">
        <v>11.167</v>
      </c>
      <c r="I1109" s="646">
        <v>11.366</v>
      </c>
      <c r="K1109" s="646">
        <v>59.823</v>
      </c>
      <c r="L1109" s="646">
        <v>60.021999999999998</v>
      </c>
      <c r="M1109" s="646" t="s">
        <v>121</v>
      </c>
      <c r="N1109" s="657" t="s">
        <v>115</v>
      </c>
      <c r="O1109" s="646" t="s">
        <v>383</v>
      </c>
    </row>
    <row r="1110" spans="1:15">
      <c r="A1110" s="647">
        <v>1109</v>
      </c>
      <c r="B1110" s="647">
        <v>20560</v>
      </c>
      <c r="C1110" s="646" t="s">
        <v>178</v>
      </c>
      <c r="D1110" s="646">
        <v>16</v>
      </c>
      <c r="F1110" s="654" t="str">
        <f>IF(M1110="R",VLOOKUP(D1110,'Routes and Directions'!$A$2:$D$283,3,FALSE),VLOOKUP(D1110,'Routes and Directions'!$A$2:$D$283,4,FALSE))</f>
        <v>WB</v>
      </c>
      <c r="G1110" s="646" t="s">
        <v>118</v>
      </c>
      <c r="H1110" s="646">
        <v>11.366</v>
      </c>
      <c r="I1110" s="646">
        <v>12.077</v>
      </c>
      <c r="K1110" s="646">
        <v>60.021999999999998</v>
      </c>
      <c r="L1110" s="646">
        <v>60.732999999999997</v>
      </c>
      <c r="M1110" s="646" t="s">
        <v>121</v>
      </c>
      <c r="N1110" s="657" t="s">
        <v>115</v>
      </c>
      <c r="O1110" s="646" t="s">
        <v>383</v>
      </c>
    </row>
    <row r="1111" spans="1:15">
      <c r="A1111" s="647">
        <v>1110</v>
      </c>
      <c r="B1111" s="647">
        <v>20920</v>
      </c>
      <c r="C1111" s="646" t="s">
        <v>178</v>
      </c>
      <c r="D1111" s="646">
        <v>16</v>
      </c>
      <c r="F1111" s="654" t="str">
        <f>IF(M1111="R",VLOOKUP(D1111,'Routes and Directions'!$A$2:$D$283,3,FALSE),VLOOKUP(D1111,'Routes and Directions'!$A$2:$D$283,4,FALSE))</f>
        <v>WB</v>
      </c>
      <c r="H1111" s="646">
        <v>12.077</v>
      </c>
      <c r="I1111" s="646">
        <v>14.558999999999999</v>
      </c>
      <c r="K1111" s="646">
        <v>60.732999999999997</v>
      </c>
      <c r="L1111" s="646">
        <v>63.215000000000003</v>
      </c>
      <c r="M1111" s="646" t="s">
        <v>121</v>
      </c>
      <c r="N1111" s="657" t="s">
        <v>115</v>
      </c>
      <c r="O1111" s="646" t="s">
        <v>383</v>
      </c>
    </row>
    <row r="1112" spans="1:15">
      <c r="A1112" s="647">
        <v>1111</v>
      </c>
      <c r="B1112" s="647">
        <v>22000</v>
      </c>
      <c r="C1112" s="646" t="s">
        <v>178</v>
      </c>
      <c r="D1112" s="646">
        <v>16</v>
      </c>
      <c r="F1112" s="654" t="str">
        <f>IF(M1112="R",VLOOKUP(D1112,'Routes and Directions'!$A$2:$D$283,3,FALSE),VLOOKUP(D1112,'Routes and Directions'!$A$2:$D$283,4,FALSE))</f>
        <v>WB</v>
      </c>
      <c r="G1112" s="646" t="s">
        <v>118</v>
      </c>
      <c r="H1112" s="646">
        <v>14.558999999999999</v>
      </c>
      <c r="I1112" s="646">
        <v>15.999000000000001</v>
      </c>
      <c r="K1112" s="646">
        <v>63.215000000000003</v>
      </c>
      <c r="L1112" s="646">
        <v>64.655000000000001</v>
      </c>
      <c r="M1112" s="646" t="s">
        <v>121</v>
      </c>
      <c r="N1112" s="657" t="s">
        <v>115</v>
      </c>
      <c r="O1112" s="646" t="s">
        <v>383</v>
      </c>
    </row>
    <row r="1113" spans="1:15">
      <c r="A1113" s="647">
        <v>1112</v>
      </c>
      <c r="B1113" s="647">
        <v>22000</v>
      </c>
      <c r="C1113" s="646" t="s">
        <v>178</v>
      </c>
      <c r="D1113" s="646">
        <v>16</v>
      </c>
      <c r="F1113" s="654" t="str">
        <f>IF(M1113="R",VLOOKUP(D1113,'Routes and Directions'!$A$2:$D$283,3,FALSE),VLOOKUP(D1113,'Routes and Directions'!$A$2:$D$283,4,FALSE))</f>
        <v>WB</v>
      </c>
      <c r="G1113" s="646" t="s">
        <v>118</v>
      </c>
      <c r="H1113" s="646">
        <v>15.999000000000001</v>
      </c>
      <c r="I1113" s="646">
        <v>16.414000000000001</v>
      </c>
      <c r="K1113" s="646">
        <v>64.655000000000001</v>
      </c>
      <c r="L1113" s="646">
        <v>65.069999999999993</v>
      </c>
      <c r="M1113" s="646" t="s">
        <v>121</v>
      </c>
      <c r="N1113" s="657" t="s">
        <v>123</v>
      </c>
      <c r="O1113" s="646" t="s">
        <v>383</v>
      </c>
    </row>
    <row r="1114" spans="1:15">
      <c r="A1114" s="647">
        <v>1113</v>
      </c>
      <c r="B1114" s="647">
        <v>22000</v>
      </c>
      <c r="C1114" s="646" t="s">
        <v>178</v>
      </c>
      <c r="D1114" s="646">
        <v>16</v>
      </c>
      <c r="F1114" s="654" t="str">
        <f>IF(M1114="R",VLOOKUP(D1114,'Routes and Directions'!$A$2:$D$283,3,FALSE),VLOOKUP(D1114,'Routes and Directions'!$A$2:$D$283,4,FALSE))</f>
        <v>WB</v>
      </c>
      <c r="G1114" s="646" t="s">
        <v>118</v>
      </c>
      <c r="H1114" s="646">
        <v>16.414000000000001</v>
      </c>
      <c r="I1114" s="646">
        <v>19.361999999999998</v>
      </c>
      <c r="K1114" s="646">
        <v>65.069999999999993</v>
      </c>
      <c r="L1114" s="646">
        <v>68.018000000000001</v>
      </c>
      <c r="M1114" s="646" t="s">
        <v>121</v>
      </c>
      <c r="N1114" s="657" t="s">
        <v>115</v>
      </c>
      <c r="O1114" s="646" t="s">
        <v>383</v>
      </c>
    </row>
    <row r="1115" spans="1:15">
      <c r="A1115" s="647">
        <v>1114</v>
      </c>
      <c r="B1115" s="647">
        <v>24000</v>
      </c>
      <c r="C1115" s="646" t="s">
        <v>178</v>
      </c>
      <c r="D1115" s="646">
        <v>16</v>
      </c>
      <c r="F1115" s="654" t="str">
        <f>IF(M1115="R",VLOOKUP(D1115,'Routes and Directions'!$A$2:$D$283,3,FALSE),VLOOKUP(D1115,'Routes and Directions'!$A$2:$D$283,4,FALSE))</f>
        <v>WB</v>
      </c>
      <c r="H1115" s="646">
        <v>19.373999999999999</v>
      </c>
      <c r="I1115" s="646">
        <v>21.783999999999999</v>
      </c>
      <c r="K1115" s="646">
        <v>68.018000000000001</v>
      </c>
      <c r="L1115" s="646">
        <v>70.427999999999997</v>
      </c>
      <c r="M1115" s="646" t="s">
        <v>121</v>
      </c>
      <c r="N1115" s="657" t="s">
        <v>115</v>
      </c>
      <c r="O1115" s="646" t="s">
        <v>383</v>
      </c>
    </row>
    <row r="1116" spans="1:15">
      <c r="A1116" s="647">
        <v>1115</v>
      </c>
      <c r="B1116" s="647">
        <v>25000</v>
      </c>
      <c r="C1116" s="646" t="s">
        <v>178</v>
      </c>
      <c r="D1116" s="646">
        <v>16</v>
      </c>
      <c r="F1116" s="654" t="str">
        <f>IF(M1116="R",VLOOKUP(D1116,'Routes and Directions'!$A$2:$D$283,3,FALSE),VLOOKUP(D1116,'Routes and Directions'!$A$2:$D$283,4,FALSE))</f>
        <v>WB</v>
      </c>
      <c r="G1116" s="646" t="s">
        <v>118</v>
      </c>
      <c r="H1116" s="646">
        <v>21.783999999999999</v>
      </c>
      <c r="I1116" s="646">
        <v>23.675999999999998</v>
      </c>
      <c r="K1116" s="646">
        <v>70.427999999999997</v>
      </c>
      <c r="L1116" s="646">
        <v>72.319999999999993</v>
      </c>
      <c r="M1116" s="646" t="s">
        <v>121</v>
      </c>
      <c r="N1116" s="657" t="s">
        <v>115</v>
      </c>
      <c r="O1116" s="646" t="s">
        <v>383</v>
      </c>
    </row>
    <row r="1117" spans="1:15">
      <c r="A1117" s="647">
        <v>1116</v>
      </c>
      <c r="B1117" s="647">
        <v>26800</v>
      </c>
      <c r="C1117" s="646" t="s">
        <v>178</v>
      </c>
      <c r="D1117" s="646">
        <v>16</v>
      </c>
      <c r="F1117" s="654" t="str">
        <f>IF(M1117="R",VLOOKUP(D1117,'Routes and Directions'!$A$2:$D$283,3,FALSE),VLOOKUP(D1117,'Routes and Directions'!$A$2:$D$283,4,FALSE))</f>
        <v>WB</v>
      </c>
      <c r="G1117" s="646" t="s">
        <v>118</v>
      </c>
      <c r="H1117" s="646">
        <v>23.81</v>
      </c>
      <c r="I1117" s="646">
        <v>23.954999999999998</v>
      </c>
      <c r="K1117" s="646">
        <v>72.319999999999993</v>
      </c>
      <c r="L1117" s="646">
        <v>72.465000000000003</v>
      </c>
      <c r="M1117" s="646" t="s">
        <v>121</v>
      </c>
      <c r="N1117" s="657" t="s">
        <v>115</v>
      </c>
      <c r="O1117" s="646" t="s">
        <v>383</v>
      </c>
    </row>
    <row r="1118" spans="1:15">
      <c r="A1118" s="647">
        <v>1117</v>
      </c>
      <c r="B1118" s="647">
        <v>27100</v>
      </c>
      <c r="C1118" s="646" t="s">
        <v>210</v>
      </c>
      <c r="D1118" s="646">
        <v>16</v>
      </c>
      <c r="F1118" s="654" t="str">
        <f>IF(M1118="R",VLOOKUP(D1118,'Routes and Directions'!$A$2:$D$283,3,FALSE),VLOOKUP(D1118,'Routes and Directions'!$A$2:$D$283,4,FALSE))</f>
        <v>WB</v>
      </c>
      <c r="G1118" s="646" t="s">
        <v>118</v>
      </c>
      <c r="H1118" s="646">
        <v>0</v>
      </c>
      <c r="I1118" s="646">
        <v>7.2569999999999997</v>
      </c>
      <c r="K1118" s="646">
        <v>72.465000000000003</v>
      </c>
      <c r="L1118" s="646">
        <v>79.721999999999994</v>
      </c>
      <c r="M1118" s="646" t="s">
        <v>121</v>
      </c>
      <c r="N1118" s="657" t="s">
        <v>115</v>
      </c>
      <c r="O1118" s="646" t="s">
        <v>383</v>
      </c>
    </row>
    <row r="1119" spans="1:15">
      <c r="A1119" s="647">
        <v>1118</v>
      </c>
      <c r="B1119" s="647">
        <v>28100</v>
      </c>
      <c r="C1119" s="646" t="s">
        <v>210</v>
      </c>
      <c r="D1119" s="646">
        <v>16</v>
      </c>
      <c r="F1119" s="654" t="str">
        <f>IF(M1119="R",VLOOKUP(D1119,'Routes and Directions'!$A$2:$D$283,3,FALSE),VLOOKUP(D1119,'Routes and Directions'!$A$2:$D$283,4,FALSE))</f>
        <v>WB</v>
      </c>
      <c r="H1119" s="646">
        <v>7.4329999999999998</v>
      </c>
      <c r="I1119" s="646">
        <v>9.3729999999999993</v>
      </c>
      <c r="K1119" s="646">
        <v>79.721999999999994</v>
      </c>
      <c r="L1119" s="646">
        <v>81.662000000000006</v>
      </c>
      <c r="M1119" s="646" t="s">
        <v>121</v>
      </c>
      <c r="N1119" s="657" t="s">
        <v>115</v>
      </c>
      <c r="O1119" s="646" t="s">
        <v>383</v>
      </c>
    </row>
    <row r="1120" spans="1:15">
      <c r="A1120" s="647">
        <v>1119</v>
      </c>
      <c r="B1120" s="647">
        <v>100</v>
      </c>
      <c r="C1120" s="646" t="s">
        <v>189</v>
      </c>
      <c r="D1120" s="646">
        <v>17</v>
      </c>
      <c r="F1120" s="654" t="str">
        <f>IF(M1120="R",VLOOKUP(D1120,'Routes and Directions'!$A$2:$D$283,3,FALSE),VLOOKUP(D1120,'Routes and Directions'!$A$2:$D$283,4,FALSE))</f>
        <v>NB</v>
      </c>
      <c r="H1120" s="646">
        <v>0</v>
      </c>
      <c r="I1120" s="646">
        <v>12.553000000000001</v>
      </c>
      <c r="K1120" s="646">
        <v>0</v>
      </c>
      <c r="L1120" s="646">
        <v>12.553000000000001</v>
      </c>
      <c r="M1120" s="646" t="s">
        <v>118</v>
      </c>
      <c r="N1120" s="657" t="s">
        <v>123</v>
      </c>
      <c r="O1120" s="646" t="s">
        <v>384</v>
      </c>
    </row>
    <row r="1121" spans="1:15">
      <c r="A1121" s="647">
        <v>1120</v>
      </c>
      <c r="B1121" s="647">
        <v>3900</v>
      </c>
      <c r="C1121" s="646" t="s">
        <v>188</v>
      </c>
      <c r="D1121" s="646">
        <v>17</v>
      </c>
      <c r="F1121" s="654" t="str">
        <f>IF(M1121="R",VLOOKUP(D1121,'Routes and Directions'!$A$2:$D$283,3,FALSE),VLOOKUP(D1121,'Routes and Directions'!$A$2:$D$283,4,FALSE))</f>
        <v>NB</v>
      </c>
      <c r="H1121" s="646">
        <v>0</v>
      </c>
      <c r="I1121" s="646">
        <v>13.949</v>
      </c>
      <c r="K1121" s="646">
        <v>12.553000000000001</v>
      </c>
      <c r="L1121" s="646">
        <v>26.501999999999999</v>
      </c>
      <c r="M1121" s="646" t="s">
        <v>118</v>
      </c>
      <c r="N1121" s="657" t="s">
        <v>123</v>
      </c>
      <c r="O1121" s="646" t="s">
        <v>384</v>
      </c>
    </row>
    <row r="1122" spans="1:15">
      <c r="A1122" s="647">
        <v>1121</v>
      </c>
      <c r="B1122" s="647">
        <v>100</v>
      </c>
      <c r="C1122" s="646" t="s">
        <v>189</v>
      </c>
      <c r="D1122" s="646">
        <v>17</v>
      </c>
      <c r="F1122" s="654" t="str">
        <f>IF(M1122="R",VLOOKUP(D1122,'Routes and Directions'!$A$2:$D$283,3,FALSE),VLOOKUP(D1122,'Routes and Directions'!$A$2:$D$283,4,FALSE))</f>
        <v>SB</v>
      </c>
      <c r="H1122" s="646">
        <v>0</v>
      </c>
      <c r="I1122" s="646">
        <v>12.553000000000001</v>
      </c>
      <c r="K1122" s="646">
        <v>0</v>
      </c>
      <c r="L1122" s="646">
        <v>12.553000000000001</v>
      </c>
      <c r="M1122" s="646" t="s">
        <v>121</v>
      </c>
      <c r="N1122" s="657" t="s">
        <v>123</v>
      </c>
      <c r="O1122" s="646" t="s">
        <v>385</v>
      </c>
    </row>
    <row r="1123" spans="1:15">
      <c r="A1123" s="647">
        <v>1122</v>
      </c>
      <c r="B1123" s="647">
        <v>3900</v>
      </c>
      <c r="C1123" s="646" t="s">
        <v>188</v>
      </c>
      <c r="D1123" s="646">
        <v>17</v>
      </c>
      <c r="F1123" s="654" t="str">
        <f>IF(M1123="R",VLOOKUP(D1123,'Routes and Directions'!$A$2:$D$283,3,FALSE),VLOOKUP(D1123,'Routes and Directions'!$A$2:$D$283,4,FALSE))</f>
        <v>SB</v>
      </c>
      <c r="H1123" s="646">
        <v>0</v>
      </c>
      <c r="I1123" s="646">
        <v>13.949</v>
      </c>
      <c r="K1123" s="646">
        <v>12.553000000000001</v>
      </c>
      <c r="L1123" s="646">
        <v>26.501999999999999</v>
      </c>
      <c r="M1123" s="646" t="s">
        <v>121</v>
      </c>
      <c r="N1123" s="657" t="s">
        <v>123</v>
      </c>
      <c r="O1123" s="646" t="s">
        <v>385</v>
      </c>
    </row>
    <row r="1124" spans="1:15">
      <c r="A1124" s="647">
        <v>1123</v>
      </c>
      <c r="B1124" s="647">
        <v>800</v>
      </c>
      <c r="C1124" s="646" t="s">
        <v>206</v>
      </c>
      <c r="D1124" s="646">
        <v>18</v>
      </c>
      <c r="F1124" s="654" t="str">
        <f>IF(M1124="R",VLOOKUP(D1124,'Routes and Directions'!$A$2:$D$283,3,FALSE),VLOOKUP(D1124,'Routes and Directions'!$A$2:$D$283,4,FALSE))</f>
        <v>NB</v>
      </c>
      <c r="G1124" s="646" t="s">
        <v>122</v>
      </c>
      <c r="H1124" s="646">
        <v>6.024</v>
      </c>
      <c r="I1124" s="646">
        <v>8.359</v>
      </c>
      <c r="K1124" s="646">
        <v>0</v>
      </c>
      <c r="L1124" s="646">
        <v>2.335</v>
      </c>
      <c r="M1124" s="646" t="s">
        <v>118</v>
      </c>
      <c r="N1124" s="657" t="s">
        <v>123</v>
      </c>
      <c r="O1124" s="646" t="s">
        <v>386</v>
      </c>
    </row>
    <row r="1125" spans="1:15">
      <c r="A1125" s="647">
        <v>1124</v>
      </c>
      <c r="B1125" s="647">
        <v>2900</v>
      </c>
      <c r="C1125" s="646" t="s">
        <v>206</v>
      </c>
      <c r="D1125" s="646">
        <v>18</v>
      </c>
      <c r="F1125" s="654" t="str">
        <f>IF(M1125="R",VLOOKUP(D1125,'Routes and Directions'!$A$2:$D$283,3,FALSE),VLOOKUP(D1125,'Routes and Directions'!$A$2:$D$283,4,FALSE))</f>
        <v>NB</v>
      </c>
      <c r="H1125" s="646">
        <v>8.3960000000000008</v>
      </c>
      <c r="I1125" s="646">
        <v>9.2149999999999999</v>
      </c>
      <c r="K1125" s="646">
        <v>2.335</v>
      </c>
      <c r="L1125" s="646">
        <v>3.1539999999999999</v>
      </c>
      <c r="M1125" s="646" t="s">
        <v>118</v>
      </c>
      <c r="N1125" s="657" t="s">
        <v>123</v>
      </c>
      <c r="O1125" s="646" t="s">
        <v>386</v>
      </c>
    </row>
    <row r="1126" spans="1:15">
      <c r="A1126" s="647">
        <v>1125</v>
      </c>
      <c r="B1126" s="647">
        <v>3300</v>
      </c>
      <c r="C1126" s="646" t="s">
        <v>206</v>
      </c>
      <c r="D1126" s="646">
        <v>18</v>
      </c>
      <c r="F1126" s="654" t="str">
        <f>IF(M1126="R",VLOOKUP(D1126,'Routes and Directions'!$A$2:$D$283,3,FALSE),VLOOKUP(D1126,'Routes and Directions'!$A$2:$D$283,4,FALSE))</f>
        <v>NB</v>
      </c>
      <c r="G1126" s="646" t="s">
        <v>118</v>
      </c>
      <c r="H1126" s="646">
        <v>9.234</v>
      </c>
      <c r="I1126" s="646">
        <v>14.287000000000001</v>
      </c>
      <c r="K1126" s="646">
        <v>3.1539999999999999</v>
      </c>
      <c r="L1126" s="646">
        <v>8.2070000000000007</v>
      </c>
      <c r="M1126" s="646" t="s">
        <v>118</v>
      </c>
      <c r="N1126" s="657" t="s">
        <v>123</v>
      </c>
      <c r="O1126" s="646" t="s">
        <v>386</v>
      </c>
    </row>
    <row r="1127" spans="1:15">
      <c r="A1127" s="647">
        <v>1126</v>
      </c>
      <c r="B1127" s="647">
        <v>5700</v>
      </c>
      <c r="C1127" s="646" t="s">
        <v>206</v>
      </c>
      <c r="D1127" s="646">
        <v>18</v>
      </c>
      <c r="F1127" s="654" t="str">
        <f>IF(M1127="R",VLOOKUP(D1127,'Routes and Directions'!$A$2:$D$283,3,FALSE),VLOOKUP(D1127,'Routes and Directions'!$A$2:$D$283,4,FALSE))</f>
        <v>NB</v>
      </c>
      <c r="G1127" s="646" t="s">
        <v>121</v>
      </c>
      <c r="H1127" s="646">
        <v>14.287000000000001</v>
      </c>
      <c r="I1127" s="646">
        <v>14.292</v>
      </c>
      <c r="K1127" s="646">
        <v>8.2070000000000007</v>
      </c>
      <c r="L1127" s="646">
        <v>8.2119999999999997</v>
      </c>
      <c r="M1127" s="646" t="s">
        <v>118</v>
      </c>
      <c r="N1127" s="657" t="s">
        <v>123</v>
      </c>
      <c r="O1127" s="646" t="s">
        <v>386</v>
      </c>
    </row>
    <row r="1128" spans="1:15">
      <c r="A1128" s="647">
        <v>1127</v>
      </c>
      <c r="B1128" s="647">
        <v>5750</v>
      </c>
      <c r="C1128" s="646" t="s">
        <v>206</v>
      </c>
      <c r="D1128" s="646">
        <v>18</v>
      </c>
      <c r="F1128" s="654" t="str">
        <f>IF(M1128="R",VLOOKUP(D1128,'Routes and Directions'!$A$2:$D$283,3,FALSE),VLOOKUP(D1128,'Routes and Directions'!$A$2:$D$283,4,FALSE))</f>
        <v>NB</v>
      </c>
      <c r="G1128" s="646" t="s">
        <v>118</v>
      </c>
      <c r="H1128" s="646">
        <v>14.287000000000001</v>
      </c>
      <c r="I1128" s="646">
        <v>17.295000000000002</v>
      </c>
      <c r="K1128" s="646">
        <v>8.2119999999999997</v>
      </c>
      <c r="L1128" s="646">
        <v>11.22</v>
      </c>
      <c r="M1128" s="646" t="s">
        <v>118</v>
      </c>
      <c r="N1128" s="657" t="s">
        <v>123</v>
      </c>
      <c r="O1128" s="646" t="s">
        <v>386</v>
      </c>
    </row>
    <row r="1129" spans="1:15">
      <c r="A1129" s="647">
        <v>1128</v>
      </c>
      <c r="B1129" s="647">
        <v>7200</v>
      </c>
      <c r="C1129" s="646" t="s">
        <v>206</v>
      </c>
      <c r="D1129" s="646">
        <v>18</v>
      </c>
      <c r="F1129" s="654" t="str">
        <f>IF(M1129="R",VLOOKUP(D1129,'Routes and Directions'!$A$2:$D$283,3,FALSE),VLOOKUP(D1129,'Routes and Directions'!$A$2:$D$283,4,FALSE))</f>
        <v>NB</v>
      </c>
      <c r="G1129" s="646" t="s">
        <v>118</v>
      </c>
      <c r="H1129" s="646">
        <v>17.54</v>
      </c>
      <c r="I1129" s="646">
        <v>17.843</v>
      </c>
      <c r="K1129" s="646">
        <v>11.22</v>
      </c>
      <c r="L1129" s="646">
        <v>11.523</v>
      </c>
      <c r="M1129" s="646" t="s">
        <v>118</v>
      </c>
      <c r="N1129" s="657" t="s">
        <v>123</v>
      </c>
      <c r="O1129" s="646" t="s">
        <v>386</v>
      </c>
    </row>
    <row r="1130" spans="1:15">
      <c r="A1130" s="647">
        <v>1129</v>
      </c>
      <c r="B1130" s="647">
        <v>7200</v>
      </c>
      <c r="C1130" s="646" t="s">
        <v>206</v>
      </c>
      <c r="D1130" s="646">
        <v>18</v>
      </c>
      <c r="F1130" s="654" t="str">
        <f>IF(M1130="R",VLOOKUP(D1130,'Routes and Directions'!$A$2:$D$283,3,FALSE),VLOOKUP(D1130,'Routes and Directions'!$A$2:$D$283,4,FALSE))</f>
        <v>NB</v>
      </c>
      <c r="G1130" s="646" t="s">
        <v>118</v>
      </c>
      <c r="H1130" s="646">
        <v>17.843</v>
      </c>
      <c r="I1130" s="646">
        <v>17.873000000000001</v>
      </c>
      <c r="K1130" s="646">
        <v>11.523</v>
      </c>
      <c r="L1130" s="646">
        <v>11.553000000000001</v>
      </c>
      <c r="M1130" s="646" t="s">
        <v>118</v>
      </c>
      <c r="N1130" s="657" t="s">
        <v>115</v>
      </c>
      <c r="O1130" s="646" t="s">
        <v>386</v>
      </c>
    </row>
    <row r="1131" spans="1:15">
      <c r="A1131" s="647">
        <v>1130</v>
      </c>
      <c r="B1131" s="647">
        <v>8300</v>
      </c>
      <c r="C1131" s="646" t="s">
        <v>206</v>
      </c>
      <c r="D1131" s="646">
        <v>18</v>
      </c>
      <c r="F1131" s="654" t="str">
        <f>IF(M1131="R",VLOOKUP(D1131,'Routes and Directions'!$A$2:$D$283,3,FALSE),VLOOKUP(D1131,'Routes and Directions'!$A$2:$D$283,4,FALSE))</f>
        <v>NB</v>
      </c>
      <c r="H1131" s="646">
        <v>17.879000000000001</v>
      </c>
      <c r="I1131" s="646">
        <v>48.506999999999998</v>
      </c>
      <c r="K1131" s="646">
        <v>11.553000000000001</v>
      </c>
      <c r="L1131" s="646">
        <v>42.180999999999997</v>
      </c>
      <c r="M1131" s="646" t="s">
        <v>118</v>
      </c>
      <c r="N1131" s="657" t="s">
        <v>115</v>
      </c>
      <c r="O1131" s="646" t="s">
        <v>386</v>
      </c>
    </row>
    <row r="1132" spans="1:15">
      <c r="A1132" s="647">
        <v>1131</v>
      </c>
      <c r="B1132" s="647">
        <v>15346</v>
      </c>
      <c r="C1132" s="646" t="s">
        <v>206</v>
      </c>
      <c r="D1132" s="646">
        <v>18</v>
      </c>
      <c r="F1132" s="654" t="str">
        <f>IF(M1132="R",VLOOKUP(D1132,'Routes and Directions'!$A$2:$D$283,3,FALSE),VLOOKUP(D1132,'Routes and Directions'!$A$2:$D$283,4,FALSE))</f>
        <v>NB</v>
      </c>
      <c r="G1132" s="646" t="s">
        <v>118</v>
      </c>
      <c r="H1132" s="646">
        <v>48.506999999999998</v>
      </c>
      <c r="I1132" s="646">
        <v>48.924999999999997</v>
      </c>
      <c r="K1132" s="646">
        <v>42.180999999999997</v>
      </c>
      <c r="L1132" s="646">
        <v>42.598999999999997</v>
      </c>
      <c r="M1132" s="646" t="s">
        <v>118</v>
      </c>
      <c r="N1132" s="657" t="s">
        <v>115</v>
      </c>
      <c r="O1132" s="646" t="s">
        <v>386</v>
      </c>
    </row>
    <row r="1133" spans="1:15">
      <c r="A1133" s="647">
        <v>1132</v>
      </c>
      <c r="B1133" s="647">
        <v>15570</v>
      </c>
      <c r="C1133" s="646" t="s">
        <v>206</v>
      </c>
      <c r="D1133" s="646">
        <v>18</v>
      </c>
      <c r="F1133" s="654" t="str">
        <f>IF(M1133="R",VLOOKUP(D1133,'Routes and Directions'!$A$2:$D$283,3,FALSE),VLOOKUP(D1133,'Routes and Directions'!$A$2:$D$283,4,FALSE))</f>
        <v>NB</v>
      </c>
      <c r="H1133" s="646">
        <v>49.106000000000002</v>
      </c>
      <c r="I1133" s="646">
        <v>49.116999999999997</v>
      </c>
      <c r="K1133" s="646">
        <v>42.598999999999997</v>
      </c>
      <c r="L1133" s="646">
        <v>42.61</v>
      </c>
      <c r="M1133" s="646" t="s">
        <v>118</v>
      </c>
      <c r="N1133" s="657" t="s">
        <v>115</v>
      </c>
      <c r="O1133" s="646" t="s">
        <v>386</v>
      </c>
    </row>
    <row r="1134" spans="1:15">
      <c r="A1134" s="647">
        <v>1133</v>
      </c>
      <c r="B1134" s="647">
        <v>15570</v>
      </c>
      <c r="C1134" s="646" t="s">
        <v>206</v>
      </c>
      <c r="D1134" s="646">
        <v>18</v>
      </c>
      <c r="F1134" s="654" t="str">
        <f>IF(M1134="R",VLOOKUP(D1134,'Routes and Directions'!$A$2:$D$283,3,FALSE),VLOOKUP(D1134,'Routes and Directions'!$A$2:$D$283,4,FALSE))</f>
        <v>NB</v>
      </c>
      <c r="H1134" s="646">
        <v>49.116999999999997</v>
      </c>
      <c r="I1134" s="646">
        <v>51.61</v>
      </c>
      <c r="K1134" s="646">
        <v>42.61</v>
      </c>
      <c r="L1134" s="646">
        <v>45.103000000000002</v>
      </c>
      <c r="M1134" s="646" t="s">
        <v>118</v>
      </c>
      <c r="N1134" s="657" t="s">
        <v>123</v>
      </c>
      <c r="O1134" s="646" t="s">
        <v>386</v>
      </c>
    </row>
    <row r="1135" spans="1:15">
      <c r="A1135" s="647">
        <v>1134</v>
      </c>
      <c r="B1135" s="647">
        <v>15570</v>
      </c>
      <c r="C1135" s="646" t="s">
        <v>206</v>
      </c>
      <c r="D1135" s="646">
        <v>18</v>
      </c>
      <c r="F1135" s="654" t="str">
        <f>IF(M1135="R",VLOOKUP(D1135,'Routes and Directions'!$A$2:$D$283,3,FALSE),VLOOKUP(D1135,'Routes and Directions'!$A$2:$D$283,4,FALSE))</f>
        <v>NB</v>
      </c>
      <c r="H1135" s="646">
        <v>51.61</v>
      </c>
      <c r="I1135" s="646">
        <v>70</v>
      </c>
      <c r="K1135" s="646">
        <v>45.103000000000002</v>
      </c>
      <c r="L1135" s="646">
        <v>63.493000000000002</v>
      </c>
      <c r="M1135" s="646" t="s">
        <v>118</v>
      </c>
      <c r="N1135" s="657" t="s">
        <v>115</v>
      </c>
      <c r="O1135" s="646" t="s">
        <v>386</v>
      </c>
    </row>
    <row r="1136" spans="1:15">
      <c r="A1136" s="647">
        <v>1135</v>
      </c>
      <c r="B1136" s="647">
        <v>18400</v>
      </c>
      <c r="C1136" s="646" t="s">
        <v>206</v>
      </c>
      <c r="D1136" s="646">
        <v>18</v>
      </c>
      <c r="F1136" s="654" t="str">
        <f>IF(M1136="R",VLOOKUP(D1136,'Routes and Directions'!$A$2:$D$283,3,FALSE),VLOOKUP(D1136,'Routes and Directions'!$A$2:$D$283,4,FALSE))</f>
        <v>NB</v>
      </c>
      <c r="G1136" s="646" t="s">
        <v>121</v>
      </c>
      <c r="H1136" s="646">
        <v>70</v>
      </c>
      <c r="I1136" s="646">
        <v>70.305999999999997</v>
      </c>
      <c r="K1136" s="646">
        <v>63.493000000000002</v>
      </c>
      <c r="L1136" s="646">
        <v>63.798999999999999</v>
      </c>
      <c r="M1136" s="646" t="s">
        <v>118</v>
      </c>
      <c r="N1136" s="657" t="s">
        <v>115</v>
      </c>
      <c r="O1136" s="646" t="s">
        <v>386</v>
      </c>
    </row>
    <row r="1137" spans="1:15">
      <c r="A1137" s="647">
        <v>1136</v>
      </c>
      <c r="B1137" s="647">
        <v>18500</v>
      </c>
      <c r="C1137" s="646" t="s">
        <v>206</v>
      </c>
      <c r="D1137" s="646">
        <v>18</v>
      </c>
      <c r="F1137" s="654" t="str">
        <f>IF(M1137="R",VLOOKUP(D1137,'Routes and Directions'!$A$2:$D$283,3,FALSE),VLOOKUP(D1137,'Routes and Directions'!$A$2:$D$283,4,FALSE))</f>
        <v>NB</v>
      </c>
      <c r="H1137" s="646">
        <v>70</v>
      </c>
      <c r="I1137" s="646">
        <v>83.960999999999999</v>
      </c>
      <c r="K1137" s="646">
        <v>63.798999999999999</v>
      </c>
      <c r="L1137" s="646">
        <v>77.760000000000005</v>
      </c>
      <c r="M1137" s="646" t="s">
        <v>118</v>
      </c>
      <c r="N1137" s="657" t="s">
        <v>115</v>
      </c>
      <c r="O1137" s="646" t="s">
        <v>386</v>
      </c>
    </row>
    <row r="1138" spans="1:15">
      <c r="A1138" s="647">
        <v>1137</v>
      </c>
      <c r="B1138" s="647">
        <v>18500</v>
      </c>
      <c r="C1138" s="646" t="s">
        <v>206</v>
      </c>
      <c r="D1138" s="646">
        <v>18</v>
      </c>
      <c r="F1138" s="654" t="str">
        <f>IF(M1138="R",VLOOKUP(D1138,'Routes and Directions'!$A$2:$D$283,3,FALSE),VLOOKUP(D1138,'Routes and Directions'!$A$2:$D$283,4,FALSE))</f>
        <v>NB</v>
      </c>
      <c r="H1138" s="646">
        <v>83.960999999999999</v>
      </c>
      <c r="I1138" s="646">
        <v>84.5</v>
      </c>
      <c r="K1138" s="646">
        <v>77.760000000000005</v>
      </c>
      <c r="L1138" s="646">
        <v>78.299000000000007</v>
      </c>
      <c r="M1138" s="646" t="s">
        <v>118</v>
      </c>
      <c r="N1138" s="657" t="s">
        <v>123</v>
      </c>
      <c r="O1138" s="646" t="s">
        <v>386</v>
      </c>
    </row>
    <row r="1139" spans="1:15">
      <c r="A1139" s="647">
        <v>1138</v>
      </c>
      <c r="B1139" s="647">
        <v>18500</v>
      </c>
      <c r="C1139" s="646" t="s">
        <v>206</v>
      </c>
      <c r="D1139" s="646">
        <v>18</v>
      </c>
      <c r="F1139" s="654" t="str">
        <f>IF(M1139="R",VLOOKUP(D1139,'Routes and Directions'!$A$2:$D$283,3,FALSE),VLOOKUP(D1139,'Routes and Directions'!$A$2:$D$283,4,FALSE))</f>
        <v>NB</v>
      </c>
      <c r="H1139" s="646">
        <v>84.5</v>
      </c>
      <c r="I1139" s="646">
        <v>87.870999999999995</v>
      </c>
      <c r="K1139" s="646">
        <v>78.299000000000007</v>
      </c>
      <c r="L1139" s="646">
        <v>81.67</v>
      </c>
      <c r="M1139" s="646" t="s">
        <v>118</v>
      </c>
      <c r="N1139" s="657" t="s">
        <v>115</v>
      </c>
      <c r="O1139" s="646" t="s">
        <v>386</v>
      </c>
    </row>
    <row r="1140" spans="1:15">
      <c r="A1140" s="647">
        <v>1139</v>
      </c>
      <c r="B1140" s="647">
        <v>18500</v>
      </c>
      <c r="C1140" s="646" t="s">
        <v>206</v>
      </c>
      <c r="D1140" s="646">
        <v>18</v>
      </c>
      <c r="F1140" s="654" t="str">
        <f>IF(M1140="R",VLOOKUP(D1140,'Routes and Directions'!$A$2:$D$283,3,FALSE),VLOOKUP(D1140,'Routes and Directions'!$A$2:$D$283,4,FALSE))</f>
        <v>NB</v>
      </c>
      <c r="H1140" s="646">
        <v>87.870999999999995</v>
      </c>
      <c r="I1140" s="646">
        <v>90.704999999999998</v>
      </c>
      <c r="K1140" s="646">
        <v>81.67</v>
      </c>
      <c r="L1140" s="646">
        <v>84.504000000000005</v>
      </c>
      <c r="M1140" s="646" t="s">
        <v>118</v>
      </c>
      <c r="N1140" s="657" t="s">
        <v>123</v>
      </c>
      <c r="O1140" s="646" t="s">
        <v>386</v>
      </c>
    </row>
    <row r="1141" spans="1:15">
      <c r="A1141" s="647">
        <v>1140</v>
      </c>
      <c r="B1141" s="647">
        <v>20200</v>
      </c>
      <c r="C1141" s="646" t="s">
        <v>206</v>
      </c>
      <c r="D1141" s="646">
        <v>18</v>
      </c>
      <c r="F1141" s="654" t="str">
        <f>IF(M1141="R",VLOOKUP(D1141,'Routes and Directions'!$A$2:$D$283,3,FALSE),VLOOKUP(D1141,'Routes and Directions'!$A$2:$D$283,4,FALSE))</f>
        <v>NB</v>
      </c>
      <c r="G1141" s="646" t="s">
        <v>121</v>
      </c>
      <c r="H1141" s="646">
        <v>90.704999999999998</v>
      </c>
      <c r="I1141" s="646">
        <v>90.867000000000004</v>
      </c>
      <c r="K1141" s="646">
        <v>84.504000000000005</v>
      </c>
      <c r="L1141" s="646">
        <v>84.665999999999997</v>
      </c>
      <c r="M1141" s="646" t="s">
        <v>118</v>
      </c>
      <c r="N1141" s="657" t="s">
        <v>123</v>
      </c>
      <c r="O1141" s="646" t="s">
        <v>386</v>
      </c>
    </row>
    <row r="1142" spans="1:15">
      <c r="A1142" s="647">
        <v>1141</v>
      </c>
      <c r="B1142" s="647">
        <v>20300</v>
      </c>
      <c r="C1142" s="646" t="s">
        <v>206</v>
      </c>
      <c r="D1142" s="646">
        <v>18</v>
      </c>
      <c r="F1142" s="654" t="str">
        <f>IF(M1142="R",VLOOKUP(D1142,'Routes and Directions'!$A$2:$D$283,3,FALSE),VLOOKUP(D1142,'Routes and Directions'!$A$2:$D$283,4,FALSE))</f>
        <v>NB</v>
      </c>
      <c r="H1142" s="646">
        <v>90.704999999999998</v>
      </c>
      <c r="I1142" s="646">
        <v>96.570999999999998</v>
      </c>
      <c r="K1142" s="646">
        <v>84.665999999999997</v>
      </c>
      <c r="L1142" s="646">
        <v>90.531999999999996</v>
      </c>
      <c r="M1142" s="646" t="s">
        <v>118</v>
      </c>
      <c r="N1142" s="657" t="s">
        <v>123</v>
      </c>
      <c r="O1142" s="646" t="s">
        <v>386</v>
      </c>
    </row>
    <row r="1143" spans="1:15">
      <c r="A1143" s="647">
        <v>1142</v>
      </c>
      <c r="B1143" s="647">
        <v>22750</v>
      </c>
      <c r="C1143" s="646" t="s">
        <v>206</v>
      </c>
      <c r="D1143" s="646">
        <v>18</v>
      </c>
      <c r="F1143" s="654" t="str">
        <f>IF(M1143="R",VLOOKUP(D1143,'Routes and Directions'!$A$2:$D$283,3,FALSE),VLOOKUP(D1143,'Routes and Directions'!$A$2:$D$283,4,FALSE))</f>
        <v>NB</v>
      </c>
      <c r="G1143" s="646" t="s">
        <v>118</v>
      </c>
      <c r="H1143" s="646">
        <v>96.576999999999998</v>
      </c>
      <c r="I1143" s="646">
        <v>96.766000000000005</v>
      </c>
      <c r="K1143" s="646">
        <v>90.531999999999996</v>
      </c>
      <c r="L1143" s="646">
        <v>90.721000000000004</v>
      </c>
      <c r="M1143" s="646" t="s">
        <v>118</v>
      </c>
      <c r="N1143" s="657" t="s">
        <v>123</v>
      </c>
      <c r="O1143" s="646" t="s">
        <v>386</v>
      </c>
    </row>
    <row r="1144" spans="1:15">
      <c r="A1144" s="647">
        <v>1143</v>
      </c>
      <c r="B1144" s="647">
        <v>23430</v>
      </c>
      <c r="C1144" s="646" t="s">
        <v>206</v>
      </c>
      <c r="D1144" s="646">
        <v>18</v>
      </c>
      <c r="F1144" s="654" t="str">
        <f>IF(M1144="R",VLOOKUP(D1144,'Routes and Directions'!$A$2:$D$283,3,FALSE),VLOOKUP(D1144,'Routes and Directions'!$A$2:$D$283,4,FALSE))</f>
        <v>NB</v>
      </c>
      <c r="H1144" s="646">
        <v>96.766000000000005</v>
      </c>
      <c r="I1144" s="646">
        <v>98.825999999999993</v>
      </c>
      <c r="K1144" s="646">
        <v>90.721000000000004</v>
      </c>
      <c r="L1144" s="646">
        <v>92.781000000000006</v>
      </c>
      <c r="M1144" s="646" t="s">
        <v>118</v>
      </c>
      <c r="N1144" s="657" t="s">
        <v>123</v>
      </c>
      <c r="O1144" s="646" t="s">
        <v>386</v>
      </c>
    </row>
    <row r="1145" spans="1:15">
      <c r="A1145" s="647">
        <v>1144</v>
      </c>
      <c r="B1145" s="647">
        <v>23430</v>
      </c>
      <c r="C1145" s="646" t="s">
        <v>206</v>
      </c>
      <c r="D1145" s="646">
        <v>18</v>
      </c>
      <c r="F1145" s="654" t="str">
        <f>IF(M1145="R",VLOOKUP(D1145,'Routes and Directions'!$A$2:$D$283,3,FALSE),VLOOKUP(D1145,'Routes and Directions'!$A$2:$D$283,4,FALSE))</f>
        <v>NB</v>
      </c>
      <c r="H1145" s="646">
        <v>98.825999999999993</v>
      </c>
      <c r="I1145" s="646">
        <v>115.91</v>
      </c>
      <c r="K1145" s="646">
        <v>92.781000000000006</v>
      </c>
      <c r="L1145" s="646">
        <v>109.86499999999999</v>
      </c>
      <c r="M1145" s="646" t="s">
        <v>118</v>
      </c>
      <c r="N1145" s="657" t="s">
        <v>115</v>
      </c>
      <c r="O1145" s="646" t="s">
        <v>386</v>
      </c>
    </row>
    <row r="1146" spans="1:15">
      <c r="A1146" s="647">
        <v>1145</v>
      </c>
      <c r="B1146" s="647">
        <v>24600</v>
      </c>
      <c r="C1146" s="646" t="s">
        <v>203</v>
      </c>
      <c r="D1146" s="646">
        <v>18</v>
      </c>
      <c r="F1146" s="654" t="str">
        <f>IF(M1146="R",VLOOKUP(D1146,'Routes and Directions'!$A$2:$D$283,3,FALSE),VLOOKUP(D1146,'Routes and Directions'!$A$2:$D$283,4,FALSE))</f>
        <v>NB</v>
      </c>
      <c r="H1146" s="646">
        <v>0</v>
      </c>
      <c r="I1146" s="646">
        <v>4.5</v>
      </c>
      <c r="K1146" s="646">
        <v>109.86499999999999</v>
      </c>
      <c r="L1146" s="646">
        <v>114.36499999999999</v>
      </c>
      <c r="M1146" s="646" t="s">
        <v>118</v>
      </c>
      <c r="N1146" s="657" t="s">
        <v>115</v>
      </c>
      <c r="O1146" s="646" t="s">
        <v>386</v>
      </c>
    </row>
    <row r="1147" spans="1:15">
      <c r="A1147" s="647">
        <v>1146</v>
      </c>
      <c r="B1147" s="647">
        <v>800</v>
      </c>
      <c r="C1147" s="646" t="s">
        <v>206</v>
      </c>
      <c r="D1147" s="646">
        <v>18</v>
      </c>
      <c r="F1147" s="654" t="str">
        <f>IF(M1147="R",VLOOKUP(D1147,'Routes and Directions'!$A$2:$D$283,3,FALSE),VLOOKUP(D1147,'Routes and Directions'!$A$2:$D$283,4,FALSE))</f>
        <v>SB</v>
      </c>
      <c r="G1147" s="646" t="s">
        <v>122</v>
      </c>
      <c r="H1147" s="646">
        <v>6.024</v>
      </c>
      <c r="I1147" s="646">
        <v>8.359</v>
      </c>
      <c r="K1147" s="646">
        <v>0</v>
      </c>
      <c r="L1147" s="646">
        <v>2.335</v>
      </c>
      <c r="M1147" s="646" t="s">
        <v>121</v>
      </c>
      <c r="N1147" s="657" t="s">
        <v>123</v>
      </c>
      <c r="O1147" s="646" t="s">
        <v>387</v>
      </c>
    </row>
    <row r="1148" spans="1:15">
      <c r="A1148" s="647">
        <v>1147</v>
      </c>
      <c r="B1148" s="647">
        <v>2900</v>
      </c>
      <c r="C1148" s="646" t="s">
        <v>206</v>
      </c>
      <c r="D1148" s="646">
        <v>18</v>
      </c>
      <c r="F1148" s="654" t="str">
        <f>IF(M1148="R",VLOOKUP(D1148,'Routes and Directions'!$A$2:$D$283,3,FALSE),VLOOKUP(D1148,'Routes and Directions'!$A$2:$D$283,4,FALSE))</f>
        <v>SB</v>
      </c>
      <c r="H1148" s="646">
        <v>8.3960000000000008</v>
      </c>
      <c r="I1148" s="646">
        <v>9.2149999999999999</v>
      </c>
      <c r="K1148" s="646">
        <v>2.335</v>
      </c>
      <c r="L1148" s="646">
        <v>3.1539999999999999</v>
      </c>
      <c r="M1148" s="646" t="s">
        <v>121</v>
      </c>
      <c r="N1148" s="657" t="s">
        <v>123</v>
      </c>
      <c r="O1148" s="646" t="s">
        <v>387</v>
      </c>
    </row>
    <row r="1149" spans="1:15">
      <c r="A1149" s="647">
        <v>1148</v>
      </c>
      <c r="B1149" s="647">
        <v>3300</v>
      </c>
      <c r="C1149" s="646" t="s">
        <v>206</v>
      </c>
      <c r="D1149" s="646">
        <v>18</v>
      </c>
      <c r="F1149" s="654" t="str">
        <f>IF(M1149="R",VLOOKUP(D1149,'Routes and Directions'!$A$2:$D$283,3,FALSE),VLOOKUP(D1149,'Routes and Directions'!$A$2:$D$283,4,FALSE))</f>
        <v>SB</v>
      </c>
      <c r="G1149" s="646" t="s">
        <v>118</v>
      </c>
      <c r="H1149" s="646">
        <v>9.234</v>
      </c>
      <c r="I1149" s="646">
        <v>14.287000000000001</v>
      </c>
      <c r="K1149" s="646">
        <v>3.1539999999999999</v>
      </c>
      <c r="L1149" s="646">
        <v>8.2070000000000007</v>
      </c>
      <c r="M1149" s="646" t="s">
        <v>121</v>
      </c>
      <c r="N1149" s="657" t="s">
        <v>123</v>
      </c>
      <c r="O1149" s="646" t="s">
        <v>387</v>
      </c>
    </row>
    <row r="1150" spans="1:15">
      <c r="A1150" s="647">
        <v>1149</v>
      </c>
      <c r="B1150" s="647">
        <v>5700</v>
      </c>
      <c r="C1150" s="646" t="s">
        <v>206</v>
      </c>
      <c r="D1150" s="646">
        <v>18</v>
      </c>
      <c r="F1150" s="654" t="str">
        <f>IF(M1150="R",VLOOKUP(D1150,'Routes and Directions'!$A$2:$D$283,3,FALSE),VLOOKUP(D1150,'Routes and Directions'!$A$2:$D$283,4,FALSE))</f>
        <v>SB</v>
      </c>
      <c r="G1150" s="646" t="s">
        <v>121</v>
      </c>
      <c r="H1150" s="646">
        <v>14.287000000000001</v>
      </c>
      <c r="I1150" s="646">
        <v>14.292</v>
      </c>
      <c r="K1150" s="646">
        <v>8.2070000000000007</v>
      </c>
      <c r="L1150" s="646">
        <v>8.2119999999999997</v>
      </c>
      <c r="M1150" s="646" t="s">
        <v>121</v>
      </c>
      <c r="N1150" s="657" t="s">
        <v>123</v>
      </c>
      <c r="O1150" s="646" t="s">
        <v>387</v>
      </c>
    </row>
    <row r="1151" spans="1:15">
      <c r="A1151" s="647">
        <v>1150</v>
      </c>
      <c r="B1151" s="647">
        <v>5750</v>
      </c>
      <c r="C1151" s="646" t="s">
        <v>206</v>
      </c>
      <c r="D1151" s="646">
        <v>18</v>
      </c>
      <c r="F1151" s="654" t="str">
        <f>IF(M1151="R",VLOOKUP(D1151,'Routes and Directions'!$A$2:$D$283,3,FALSE),VLOOKUP(D1151,'Routes and Directions'!$A$2:$D$283,4,FALSE))</f>
        <v>SB</v>
      </c>
      <c r="G1151" s="646" t="s">
        <v>118</v>
      </c>
      <c r="H1151" s="646">
        <v>14.287000000000001</v>
      </c>
      <c r="I1151" s="646">
        <v>17.295000000000002</v>
      </c>
      <c r="K1151" s="646">
        <v>8.2119999999999997</v>
      </c>
      <c r="L1151" s="646">
        <v>11.22</v>
      </c>
      <c r="M1151" s="646" t="s">
        <v>121</v>
      </c>
      <c r="N1151" s="657" t="s">
        <v>123</v>
      </c>
      <c r="O1151" s="646" t="s">
        <v>387</v>
      </c>
    </row>
    <row r="1152" spans="1:15">
      <c r="A1152" s="647">
        <v>1151</v>
      </c>
      <c r="B1152" s="647">
        <v>7200</v>
      </c>
      <c r="C1152" s="646" t="s">
        <v>206</v>
      </c>
      <c r="D1152" s="646">
        <v>18</v>
      </c>
      <c r="F1152" s="654" t="str">
        <f>IF(M1152="R",VLOOKUP(D1152,'Routes and Directions'!$A$2:$D$283,3,FALSE),VLOOKUP(D1152,'Routes and Directions'!$A$2:$D$283,4,FALSE))</f>
        <v>SB</v>
      </c>
      <c r="G1152" s="646" t="s">
        <v>118</v>
      </c>
      <c r="H1152" s="646">
        <v>17.54</v>
      </c>
      <c r="I1152" s="646">
        <v>17.843</v>
      </c>
      <c r="K1152" s="646">
        <v>11.22</v>
      </c>
      <c r="L1152" s="646">
        <v>11.523</v>
      </c>
      <c r="M1152" s="646" t="s">
        <v>121</v>
      </c>
      <c r="N1152" s="657" t="s">
        <v>123</v>
      </c>
      <c r="O1152" s="646" t="s">
        <v>387</v>
      </c>
    </row>
    <row r="1153" spans="1:15">
      <c r="A1153" s="647">
        <v>1152</v>
      </c>
      <c r="B1153" s="647">
        <v>7200</v>
      </c>
      <c r="C1153" s="646" t="s">
        <v>206</v>
      </c>
      <c r="D1153" s="646">
        <v>18</v>
      </c>
      <c r="F1153" s="654" t="str">
        <f>IF(M1153="R",VLOOKUP(D1153,'Routes and Directions'!$A$2:$D$283,3,FALSE),VLOOKUP(D1153,'Routes and Directions'!$A$2:$D$283,4,FALSE))</f>
        <v>SB</v>
      </c>
      <c r="G1153" s="646" t="s">
        <v>118</v>
      </c>
      <c r="H1153" s="646">
        <v>17.843</v>
      </c>
      <c r="I1153" s="646">
        <v>17.873000000000001</v>
      </c>
      <c r="K1153" s="646">
        <v>11.523</v>
      </c>
      <c r="L1153" s="646">
        <v>11.553000000000001</v>
      </c>
      <c r="M1153" s="646" t="s">
        <v>121</v>
      </c>
      <c r="N1153" s="657" t="s">
        <v>115</v>
      </c>
      <c r="O1153" s="646" t="s">
        <v>387</v>
      </c>
    </row>
    <row r="1154" spans="1:15">
      <c r="A1154" s="647">
        <v>1153</v>
      </c>
      <c r="B1154" s="647">
        <v>8300</v>
      </c>
      <c r="C1154" s="646" t="s">
        <v>206</v>
      </c>
      <c r="D1154" s="646">
        <v>18</v>
      </c>
      <c r="F1154" s="654" t="str">
        <f>IF(M1154="R",VLOOKUP(D1154,'Routes and Directions'!$A$2:$D$283,3,FALSE),VLOOKUP(D1154,'Routes and Directions'!$A$2:$D$283,4,FALSE))</f>
        <v>SB</v>
      </c>
      <c r="H1154" s="646">
        <v>17.879000000000001</v>
      </c>
      <c r="I1154" s="646">
        <v>48.506999999999998</v>
      </c>
      <c r="K1154" s="646">
        <v>11.553000000000001</v>
      </c>
      <c r="L1154" s="646">
        <v>42.180999999999997</v>
      </c>
      <c r="M1154" s="646" t="s">
        <v>121</v>
      </c>
      <c r="N1154" s="657" t="s">
        <v>115</v>
      </c>
      <c r="O1154" s="646" t="s">
        <v>387</v>
      </c>
    </row>
    <row r="1155" spans="1:15">
      <c r="A1155" s="647">
        <v>1154</v>
      </c>
      <c r="B1155" s="647">
        <v>15346</v>
      </c>
      <c r="C1155" s="646" t="s">
        <v>206</v>
      </c>
      <c r="D1155" s="646">
        <v>18</v>
      </c>
      <c r="F1155" s="654" t="str">
        <f>IF(M1155="R",VLOOKUP(D1155,'Routes and Directions'!$A$2:$D$283,3,FALSE),VLOOKUP(D1155,'Routes and Directions'!$A$2:$D$283,4,FALSE))</f>
        <v>SB</v>
      </c>
      <c r="G1155" s="646" t="s">
        <v>118</v>
      </c>
      <c r="H1155" s="646">
        <v>48.506999999999998</v>
      </c>
      <c r="I1155" s="646">
        <v>48.924999999999997</v>
      </c>
      <c r="K1155" s="646">
        <v>42.180999999999997</v>
      </c>
      <c r="L1155" s="646">
        <v>42.598999999999997</v>
      </c>
      <c r="M1155" s="646" t="s">
        <v>121</v>
      </c>
      <c r="N1155" s="657" t="s">
        <v>115</v>
      </c>
      <c r="O1155" s="646" t="s">
        <v>387</v>
      </c>
    </row>
    <row r="1156" spans="1:15">
      <c r="A1156" s="647">
        <v>1155</v>
      </c>
      <c r="B1156" s="647">
        <v>15570</v>
      </c>
      <c r="C1156" s="646" t="s">
        <v>206</v>
      </c>
      <c r="D1156" s="646">
        <v>18</v>
      </c>
      <c r="F1156" s="654" t="str">
        <f>IF(M1156="R",VLOOKUP(D1156,'Routes and Directions'!$A$2:$D$283,3,FALSE),VLOOKUP(D1156,'Routes and Directions'!$A$2:$D$283,4,FALSE))</f>
        <v>SB</v>
      </c>
      <c r="H1156" s="646">
        <v>49.106000000000002</v>
      </c>
      <c r="I1156" s="646">
        <v>49.116999999999997</v>
      </c>
      <c r="K1156" s="646">
        <v>42.598999999999997</v>
      </c>
      <c r="L1156" s="646">
        <v>42.61</v>
      </c>
      <c r="M1156" s="646" t="s">
        <v>121</v>
      </c>
      <c r="N1156" s="657" t="s">
        <v>115</v>
      </c>
      <c r="O1156" s="646" t="s">
        <v>387</v>
      </c>
    </row>
    <row r="1157" spans="1:15">
      <c r="A1157" s="647">
        <v>1156</v>
      </c>
      <c r="B1157" s="647">
        <v>15570</v>
      </c>
      <c r="C1157" s="646" t="s">
        <v>206</v>
      </c>
      <c r="D1157" s="646">
        <v>18</v>
      </c>
      <c r="F1157" s="654" t="str">
        <f>IF(M1157="R",VLOOKUP(D1157,'Routes and Directions'!$A$2:$D$283,3,FALSE),VLOOKUP(D1157,'Routes and Directions'!$A$2:$D$283,4,FALSE))</f>
        <v>SB</v>
      </c>
      <c r="H1157" s="646">
        <v>49.116999999999997</v>
      </c>
      <c r="I1157" s="646">
        <v>51.61</v>
      </c>
      <c r="K1157" s="646">
        <v>42.61</v>
      </c>
      <c r="L1157" s="646">
        <v>45.103000000000002</v>
      </c>
      <c r="M1157" s="646" t="s">
        <v>121</v>
      </c>
      <c r="N1157" s="657" t="s">
        <v>123</v>
      </c>
      <c r="O1157" s="646" t="s">
        <v>387</v>
      </c>
    </row>
    <row r="1158" spans="1:15">
      <c r="A1158" s="647">
        <v>1157</v>
      </c>
      <c r="B1158" s="647">
        <v>15570</v>
      </c>
      <c r="C1158" s="646" t="s">
        <v>206</v>
      </c>
      <c r="D1158" s="646">
        <v>18</v>
      </c>
      <c r="F1158" s="654" t="str">
        <f>IF(M1158="R",VLOOKUP(D1158,'Routes and Directions'!$A$2:$D$283,3,FALSE),VLOOKUP(D1158,'Routes and Directions'!$A$2:$D$283,4,FALSE))</f>
        <v>SB</v>
      </c>
      <c r="H1158" s="646">
        <v>51.61</v>
      </c>
      <c r="I1158" s="646">
        <v>70</v>
      </c>
      <c r="K1158" s="646">
        <v>45.103000000000002</v>
      </c>
      <c r="L1158" s="646">
        <v>63.493000000000002</v>
      </c>
      <c r="M1158" s="646" t="s">
        <v>121</v>
      </c>
      <c r="N1158" s="657" t="s">
        <v>115</v>
      </c>
      <c r="O1158" s="646" t="s">
        <v>387</v>
      </c>
    </row>
    <row r="1159" spans="1:15">
      <c r="A1159" s="647">
        <v>1158</v>
      </c>
      <c r="B1159" s="647">
        <v>18400</v>
      </c>
      <c r="C1159" s="646" t="s">
        <v>206</v>
      </c>
      <c r="D1159" s="646">
        <v>18</v>
      </c>
      <c r="F1159" s="654" t="str">
        <f>IF(M1159="R",VLOOKUP(D1159,'Routes and Directions'!$A$2:$D$283,3,FALSE),VLOOKUP(D1159,'Routes and Directions'!$A$2:$D$283,4,FALSE))</f>
        <v>SB</v>
      </c>
      <c r="G1159" s="646" t="s">
        <v>121</v>
      </c>
      <c r="H1159" s="646">
        <v>70</v>
      </c>
      <c r="I1159" s="646">
        <v>70.305999999999997</v>
      </c>
      <c r="K1159" s="646">
        <v>63.493000000000002</v>
      </c>
      <c r="L1159" s="646">
        <v>63.798999999999999</v>
      </c>
      <c r="M1159" s="646" t="s">
        <v>121</v>
      </c>
      <c r="N1159" s="657" t="s">
        <v>115</v>
      </c>
      <c r="O1159" s="646" t="s">
        <v>387</v>
      </c>
    </row>
    <row r="1160" spans="1:15">
      <c r="A1160" s="647">
        <v>1159</v>
      </c>
      <c r="B1160" s="647">
        <v>18500</v>
      </c>
      <c r="C1160" s="646" t="s">
        <v>206</v>
      </c>
      <c r="D1160" s="646">
        <v>18</v>
      </c>
      <c r="F1160" s="654" t="str">
        <f>IF(M1160="R",VLOOKUP(D1160,'Routes and Directions'!$A$2:$D$283,3,FALSE),VLOOKUP(D1160,'Routes and Directions'!$A$2:$D$283,4,FALSE))</f>
        <v>SB</v>
      </c>
      <c r="H1160" s="646">
        <v>70</v>
      </c>
      <c r="I1160" s="646">
        <v>83.960999999999999</v>
      </c>
      <c r="K1160" s="646">
        <v>63.798999999999999</v>
      </c>
      <c r="L1160" s="646">
        <v>77.760000000000005</v>
      </c>
      <c r="M1160" s="646" t="s">
        <v>121</v>
      </c>
      <c r="N1160" s="657" t="s">
        <v>115</v>
      </c>
      <c r="O1160" s="646" t="s">
        <v>387</v>
      </c>
    </row>
    <row r="1161" spans="1:15">
      <c r="A1161" s="647">
        <v>1160</v>
      </c>
      <c r="B1161" s="647">
        <v>18500</v>
      </c>
      <c r="C1161" s="646" t="s">
        <v>206</v>
      </c>
      <c r="D1161" s="646">
        <v>18</v>
      </c>
      <c r="F1161" s="654" t="str">
        <f>IF(M1161="R",VLOOKUP(D1161,'Routes and Directions'!$A$2:$D$283,3,FALSE),VLOOKUP(D1161,'Routes and Directions'!$A$2:$D$283,4,FALSE))</f>
        <v>SB</v>
      </c>
      <c r="H1161" s="646">
        <v>83.960999999999999</v>
      </c>
      <c r="I1161" s="646">
        <v>84.5</v>
      </c>
      <c r="K1161" s="646">
        <v>77.760000000000005</v>
      </c>
      <c r="L1161" s="646">
        <v>78.299000000000007</v>
      </c>
      <c r="M1161" s="646" t="s">
        <v>121</v>
      </c>
      <c r="N1161" s="657" t="s">
        <v>123</v>
      </c>
      <c r="O1161" s="646" t="s">
        <v>387</v>
      </c>
    </row>
    <row r="1162" spans="1:15">
      <c r="A1162" s="647">
        <v>1161</v>
      </c>
      <c r="B1162" s="647">
        <v>18500</v>
      </c>
      <c r="C1162" s="646" t="s">
        <v>206</v>
      </c>
      <c r="D1162" s="646">
        <v>18</v>
      </c>
      <c r="F1162" s="654" t="str">
        <f>IF(M1162="R",VLOOKUP(D1162,'Routes and Directions'!$A$2:$D$283,3,FALSE),VLOOKUP(D1162,'Routes and Directions'!$A$2:$D$283,4,FALSE))</f>
        <v>SB</v>
      </c>
      <c r="H1162" s="646">
        <v>84.5</v>
      </c>
      <c r="I1162" s="646">
        <v>87.870999999999995</v>
      </c>
      <c r="K1162" s="646">
        <v>78.299000000000007</v>
      </c>
      <c r="L1162" s="646">
        <v>81.67</v>
      </c>
      <c r="M1162" s="646" t="s">
        <v>121</v>
      </c>
      <c r="N1162" s="657" t="s">
        <v>115</v>
      </c>
      <c r="O1162" s="646" t="s">
        <v>387</v>
      </c>
    </row>
    <row r="1163" spans="1:15">
      <c r="A1163" s="647">
        <v>1162</v>
      </c>
      <c r="B1163" s="647">
        <v>18500</v>
      </c>
      <c r="C1163" s="646" t="s">
        <v>206</v>
      </c>
      <c r="D1163" s="646">
        <v>18</v>
      </c>
      <c r="F1163" s="654" t="str">
        <f>IF(M1163="R",VLOOKUP(D1163,'Routes and Directions'!$A$2:$D$283,3,FALSE),VLOOKUP(D1163,'Routes and Directions'!$A$2:$D$283,4,FALSE))</f>
        <v>SB</v>
      </c>
      <c r="H1163" s="646">
        <v>87.870999999999995</v>
      </c>
      <c r="I1163" s="646">
        <v>90.704999999999998</v>
      </c>
      <c r="K1163" s="646">
        <v>81.67</v>
      </c>
      <c r="L1163" s="646">
        <v>84.504000000000005</v>
      </c>
      <c r="M1163" s="646" t="s">
        <v>121</v>
      </c>
      <c r="N1163" s="657" t="s">
        <v>123</v>
      </c>
      <c r="O1163" s="646" t="s">
        <v>387</v>
      </c>
    </row>
    <row r="1164" spans="1:15">
      <c r="A1164" s="647">
        <v>1163</v>
      </c>
      <c r="B1164" s="647">
        <v>20200</v>
      </c>
      <c r="C1164" s="646" t="s">
        <v>206</v>
      </c>
      <c r="D1164" s="646">
        <v>18</v>
      </c>
      <c r="F1164" s="654" t="str">
        <f>IF(M1164="R",VLOOKUP(D1164,'Routes and Directions'!$A$2:$D$283,3,FALSE),VLOOKUP(D1164,'Routes and Directions'!$A$2:$D$283,4,FALSE))</f>
        <v>SB</v>
      </c>
      <c r="G1164" s="646" t="s">
        <v>121</v>
      </c>
      <c r="H1164" s="646">
        <v>90.704999999999998</v>
      </c>
      <c r="I1164" s="646">
        <v>90.867000000000004</v>
      </c>
      <c r="K1164" s="646">
        <v>84.504000000000005</v>
      </c>
      <c r="L1164" s="646">
        <v>84.665999999999997</v>
      </c>
      <c r="M1164" s="646" t="s">
        <v>121</v>
      </c>
      <c r="N1164" s="657" t="s">
        <v>123</v>
      </c>
      <c r="O1164" s="646" t="s">
        <v>387</v>
      </c>
    </row>
    <row r="1165" spans="1:15">
      <c r="A1165" s="647">
        <v>1164</v>
      </c>
      <c r="B1165" s="647">
        <v>20300</v>
      </c>
      <c r="C1165" s="646" t="s">
        <v>206</v>
      </c>
      <c r="D1165" s="646">
        <v>18</v>
      </c>
      <c r="F1165" s="654" t="str">
        <f>IF(M1165="R",VLOOKUP(D1165,'Routes and Directions'!$A$2:$D$283,3,FALSE),VLOOKUP(D1165,'Routes and Directions'!$A$2:$D$283,4,FALSE))</f>
        <v>SB</v>
      </c>
      <c r="H1165" s="646">
        <v>90.704999999999998</v>
      </c>
      <c r="I1165" s="646">
        <v>96.570999999999998</v>
      </c>
      <c r="K1165" s="646">
        <v>84.665999999999997</v>
      </c>
      <c r="L1165" s="646">
        <v>90.531999999999996</v>
      </c>
      <c r="M1165" s="646" t="s">
        <v>121</v>
      </c>
      <c r="N1165" s="657" t="s">
        <v>123</v>
      </c>
      <c r="O1165" s="646" t="s">
        <v>387</v>
      </c>
    </row>
    <row r="1166" spans="1:15">
      <c r="A1166" s="647">
        <v>1165</v>
      </c>
      <c r="B1166" s="647">
        <v>22750</v>
      </c>
      <c r="C1166" s="646" t="s">
        <v>206</v>
      </c>
      <c r="D1166" s="646">
        <v>18</v>
      </c>
      <c r="F1166" s="654" t="str">
        <f>IF(M1166="R",VLOOKUP(D1166,'Routes and Directions'!$A$2:$D$283,3,FALSE),VLOOKUP(D1166,'Routes and Directions'!$A$2:$D$283,4,FALSE))</f>
        <v>SB</v>
      </c>
      <c r="G1166" s="646" t="s">
        <v>118</v>
      </c>
      <c r="H1166" s="646">
        <v>96.576999999999998</v>
      </c>
      <c r="I1166" s="646">
        <v>96.766000000000005</v>
      </c>
      <c r="K1166" s="646">
        <v>90.531999999999996</v>
      </c>
      <c r="L1166" s="646">
        <v>90.721000000000004</v>
      </c>
      <c r="M1166" s="646" t="s">
        <v>121</v>
      </c>
      <c r="N1166" s="657" t="s">
        <v>123</v>
      </c>
      <c r="O1166" s="646" t="s">
        <v>387</v>
      </c>
    </row>
    <row r="1167" spans="1:15">
      <c r="A1167" s="647">
        <v>1166</v>
      </c>
      <c r="B1167" s="647">
        <v>23430</v>
      </c>
      <c r="C1167" s="646" t="s">
        <v>206</v>
      </c>
      <c r="D1167" s="646">
        <v>18</v>
      </c>
      <c r="F1167" s="654" t="str">
        <f>IF(M1167="R",VLOOKUP(D1167,'Routes and Directions'!$A$2:$D$283,3,FALSE),VLOOKUP(D1167,'Routes and Directions'!$A$2:$D$283,4,FALSE))</f>
        <v>SB</v>
      </c>
      <c r="H1167" s="646">
        <v>96.766000000000005</v>
      </c>
      <c r="I1167" s="646">
        <v>98.825999999999993</v>
      </c>
      <c r="K1167" s="646">
        <v>90.721000000000004</v>
      </c>
      <c r="L1167" s="646">
        <v>92.781000000000006</v>
      </c>
      <c r="M1167" s="646" t="s">
        <v>121</v>
      </c>
      <c r="N1167" s="657" t="s">
        <v>123</v>
      </c>
      <c r="O1167" s="646" t="s">
        <v>387</v>
      </c>
    </row>
    <row r="1168" spans="1:15">
      <c r="A1168" s="647">
        <v>1167</v>
      </c>
      <c r="B1168" s="647">
        <v>23430</v>
      </c>
      <c r="C1168" s="646" t="s">
        <v>206</v>
      </c>
      <c r="D1168" s="646">
        <v>18</v>
      </c>
      <c r="F1168" s="654" t="str">
        <f>IF(M1168="R",VLOOKUP(D1168,'Routes and Directions'!$A$2:$D$283,3,FALSE),VLOOKUP(D1168,'Routes and Directions'!$A$2:$D$283,4,FALSE))</f>
        <v>SB</v>
      </c>
      <c r="H1168" s="646">
        <v>98.825999999999993</v>
      </c>
      <c r="I1168" s="646">
        <v>115.91</v>
      </c>
      <c r="K1168" s="646">
        <v>92.781000000000006</v>
      </c>
      <c r="L1168" s="646">
        <v>109.86499999999999</v>
      </c>
      <c r="M1168" s="646" t="s">
        <v>121</v>
      </c>
      <c r="N1168" s="657" t="s">
        <v>115</v>
      </c>
      <c r="O1168" s="646" t="s">
        <v>387</v>
      </c>
    </row>
    <row r="1169" spans="1:15">
      <c r="A1169" s="647">
        <v>1168</v>
      </c>
      <c r="B1169" s="647">
        <v>24600</v>
      </c>
      <c r="C1169" s="646" t="s">
        <v>203</v>
      </c>
      <c r="D1169" s="646">
        <v>18</v>
      </c>
      <c r="F1169" s="654" t="str">
        <f>IF(M1169="R",VLOOKUP(D1169,'Routes and Directions'!$A$2:$D$283,3,FALSE),VLOOKUP(D1169,'Routes and Directions'!$A$2:$D$283,4,FALSE))</f>
        <v>SB</v>
      </c>
      <c r="H1169" s="646">
        <v>0</v>
      </c>
      <c r="I1169" s="646">
        <v>4.5</v>
      </c>
      <c r="K1169" s="646">
        <v>109.86499999999999</v>
      </c>
      <c r="L1169" s="646">
        <v>114.36499999999999</v>
      </c>
      <c r="M1169" s="646" t="s">
        <v>121</v>
      </c>
      <c r="N1169" s="657" t="s">
        <v>115</v>
      </c>
      <c r="O1169" s="646" t="s">
        <v>387</v>
      </c>
    </row>
    <row r="1170" spans="1:15">
      <c r="A1170" s="647">
        <v>1169</v>
      </c>
      <c r="B1170" s="647">
        <v>400</v>
      </c>
      <c r="C1170" s="646" t="s">
        <v>203</v>
      </c>
      <c r="D1170" s="646">
        <v>19</v>
      </c>
      <c r="F1170" s="654" t="str">
        <f>IF(M1170="R",VLOOKUP(D1170,'Routes and Directions'!$A$2:$D$283,3,FALSE),VLOOKUP(D1170,'Routes and Directions'!$A$2:$D$283,4,FALSE))</f>
        <v>NB</v>
      </c>
      <c r="H1170" s="646">
        <v>3.98</v>
      </c>
      <c r="I1170" s="646">
        <v>8.3689999999999998</v>
      </c>
      <c r="K1170" s="646">
        <v>0</v>
      </c>
      <c r="L1170" s="646">
        <v>4.3890000000000002</v>
      </c>
      <c r="M1170" s="646" t="s">
        <v>118</v>
      </c>
      <c r="N1170" s="657" t="s">
        <v>123</v>
      </c>
      <c r="O1170" s="646" t="s">
        <v>388</v>
      </c>
    </row>
    <row r="1171" spans="1:15">
      <c r="A1171" s="647">
        <v>1170</v>
      </c>
      <c r="B1171" s="647">
        <v>400</v>
      </c>
      <c r="C1171" s="646" t="s">
        <v>203</v>
      </c>
      <c r="D1171" s="646">
        <v>19</v>
      </c>
      <c r="F1171" s="654" t="str">
        <f>IF(M1171="R",VLOOKUP(D1171,'Routes and Directions'!$A$2:$D$283,3,FALSE),VLOOKUP(D1171,'Routes and Directions'!$A$2:$D$283,4,FALSE))</f>
        <v>SB</v>
      </c>
      <c r="H1171" s="646">
        <v>3.98</v>
      </c>
      <c r="I1171" s="646">
        <v>8.3689999999999998</v>
      </c>
      <c r="K1171" s="646">
        <v>0</v>
      </c>
      <c r="L1171" s="646">
        <v>4.3890000000000002</v>
      </c>
      <c r="M1171" s="646" t="s">
        <v>121</v>
      </c>
      <c r="N1171" s="657" t="s">
        <v>123</v>
      </c>
      <c r="O1171" s="646" t="s">
        <v>389</v>
      </c>
    </row>
    <row r="1172" spans="1:15">
      <c r="A1172" s="647">
        <v>1171</v>
      </c>
      <c r="B1172" s="647">
        <v>110</v>
      </c>
      <c r="C1172" s="646" t="s">
        <v>164</v>
      </c>
      <c r="D1172" s="646">
        <v>20</v>
      </c>
      <c r="F1172" s="654" t="str">
        <f>IF(M1172="R",VLOOKUP(D1172,'Routes and Directions'!$A$2:$D$283,3,FALSE),VLOOKUP(D1172,'Routes and Directions'!$A$2:$D$283,4,FALSE))</f>
        <v>EB</v>
      </c>
      <c r="G1172" s="646" t="s">
        <v>118</v>
      </c>
      <c r="H1172" s="646">
        <v>0</v>
      </c>
      <c r="I1172" s="646">
        <v>0.44800000000000001</v>
      </c>
      <c r="K1172" s="646">
        <v>0</v>
      </c>
      <c r="L1172" s="646">
        <v>0.44800000000000001</v>
      </c>
      <c r="M1172" s="646" t="s">
        <v>118</v>
      </c>
      <c r="N1172" s="657" t="s">
        <v>115</v>
      </c>
      <c r="O1172" s="646" t="s">
        <v>390</v>
      </c>
    </row>
    <row r="1173" spans="1:15">
      <c r="A1173" s="647">
        <v>1172</v>
      </c>
      <c r="B1173" s="647">
        <v>260</v>
      </c>
      <c r="C1173" s="646" t="s">
        <v>164</v>
      </c>
      <c r="D1173" s="646">
        <v>20</v>
      </c>
      <c r="F1173" s="654" t="str">
        <f>IF(M1173="R",VLOOKUP(D1173,'Routes and Directions'!$A$2:$D$283,3,FALSE),VLOOKUP(D1173,'Routes and Directions'!$A$2:$D$283,4,FALSE))</f>
        <v>EB</v>
      </c>
      <c r="H1173" s="646">
        <v>0.47499999999999998</v>
      </c>
      <c r="I1173" s="646">
        <v>4.03</v>
      </c>
      <c r="K1173" s="646">
        <v>0.44800000000000001</v>
      </c>
      <c r="L1173" s="646">
        <v>4.0030000000000001</v>
      </c>
      <c r="M1173" s="646" t="s">
        <v>118</v>
      </c>
      <c r="N1173" s="657" t="s">
        <v>115</v>
      </c>
      <c r="O1173" s="646" t="s">
        <v>390</v>
      </c>
    </row>
    <row r="1174" spans="1:15">
      <c r="A1174" s="647">
        <v>1173</v>
      </c>
      <c r="B1174" s="647">
        <v>1310</v>
      </c>
      <c r="C1174" s="646" t="s">
        <v>164</v>
      </c>
      <c r="D1174" s="646">
        <v>20</v>
      </c>
      <c r="F1174" s="654" t="str">
        <f>IF(M1174="R",VLOOKUP(D1174,'Routes and Directions'!$A$2:$D$283,3,FALSE),VLOOKUP(D1174,'Routes and Directions'!$A$2:$D$283,4,FALSE))</f>
        <v>EB</v>
      </c>
      <c r="G1174" s="646" t="s">
        <v>118</v>
      </c>
      <c r="H1174" s="646">
        <v>4.03</v>
      </c>
      <c r="I1174" s="646">
        <v>4.3330000000000002</v>
      </c>
      <c r="K1174" s="646">
        <v>4.0030000000000001</v>
      </c>
      <c r="L1174" s="646">
        <v>4.306</v>
      </c>
      <c r="M1174" s="646" t="s">
        <v>118</v>
      </c>
      <c r="N1174" s="657" t="s">
        <v>115</v>
      </c>
      <c r="O1174" s="646" t="s">
        <v>390</v>
      </c>
    </row>
    <row r="1175" spans="1:15">
      <c r="A1175" s="647">
        <v>1174</v>
      </c>
      <c r="B1175" s="647">
        <v>1330</v>
      </c>
      <c r="C1175" s="646" t="s">
        <v>164</v>
      </c>
      <c r="D1175" s="646">
        <v>20</v>
      </c>
      <c r="F1175" s="654" t="str">
        <f>IF(M1175="R",VLOOKUP(D1175,'Routes and Directions'!$A$2:$D$283,3,FALSE),VLOOKUP(D1175,'Routes and Directions'!$A$2:$D$283,4,FALSE))</f>
        <v>EB</v>
      </c>
      <c r="H1175" s="646">
        <v>4.3550000000000004</v>
      </c>
      <c r="I1175" s="646">
        <v>32.645000000000003</v>
      </c>
      <c r="K1175" s="646">
        <v>4.306</v>
      </c>
      <c r="L1175" s="646">
        <v>32.595999999999997</v>
      </c>
      <c r="M1175" s="646" t="s">
        <v>118</v>
      </c>
      <c r="N1175" s="657" t="s">
        <v>115</v>
      </c>
      <c r="O1175" s="646" t="s">
        <v>390</v>
      </c>
    </row>
    <row r="1176" spans="1:15">
      <c r="A1176" s="647">
        <v>1175</v>
      </c>
      <c r="B1176" s="647">
        <v>3400</v>
      </c>
      <c r="C1176" s="646" t="s">
        <v>164</v>
      </c>
      <c r="D1176" s="646">
        <v>20</v>
      </c>
      <c r="F1176" s="654" t="str">
        <f>IF(M1176="R",VLOOKUP(D1176,'Routes and Directions'!$A$2:$D$283,3,FALSE),VLOOKUP(D1176,'Routes and Directions'!$A$2:$D$283,4,FALSE))</f>
        <v>EB</v>
      </c>
      <c r="G1176" s="646" t="s">
        <v>118</v>
      </c>
      <c r="H1176" s="646">
        <v>32.645000000000003</v>
      </c>
      <c r="I1176" s="646">
        <v>33.158999999999999</v>
      </c>
      <c r="K1176" s="646">
        <v>32.595999999999997</v>
      </c>
      <c r="L1176" s="646">
        <v>33.11</v>
      </c>
      <c r="M1176" s="646" t="s">
        <v>118</v>
      </c>
      <c r="N1176" s="657" t="s">
        <v>115</v>
      </c>
      <c r="O1176" s="646" t="s">
        <v>390</v>
      </c>
    </row>
    <row r="1177" spans="1:15">
      <c r="A1177" s="647">
        <v>1176</v>
      </c>
      <c r="B1177" s="647">
        <v>4100</v>
      </c>
      <c r="C1177" s="646" t="s">
        <v>164</v>
      </c>
      <c r="D1177" s="646">
        <v>20</v>
      </c>
      <c r="F1177" s="654" t="str">
        <f>IF(M1177="R",VLOOKUP(D1177,'Routes and Directions'!$A$2:$D$283,3,FALSE),VLOOKUP(D1177,'Routes and Directions'!$A$2:$D$283,4,FALSE))</f>
        <v>EB</v>
      </c>
      <c r="H1177" s="646">
        <v>33.216999999999999</v>
      </c>
      <c r="I1177" s="646">
        <v>37.32</v>
      </c>
      <c r="K1177" s="646">
        <v>33.11</v>
      </c>
      <c r="L1177" s="646">
        <v>37.213000000000001</v>
      </c>
      <c r="M1177" s="646" t="s">
        <v>118</v>
      </c>
      <c r="N1177" s="657" t="s">
        <v>115</v>
      </c>
      <c r="O1177" s="646" t="s">
        <v>390</v>
      </c>
    </row>
    <row r="1178" spans="1:15">
      <c r="A1178" s="647">
        <v>1177</v>
      </c>
      <c r="B1178" s="647">
        <v>5500</v>
      </c>
      <c r="C1178" s="646" t="s">
        <v>164</v>
      </c>
      <c r="D1178" s="646">
        <v>20</v>
      </c>
      <c r="F1178" s="654" t="str">
        <f>IF(M1178="R",VLOOKUP(D1178,'Routes and Directions'!$A$2:$D$283,3,FALSE),VLOOKUP(D1178,'Routes and Directions'!$A$2:$D$283,4,FALSE))</f>
        <v>EB</v>
      </c>
      <c r="G1178" s="646" t="s">
        <v>118</v>
      </c>
      <c r="H1178" s="646">
        <v>37.32</v>
      </c>
      <c r="I1178" s="646">
        <v>37.42</v>
      </c>
      <c r="K1178" s="646">
        <v>37.213000000000001</v>
      </c>
      <c r="L1178" s="646">
        <v>37.313000000000002</v>
      </c>
      <c r="M1178" s="646" t="s">
        <v>118</v>
      </c>
      <c r="N1178" s="657" t="s">
        <v>115</v>
      </c>
      <c r="O1178" s="646" t="s">
        <v>390</v>
      </c>
    </row>
    <row r="1179" spans="1:15">
      <c r="A1179" s="647">
        <v>1178</v>
      </c>
      <c r="B1179" s="647">
        <v>5500</v>
      </c>
      <c r="C1179" s="646" t="s">
        <v>164</v>
      </c>
      <c r="D1179" s="646">
        <v>20</v>
      </c>
      <c r="F1179" s="654" t="str">
        <f>IF(M1179="R",VLOOKUP(D1179,'Routes and Directions'!$A$2:$D$283,3,FALSE),VLOOKUP(D1179,'Routes and Directions'!$A$2:$D$283,4,FALSE))</f>
        <v>EB</v>
      </c>
      <c r="G1179" s="646" t="s">
        <v>118</v>
      </c>
      <c r="H1179" s="646">
        <v>37.42</v>
      </c>
      <c r="I1179" s="646">
        <v>38.262</v>
      </c>
      <c r="K1179" s="646">
        <v>37.313000000000002</v>
      </c>
      <c r="L1179" s="646">
        <v>38.155000000000001</v>
      </c>
      <c r="M1179" s="646" t="s">
        <v>118</v>
      </c>
      <c r="N1179" s="657" t="s">
        <v>123</v>
      </c>
      <c r="O1179" s="646" t="s">
        <v>390</v>
      </c>
    </row>
    <row r="1180" spans="1:15">
      <c r="A1180" s="647">
        <v>1179</v>
      </c>
      <c r="B1180" s="647">
        <v>5500</v>
      </c>
      <c r="C1180" s="646" t="s">
        <v>164</v>
      </c>
      <c r="D1180" s="646">
        <v>20</v>
      </c>
      <c r="F1180" s="654" t="str">
        <f>IF(M1180="R",VLOOKUP(D1180,'Routes and Directions'!$A$2:$D$283,3,FALSE),VLOOKUP(D1180,'Routes and Directions'!$A$2:$D$283,4,FALSE))</f>
        <v>EB</v>
      </c>
      <c r="G1180" s="646" t="s">
        <v>118</v>
      </c>
      <c r="H1180" s="646">
        <v>38.262</v>
      </c>
      <c r="I1180" s="646">
        <v>42.030999999999999</v>
      </c>
      <c r="K1180" s="646">
        <v>38.155000000000001</v>
      </c>
      <c r="L1180" s="646">
        <v>41.923999999999999</v>
      </c>
      <c r="M1180" s="646" t="s">
        <v>118</v>
      </c>
      <c r="N1180" s="657" t="s">
        <v>115</v>
      </c>
      <c r="O1180" s="646" t="s">
        <v>390</v>
      </c>
    </row>
    <row r="1181" spans="1:15">
      <c r="A1181" s="647">
        <v>1180</v>
      </c>
      <c r="B1181" s="647">
        <v>7200</v>
      </c>
      <c r="C1181" s="646" t="s">
        <v>164</v>
      </c>
      <c r="D1181" s="646">
        <v>20</v>
      </c>
      <c r="F1181" s="654" t="str">
        <f>IF(M1181="R",VLOOKUP(D1181,'Routes and Directions'!$A$2:$D$283,3,FALSE),VLOOKUP(D1181,'Routes and Directions'!$A$2:$D$283,4,FALSE))</f>
        <v>EB</v>
      </c>
      <c r="G1181" s="646" t="s">
        <v>122</v>
      </c>
      <c r="H1181" s="646">
        <v>42.030999999999999</v>
      </c>
      <c r="I1181" s="646">
        <v>42.311</v>
      </c>
      <c r="K1181" s="646">
        <v>41.923999999999999</v>
      </c>
      <c r="L1181" s="646">
        <v>42.204000000000001</v>
      </c>
      <c r="M1181" s="646" t="s">
        <v>118</v>
      </c>
      <c r="N1181" s="657" t="s">
        <v>115</v>
      </c>
      <c r="O1181" s="646" t="s">
        <v>390</v>
      </c>
    </row>
    <row r="1182" spans="1:15">
      <c r="A1182" s="647">
        <v>1181</v>
      </c>
      <c r="B1182" s="647">
        <v>7300</v>
      </c>
      <c r="C1182" s="646" t="s">
        <v>164</v>
      </c>
      <c r="D1182" s="646">
        <v>20</v>
      </c>
      <c r="F1182" s="654" t="str">
        <f>IF(M1182="R",VLOOKUP(D1182,'Routes and Directions'!$A$2:$D$283,3,FALSE),VLOOKUP(D1182,'Routes and Directions'!$A$2:$D$283,4,FALSE))</f>
        <v>EB</v>
      </c>
      <c r="H1182" s="646">
        <v>42.365000000000002</v>
      </c>
      <c r="I1182" s="646">
        <v>44.113999999999997</v>
      </c>
      <c r="K1182" s="646">
        <v>42.204000000000001</v>
      </c>
      <c r="L1182" s="646">
        <v>43.953000000000003</v>
      </c>
      <c r="M1182" s="646" t="s">
        <v>118</v>
      </c>
      <c r="N1182" s="657" t="s">
        <v>115</v>
      </c>
      <c r="O1182" s="646" t="s">
        <v>390</v>
      </c>
    </row>
    <row r="1183" spans="1:15">
      <c r="A1183" s="647">
        <v>1182</v>
      </c>
      <c r="B1183" s="647">
        <v>7500</v>
      </c>
      <c r="C1183" s="646" t="s">
        <v>163</v>
      </c>
      <c r="D1183" s="646">
        <v>20</v>
      </c>
      <c r="F1183" s="654" t="str">
        <f>IF(M1183="R",VLOOKUP(D1183,'Routes and Directions'!$A$2:$D$283,3,FALSE),VLOOKUP(D1183,'Routes and Directions'!$A$2:$D$283,4,FALSE))</f>
        <v>EB</v>
      </c>
      <c r="H1183" s="646">
        <v>0</v>
      </c>
      <c r="I1183" s="646">
        <v>8.73</v>
      </c>
      <c r="K1183" s="646">
        <v>43.953000000000003</v>
      </c>
      <c r="L1183" s="646">
        <v>52.683</v>
      </c>
      <c r="M1183" s="646" t="s">
        <v>118</v>
      </c>
      <c r="N1183" s="657" t="s">
        <v>115</v>
      </c>
      <c r="O1183" s="646" t="s">
        <v>390</v>
      </c>
    </row>
    <row r="1184" spans="1:15">
      <c r="A1184" s="647">
        <v>1183</v>
      </c>
      <c r="B1184" s="647">
        <v>7500</v>
      </c>
      <c r="C1184" s="646" t="s">
        <v>163</v>
      </c>
      <c r="D1184" s="646">
        <v>20</v>
      </c>
      <c r="F1184" s="654" t="str">
        <f>IF(M1184="R",VLOOKUP(D1184,'Routes and Directions'!$A$2:$D$283,3,FALSE),VLOOKUP(D1184,'Routes and Directions'!$A$2:$D$283,4,FALSE))</f>
        <v>EB</v>
      </c>
      <c r="H1184" s="646">
        <v>8.73</v>
      </c>
      <c r="I1184" s="646">
        <v>9.407</v>
      </c>
      <c r="K1184" s="646">
        <v>52.683</v>
      </c>
      <c r="L1184" s="646">
        <v>53.36</v>
      </c>
      <c r="M1184" s="646" t="s">
        <v>118</v>
      </c>
      <c r="N1184" s="657" t="s">
        <v>123</v>
      </c>
      <c r="O1184" s="646" t="s">
        <v>390</v>
      </c>
    </row>
    <row r="1185" spans="1:15">
      <c r="A1185" s="647">
        <v>1184</v>
      </c>
      <c r="B1185" s="647">
        <v>7500</v>
      </c>
      <c r="C1185" s="646" t="s">
        <v>163</v>
      </c>
      <c r="D1185" s="646">
        <v>20</v>
      </c>
      <c r="F1185" s="654" t="str">
        <f>IF(M1185="R",VLOOKUP(D1185,'Routes and Directions'!$A$2:$D$283,3,FALSE),VLOOKUP(D1185,'Routes and Directions'!$A$2:$D$283,4,FALSE))</f>
        <v>EB</v>
      </c>
      <c r="H1185" s="646">
        <v>9.407</v>
      </c>
      <c r="I1185" s="646">
        <v>13.429</v>
      </c>
      <c r="K1185" s="646">
        <v>53.36</v>
      </c>
      <c r="L1185" s="646">
        <v>57.381999999999998</v>
      </c>
      <c r="M1185" s="646" t="s">
        <v>118</v>
      </c>
      <c r="N1185" s="657" t="s">
        <v>115</v>
      </c>
      <c r="O1185" s="646" t="s">
        <v>390</v>
      </c>
    </row>
    <row r="1186" spans="1:15">
      <c r="A1186" s="647">
        <v>1185</v>
      </c>
      <c r="B1186" s="647">
        <v>7500</v>
      </c>
      <c r="C1186" s="646" t="s">
        <v>163</v>
      </c>
      <c r="D1186" s="646">
        <v>20</v>
      </c>
      <c r="F1186" s="654" t="str">
        <f>IF(M1186="R",VLOOKUP(D1186,'Routes and Directions'!$A$2:$D$283,3,FALSE),VLOOKUP(D1186,'Routes and Directions'!$A$2:$D$283,4,FALSE))</f>
        <v>EB</v>
      </c>
      <c r="H1186" s="646">
        <v>13.429</v>
      </c>
      <c r="I1186" s="646">
        <v>14.56</v>
      </c>
      <c r="K1186" s="646">
        <v>57.381999999999998</v>
      </c>
      <c r="L1186" s="646">
        <v>58.512999999999998</v>
      </c>
      <c r="M1186" s="646" t="s">
        <v>118</v>
      </c>
      <c r="N1186" s="657" t="s">
        <v>123</v>
      </c>
      <c r="O1186" s="646" t="s">
        <v>390</v>
      </c>
    </row>
    <row r="1187" spans="1:15">
      <c r="A1187" s="647">
        <v>1186</v>
      </c>
      <c r="B1187" s="647">
        <v>7500</v>
      </c>
      <c r="C1187" s="646" t="s">
        <v>163</v>
      </c>
      <c r="D1187" s="646">
        <v>20</v>
      </c>
      <c r="F1187" s="654" t="str">
        <f>IF(M1187="R",VLOOKUP(D1187,'Routes and Directions'!$A$2:$D$283,3,FALSE),VLOOKUP(D1187,'Routes and Directions'!$A$2:$D$283,4,FALSE))</f>
        <v>EB</v>
      </c>
      <c r="H1187" s="646">
        <v>14.56</v>
      </c>
      <c r="I1187" s="646">
        <v>16.824000000000002</v>
      </c>
      <c r="K1187" s="646">
        <v>58.512999999999998</v>
      </c>
      <c r="L1187" s="646">
        <v>60.777000000000001</v>
      </c>
      <c r="M1187" s="646" t="s">
        <v>118</v>
      </c>
      <c r="N1187" s="657" t="s">
        <v>115</v>
      </c>
      <c r="O1187" s="646" t="s">
        <v>390</v>
      </c>
    </row>
    <row r="1188" spans="1:15">
      <c r="A1188" s="647">
        <v>1187</v>
      </c>
      <c r="B1188" s="647">
        <v>7500</v>
      </c>
      <c r="C1188" s="646" t="s">
        <v>163</v>
      </c>
      <c r="D1188" s="646">
        <v>20</v>
      </c>
      <c r="F1188" s="654" t="str">
        <f>IF(M1188="R",VLOOKUP(D1188,'Routes and Directions'!$A$2:$D$283,3,FALSE),VLOOKUP(D1188,'Routes and Directions'!$A$2:$D$283,4,FALSE))</f>
        <v>EB</v>
      </c>
      <c r="H1188" s="646">
        <v>16.824000000000002</v>
      </c>
      <c r="I1188" s="646">
        <v>17.89</v>
      </c>
      <c r="K1188" s="646">
        <v>60.777000000000001</v>
      </c>
      <c r="L1188" s="646">
        <v>61.843000000000004</v>
      </c>
      <c r="M1188" s="646" t="s">
        <v>118</v>
      </c>
      <c r="N1188" s="657" t="s">
        <v>123</v>
      </c>
      <c r="O1188" s="646" t="s">
        <v>390</v>
      </c>
    </row>
    <row r="1189" spans="1:15">
      <c r="A1189" s="647">
        <v>1188</v>
      </c>
      <c r="B1189" s="647">
        <v>7500</v>
      </c>
      <c r="C1189" s="646" t="s">
        <v>163</v>
      </c>
      <c r="D1189" s="646">
        <v>20</v>
      </c>
      <c r="F1189" s="654" t="str">
        <f>IF(M1189="R",VLOOKUP(D1189,'Routes and Directions'!$A$2:$D$283,3,FALSE),VLOOKUP(D1189,'Routes and Directions'!$A$2:$D$283,4,FALSE))</f>
        <v>EB</v>
      </c>
      <c r="H1189" s="646">
        <v>17.89</v>
      </c>
      <c r="I1189" s="646">
        <v>27.84</v>
      </c>
      <c r="K1189" s="646">
        <v>61.843000000000004</v>
      </c>
      <c r="L1189" s="646">
        <v>71.793000000000006</v>
      </c>
      <c r="M1189" s="646" t="s">
        <v>118</v>
      </c>
      <c r="N1189" s="657" t="s">
        <v>115</v>
      </c>
      <c r="O1189" s="646" t="s">
        <v>390</v>
      </c>
    </row>
    <row r="1190" spans="1:15">
      <c r="A1190" s="647">
        <v>1189</v>
      </c>
      <c r="B1190" s="647">
        <v>7500</v>
      </c>
      <c r="C1190" s="646" t="s">
        <v>163</v>
      </c>
      <c r="D1190" s="646">
        <v>20</v>
      </c>
      <c r="F1190" s="654" t="str">
        <f>IF(M1190="R",VLOOKUP(D1190,'Routes and Directions'!$A$2:$D$283,3,FALSE),VLOOKUP(D1190,'Routes and Directions'!$A$2:$D$283,4,FALSE))</f>
        <v>EB</v>
      </c>
      <c r="H1190" s="646">
        <v>27.84</v>
      </c>
      <c r="I1190" s="646">
        <v>28.87</v>
      </c>
      <c r="K1190" s="646">
        <v>71.793000000000006</v>
      </c>
      <c r="L1190" s="646">
        <v>72.822999999999993</v>
      </c>
      <c r="M1190" s="646" t="s">
        <v>118</v>
      </c>
      <c r="N1190" s="657" t="s">
        <v>123</v>
      </c>
      <c r="O1190" s="646" t="s">
        <v>390</v>
      </c>
    </row>
    <row r="1191" spans="1:15">
      <c r="A1191" s="647">
        <v>1190</v>
      </c>
      <c r="B1191" s="647">
        <v>7500</v>
      </c>
      <c r="C1191" s="646" t="s">
        <v>163</v>
      </c>
      <c r="D1191" s="646">
        <v>20</v>
      </c>
      <c r="F1191" s="654" t="str">
        <f>IF(M1191="R",VLOOKUP(D1191,'Routes and Directions'!$A$2:$D$283,3,FALSE),VLOOKUP(D1191,'Routes and Directions'!$A$2:$D$283,4,FALSE))</f>
        <v>EB</v>
      </c>
      <c r="H1191" s="646">
        <v>28.87</v>
      </c>
      <c r="I1191" s="646">
        <v>29.34</v>
      </c>
      <c r="K1191" s="646">
        <v>72.822999999999993</v>
      </c>
      <c r="L1191" s="646">
        <v>73.293000000000006</v>
      </c>
      <c r="M1191" s="646" t="s">
        <v>118</v>
      </c>
      <c r="N1191" s="657" t="s">
        <v>115</v>
      </c>
      <c r="O1191" s="646" t="s">
        <v>390</v>
      </c>
    </row>
    <row r="1192" spans="1:15">
      <c r="A1192" s="647">
        <v>1191</v>
      </c>
      <c r="B1192" s="647">
        <v>7500</v>
      </c>
      <c r="C1192" s="646" t="s">
        <v>163</v>
      </c>
      <c r="D1192" s="646">
        <v>20</v>
      </c>
      <c r="F1192" s="654" t="str">
        <f>IF(M1192="R",VLOOKUP(D1192,'Routes and Directions'!$A$2:$D$283,3,FALSE),VLOOKUP(D1192,'Routes and Directions'!$A$2:$D$283,4,FALSE))</f>
        <v>EB</v>
      </c>
      <c r="H1192" s="646">
        <v>29.34</v>
      </c>
      <c r="I1192" s="646">
        <v>29.6</v>
      </c>
      <c r="K1192" s="646">
        <v>73.293000000000006</v>
      </c>
      <c r="L1192" s="646">
        <v>73.552999999999997</v>
      </c>
      <c r="M1192" s="646" t="s">
        <v>118</v>
      </c>
      <c r="N1192" s="657" t="s">
        <v>123</v>
      </c>
      <c r="O1192" s="646" t="s">
        <v>390</v>
      </c>
    </row>
    <row r="1193" spans="1:15">
      <c r="A1193" s="647">
        <v>1192</v>
      </c>
      <c r="B1193" s="647">
        <v>7500</v>
      </c>
      <c r="C1193" s="646" t="s">
        <v>163</v>
      </c>
      <c r="D1193" s="646">
        <v>20</v>
      </c>
      <c r="F1193" s="654" t="str">
        <f>IF(M1193="R",VLOOKUP(D1193,'Routes and Directions'!$A$2:$D$283,3,FALSE),VLOOKUP(D1193,'Routes and Directions'!$A$2:$D$283,4,FALSE))</f>
        <v>EB</v>
      </c>
      <c r="H1193" s="646">
        <v>29.6</v>
      </c>
      <c r="I1193" s="646">
        <v>41.277000000000001</v>
      </c>
      <c r="K1193" s="646">
        <v>73.552999999999997</v>
      </c>
      <c r="L1193" s="646">
        <v>85.23</v>
      </c>
      <c r="M1193" s="646" t="s">
        <v>118</v>
      </c>
      <c r="N1193" s="657" t="s">
        <v>115</v>
      </c>
      <c r="O1193" s="646" t="s">
        <v>390</v>
      </c>
    </row>
    <row r="1194" spans="1:15">
      <c r="A1194" s="647">
        <v>1193</v>
      </c>
      <c r="B1194" s="647">
        <v>15240</v>
      </c>
      <c r="C1194" s="646" t="s">
        <v>163</v>
      </c>
      <c r="D1194" s="646">
        <v>20</v>
      </c>
      <c r="F1194" s="654" t="str">
        <f>IF(M1194="R",VLOOKUP(D1194,'Routes and Directions'!$A$2:$D$283,3,FALSE),VLOOKUP(D1194,'Routes and Directions'!$A$2:$D$283,4,FALSE))</f>
        <v>EB</v>
      </c>
      <c r="G1194" s="646" t="s">
        <v>118</v>
      </c>
      <c r="H1194" s="646">
        <v>41.277000000000001</v>
      </c>
      <c r="I1194" s="646">
        <v>41.871000000000002</v>
      </c>
      <c r="K1194" s="646">
        <v>85.23</v>
      </c>
      <c r="L1194" s="646">
        <v>85.823999999999998</v>
      </c>
      <c r="M1194" s="646" t="s">
        <v>118</v>
      </c>
      <c r="N1194" s="657" t="s">
        <v>115</v>
      </c>
      <c r="O1194" s="646" t="s">
        <v>390</v>
      </c>
    </row>
    <row r="1195" spans="1:15">
      <c r="A1195" s="647">
        <v>1194</v>
      </c>
      <c r="B1195" s="647">
        <v>15260</v>
      </c>
      <c r="C1195" s="646" t="s">
        <v>163</v>
      </c>
      <c r="D1195" s="646">
        <v>20</v>
      </c>
      <c r="F1195" s="654" t="str">
        <f>IF(M1195="R",VLOOKUP(D1195,'Routes and Directions'!$A$2:$D$283,3,FALSE),VLOOKUP(D1195,'Routes and Directions'!$A$2:$D$283,4,FALSE))</f>
        <v>EB</v>
      </c>
      <c r="H1195" s="646">
        <v>41.871000000000002</v>
      </c>
      <c r="I1195" s="646">
        <v>42.2</v>
      </c>
      <c r="K1195" s="646">
        <v>85.823999999999998</v>
      </c>
      <c r="L1195" s="646">
        <v>86.153000000000006</v>
      </c>
      <c r="M1195" s="646" t="s">
        <v>118</v>
      </c>
      <c r="N1195" s="657" t="s">
        <v>115</v>
      </c>
      <c r="O1195" s="646" t="s">
        <v>390</v>
      </c>
    </row>
    <row r="1196" spans="1:15">
      <c r="A1196" s="647">
        <v>1195</v>
      </c>
      <c r="B1196" s="647">
        <v>15340</v>
      </c>
      <c r="C1196" s="646" t="s">
        <v>163</v>
      </c>
      <c r="D1196" s="646">
        <v>20</v>
      </c>
      <c r="F1196" s="654" t="str">
        <f>IF(M1196="R",VLOOKUP(D1196,'Routes and Directions'!$A$2:$D$283,3,FALSE),VLOOKUP(D1196,'Routes and Directions'!$A$2:$D$283,4,FALSE))</f>
        <v>EB</v>
      </c>
      <c r="G1196" s="646" t="s">
        <v>118</v>
      </c>
      <c r="H1196" s="646">
        <v>42.2</v>
      </c>
      <c r="I1196" s="646">
        <v>44.527999999999999</v>
      </c>
      <c r="K1196" s="646">
        <v>86.153000000000006</v>
      </c>
      <c r="L1196" s="646">
        <v>88.480999999999995</v>
      </c>
      <c r="M1196" s="646" t="s">
        <v>118</v>
      </c>
      <c r="N1196" s="657" t="s">
        <v>115</v>
      </c>
      <c r="O1196" s="646" t="s">
        <v>390</v>
      </c>
    </row>
    <row r="1197" spans="1:15">
      <c r="A1197" s="647">
        <v>1196</v>
      </c>
      <c r="B1197" s="647">
        <v>15680</v>
      </c>
      <c r="C1197" s="646" t="s">
        <v>163</v>
      </c>
      <c r="D1197" s="646">
        <v>20</v>
      </c>
      <c r="F1197" s="654" t="str">
        <f>IF(M1197="R",VLOOKUP(D1197,'Routes and Directions'!$A$2:$D$283,3,FALSE),VLOOKUP(D1197,'Routes and Directions'!$A$2:$D$283,4,FALSE))</f>
        <v>EB</v>
      </c>
      <c r="H1197" s="646">
        <v>44.527999999999999</v>
      </c>
      <c r="I1197" s="646">
        <v>46.475000000000001</v>
      </c>
      <c r="K1197" s="646">
        <v>88.480999999999995</v>
      </c>
      <c r="L1197" s="646">
        <v>90.427999999999997</v>
      </c>
      <c r="M1197" s="646" t="s">
        <v>118</v>
      </c>
      <c r="N1197" s="657" t="s">
        <v>115</v>
      </c>
      <c r="O1197" s="646" t="s">
        <v>390</v>
      </c>
    </row>
    <row r="1198" spans="1:15">
      <c r="A1198" s="647">
        <v>1197</v>
      </c>
      <c r="B1198" s="647">
        <v>15900</v>
      </c>
      <c r="C1198" s="646" t="s">
        <v>171</v>
      </c>
      <c r="D1198" s="646">
        <v>20</v>
      </c>
      <c r="F1198" s="654" t="str">
        <f>IF(M1198="R",VLOOKUP(D1198,'Routes and Directions'!$A$2:$D$283,3,FALSE),VLOOKUP(D1198,'Routes and Directions'!$A$2:$D$283,4,FALSE))</f>
        <v>EB</v>
      </c>
      <c r="H1198" s="646">
        <v>0</v>
      </c>
      <c r="I1198" s="646">
        <v>0.33200000000000002</v>
      </c>
      <c r="K1198" s="646">
        <v>90.427999999999997</v>
      </c>
      <c r="L1198" s="646">
        <v>90.76</v>
      </c>
      <c r="M1198" s="646" t="s">
        <v>118</v>
      </c>
      <c r="N1198" s="657" t="s">
        <v>115</v>
      </c>
      <c r="O1198" s="646" t="s">
        <v>390</v>
      </c>
    </row>
    <row r="1199" spans="1:15">
      <c r="A1199" s="647">
        <v>1198</v>
      </c>
      <c r="B1199" s="647">
        <v>16320</v>
      </c>
      <c r="C1199" s="646" t="s">
        <v>171</v>
      </c>
      <c r="D1199" s="646">
        <v>20</v>
      </c>
      <c r="F1199" s="654" t="str">
        <f>IF(M1199="R",VLOOKUP(D1199,'Routes and Directions'!$A$2:$D$283,3,FALSE),VLOOKUP(D1199,'Routes and Directions'!$A$2:$D$283,4,FALSE))</f>
        <v>EB</v>
      </c>
      <c r="G1199" s="646" t="s">
        <v>118</v>
      </c>
      <c r="H1199" s="646">
        <v>0.33200000000000002</v>
      </c>
      <c r="I1199" s="646">
        <v>0.99399999999999999</v>
      </c>
      <c r="K1199" s="646">
        <v>90.76</v>
      </c>
      <c r="L1199" s="646">
        <v>91.421999999999997</v>
      </c>
      <c r="M1199" s="646" t="s">
        <v>118</v>
      </c>
      <c r="N1199" s="657" t="s">
        <v>115</v>
      </c>
      <c r="O1199" s="646" t="s">
        <v>390</v>
      </c>
    </row>
    <row r="1200" spans="1:15">
      <c r="A1200" s="647">
        <v>1199</v>
      </c>
      <c r="B1200" s="647">
        <v>16320</v>
      </c>
      <c r="C1200" s="646" t="s">
        <v>171</v>
      </c>
      <c r="D1200" s="646">
        <v>20</v>
      </c>
      <c r="F1200" s="654" t="str">
        <f>IF(M1200="R",VLOOKUP(D1200,'Routes and Directions'!$A$2:$D$283,3,FALSE),VLOOKUP(D1200,'Routes and Directions'!$A$2:$D$283,4,FALSE))</f>
        <v>EB</v>
      </c>
      <c r="G1200" s="646" t="s">
        <v>118</v>
      </c>
      <c r="H1200" s="646">
        <v>0.99399999999999999</v>
      </c>
      <c r="I1200" s="646">
        <v>1.1930000000000001</v>
      </c>
      <c r="K1200" s="646">
        <v>91.421999999999997</v>
      </c>
      <c r="L1200" s="646">
        <v>91.620999999999995</v>
      </c>
      <c r="M1200" s="646" t="s">
        <v>118</v>
      </c>
      <c r="N1200" s="657" t="s">
        <v>123</v>
      </c>
      <c r="O1200" s="646" t="s">
        <v>390</v>
      </c>
    </row>
    <row r="1201" spans="1:15">
      <c r="A1201" s="647">
        <v>1200</v>
      </c>
      <c r="B1201" s="647">
        <v>16320</v>
      </c>
      <c r="C1201" s="646" t="s">
        <v>171</v>
      </c>
      <c r="D1201" s="646">
        <v>20</v>
      </c>
      <c r="F1201" s="654" t="str">
        <f>IF(M1201="R",VLOOKUP(D1201,'Routes and Directions'!$A$2:$D$283,3,FALSE),VLOOKUP(D1201,'Routes and Directions'!$A$2:$D$283,4,FALSE))</f>
        <v>EB</v>
      </c>
      <c r="G1201" s="646" t="s">
        <v>118</v>
      </c>
      <c r="H1201" s="646">
        <v>1.1930000000000001</v>
      </c>
      <c r="I1201" s="646">
        <v>1.42</v>
      </c>
      <c r="K1201" s="646">
        <v>91.620999999999995</v>
      </c>
      <c r="L1201" s="646">
        <v>91.847999999999999</v>
      </c>
      <c r="M1201" s="646" t="s">
        <v>118</v>
      </c>
      <c r="N1201" s="657" t="s">
        <v>115</v>
      </c>
      <c r="O1201" s="646" t="s">
        <v>390</v>
      </c>
    </row>
    <row r="1202" spans="1:15">
      <c r="A1202" s="647">
        <v>1201</v>
      </c>
      <c r="B1202" s="647">
        <v>16390</v>
      </c>
      <c r="C1202" s="646" t="s">
        <v>171</v>
      </c>
      <c r="D1202" s="646">
        <v>20</v>
      </c>
      <c r="F1202" s="654" t="str">
        <f>IF(M1202="R",VLOOKUP(D1202,'Routes and Directions'!$A$2:$D$283,3,FALSE),VLOOKUP(D1202,'Routes and Directions'!$A$2:$D$283,4,FALSE))</f>
        <v>EB</v>
      </c>
      <c r="H1202" s="646">
        <v>1.42</v>
      </c>
      <c r="I1202" s="646">
        <v>20.23</v>
      </c>
      <c r="K1202" s="646">
        <v>91.847999999999999</v>
      </c>
      <c r="L1202" s="646">
        <v>110.658</v>
      </c>
      <c r="M1202" s="646" t="s">
        <v>118</v>
      </c>
      <c r="N1202" s="657" t="s">
        <v>115</v>
      </c>
      <c r="O1202" s="646" t="s">
        <v>390</v>
      </c>
    </row>
    <row r="1203" spans="1:15">
      <c r="A1203" s="647">
        <v>1202</v>
      </c>
      <c r="B1203" s="647">
        <v>17510</v>
      </c>
      <c r="C1203" s="646" t="s">
        <v>171</v>
      </c>
      <c r="D1203" s="646">
        <v>20</v>
      </c>
      <c r="F1203" s="654" t="str">
        <f>IF(M1203="R",VLOOKUP(D1203,'Routes and Directions'!$A$2:$D$283,3,FALSE),VLOOKUP(D1203,'Routes and Directions'!$A$2:$D$283,4,FALSE))</f>
        <v>EB</v>
      </c>
      <c r="G1203" s="646" t="s">
        <v>122</v>
      </c>
      <c r="H1203" s="646">
        <v>20.23</v>
      </c>
      <c r="I1203" s="646">
        <v>20.84</v>
      </c>
      <c r="K1203" s="646">
        <v>110.658</v>
      </c>
      <c r="L1203" s="646">
        <v>111.268</v>
      </c>
      <c r="M1203" s="646" t="s">
        <v>118</v>
      </c>
      <c r="N1203" s="657" t="s">
        <v>115</v>
      </c>
      <c r="O1203" s="646" t="s">
        <v>390</v>
      </c>
    </row>
    <row r="1204" spans="1:15">
      <c r="A1204" s="647">
        <v>1203</v>
      </c>
      <c r="B1204" s="647">
        <v>17710</v>
      </c>
      <c r="C1204" s="646" t="s">
        <v>171</v>
      </c>
      <c r="D1204" s="646">
        <v>20</v>
      </c>
      <c r="F1204" s="654" t="str">
        <f>IF(M1204="R",VLOOKUP(D1204,'Routes and Directions'!$A$2:$D$283,3,FALSE),VLOOKUP(D1204,'Routes and Directions'!$A$2:$D$283,4,FALSE))</f>
        <v>EB</v>
      </c>
      <c r="G1204" s="646" t="s">
        <v>118</v>
      </c>
      <c r="H1204" s="646">
        <v>20.84</v>
      </c>
      <c r="I1204" s="646">
        <v>22.863</v>
      </c>
      <c r="K1204" s="646">
        <v>111.268</v>
      </c>
      <c r="L1204" s="646">
        <v>113.291</v>
      </c>
      <c r="M1204" s="646" t="s">
        <v>118</v>
      </c>
      <c r="N1204" s="657" t="s">
        <v>115</v>
      </c>
      <c r="O1204" s="646" t="s">
        <v>390</v>
      </c>
    </row>
    <row r="1205" spans="1:15">
      <c r="A1205" s="647">
        <v>1204</v>
      </c>
      <c r="B1205" s="647">
        <v>18410</v>
      </c>
      <c r="C1205" s="646" t="s">
        <v>171</v>
      </c>
      <c r="D1205" s="646">
        <v>20</v>
      </c>
      <c r="F1205" s="654" t="str">
        <f>IF(M1205="R",VLOOKUP(D1205,'Routes and Directions'!$A$2:$D$283,3,FALSE),VLOOKUP(D1205,'Routes and Directions'!$A$2:$D$283,4,FALSE))</f>
        <v>EB</v>
      </c>
      <c r="G1205" s="646" t="s">
        <v>122</v>
      </c>
      <c r="H1205" s="659">
        <v>22.863</v>
      </c>
      <c r="I1205" s="659">
        <v>23.317</v>
      </c>
      <c r="K1205" s="646">
        <v>113.291</v>
      </c>
      <c r="L1205" s="646">
        <v>113.745</v>
      </c>
      <c r="M1205" s="646" t="s">
        <v>118</v>
      </c>
      <c r="N1205" s="657" t="s">
        <v>115</v>
      </c>
      <c r="O1205" s="646" t="s">
        <v>390</v>
      </c>
    </row>
    <row r="1206" spans="1:15">
      <c r="A1206" s="647">
        <v>1205</v>
      </c>
      <c r="B1206" s="647">
        <v>18490</v>
      </c>
      <c r="C1206" s="646" t="s">
        <v>171</v>
      </c>
      <c r="D1206" s="646">
        <v>20</v>
      </c>
      <c r="F1206" s="654" t="str">
        <f>IF(M1206="R",VLOOKUP(D1206,'Routes and Directions'!$A$2:$D$283,3,FALSE),VLOOKUP(D1206,'Routes and Directions'!$A$2:$D$283,4,FALSE))</f>
        <v>EB</v>
      </c>
      <c r="H1206" s="659">
        <v>23.713000000000001</v>
      </c>
      <c r="I1206" s="659">
        <v>31.091000000000001</v>
      </c>
      <c r="K1206" s="646">
        <v>113.745</v>
      </c>
      <c r="L1206" s="646">
        <v>121.123</v>
      </c>
      <c r="M1206" s="646" t="s">
        <v>118</v>
      </c>
      <c r="N1206" s="657" t="s">
        <v>115</v>
      </c>
      <c r="O1206" s="646" t="s">
        <v>390</v>
      </c>
    </row>
    <row r="1207" spans="1:15">
      <c r="A1207" s="647">
        <v>1206</v>
      </c>
      <c r="B1207" s="647">
        <v>18490</v>
      </c>
      <c r="C1207" s="646" t="s">
        <v>171</v>
      </c>
      <c r="D1207" s="646">
        <v>20</v>
      </c>
      <c r="F1207" s="654" t="str">
        <f>IF(M1207="R",VLOOKUP(D1207,'Routes and Directions'!$A$2:$D$283,3,FALSE),VLOOKUP(D1207,'Routes and Directions'!$A$2:$D$283,4,FALSE))</f>
        <v>EB</v>
      </c>
      <c r="H1207" s="646">
        <v>31.091000000000001</v>
      </c>
      <c r="I1207" s="646">
        <v>31.841000000000001</v>
      </c>
      <c r="K1207" s="646">
        <v>121.123</v>
      </c>
      <c r="L1207" s="646">
        <v>121.873</v>
      </c>
      <c r="M1207" s="646" t="s">
        <v>118</v>
      </c>
      <c r="N1207" s="657" t="s">
        <v>123</v>
      </c>
      <c r="O1207" s="646" t="s">
        <v>390</v>
      </c>
    </row>
    <row r="1208" spans="1:15">
      <c r="A1208" s="647">
        <v>1207</v>
      </c>
      <c r="B1208" s="647">
        <v>18490</v>
      </c>
      <c r="C1208" s="646" t="s">
        <v>171</v>
      </c>
      <c r="D1208" s="646">
        <v>20</v>
      </c>
      <c r="F1208" s="654" t="str">
        <f>IF(M1208="R",VLOOKUP(D1208,'Routes and Directions'!$A$2:$D$283,3,FALSE),VLOOKUP(D1208,'Routes and Directions'!$A$2:$D$283,4,FALSE))</f>
        <v>EB</v>
      </c>
      <c r="H1208" s="646">
        <v>31.841000000000001</v>
      </c>
      <c r="I1208" s="646">
        <v>38.817999999999998</v>
      </c>
      <c r="K1208" s="646">
        <v>121.873</v>
      </c>
      <c r="L1208" s="646">
        <v>128.85</v>
      </c>
      <c r="M1208" s="646" t="s">
        <v>118</v>
      </c>
      <c r="N1208" s="657" t="s">
        <v>115</v>
      </c>
      <c r="O1208" s="646" t="s">
        <v>390</v>
      </c>
    </row>
    <row r="1209" spans="1:15">
      <c r="A1209" s="647">
        <v>1208</v>
      </c>
      <c r="B1209" s="647">
        <v>22520</v>
      </c>
      <c r="C1209" s="646" t="s">
        <v>171</v>
      </c>
      <c r="D1209" s="646">
        <v>20</v>
      </c>
      <c r="F1209" s="654" t="str">
        <f>IF(M1209="R",VLOOKUP(D1209,'Routes and Directions'!$A$2:$D$283,3,FALSE),VLOOKUP(D1209,'Routes and Directions'!$A$2:$D$283,4,FALSE))</f>
        <v>EB</v>
      </c>
      <c r="G1209" s="646" t="s">
        <v>118</v>
      </c>
      <c r="H1209" s="646">
        <v>38.817999999999998</v>
      </c>
      <c r="I1209" s="646">
        <v>39.340000000000003</v>
      </c>
      <c r="K1209" s="646">
        <v>128.85</v>
      </c>
      <c r="L1209" s="646">
        <v>129.37200000000001</v>
      </c>
      <c r="M1209" s="646" t="s">
        <v>118</v>
      </c>
      <c r="N1209" s="657" t="s">
        <v>115</v>
      </c>
      <c r="O1209" s="646" t="s">
        <v>390</v>
      </c>
    </row>
    <row r="1210" spans="1:15">
      <c r="A1210" s="647">
        <v>1209</v>
      </c>
      <c r="B1210" s="647">
        <v>23110</v>
      </c>
      <c r="C1210" s="646" t="s">
        <v>180</v>
      </c>
      <c r="D1210" s="646">
        <v>20</v>
      </c>
      <c r="F1210" s="654" t="str">
        <f>IF(M1210="R",VLOOKUP(D1210,'Routes and Directions'!$A$2:$D$283,3,FALSE),VLOOKUP(D1210,'Routes and Directions'!$A$2:$D$283,4,FALSE))</f>
        <v>EB</v>
      </c>
      <c r="G1210" s="646" t="s">
        <v>118</v>
      </c>
      <c r="H1210" s="646">
        <v>0</v>
      </c>
      <c r="I1210" s="646">
        <v>1.1930000000000001</v>
      </c>
      <c r="K1210" s="646">
        <v>129.37200000000001</v>
      </c>
      <c r="L1210" s="646">
        <v>130.565</v>
      </c>
      <c r="M1210" s="646" t="s">
        <v>118</v>
      </c>
      <c r="N1210" s="657" t="s">
        <v>115</v>
      </c>
      <c r="O1210" s="646" t="s">
        <v>390</v>
      </c>
    </row>
    <row r="1211" spans="1:15">
      <c r="A1211" s="647">
        <v>1210</v>
      </c>
      <c r="B1211" s="647">
        <v>24310</v>
      </c>
      <c r="C1211" s="646" t="s">
        <v>180</v>
      </c>
      <c r="D1211" s="646">
        <v>20</v>
      </c>
      <c r="F1211" s="654" t="str">
        <f>IF(M1211="R",VLOOKUP(D1211,'Routes and Directions'!$A$2:$D$283,3,FALSE),VLOOKUP(D1211,'Routes and Directions'!$A$2:$D$283,4,FALSE))</f>
        <v>EB</v>
      </c>
      <c r="H1211" s="646">
        <v>1.3320000000000001</v>
      </c>
      <c r="I1211" s="646">
        <v>10.853999999999999</v>
      </c>
      <c r="K1211" s="646">
        <v>130.565</v>
      </c>
      <c r="L1211" s="646">
        <v>140.08699999999999</v>
      </c>
      <c r="M1211" s="646" t="s">
        <v>118</v>
      </c>
      <c r="N1211" s="657" t="s">
        <v>115</v>
      </c>
      <c r="O1211" s="646" t="s">
        <v>390</v>
      </c>
    </row>
    <row r="1212" spans="1:15">
      <c r="A1212" s="647">
        <v>1211</v>
      </c>
      <c r="B1212" s="647">
        <v>24310</v>
      </c>
      <c r="C1212" s="646" t="s">
        <v>180</v>
      </c>
      <c r="D1212" s="646">
        <v>20</v>
      </c>
      <c r="F1212" s="654" t="str">
        <f>IF(M1212="R",VLOOKUP(D1212,'Routes and Directions'!$A$2:$D$283,3,FALSE),VLOOKUP(D1212,'Routes and Directions'!$A$2:$D$283,4,FALSE))</f>
        <v>EB</v>
      </c>
      <c r="H1212" s="646">
        <v>10.853999999999999</v>
      </c>
      <c r="I1212" s="646">
        <v>14.695</v>
      </c>
      <c r="K1212" s="646">
        <v>140.08699999999999</v>
      </c>
      <c r="L1212" s="646">
        <v>143.928</v>
      </c>
      <c r="M1212" s="646" t="s">
        <v>118</v>
      </c>
      <c r="N1212" s="657" t="s">
        <v>123</v>
      </c>
      <c r="O1212" s="646" t="s">
        <v>390</v>
      </c>
    </row>
    <row r="1213" spans="1:15">
      <c r="A1213" s="647">
        <v>1212</v>
      </c>
      <c r="B1213" s="647">
        <v>26700</v>
      </c>
      <c r="C1213" s="646" t="s">
        <v>180</v>
      </c>
      <c r="D1213" s="646">
        <v>20</v>
      </c>
      <c r="F1213" s="654" t="str">
        <f>IF(M1213="R",VLOOKUP(D1213,'Routes and Directions'!$A$2:$D$283,3,FALSE),VLOOKUP(D1213,'Routes and Directions'!$A$2:$D$283,4,FALSE))</f>
        <v>EB</v>
      </c>
      <c r="G1213" s="646" t="s">
        <v>118</v>
      </c>
      <c r="H1213" s="646">
        <v>14.695</v>
      </c>
      <c r="I1213" s="646">
        <v>15.598000000000001</v>
      </c>
      <c r="K1213" s="646">
        <v>143.928</v>
      </c>
      <c r="L1213" s="646">
        <v>144.83099999999999</v>
      </c>
      <c r="M1213" s="646" t="s">
        <v>118</v>
      </c>
      <c r="N1213" s="657" t="s">
        <v>123</v>
      </c>
      <c r="O1213" s="646" t="s">
        <v>390</v>
      </c>
    </row>
    <row r="1214" spans="1:15">
      <c r="A1214" s="647">
        <v>1213</v>
      </c>
      <c r="B1214" s="647">
        <v>27400</v>
      </c>
      <c r="C1214" s="646" t="s">
        <v>180</v>
      </c>
      <c r="D1214" s="646">
        <v>20</v>
      </c>
      <c r="F1214" s="654" t="str">
        <f>IF(M1214="R",VLOOKUP(D1214,'Routes and Directions'!$A$2:$D$283,3,FALSE),VLOOKUP(D1214,'Routes and Directions'!$A$2:$D$283,4,FALSE))</f>
        <v>EB</v>
      </c>
      <c r="H1214" s="646">
        <v>15.573</v>
      </c>
      <c r="I1214" s="646">
        <v>17.056999999999999</v>
      </c>
      <c r="K1214" s="646">
        <v>144.83099999999999</v>
      </c>
      <c r="L1214" s="646">
        <v>146.315</v>
      </c>
      <c r="M1214" s="646" t="s">
        <v>118</v>
      </c>
      <c r="N1214" s="657" t="s">
        <v>123</v>
      </c>
      <c r="O1214" s="646" t="s">
        <v>390</v>
      </c>
    </row>
    <row r="1215" spans="1:15">
      <c r="A1215" s="647">
        <v>1214</v>
      </c>
      <c r="B1215" s="647">
        <v>29700</v>
      </c>
      <c r="C1215" s="646" t="s">
        <v>182</v>
      </c>
      <c r="D1215" s="646">
        <v>20</v>
      </c>
      <c r="F1215" s="654" t="str">
        <f>IF(M1215="R",VLOOKUP(D1215,'Routes and Directions'!$A$2:$D$283,3,FALSE),VLOOKUP(D1215,'Routes and Directions'!$A$2:$D$283,4,FALSE))</f>
        <v>EB</v>
      </c>
      <c r="H1215" s="646">
        <v>0</v>
      </c>
      <c r="I1215" s="646">
        <v>0.98899999999999999</v>
      </c>
      <c r="K1215" s="646">
        <v>146.315</v>
      </c>
      <c r="L1215" s="646">
        <v>147.304</v>
      </c>
      <c r="M1215" s="646" t="s">
        <v>118</v>
      </c>
      <c r="N1215" s="657" t="s">
        <v>123</v>
      </c>
      <c r="O1215" s="646" t="s">
        <v>390</v>
      </c>
    </row>
    <row r="1216" spans="1:15">
      <c r="A1216" s="647">
        <v>1215</v>
      </c>
      <c r="B1216" s="647">
        <v>29700</v>
      </c>
      <c r="C1216" s="646" t="s">
        <v>182</v>
      </c>
      <c r="D1216" s="646">
        <v>20</v>
      </c>
      <c r="F1216" s="654" t="str">
        <f>IF(M1216="R",VLOOKUP(D1216,'Routes and Directions'!$A$2:$D$283,3,FALSE),VLOOKUP(D1216,'Routes and Directions'!$A$2:$D$283,4,FALSE))</f>
        <v>EB</v>
      </c>
      <c r="H1216" s="646">
        <v>0.98899999999999999</v>
      </c>
      <c r="I1216" s="646">
        <v>1.5920000000000001</v>
      </c>
      <c r="K1216" s="646">
        <v>147.304</v>
      </c>
      <c r="L1216" s="646">
        <v>147.90700000000001</v>
      </c>
      <c r="M1216" s="646" t="s">
        <v>118</v>
      </c>
      <c r="N1216" s="657" t="s">
        <v>115</v>
      </c>
      <c r="O1216" s="646" t="s">
        <v>390</v>
      </c>
    </row>
    <row r="1217" spans="1:15">
      <c r="A1217" s="647">
        <v>1216</v>
      </c>
      <c r="B1217" s="647">
        <v>29700</v>
      </c>
      <c r="C1217" s="646" t="s">
        <v>182</v>
      </c>
      <c r="D1217" s="646">
        <v>20</v>
      </c>
      <c r="F1217" s="654" t="str">
        <f>IF(M1217="R",VLOOKUP(D1217,'Routes and Directions'!$A$2:$D$283,3,FALSE),VLOOKUP(D1217,'Routes and Directions'!$A$2:$D$283,4,FALSE))</f>
        <v>EB</v>
      </c>
      <c r="H1217" s="646">
        <v>1.5920000000000001</v>
      </c>
      <c r="I1217" s="646">
        <v>1.911</v>
      </c>
      <c r="K1217" s="646">
        <v>147.90700000000001</v>
      </c>
      <c r="L1217" s="646">
        <v>148.226</v>
      </c>
      <c r="M1217" s="646" t="s">
        <v>118</v>
      </c>
      <c r="N1217" s="657" t="s">
        <v>123</v>
      </c>
      <c r="O1217" s="646" t="s">
        <v>390</v>
      </c>
    </row>
    <row r="1218" spans="1:15">
      <c r="A1218" s="647">
        <v>1217</v>
      </c>
      <c r="B1218" s="647">
        <v>32000</v>
      </c>
      <c r="C1218" s="646" t="s">
        <v>182</v>
      </c>
      <c r="D1218" s="646">
        <v>20</v>
      </c>
      <c r="F1218" s="654" t="str">
        <f>IF(M1218="R",VLOOKUP(D1218,'Routes and Directions'!$A$2:$D$283,3,FALSE),VLOOKUP(D1218,'Routes and Directions'!$A$2:$D$283,4,FALSE))</f>
        <v>EB</v>
      </c>
      <c r="G1218" s="646" t="s">
        <v>118</v>
      </c>
      <c r="H1218" s="646">
        <v>1.911</v>
      </c>
      <c r="I1218" s="646">
        <v>2.0840000000000001</v>
      </c>
      <c r="K1218" s="646">
        <v>148.226</v>
      </c>
      <c r="L1218" s="646">
        <v>148.399</v>
      </c>
      <c r="M1218" s="646" t="s">
        <v>118</v>
      </c>
      <c r="N1218" s="657" t="s">
        <v>123</v>
      </c>
      <c r="O1218" s="646" t="s">
        <v>390</v>
      </c>
    </row>
    <row r="1219" spans="1:15">
      <c r="A1219" s="647">
        <v>1218</v>
      </c>
      <c r="B1219" s="647">
        <v>32000</v>
      </c>
      <c r="C1219" s="646" t="s">
        <v>182</v>
      </c>
      <c r="D1219" s="646">
        <v>20</v>
      </c>
      <c r="F1219" s="654" t="str">
        <f>IF(M1219="R",VLOOKUP(D1219,'Routes and Directions'!$A$2:$D$283,3,FALSE),VLOOKUP(D1219,'Routes and Directions'!$A$2:$D$283,4,FALSE))</f>
        <v>EB</v>
      </c>
      <c r="G1219" s="646" t="s">
        <v>118</v>
      </c>
      <c r="H1219" s="646">
        <v>2.0840000000000001</v>
      </c>
      <c r="I1219" s="646">
        <v>5.851</v>
      </c>
      <c r="K1219" s="646">
        <v>148.399</v>
      </c>
      <c r="L1219" s="646">
        <v>152.166</v>
      </c>
      <c r="M1219" s="646" t="s">
        <v>118</v>
      </c>
      <c r="N1219" s="657" t="s">
        <v>115</v>
      </c>
      <c r="O1219" s="646" t="s">
        <v>390</v>
      </c>
    </row>
    <row r="1220" spans="1:15">
      <c r="A1220" s="647">
        <v>1219</v>
      </c>
      <c r="B1220" s="647">
        <v>33300</v>
      </c>
      <c r="C1220" s="646" t="s">
        <v>182</v>
      </c>
      <c r="D1220" s="646">
        <v>20</v>
      </c>
      <c r="F1220" s="654" t="str">
        <f>IF(M1220="R",VLOOKUP(D1220,'Routes and Directions'!$A$2:$D$283,3,FALSE),VLOOKUP(D1220,'Routes and Directions'!$A$2:$D$283,4,FALSE))</f>
        <v>EB</v>
      </c>
      <c r="H1220" s="646">
        <v>5.851</v>
      </c>
      <c r="I1220" s="646">
        <v>6.75</v>
      </c>
      <c r="K1220" s="646">
        <v>152.166</v>
      </c>
      <c r="L1220" s="646">
        <v>153.065</v>
      </c>
      <c r="M1220" s="646" t="s">
        <v>118</v>
      </c>
      <c r="N1220" s="657" t="s">
        <v>115</v>
      </c>
      <c r="O1220" s="646" t="s">
        <v>390</v>
      </c>
    </row>
    <row r="1221" spans="1:15">
      <c r="A1221" s="647">
        <v>1220</v>
      </c>
      <c r="B1221" s="647">
        <v>33810</v>
      </c>
      <c r="C1221" s="646" t="s">
        <v>182</v>
      </c>
      <c r="D1221" s="646">
        <v>20</v>
      </c>
      <c r="F1221" s="654" t="str">
        <f>IF(M1221="R",VLOOKUP(D1221,'Routes and Directions'!$A$2:$D$283,3,FALSE),VLOOKUP(D1221,'Routes and Directions'!$A$2:$D$283,4,FALSE))</f>
        <v>EB</v>
      </c>
      <c r="G1221" s="646" t="s">
        <v>118</v>
      </c>
      <c r="H1221" s="646">
        <v>6.75</v>
      </c>
      <c r="I1221" s="646">
        <v>7.6189999999999998</v>
      </c>
      <c r="K1221" s="646">
        <v>153.065</v>
      </c>
      <c r="L1221" s="646">
        <v>153.934</v>
      </c>
      <c r="M1221" s="646" t="s">
        <v>118</v>
      </c>
      <c r="N1221" s="657" t="s">
        <v>115</v>
      </c>
      <c r="O1221" s="646" t="s">
        <v>390</v>
      </c>
    </row>
    <row r="1222" spans="1:15">
      <c r="A1222" s="647">
        <v>1221</v>
      </c>
      <c r="B1222" s="647">
        <v>33810</v>
      </c>
      <c r="C1222" s="646" t="s">
        <v>182</v>
      </c>
      <c r="D1222" s="646">
        <v>20</v>
      </c>
      <c r="F1222" s="654" t="str">
        <f>IF(M1222="R",VLOOKUP(D1222,'Routes and Directions'!$A$2:$D$283,3,FALSE),VLOOKUP(D1222,'Routes and Directions'!$A$2:$D$283,4,FALSE))</f>
        <v>EB</v>
      </c>
      <c r="G1222" s="646" t="s">
        <v>118</v>
      </c>
      <c r="H1222" s="646">
        <v>7.6189999999999998</v>
      </c>
      <c r="I1222" s="646">
        <v>7.9980000000000002</v>
      </c>
      <c r="K1222" s="646">
        <v>153.934</v>
      </c>
      <c r="L1222" s="646">
        <v>154.31299999999999</v>
      </c>
      <c r="M1222" s="646" t="s">
        <v>118</v>
      </c>
      <c r="N1222" s="657" t="s">
        <v>123</v>
      </c>
      <c r="O1222" s="646" t="s">
        <v>390</v>
      </c>
    </row>
    <row r="1223" spans="1:15">
      <c r="A1223" s="647">
        <v>1222</v>
      </c>
      <c r="B1223" s="647">
        <v>33810</v>
      </c>
      <c r="C1223" s="646" t="s">
        <v>182</v>
      </c>
      <c r="D1223" s="646">
        <v>20</v>
      </c>
      <c r="F1223" s="654" t="str">
        <f>IF(M1223="R",VLOOKUP(D1223,'Routes and Directions'!$A$2:$D$283,3,FALSE),VLOOKUP(D1223,'Routes and Directions'!$A$2:$D$283,4,FALSE))</f>
        <v>EB</v>
      </c>
      <c r="G1223" s="646" t="s">
        <v>118</v>
      </c>
      <c r="H1223" s="646">
        <v>7.9980000000000002</v>
      </c>
      <c r="I1223" s="646">
        <v>8.1649999999999991</v>
      </c>
      <c r="K1223" s="646">
        <v>154.31299999999999</v>
      </c>
      <c r="L1223" s="646">
        <v>154.47999999999999</v>
      </c>
      <c r="M1223" s="646" t="s">
        <v>118</v>
      </c>
      <c r="N1223" s="657" t="s">
        <v>115</v>
      </c>
      <c r="O1223" s="646" t="s">
        <v>390</v>
      </c>
    </row>
    <row r="1224" spans="1:15">
      <c r="A1224" s="647">
        <v>1223</v>
      </c>
      <c r="B1224" s="647">
        <v>34500</v>
      </c>
      <c r="C1224" s="646" t="s">
        <v>182</v>
      </c>
      <c r="D1224" s="646">
        <v>20</v>
      </c>
      <c r="F1224" s="654" t="str">
        <f>IF(M1224="R",VLOOKUP(D1224,'Routes and Directions'!$A$2:$D$283,3,FALSE),VLOOKUP(D1224,'Routes and Directions'!$A$2:$D$283,4,FALSE))</f>
        <v>EB</v>
      </c>
      <c r="H1224" s="646">
        <v>8.1649999999999991</v>
      </c>
      <c r="I1224" s="646">
        <v>13.377000000000001</v>
      </c>
      <c r="K1224" s="646">
        <v>154.47999999999999</v>
      </c>
      <c r="L1224" s="646">
        <v>159.69200000000001</v>
      </c>
      <c r="M1224" s="646" t="s">
        <v>118</v>
      </c>
      <c r="N1224" s="657" t="s">
        <v>115</v>
      </c>
      <c r="O1224" s="646" t="s">
        <v>390</v>
      </c>
    </row>
    <row r="1225" spans="1:15">
      <c r="A1225" s="647">
        <v>1224</v>
      </c>
      <c r="B1225" s="647">
        <v>35710</v>
      </c>
      <c r="C1225" s="646" t="s">
        <v>182</v>
      </c>
      <c r="D1225" s="646">
        <v>20</v>
      </c>
      <c r="F1225" s="654" t="str">
        <f>IF(M1225="R",VLOOKUP(D1225,'Routes and Directions'!$A$2:$D$283,3,FALSE),VLOOKUP(D1225,'Routes and Directions'!$A$2:$D$283,4,FALSE))</f>
        <v>EB</v>
      </c>
      <c r="G1225" s="646" t="s">
        <v>121</v>
      </c>
      <c r="H1225" s="646">
        <v>13.28</v>
      </c>
      <c r="I1225" s="646">
        <v>13.377000000000001</v>
      </c>
      <c r="K1225" s="646">
        <v>159.69200000000001</v>
      </c>
      <c r="L1225" s="646">
        <v>159.78899999999999</v>
      </c>
      <c r="M1225" s="646" t="s">
        <v>118</v>
      </c>
      <c r="N1225" s="657" t="s">
        <v>115</v>
      </c>
      <c r="O1225" s="646" t="s">
        <v>390</v>
      </c>
    </row>
    <row r="1226" spans="1:15">
      <c r="A1226" s="647">
        <v>1225</v>
      </c>
      <c r="B1226" s="647">
        <v>35720</v>
      </c>
      <c r="C1226" s="646" t="s">
        <v>182</v>
      </c>
      <c r="D1226" s="646">
        <v>20</v>
      </c>
      <c r="F1226" s="654" t="str">
        <f>IF(M1226="R",VLOOKUP(D1226,'Routes and Directions'!$A$2:$D$283,3,FALSE),VLOOKUP(D1226,'Routes and Directions'!$A$2:$D$283,4,FALSE))</f>
        <v>EB</v>
      </c>
      <c r="H1226" s="646">
        <v>13.377000000000001</v>
      </c>
      <c r="I1226" s="646">
        <v>17.006</v>
      </c>
      <c r="K1226" s="646">
        <v>159.78899999999999</v>
      </c>
      <c r="L1226" s="646">
        <v>163.41800000000001</v>
      </c>
      <c r="M1226" s="646" t="s">
        <v>118</v>
      </c>
      <c r="N1226" s="657" t="s">
        <v>115</v>
      </c>
      <c r="O1226" s="646" t="s">
        <v>390</v>
      </c>
    </row>
    <row r="1227" spans="1:15">
      <c r="A1227" s="647">
        <v>1226</v>
      </c>
      <c r="B1227" s="647">
        <v>36010</v>
      </c>
      <c r="C1227" s="646" t="s">
        <v>182</v>
      </c>
      <c r="D1227" s="646">
        <v>20</v>
      </c>
      <c r="F1227" s="654" t="str">
        <f>IF(M1227="R",VLOOKUP(D1227,'Routes and Directions'!$A$2:$D$283,3,FALSE),VLOOKUP(D1227,'Routes and Directions'!$A$2:$D$283,4,FALSE))</f>
        <v>EB</v>
      </c>
      <c r="G1227" s="646" t="s">
        <v>118</v>
      </c>
      <c r="H1227" s="646">
        <v>17.006</v>
      </c>
      <c r="I1227" s="646">
        <v>17.184999999999999</v>
      </c>
      <c r="K1227" s="646">
        <v>163.41800000000001</v>
      </c>
      <c r="L1227" s="646">
        <v>163.59700000000001</v>
      </c>
      <c r="M1227" s="646" t="s">
        <v>118</v>
      </c>
      <c r="N1227" s="657" t="s">
        <v>123</v>
      </c>
      <c r="O1227" s="646" t="s">
        <v>390</v>
      </c>
    </row>
    <row r="1228" spans="1:15">
      <c r="A1228" s="647">
        <v>1227</v>
      </c>
      <c r="B1228" s="647">
        <v>36010</v>
      </c>
      <c r="C1228" s="646" t="s">
        <v>182</v>
      </c>
      <c r="D1228" s="646">
        <v>20</v>
      </c>
      <c r="F1228" s="654" t="str">
        <f>IF(M1228="R",VLOOKUP(D1228,'Routes and Directions'!$A$2:$D$283,3,FALSE),VLOOKUP(D1228,'Routes and Directions'!$A$2:$D$283,4,FALSE))</f>
        <v>EB</v>
      </c>
      <c r="G1228" s="646" t="s">
        <v>118</v>
      </c>
      <c r="H1228" s="646">
        <v>17.184999999999999</v>
      </c>
      <c r="I1228" s="646">
        <v>18.53</v>
      </c>
      <c r="K1228" s="646">
        <v>163.59700000000001</v>
      </c>
      <c r="L1228" s="646">
        <v>164.94200000000001</v>
      </c>
      <c r="M1228" s="646" t="s">
        <v>118</v>
      </c>
      <c r="N1228" s="657" t="s">
        <v>115</v>
      </c>
      <c r="O1228" s="646" t="s">
        <v>390</v>
      </c>
    </row>
    <row r="1229" spans="1:15">
      <c r="A1229" s="647">
        <v>1228</v>
      </c>
      <c r="B1229" s="647">
        <v>38000</v>
      </c>
      <c r="C1229" s="646" t="s">
        <v>182</v>
      </c>
      <c r="D1229" s="646">
        <v>20</v>
      </c>
      <c r="F1229" s="654" t="str">
        <f>IF(M1229="R",VLOOKUP(D1229,'Routes and Directions'!$A$2:$D$283,3,FALSE),VLOOKUP(D1229,'Routes and Directions'!$A$2:$D$283,4,FALSE))</f>
        <v>EB</v>
      </c>
      <c r="H1229" s="646">
        <v>18.738</v>
      </c>
      <c r="I1229" s="646">
        <v>21.664999999999999</v>
      </c>
      <c r="K1229" s="646">
        <v>164.94200000000001</v>
      </c>
      <c r="L1229" s="646">
        <v>167.869</v>
      </c>
      <c r="M1229" s="646" t="s">
        <v>118</v>
      </c>
      <c r="N1229" s="657" t="s">
        <v>115</v>
      </c>
      <c r="O1229" s="646" t="s">
        <v>390</v>
      </c>
    </row>
    <row r="1230" spans="1:15">
      <c r="A1230" s="647">
        <v>1229</v>
      </c>
      <c r="B1230" s="647">
        <v>40020</v>
      </c>
      <c r="C1230" s="646" t="s">
        <v>176</v>
      </c>
      <c r="D1230" s="646">
        <v>20</v>
      </c>
      <c r="F1230" s="654" t="str">
        <f>IF(M1230="R",VLOOKUP(D1230,'Routes and Directions'!$A$2:$D$283,3,FALSE),VLOOKUP(D1230,'Routes and Directions'!$A$2:$D$283,4,FALSE))</f>
        <v>EB</v>
      </c>
      <c r="H1230" s="646">
        <v>0</v>
      </c>
      <c r="I1230" s="646">
        <v>3.33</v>
      </c>
      <c r="K1230" s="646">
        <v>167.869</v>
      </c>
      <c r="L1230" s="646">
        <v>171.19900000000001</v>
      </c>
      <c r="M1230" s="646" t="s">
        <v>118</v>
      </c>
      <c r="N1230" s="657" t="s">
        <v>115</v>
      </c>
      <c r="O1230" s="646" t="s">
        <v>390</v>
      </c>
    </row>
    <row r="1231" spans="1:15">
      <c r="A1231" s="647">
        <v>1230</v>
      </c>
      <c r="B1231" s="647">
        <v>41120</v>
      </c>
      <c r="C1231" s="646" t="s">
        <v>176</v>
      </c>
      <c r="D1231" s="646">
        <v>20</v>
      </c>
      <c r="F1231" s="654" t="str">
        <f>IF(M1231="R",VLOOKUP(D1231,'Routes and Directions'!$A$2:$D$283,3,FALSE),VLOOKUP(D1231,'Routes and Directions'!$A$2:$D$283,4,FALSE))</f>
        <v>EB</v>
      </c>
      <c r="G1231" s="646" t="s">
        <v>118</v>
      </c>
      <c r="H1231" s="646">
        <v>3.33</v>
      </c>
      <c r="I1231" s="646">
        <v>11.682</v>
      </c>
      <c r="K1231" s="646">
        <v>171.19900000000001</v>
      </c>
      <c r="L1231" s="646">
        <v>179.55099999999999</v>
      </c>
      <c r="M1231" s="646" t="s">
        <v>118</v>
      </c>
      <c r="N1231" s="657" t="s">
        <v>115</v>
      </c>
      <c r="O1231" s="646" t="s">
        <v>390</v>
      </c>
    </row>
    <row r="1232" spans="1:15">
      <c r="A1232" s="647">
        <v>1231</v>
      </c>
      <c r="B1232" s="647">
        <v>45000</v>
      </c>
      <c r="C1232" s="646" t="s">
        <v>176</v>
      </c>
      <c r="D1232" s="646">
        <v>20</v>
      </c>
      <c r="F1232" s="654" t="str">
        <f>IF(M1232="R",VLOOKUP(D1232,'Routes and Directions'!$A$2:$D$283,3,FALSE),VLOOKUP(D1232,'Routes and Directions'!$A$2:$D$283,4,FALSE))</f>
        <v>EB</v>
      </c>
      <c r="G1232" s="646" t="s">
        <v>118</v>
      </c>
      <c r="H1232" s="646">
        <v>11.682</v>
      </c>
      <c r="I1232" s="646">
        <v>12.162000000000001</v>
      </c>
      <c r="K1232" s="646">
        <v>179.55099999999999</v>
      </c>
      <c r="L1232" s="646">
        <v>180.03100000000001</v>
      </c>
      <c r="M1232" s="646" t="s">
        <v>118</v>
      </c>
      <c r="N1232" s="657" t="s">
        <v>123</v>
      </c>
      <c r="O1232" s="646" t="s">
        <v>390</v>
      </c>
    </row>
    <row r="1233" spans="1:15">
      <c r="A1233" s="647">
        <v>1232</v>
      </c>
      <c r="B1233" s="647">
        <v>45000</v>
      </c>
      <c r="C1233" s="646" t="s">
        <v>176</v>
      </c>
      <c r="D1233" s="646">
        <v>20</v>
      </c>
      <c r="F1233" s="654" t="str">
        <f>IF(M1233="R",VLOOKUP(D1233,'Routes and Directions'!$A$2:$D$283,3,FALSE),VLOOKUP(D1233,'Routes and Directions'!$A$2:$D$283,4,FALSE))</f>
        <v>EB</v>
      </c>
      <c r="G1233" s="646" t="s">
        <v>118</v>
      </c>
      <c r="H1233" s="646">
        <v>12.162000000000001</v>
      </c>
      <c r="I1233" s="646">
        <v>12.241</v>
      </c>
      <c r="K1233" s="646">
        <v>180.03100000000001</v>
      </c>
      <c r="L1233" s="646">
        <v>180.11</v>
      </c>
      <c r="M1233" s="646" t="s">
        <v>118</v>
      </c>
      <c r="N1233" s="657" t="s">
        <v>115</v>
      </c>
      <c r="O1233" s="646" t="s">
        <v>390</v>
      </c>
    </row>
    <row r="1234" spans="1:15">
      <c r="A1234" s="647">
        <v>1233</v>
      </c>
      <c r="B1234" s="647">
        <v>45000</v>
      </c>
      <c r="C1234" s="646" t="s">
        <v>176</v>
      </c>
      <c r="D1234" s="646">
        <v>20</v>
      </c>
      <c r="F1234" s="654" t="str">
        <f>IF(M1234="R",VLOOKUP(D1234,'Routes and Directions'!$A$2:$D$283,3,FALSE),VLOOKUP(D1234,'Routes and Directions'!$A$2:$D$283,4,FALSE))</f>
        <v>EB</v>
      </c>
      <c r="G1234" s="646" t="s">
        <v>118</v>
      </c>
      <c r="H1234" s="646">
        <v>12.241</v>
      </c>
      <c r="I1234" s="646">
        <v>12.253</v>
      </c>
      <c r="K1234" s="646">
        <v>180.11</v>
      </c>
      <c r="L1234" s="646">
        <v>180.12200000000001</v>
      </c>
      <c r="M1234" s="646" t="s">
        <v>118</v>
      </c>
      <c r="N1234" s="657" t="s">
        <v>123</v>
      </c>
      <c r="O1234" s="646" t="s">
        <v>390</v>
      </c>
    </row>
    <row r="1235" spans="1:15">
      <c r="A1235" s="647">
        <v>1234</v>
      </c>
      <c r="B1235" s="647">
        <v>51220</v>
      </c>
      <c r="C1235" s="646" t="s">
        <v>176</v>
      </c>
      <c r="D1235" s="646">
        <v>20</v>
      </c>
      <c r="F1235" s="654" t="str">
        <f>IF(M1235="R",VLOOKUP(D1235,'Routes and Directions'!$A$2:$D$283,3,FALSE),VLOOKUP(D1235,'Routes and Directions'!$A$2:$D$283,4,FALSE))</f>
        <v>EB</v>
      </c>
      <c r="G1235" s="646" t="s">
        <v>118</v>
      </c>
      <c r="H1235" s="646">
        <v>12.302</v>
      </c>
      <c r="I1235" s="646">
        <v>17.510000000000002</v>
      </c>
      <c r="K1235" s="646">
        <v>180.12200000000001</v>
      </c>
      <c r="L1235" s="646">
        <v>185.33</v>
      </c>
      <c r="M1235" s="646" t="s">
        <v>118</v>
      </c>
      <c r="N1235" s="657" t="s">
        <v>123</v>
      </c>
      <c r="O1235" s="646" t="s">
        <v>390</v>
      </c>
    </row>
    <row r="1236" spans="1:15">
      <c r="A1236" s="647">
        <v>1235</v>
      </c>
      <c r="B1236" s="647">
        <v>55120</v>
      </c>
      <c r="C1236" s="646" t="s">
        <v>176</v>
      </c>
      <c r="D1236" s="646">
        <v>20</v>
      </c>
      <c r="F1236" s="654" t="str">
        <f>IF(M1236="R",VLOOKUP(D1236,'Routes and Directions'!$A$2:$D$283,3,FALSE),VLOOKUP(D1236,'Routes and Directions'!$A$2:$D$283,4,FALSE))</f>
        <v>EB</v>
      </c>
      <c r="G1236" s="646" t="s">
        <v>118</v>
      </c>
      <c r="H1236" s="646">
        <v>17.510000000000002</v>
      </c>
      <c r="I1236" s="646">
        <v>18.158000000000001</v>
      </c>
      <c r="K1236" s="646">
        <v>185.33</v>
      </c>
      <c r="L1236" s="646">
        <v>185.97800000000001</v>
      </c>
      <c r="M1236" s="646" t="s">
        <v>118</v>
      </c>
      <c r="N1236" s="657" t="s">
        <v>115</v>
      </c>
      <c r="O1236" s="646" t="s">
        <v>390</v>
      </c>
    </row>
    <row r="1237" spans="1:15">
      <c r="A1237" s="647">
        <v>1236</v>
      </c>
      <c r="B1237" s="647">
        <v>58020</v>
      </c>
      <c r="C1237" s="646" t="s">
        <v>176</v>
      </c>
      <c r="D1237" s="646">
        <v>20</v>
      </c>
      <c r="F1237" s="654" t="str">
        <f>IF(M1237="R",VLOOKUP(D1237,'Routes and Directions'!$A$2:$D$283,3,FALSE),VLOOKUP(D1237,'Routes and Directions'!$A$2:$D$283,4,FALSE))</f>
        <v>EB</v>
      </c>
      <c r="H1237" s="646">
        <v>19.766999999999999</v>
      </c>
      <c r="I1237" s="646">
        <v>41.286999999999999</v>
      </c>
      <c r="K1237" s="646">
        <v>185.97800000000001</v>
      </c>
      <c r="L1237" s="646">
        <v>207.49799999999999</v>
      </c>
      <c r="M1237" s="646" t="s">
        <v>118</v>
      </c>
      <c r="N1237" s="657" t="s">
        <v>115</v>
      </c>
      <c r="O1237" s="646" t="s">
        <v>390</v>
      </c>
    </row>
    <row r="1238" spans="1:15">
      <c r="A1238" s="647">
        <v>1237</v>
      </c>
      <c r="B1238" s="647">
        <v>65120</v>
      </c>
      <c r="C1238" s="646" t="s">
        <v>177</v>
      </c>
      <c r="D1238" s="646">
        <v>20</v>
      </c>
      <c r="F1238" s="654" t="str">
        <f>IF(M1238="R",VLOOKUP(D1238,'Routes and Directions'!$A$2:$D$283,3,FALSE),VLOOKUP(D1238,'Routes and Directions'!$A$2:$D$283,4,FALSE))</f>
        <v>EB</v>
      </c>
      <c r="H1238" s="646">
        <v>41.286999999999999</v>
      </c>
      <c r="I1238" s="646">
        <v>41.488</v>
      </c>
      <c r="K1238" s="646">
        <v>207.49799999999999</v>
      </c>
      <c r="L1238" s="646">
        <v>207.69900000000001</v>
      </c>
      <c r="M1238" s="646" t="s">
        <v>118</v>
      </c>
      <c r="N1238" s="657" t="s">
        <v>115</v>
      </c>
      <c r="O1238" s="646" t="s">
        <v>390</v>
      </c>
    </row>
    <row r="1239" spans="1:15">
      <c r="A1239" s="647">
        <v>1238</v>
      </c>
      <c r="B1239" s="647">
        <v>65400</v>
      </c>
      <c r="C1239" s="646" t="s">
        <v>177</v>
      </c>
      <c r="D1239" s="646">
        <v>20</v>
      </c>
      <c r="F1239" s="654" t="str">
        <f>IF(M1239="R",VLOOKUP(D1239,'Routes and Directions'!$A$2:$D$283,3,FALSE),VLOOKUP(D1239,'Routes and Directions'!$A$2:$D$283,4,FALSE))</f>
        <v>EB</v>
      </c>
      <c r="G1239" s="646" t="s">
        <v>118</v>
      </c>
      <c r="H1239" s="646">
        <v>41.488</v>
      </c>
      <c r="I1239" s="646">
        <v>42.472999999999999</v>
      </c>
      <c r="K1239" s="646">
        <v>207.69900000000001</v>
      </c>
      <c r="L1239" s="646">
        <v>208.684</v>
      </c>
      <c r="M1239" s="646" t="s">
        <v>118</v>
      </c>
      <c r="N1239" s="657" t="s">
        <v>115</v>
      </c>
      <c r="O1239" s="646" t="s">
        <v>390</v>
      </c>
    </row>
    <row r="1240" spans="1:15">
      <c r="A1240" s="647">
        <v>1239</v>
      </c>
      <c r="B1240" s="647">
        <v>65830</v>
      </c>
      <c r="C1240" s="646" t="s">
        <v>177</v>
      </c>
      <c r="D1240" s="646">
        <v>20</v>
      </c>
      <c r="F1240" s="654" t="str">
        <f>IF(M1240="R",VLOOKUP(D1240,'Routes and Directions'!$A$2:$D$283,3,FALSE),VLOOKUP(D1240,'Routes and Directions'!$A$2:$D$283,4,FALSE))</f>
        <v>EB</v>
      </c>
      <c r="H1240" s="646">
        <v>42.463000000000001</v>
      </c>
      <c r="I1240" s="646">
        <v>43.868000000000002</v>
      </c>
      <c r="K1240" s="646">
        <v>208.684</v>
      </c>
      <c r="L1240" s="646">
        <v>210.089</v>
      </c>
      <c r="M1240" s="646" t="s">
        <v>118</v>
      </c>
      <c r="N1240" s="657" t="s">
        <v>115</v>
      </c>
      <c r="O1240" s="646" t="s">
        <v>390</v>
      </c>
    </row>
    <row r="1241" spans="1:15">
      <c r="A1241" s="647">
        <v>1240</v>
      </c>
      <c r="B1241" s="647">
        <v>66120</v>
      </c>
      <c r="C1241" s="646" t="s">
        <v>176</v>
      </c>
      <c r="D1241" s="646">
        <v>20</v>
      </c>
      <c r="F1241" s="654" t="str">
        <f>IF(M1241="R",VLOOKUP(D1241,'Routes and Directions'!$A$2:$D$283,3,FALSE),VLOOKUP(D1241,'Routes and Directions'!$A$2:$D$283,4,FALSE))</f>
        <v>EB</v>
      </c>
      <c r="H1241" s="646">
        <v>43.868000000000002</v>
      </c>
      <c r="I1241" s="646">
        <v>46.119</v>
      </c>
      <c r="K1241" s="646">
        <v>210.089</v>
      </c>
      <c r="L1241" s="646">
        <v>212.34</v>
      </c>
      <c r="M1241" s="646" t="s">
        <v>118</v>
      </c>
      <c r="N1241" s="657" t="s">
        <v>115</v>
      </c>
      <c r="O1241" s="646" t="s">
        <v>390</v>
      </c>
    </row>
    <row r="1242" spans="1:15">
      <c r="A1242" s="647">
        <v>1241</v>
      </c>
      <c r="B1242" s="647">
        <v>110</v>
      </c>
      <c r="C1242" s="646" t="s">
        <v>164</v>
      </c>
      <c r="D1242" s="646">
        <v>20</v>
      </c>
      <c r="F1242" s="654" t="str">
        <f>IF(M1242="R",VLOOKUP(D1242,'Routes and Directions'!$A$2:$D$283,3,FALSE),VLOOKUP(D1242,'Routes and Directions'!$A$2:$D$283,4,FALSE))</f>
        <v>WB</v>
      </c>
      <c r="G1242" s="646" t="s">
        <v>118</v>
      </c>
      <c r="H1242" s="646">
        <v>0</v>
      </c>
      <c r="I1242" s="646">
        <v>0.44800000000000001</v>
      </c>
      <c r="K1242" s="646">
        <v>0</v>
      </c>
      <c r="L1242" s="646">
        <v>0.44800000000000001</v>
      </c>
      <c r="M1242" s="646" t="s">
        <v>121</v>
      </c>
      <c r="N1242" s="657" t="s">
        <v>115</v>
      </c>
      <c r="O1242" s="646" t="s">
        <v>391</v>
      </c>
    </row>
    <row r="1243" spans="1:15">
      <c r="A1243" s="647">
        <v>1242</v>
      </c>
      <c r="B1243" s="647">
        <v>260</v>
      </c>
      <c r="C1243" s="646" t="s">
        <v>164</v>
      </c>
      <c r="D1243" s="646">
        <v>20</v>
      </c>
      <c r="F1243" s="654" t="str">
        <f>IF(M1243="R",VLOOKUP(D1243,'Routes and Directions'!$A$2:$D$283,3,FALSE),VLOOKUP(D1243,'Routes and Directions'!$A$2:$D$283,4,FALSE))</f>
        <v>WB</v>
      </c>
      <c r="H1243" s="646">
        <v>0.47499999999999998</v>
      </c>
      <c r="I1243" s="646">
        <v>4.03</v>
      </c>
      <c r="K1243" s="646">
        <v>0.44800000000000001</v>
      </c>
      <c r="L1243" s="646">
        <v>4.0030000000000001</v>
      </c>
      <c r="M1243" s="646" t="s">
        <v>121</v>
      </c>
      <c r="N1243" s="657" t="s">
        <v>115</v>
      </c>
      <c r="O1243" s="646" t="s">
        <v>391</v>
      </c>
    </row>
    <row r="1244" spans="1:15">
      <c r="A1244" s="647">
        <v>1243</v>
      </c>
      <c r="B1244" s="647">
        <v>1310</v>
      </c>
      <c r="C1244" s="646" t="s">
        <v>164</v>
      </c>
      <c r="D1244" s="646">
        <v>20</v>
      </c>
      <c r="F1244" s="654" t="str">
        <f>IF(M1244="R",VLOOKUP(D1244,'Routes and Directions'!$A$2:$D$283,3,FALSE),VLOOKUP(D1244,'Routes and Directions'!$A$2:$D$283,4,FALSE))</f>
        <v>WB</v>
      </c>
      <c r="G1244" s="646" t="s">
        <v>118</v>
      </c>
      <c r="H1244" s="646">
        <v>4.03</v>
      </c>
      <c r="I1244" s="646">
        <v>4.3330000000000002</v>
      </c>
      <c r="K1244" s="646">
        <v>4.0030000000000001</v>
      </c>
      <c r="L1244" s="646">
        <v>4.306</v>
      </c>
      <c r="M1244" s="646" t="s">
        <v>121</v>
      </c>
      <c r="N1244" s="657" t="s">
        <v>115</v>
      </c>
      <c r="O1244" s="646" t="s">
        <v>391</v>
      </c>
    </row>
    <row r="1245" spans="1:15">
      <c r="A1245" s="647">
        <v>1244</v>
      </c>
      <c r="B1245" s="647">
        <v>1330</v>
      </c>
      <c r="C1245" s="646" t="s">
        <v>164</v>
      </c>
      <c r="D1245" s="646">
        <v>20</v>
      </c>
      <c r="F1245" s="654" t="str">
        <f>IF(M1245="R",VLOOKUP(D1245,'Routes and Directions'!$A$2:$D$283,3,FALSE),VLOOKUP(D1245,'Routes and Directions'!$A$2:$D$283,4,FALSE))</f>
        <v>WB</v>
      </c>
      <c r="H1245" s="646">
        <v>4.3550000000000004</v>
      </c>
      <c r="I1245" s="646">
        <v>32.645000000000003</v>
      </c>
      <c r="K1245" s="646">
        <v>4.306</v>
      </c>
      <c r="L1245" s="646">
        <v>32.595999999999997</v>
      </c>
      <c r="M1245" s="646" t="s">
        <v>121</v>
      </c>
      <c r="N1245" s="657" t="s">
        <v>115</v>
      </c>
      <c r="O1245" s="646" t="s">
        <v>391</v>
      </c>
    </row>
    <row r="1246" spans="1:15">
      <c r="A1246" s="647">
        <v>1245</v>
      </c>
      <c r="B1246" s="647">
        <v>3400</v>
      </c>
      <c r="C1246" s="646" t="s">
        <v>164</v>
      </c>
      <c r="D1246" s="646">
        <v>20</v>
      </c>
      <c r="F1246" s="654" t="str">
        <f>IF(M1246="R",VLOOKUP(D1246,'Routes and Directions'!$A$2:$D$283,3,FALSE),VLOOKUP(D1246,'Routes and Directions'!$A$2:$D$283,4,FALSE))</f>
        <v>WB</v>
      </c>
      <c r="G1246" s="646" t="s">
        <v>118</v>
      </c>
      <c r="H1246" s="646">
        <v>32.645000000000003</v>
      </c>
      <c r="I1246" s="646">
        <v>33.158999999999999</v>
      </c>
      <c r="K1246" s="646">
        <v>32.595999999999997</v>
      </c>
      <c r="L1246" s="646">
        <v>33.11</v>
      </c>
      <c r="M1246" s="646" t="s">
        <v>121</v>
      </c>
      <c r="N1246" s="657" t="s">
        <v>115</v>
      </c>
      <c r="O1246" s="646" t="s">
        <v>391</v>
      </c>
    </row>
    <row r="1247" spans="1:15">
      <c r="A1247" s="647">
        <v>1246</v>
      </c>
      <c r="B1247" s="647">
        <v>4100</v>
      </c>
      <c r="C1247" s="646" t="s">
        <v>164</v>
      </c>
      <c r="D1247" s="646">
        <v>20</v>
      </c>
      <c r="F1247" s="654" t="str">
        <f>IF(M1247="R",VLOOKUP(D1247,'Routes and Directions'!$A$2:$D$283,3,FALSE),VLOOKUP(D1247,'Routes and Directions'!$A$2:$D$283,4,FALSE))</f>
        <v>WB</v>
      </c>
      <c r="H1247" s="646">
        <v>33.216999999999999</v>
      </c>
      <c r="I1247" s="646">
        <v>37.32</v>
      </c>
      <c r="K1247" s="646">
        <v>33.11</v>
      </c>
      <c r="L1247" s="646">
        <v>37.213000000000001</v>
      </c>
      <c r="M1247" s="646" t="s">
        <v>121</v>
      </c>
      <c r="N1247" s="657" t="s">
        <v>115</v>
      </c>
      <c r="O1247" s="646" t="s">
        <v>391</v>
      </c>
    </row>
    <row r="1248" spans="1:15">
      <c r="A1248" s="647">
        <v>1247</v>
      </c>
      <c r="B1248" s="647">
        <v>5500</v>
      </c>
      <c r="C1248" s="646" t="s">
        <v>164</v>
      </c>
      <c r="D1248" s="646">
        <v>20</v>
      </c>
      <c r="F1248" s="654" t="str">
        <f>IF(M1248="R",VLOOKUP(D1248,'Routes and Directions'!$A$2:$D$283,3,FALSE),VLOOKUP(D1248,'Routes and Directions'!$A$2:$D$283,4,FALSE))</f>
        <v>WB</v>
      </c>
      <c r="G1248" s="646" t="s">
        <v>118</v>
      </c>
      <c r="H1248" s="646">
        <v>37.32</v>
      </c>
      <c r="I1248" s="646">
        <v>37.42</v>
      </c>
      <c r="K1248" s="646">
        <v>37.213000000000001</v>
      </c>
      <c r="L1248" s="646">
        <v>37.313000000000002</v>
      </c>
      <c r="M1248" s="646" t="s">
        <v>121</v>
      </c>
      <c r="N1248" s="657" t="s">
        <v>115</v>
      </c>
      <c r="O1248" s="646" t="s">
        <v>391</v>
      </c>
    </row>
    <row r="1249" spans="1:15">
      <c r="A1249" s="647">
        <v>1248</v>
      </c>
      <c r="B1249" s="647">
        <v>5500</v>
      </c>
      <c r="C1249" s="646" t="s">
        <v>164</v>
      </c>
      <c r="D1249" s="646">
        <v>20</v>
      </c>
      <c r="F1249" s="654" t="str">
        <f>IF(M1249="R",VLOOKUP(D1249,'Routes and Directions'!$A$2:$D$283,3,FALSE),VLOOKUP(D1249,'Routes and Directions'!$A$2:$D$283,4,FALSE))</f>
        <v>WB</v>
      </c>
      <c r="G1249" s="646" t="s">
        <v>118</v>
      </c>
      <c r="H1249" s="646">
        <v>37.42</v>
      </c>
      <c r="I1249" s="646">
        <v>38.262</v>
      </c>
      <c r="K1249" s="646">
        <v>37.313000000000002</v>
      </c>
      <c r="L1249" s="646">
        <v>38.155000000000001</v>
      </c>
      <c r="M1249" s="646" t="s">
        <v>121</v>
      </c>
      <c r="N1249" s="657" t="s">
        <v>123</v>
      </c>
      <c r="O1249" s="646" t="s">
        <v>391</v>
      </c>
    </row>
    <row r="1250" spans="1:15">
      <c r="A1250" s="647">
        <v>1249</v>
      </c>
      <c r="B1250" s="647">
        <v>5500</v>
      </c>
      <c r="C1250" s="646" t="s">
        <v>164</v>
      </c>
      <c r="D1250" s="646">
        <v>20</v>
      </c>
      <c r="F1250" s="654" t="str">
        <f>IF(M1250="R",VLOOKUP(D1250,'Routes and Directions'!$A$2:$D$283,3,FALSE),VLOOKUP(D1250,'Routes and Directions'!$A$2:$D$283,4,FALSE))</f>
        <v>WB</v>
      </c>
      <c r="G1250" s="646" t="s">
        <v>118</v>
      </c>
      <c r="H1250" s="646">
        <v>38.262</v>
      </c>
      <c r="I1250" s="646">
        <v>42.030999999999999</v>
      </c>
      <c r="K1250" s="646">
        <v>38.155000000000001</v>
      </c>
      <c r="L1250" s="646">
        <v>41.923999999999999</v>
      </c>
      <c r="M1250" s="646" t="s">
        <v>121</v>
      </c>
      <c r="N1250" s="657" t="s">
        <v>115</v>
      </c>
      <c r="O1250" s="646" t="s">
        <v>391</v>
      </c>
    </row>
    <row r="1251" spans="1:15">
      <c r="A1251" s="647">
        <v>1250</v>
      </c>
      <c r="B1251" s="647">
        <v>7200</v>
      </c>
      <c r="C1251" s="646" t="s">
        <v>164</v>
      </c>
      <c r="D1251" s="646">
        <v>20</v>
      </c>
      <c r="F1251" s="654" t="str">
        <f>IF(M1251="R",VLOOKUP(D1251,'Routes and Directions'!$A$2:$D$283,3,FALSE),VLOOKUP(D1251,'Routes and Directions'!$A$2:$D$283,4,FALSE))</f>
        <v>WB</v>
      </c>
      <c r="G1251" s="646" t="s">
        <v>122</v>
      </c>
      <c r="H1251" s="646">
        <v>42.030999999999999</v>
      </c>
      <c r="I1251" s="646">
        <v>42.311</v>
      </c>
      <c r="K1251" s="646">
        <v>41.923999999999999</v>
      </c>
      <c r="L1251" s="646">
        <v>42.204000000000001</v>
      </c>
      <c r="M1251" s="646" t="s">
        <v>121</v>
      </c>
      <c r="N1251" s="657" t="s">
        <v>115</v>
      </c>
      <c r="O1251" s="646" t="s">
        <v>391</v>
      </c>
    </row>
    <row r="1252" spans="1:15">
      <c r="A1252" s="647">
        <v>1251</v>
      </c>
      <c r="B1252" s="647">
        <v>7300</v>
      </c>
      <c r="C1252" s="646" t="s">
        <v>164</v>
      </c>
      <c r="D1252" s="646">
        <v>20</v>
      </c>
      <c r="F1252" s="654" t="str">
        <f>IF(M1252="R",VLOOKUP(D1252,'Routes and Directions'!$A$2:$D$283,3,FALSE),VLOOKUP(D1252,'Routes and Directions'!$A$2:$D$283,4,FALSE))</f>
        <v>WB</v>
      </c>
      <c r="H1252" s="646">
        <v>42.365000000000002</v>
      </c>
      <c r="I1252" s="646">
        <v>44.113999999999997</v>
      </c>
      <c r="K1252" s="646">
        <v>42.204000000000001</v>
      </c>
      <c r="L1252" s="646">
        <v>43.953000000000003</v>
      </c>
      <c r="M1252" s="646" t="s">
        <v>121</v>
      </c>
      <c r="N1252" s="657" t="s">
        <v>115</v>
      </c>
      <c r="O1252" s="646" t="s">
        <v>391</v>
      </c>
    </row>
    <row r="1253" spans="1:15">
      <c r="A1253" s="647">
        <v>1252</v>
      </c>
      <c r="B1253" s="647">
        <v>7500</v>
      </c>
      <c r="C1253" s="646" t="s">
        <v>163</v>
      </c>
      <c r="D1253" s="646">
        <v>20</v>
      </c>
      <c r="F1253" s="654" t="str">
        <f>IF(M1253="R",VLOOKUP(D1253,'Routes and Directions'!$A$2:$D$283,3,FALSE),VLOOKUP(D1253,'Routes and Directions'!$A$2:$D$283,4,FALSE))</f>
        <v>WB</v>
      </c>
      <c r="H1253" s="646">
        <v>0</v>
      </c>
      <c r="I1253" s="646">
        <v>8.73</v>
      </c>
      <c r="K1253" s="646">
        <v>43.953000000000003</v>
      </c>
      <c r="L1253" s="646">
        <v>52.683</v>
      </c>
      <c r="M1253" s="646" t="s">
        <v>121</v>
      </c>
      <c r="N1253" s="657" t="s">
        <v>115</v>
      </c>
      <c r="O1253" s="646" t="s">
        <v>391</v>
      </c>
    </row>
    <row r="1254" spans="1:15">
      <c r="A1254" s="647">
        <v>1253</v>
      </c>
      <c r="B1254" s="647">
        <v>7500</v>
      </c>
      <c r="C1254" s="646" t="s">
        <v>163</v>
      </c>
      <c r="D1254" s="646">
        <v>20</v>
      </c>
      <c r="F1254" s="654" t="str">
        <f>IF(M1254="R",VLOOKUP(D1254,'Routes and Directions'!$A$2:$D$283,3,FALSE),VLOOKUP(D1254,'Routes and Directions'!$A$2:$D$283,4,FALSE))</f>
        <v>WB</v>
      </c>
      <c r="H1254" s="646">
        <v>8.73</v>
      </c>
      <c r="I1254" s="646">
        <v>9.407</v>
      </c>
      <c r="K1254" s="646">
        <v>52.683</v>
      </c>
      <c r="L1254" s="646">
        <v>53.36</v>
      </c>
      <c r="M1254" s="646" t="s">
        <v>121</v>
      </c>
      <c r="N1254" s="657" t="s">
        <v>123</v>
      </c>
      <c r="O1254" s="646" t="s">
        <v>391</v>
      </c>
    </row>
    <row r="1255" spans="1:15">
      <c r="A1255" s="647">
        <v>1254</v>
      </c>
      <c r="B1255" s="647">
        <v>7500</v>
      </c>
      <c r="C1255" s="646" t="s">
        <v>163</v>
      </c>
      <c r="D1255" s="646">
        <v>20</v>
      </c>
      <c r="F1255" s="654" t="str">
        <f>IF(M1255="R",VLOOKUP(D1255,'Routes and Directions'!$A$2:$D$283,3,FALSE),VLOOKUP(D1255,'Routes and Directions'!$A$2:$D$283,4,FALSE))</f>
        <v>WB</v>
      </c>
      <c r="H1255" s="646">
        <v>9.407</v>
      </c>
      <c r="I1255" s="646">
        <v>13.429</v>
      </c>
      <c r="K1255" s="646">
        <v>53.36</v>
      </c>
      <c r="L1255" s="646">
        <v>57.381999999999998</v>
      </c>
      <c r="M1255" s="646" t="s">
        <v>121</v>
      </c>
      <c r="N1255" s="657" t="s">
        <v>115</v>
      </c>
      <c r="O1255" s="646" t="s">
        <v>391</v>
      </c>
    </row>
    <row r="1256" spans="1:15">
      <c r="A1256" s="647">
        <v>1255</v>
      </c>
      <c r="B1256" s="647">
        <v>7500</v>
      </c>
      <c r="C1256" s="646" t="s">
        <v>163</v>
      </c>
      <c r="D1256" s="646">
        <v>20</v>
      </c>
      <c r="F1256" s="654" t="str">
        <f>IF(M1256="R",VLOOKUP(D1256,'Routes and Directions'!$A$2:$D$283,3,FALSE),VLOOKUP(D1256,'Routes and Directions'!$A$2:$D$283,4,FALSE))</f>
        <v>WB</v>
      </c>
      <c r="H1256" s="646">
        <v>13.429</v>
      </c>
      <c r="I1256" s="646">
        <v>14.56</v>
      </c>
      <c r="K1256" s="646">
        <v>57.381999999999998</v>
      </c>
      <c r="L1256" s="646">
        <v>58.512999999999998</v>
      </c>
      <c r="M1256" s="646" t="s">
        <v>121</v>
      </c>
      <c r="N1256" s="657" t="s">
        <v>123</v>
      </c>
      <c r="O1256" s="646" t="s">
        <v>391</v>
      </c>
    </row>
    <row r="1257" spans="1:15">
      <c r="A1257" s="647">
        <v>1256</v>
      </c>
      <c r="B1257" s="647">
        <v>7500</v>
      </c>
      <c r="C1257" s="646" t="s">
        <v>163</v>
      </c>
      <c r="D1257" s="646">
        <v>20</v>
      </c>
      <c r="F1257" s="654" t="str">
        <f>IF(M1257="R",VLOOKUP(D1257,'Routes and Directions'!$A$2:$D$283,3,FALSE),VLOOKUP(D1257,'Routes and Directions'!$A$2:$D$283,4,FALSE))</f>
        <v>WB</v>
      </c>
      <c r="H1257" s="646">
        <v>14.56</v>
      </c>
      <c r="I1257" s="646">
        <v>16.824000000000002</v>
      </c>
      <c r="K1257" s="646">
        <v>58.512999999999998</v>
      </c>
      <c r="L1257" s="646">
        <v>60.777000000000001</v>
      </c>
      <c r="M1257" s="646" t="s">
        <v>121</v>
      </c>
      <c r="N1257" s="657" t="s">
        <v>115</v>
      </c>
      <c r="O1257" s="646" t="s">
        <v>391</v>
      </c>
    </row>
    <row r="1258" spans="1:15">
      <c r="A1258" s="647">
        <v>1257</v>
      </c>
      <c r="B1258" s="647">
        <v>7500</v>
      </c>
      <c r="C1258" s="646" t="s">
        <v>163</v>
      </c>
      <c r="D1258" s="646">
        <v>20</v>
      </c>
      <c r="F1258" s="654" t="str">
        <f>IF(M1258="R",VLOOKUP(D1258,'Routes and Directions'!$A$2:$D$283,3,FALSE),VLOOKUP(D1258,'Routes and Directions'!$A$2:$D$283,4,FALSE))</f>
        <v>WB</v>
      </c>
      <c r="H1258" s="646">
        <v>16.824000000000002</v>
      </c>
      <c r="I1258" s="646">
        <v>17.89</v>
      </c>
      <c r="K1258" s="646">
        <v>60.777000000000001</v>
      </c>
      <c r="L1258" s="646">
        <v>61.843000000000004</v>
      </c>
      <c r="M1258" s="646" t="s">
        <v>121</v>
      </c>
      <c r="N1258" s="657" t="s">
        <v>123</v>
      </c>
      <c r="O1258" s="646" t="s">
        <v>391</v>
      </c>
    </row>
    <row r="1259" spans="1:15">
      <c r="A1259" s="647">
        <v>1258</v>
      </c>
      <c r="B1259" s="647">
        <v>7500</v>
      </c>
      <c r="C1259" s="646" t="s">
        <v>163</v>
      </c>
      <c r="D1259" s="646">
        <v>20</v>
      </c>
      <c r="F1259" s="654" t="str">
        <f>IF(M1259="R",VLOOKUP(D1259,'Routes and Directions'!$A$2:$D$283,3,FALSE),VLOOKUP(D1259,'Routes and Directions'!$A$2:$D$283,4,FALSE))</f>
        <v>WB</v>
      </c>
      <c r="H1259" s="646">
        <v>17.89</v>
      </c>
      <c r="I1259" s="646">
        <v>27.84</v>
      </c>
      <c r="K1259" s="646">
        <v>61.843000000000004</v>
      </c>
      <c r="L1259" s="646">
        <v>71.793000000000006</v>
      </c>
      <c r="M1259" s="646" t="s">
        <v>121</v>
      </c>
      <c r="N1259" s="657" t="s">
        <v>115</v>
      </c>
      <c r="O1259" s="646" t="s">
        <v>391</v>
      </c>
    </row>
    <row r="1260" spans="1:15">
      <c r="A1260" s="647">
        <v>1259</v>
      </c>
      <c r="B1260" s="647">
        <v>7500</v>
      </c>
      <c r="C1260" s="646" t="s">
        <v>163</v>
      </c>
      <c r="D1260" s="646">
        <v>20</v>
      </c>
      <c r="F1260" s="654" t="str">
        <f>IF(M1260="R",VLOOKUP(D1260,'Routes and Directions'!$A$2:$D$283,3,FALSE),VLOOKUP(D1260,'Routes and Directions'!$A$2:$D$283,4,FALSE))</f>
        <v>WB</v>
      </c>
      <c r="H1260" s="646">
        <v>27.84</v>
      </c>
      <c r="I1260" s="646">
        <v>28.87</v>
      </c>
      <c r="K1260" s="646">
        <v>71.793000000000006</v>
      </c>
      <c r="L1260" s="646">
        <v>72.822999999999993</v>
      </c>
      <c r="M1260" s="646" t="s">
        <v>121</v>
      </c>
      <c r="N1260" s="657" t="s">
        <v>123</v>
      </c>
      <c r="O1260" s="646" t="s">
        <v>391</v>
      </c>
    </row>
    <row r="1261" spans="1:15">
      <c r="A1261" s="647">
        <v>1260</v>
      </c>
      <c r="B1261" s="647">
        <v>7500</v>
      </c>
      <c r="C1261" s="646" t="s">
        <v>163</v>
      </c>
      <c r="D1261" s="646">
        <v>20</v>
      </c>
      <c r="F1261" s="654" t="str">
        <f>IF(M1261="R",VLOOKUP(D1261,'Routes and Directions'!$A$2:$D$283,3,FALSE),VLOOKUP(D1261,'Routes and Directions'!$A$2:$D$283,4,FALSE))</f>
        <v>WB</v>
      </c>
      <c r="H1261" s="646">
        <v>28.87</v>
      </c>
      <c r="I1261" s="646">
        <v>29.34</v>
      </c>
      <c r="K1261" s="646">
        <v>72.822999999999993</v>
      </c>
      <c r="L1261" s="646">
        <v>73.293000000000006</v>
      </c>
      <c r="M1261" s="646" t="s">
        <v>121</v>
      </c>
      <c r="N1261" s="657" t="s">
        <v>115</v>
      </c>
      <c r="O1261" s="646" t="s">
        <v>391</v>
      </c>
    </row>
    <row r="1262" spans="1:15">
      <c r="A1262" s="647">
        <v>1261</v>
      </c>
      <c r="B1262" s="647">
        <v>7500</v>
      </c>
      <c r="C1262" s="646" t="s">
        <v>163</v>
      </c>
      <c r="D1262" s="646">
        <v>20</v>
      </c>
      <c r="F1262" s="654" t="str">
        <f>IF(M1262="R",VLOOKUP(D1262,'Routes and Directions'!$A$2:$D$283,3,FALSE),VLOOKUP(D1262,'Routes and Directions'!$A$2:$D$283,4,FALSE))</f>
        <v>WB</v>
      </c>
      <c r="H1262" s="646">
        <v>29.34</v>
      </c>
      <c r="I1262" s="646">
        <v>29.6</v>
      </c>
      <c r="K1262" s="646">
        <v>73.293000000000006</v>
      </c>
      <c r="L1262" s="646">
        <v>73.552999999999997</v>
      </c>
      <c r="M1262" s="646" t="s">
        <v>121</v>
      </c>
      <c r="N1262" s="657" t="s">
        <v>123</v>
      </c>
      <c r="O1262" s="646" t="s">
        <v>391</v>
      </c>
    </row>
    <row r="1263" spans="1:15">
      <c r="A1263" s="647">
        <v>1262</v>
      </c>
      <c r="B1263" s="647">
        <v>7500</v>
      </c>
      <c r="C1263" s="646" t="s">
        <v>163</v>
      </c>
      <c r="D1263" s="646">
        <v>20</v>
      </c>
      <c r="F1263" s="654" t="str">
        <f>IF(M1263="R",VLOOKUP(D1263,'Routes and Directions'!$A$2:$D$283,3,FALSE),VLOOKUP(D1263,'Routes and Directions'!$A$2:$D$283,4,FALSE))</f>
        <v>WB</v>
      </c>
      <c r="H1263" s="646">
        <v>29.6</v>
      </c>
      <c r="I1263" s="646">
        <v>41.277000000000001</v>
      </c>
      <c r="K1263" s="646">
        <v>73.552999999999997</v>
      </c>
      <c r="L1263" s="646">
        <v>85.23</v>
      </c>
      <c r="M1263" s="646" t="s">
        <v>121</v>
      </c>
      <c r="N1263" s="657" t="s">
        <v>115</v>
      </c>
      <c r="O1263" s="646" t="s">
        <v>391</v>
      </c>
    </row>
    <row r="1264" spans="1:15">
      <c r="A1264" s="647">
        <v>1263</v>
      </c>
      <c r="B1264" s="647">
        <v>15240</v>
      </c>
      <c r="C1264" s="646" t="s">
        <v>163</v>
      </c>
      <c r="D1264" s="646">
        <v>20</v>
      </c>
      <c r="F1264" s="654" t="str">
        <f>IF(M1264="R",VLOOKUP(D1264,'Routes and Directions'!$A$2:$D$283,3,FALSE),VLOOKUP(D1264,'Routes and Directions'!$A$2:$D$283,4,FALSE))</f>
        <v>WB</v>
      </c>
      <c r="G1264" s="646" t="s">
        <v>118</v>
      </c>
      <c r="H1264" s="646">
        <v>41.277000000000001</v>
      </c>
      <c r="I1264" s="646">
        <v>41.871000000000002</v>
      </c>
      <c r="K1264" s="646">
        <v>85.23</v>
      </c>
      <c r="L1264" s="646">
        <v>85.823999999999998</v>
      </c>
      <c r="M1264" s="646" t="s">
        <v>121</v>
      </c>
      <c r="N1264" s="657" t="s">
        <v>115</v>
      </c>
      <c r="O1264" s="646" t="s">
        <v>391</v>
      </c>
    </row>
    <row r="1265" spans="1:15">
      <c r="A1265" s="647">
        <v>1264</v>
      </c>
      <c r="B1265" s="647">
        <v>15260</v>
      </c>
      <c r="C1265" s="646" t="s">
        <v>163</v>
      </c>
      <c r="D1265" s="646">
        <v>20</v>
      </c>
      <c r="F1265" s="654" t="str">
        <f>IF(M1265="R",VLOOKUP(D1265,'Routes and Directions'!$A$2:$D$283,3,FALSE),VLOOKUP(D1265,'Routes and Directions'!$A$2:$D$283,4,FALSE))</f>
        <v>WB</v>
      </c>
      <c r="H1265" s="646">
        <v>41.871000000000002</v>
      </c>
      <c r="I1265" s="646">
        <v>42.2</v>
      </c>
      <c r="K1265" s="646">
        <v>85.823999999999998</v>
      </c>
      <c r="L1265" s="646">
        <v>86.153000000000006</v>
      </c>
      <c r="M1265" s="646" t="s">
        <v>121</v>
      </c>
      <c r="N1265" s="657" t="s">
        <v>115</v>
      </c>
      <c r="O1265" s="646" t="s">
        <v>391</v>
      </c>
    </row>
    <row r="1266" spans="1:15">
      <c r="A1266" s="647">
        <v>1265</v>
      </c>
      <c r="B1266" s="647">
        <v>15340</v>
      </c>
      <c r="C1266" s="646" t="s">
        <v>163</v>
      </c>
      <c r="D1266" s="646">
        <v>20</v>
      </c>
      <c r="F1266" s="654" t="str">
        <f>IF(M1266="R",VLOOKUP(D1266,'Routes and Directions'!$A$2:$D$283,3,FALSE),VLOOKUP(D1266,'Routes and Directions'!$A$2:$D$283,4,FALSE))</f>
        <v>WB</v>
      </c>
      <c r="G1266" s="646" t="s">
        <v>118</v>
      </c>
      <c r="H1266" s="646">
        <v>42.2</v>
      </c>
      <c r="I1266" s="646">
        <v>44.527999999999999</v>
      </c>
      <c r="K1266" s="646">
        <v>86.153000000000006</v>
      </c>
      <c r="L1266" s="646">
        <v>88.480999999999995</v>
      </c>
      <c r="M1266" s="646" t="s">
        <v>121</v>
      </c>
      <c r="N1266" s="657" t="s">
        <v>115</v>
      </c>
      <c r="O1266" s="646" t="s">
        <v>391</v>
      </c>
    </row>
    <row r="1267" spans="1:15">
      <c r="A1267" s="647">
        <v>1266</v>
      </c>
      <c r="B1267" s="647">
        <v>15680</v>
      </c>
      <c r="C1267" s="646" t="s">
        <v>163</v>
      </c>
      <c r="D1267" s="646">
        <v>20</v>
      </c>
      <c r="F1267" s="654" t="str">
        <f>IF(M1267="R",VLOOKUP(D1267,'Routes and Directions'!$A$2:$D$283,3,FALSE),VLOOKUP(D1267,'Routes and Directions'!$A$2:$D$283,4,FALSE))</f>
        <v>WB</v>
      </c>
      <c r="H1267" s="646">
        <v>44.527999999999999</v>
      </c>
      <c r="I1267" s="646">
        <v>46.475000000000001</v>
      </c>
      <c r="K1267" s="646">
        <v>88.480999999999995</v>
      </c>
      <c r="L1267" s="646">
        <v>90.427999999999997</v>
      </c>
      <c r="M1267" s="646" t="s">
        <v>121</v>
      </c>
      <c r="N1267" s="657" t="s">
        <v>115</v>
      </c>
      <c r="O1267" s="646" t="s">
        <v>391</v>
      </c>
    </row>
    <row r="1268" spans="1:15">
      <c r="A1268" s="647">
        <v>1267</v>
      </c>
      <c r="B1268" s="647">
        <v>15900</v>
      </c>
      <c r="C1268" s="646" t="s">
        <v>171</v>
      </c>
      <c r="D1268" s="646">
        <v>20</v>
      </c>
      <c r="F1268" s="654" t="str">
        <f>IF(M1268="R",VLOOKUP(D1268,'Routes and Directions'!$A$2:$D$283,3,FALSE),VLOOKUP(D1268,'Routes and Directions'!$A$2:$D$283,4,FALSE))</f>
        <v>WB</v>
      </c>
      <c r="H1268" s="646">
        <v>0</v>
      </c>
      <c r="I1268" s="646">
        <v>0.33200000000000002</v>
      </c>
      <c r="K1268" s="646">
        <v>90.427999999999997</v>
      </c>
      <c r="L1268" s="646">
        <v>90.76</v>
      </c>
      <c r="M1268" s="646" t="s">
        <v>121</v>
      </c>
      <c r="N1268" s="657" t="s">
        <v>115</v>
      </c>
      <c r="O1268" s="646" t="s">
        <v>391</v>
      </c>
    </row>
    <row r="1269" spans="1:15">
      <c r="A1269" s="647">
        <v>1268</v>
      </c>
      <c r="B1269" s="647">
        <v>16320</v>
      </c>
      <c r="C1269" s="646" t="s">
        <v>171</v>
      </c>
      <c r="D1269" s="646">
        <v>20</v>
      </c>
      <c r="F1269" s="654" t="str">
        <f>IF(M1269="R",VLOOKUP(D1269,'Routes and Directions'!$A$2:$D$283,3,FALSE),VLOOKUP(D1269,'Routes and Directions'!$A$2:$D$283,4,FALSE))</f>
        <v>WB</v>
      </c>
      <c r="G1269" s="646" t="s">
        <v>118</v>
      </c>
      <c r="H1269" s="646">
        <v>0.33200000000000002</v>
      </c>
      <c r="I1269" s="646">
        <v>0.99399999999999999</v>
      </c>
      <c r="K1269" s="646">
        <v>90.76</v>
      </c>
      <c r="L1269" s="646">
        <v>91.421999999999997</v>
      </c>
      <c r="M1269" s="646" t="s">
        <v>121</v>
      </c>
      <c r="N1269" s="657" t="s">
        <v>115</v>
      </c>
      <c r="O1269" s="646" t="s">
        <v>391</v>
      </c>
    </row>
    <row r="1270" spans="1:15">
      <c r="A1270" s="647">
        <v>1269</v>
      </c>
      <c r="B1270" s="647">
        <v>16320</v>
      </c>
      <c r="C1270" s="646" t="s">
        <v>171</v>
      </c>
      <c r="D1270" s="646">
        <v>20</v>
      </c>
      <c r="F1270" s="654" t="str">
        <f>IF(M1270="R",VLOOKUP(D1270,'Routes and Directions'!$A$2:$D$283,3,FALSE),VLOOKUP(D1270,'Routes and Directions'!$A$2:$D$283,4,FALSE))</f>
        <v>WB</v>
      </c>
      <c r="G1270" s="646" t="s">
        <v>118</v>
      </c>
      <c r="H1270" s="646">
        <v>0.99399999999999999</v>
      </c>
      <c r="I1270" s="646">
        <v>1.1930000000000001</v>
      </c>
      <c r="K1270" s="646">
        <v>91.421999999999997</v>
      </c>
      <c r="L1270" s="646">
        <v>91.620999999999995</v>
      </c>
      <c r="M1270" s="646" t="s">
        <v>121</v>
      </c>
      <c r="N1270" s="657" t="s">
        <v>123</v>
      </c>
      <c r="O1270" s="646" t="s">
        <v>391</v>
      </c>
    </row>
    <row r="1271" spans="1:15">
      <c r="A1271" s="647">
        <v>1270</v>
      </c>
      <c r="B1271" s="647">
        <v>16320</v>
      </c>
      <c r="C1271" s="646" t="s">
        <v>171</v>
      </c>
      <c r="D1271" s="646">
        <v>20</v>
      </c>
      <c r="F1271" s="654" t="str">
        <f>IF(M1271="R",VLOOKUP(D1271,'Routes and Directions'!$A$2:$D$283,3,FALSE),VLOOKUP(D1271,'Routes and Directions'!$A$2:$D$283,4,FALSE))</f>
        <v>WB</v>
      </c>
      <c r="G1271" s="646" t="s">
        <v>118</v>
      </c>
      <c r="H1271" s="646">
        <v>1.1930000000000001</v>
      </c>
      <c r="I1271" s="646">
        <v>1.42</v>
      </c>
      <c r="K1271" s="646">
        <v>91.620999999999995</v>
      </c>
      <c r="L1271" s="646">
        <v>91.847999999999999</v>
      </c>
      <c r="M1271" s="646" t="s">
        <v>121</v>
      </c>
      <c r="N1271" s="657" t="s">
        <v>115</v>
      </c>
      <c r="O1271" s="646" t="s">
        <v>391</v>
      </c>
    </row>
    <row r="1272" spans="1:15">
      <c r="A1272" s="647">
        <v>1271</v>
      </c>
      <c r="B1272" s="647">
        <v>16390</v>
      </c>
      <c r="C1272" s="646" t="s">
        <v>171</v>
      </c>
      <c r="D1272" s="646">
        <v>20</v>
      </c>
      <c r="F1272" s="654" t="str">
        <f>IF(M1272="R",VLOOKUP(D1272,'Routes and Directions'!$A$2:$D$283,3,FALSE),VLOOKUP(D1272,'Routes and Directions'!$A$2:$D$283,4,FALSE))</f>
        <v>WB</v>
      </c>
      <c r="H1272" s="646">
        <v>1.42</v>
      </c>
      <c r="I1272" s="646">
        <v>20.23</v>
      </c>
      <c r="K1272" s="646">
        <v>91.847999999999999</v>
      </c>
      <c r="L1272" s="646">
        <v>110.658</v>
      </c>
      <c r="M1272" s="646" t="s">
        <v>121</v>
      </c>
      <c r="N1272" s="657" t="s">
        <v>115</v>
      </c>
      <c r="O1272" s="646" t="s">
        <v>391</v>
      </c>
    </row>
    <row r="1273" spans="1:15">
      <c r="A1273" s="647">
        <v>1272</v>
      </c>
      <c r="B1273" s="647">
        <v>17510</v>
      </c>
      <c r="C1273" s="646" t="s">
        <v>171</v>
      </c>
      <c r="D1273" s="646">
        <v>20</v>
      </c>
      <c r="F1273" s="654" t="str">
        <f>IF(M1273="R",VLOOKUP(D1273,'Routes and Directions'!$A$2:$D$283,3,FALSE),VLOOKUP(D1273,'Routes and Directions'!$A$2:$D$283,4,FALSE))</f>
        <v>WB</v>
      </c>
      <c r="G1273" s="646" t="s">
        <v>122</v>
      </c>
      <c r="H1273" s="646">
        <v>20.23</v>
      </c>
      <c r="I1273" s="646">
        <v>20.84</v>
      </c>
      <c r="K1273" s="646">
        <v>110.658</v>
      </c>
      <c r="L1273" s="646">
        <v>111.268</v>
      </c>
      <c r="M1273" s="646" t="s">
        <v>121</v>
      </c>
      <c r="N1273" s="657" t="s">
        <v>115</v>
      </c>
      <c r="O1273" s="646" t="s">
        <v>391</v>
      </c>
    </row>
    <row r="1274" spans="1:15">
      <c r="A1274" s="647">
        <v>1273</v>
      </c>
      <c r="B1274" s="647">
        <v>17710</v>
      </c>
      <c r="C1274" s="646" t="s">
        <v>171</v>
      </c>
      <c r="D1274" s="646">
        <v>20</v>
      </c>
      <c r="F1274" s="654" t="str">
        <f>IF(M1274="R",VLOOKUP(D1274,'Routes and Directions'!$A$2:$D$283,3,FALSE),VLOOKUP(D1274,'Routes and Directions'!$A$2:$D$283,4,FALSE))</f>
        <v>WB</v>
      </c>
      <c r="G1274" s="646" t="s">
        <v>118</v>
      </c>
      <c r="H1274" s="646">
        <v>20.84</v>
      </c>
      <c r="I1274" s="646">
        <v>22.863</v>
      </c>
      <c r="K1274" s="646">
        <v>111.268</v>
      </c>
      <c r="L1274" s="646">
        <v>113.291</v>
      </c>
      <c r="M1274" s="646" t="s">
        <v>121</v>
      </c>
      <c r="N1274" s="657" t="s">
        <v>115</v>
      </c>
      <c r="O1274" s="646" t="s">
        <v>391</v>
      </c>
    </row>
    <row r="1275" spans="1:15">
      <c r="A1275" s="647">
        <v>1274</v>
      </c>
      <c r="B1275" s="647">
        <v>18410</v>
      </c>
      <c r="C1275" s="646" t="s">
        <v>171</v>
      </c>
      <c r="D1275" s="646">
        <v>20</v>
      </c>
      <c r="F1275" s="654" t="str">
        <f>IF(M1275="R",VLOOKUP(D1275,'Routes and Directions'!$A$2:$D$283,3,FALSE),VLOOKUP(D1275,'Routes and Directions'!$A$2:$D$283,4,FALSE))</f>
        <v>WB</v>
      </c>
      <c r="G1275" s="646" t="s">
        <v>122</v>
      </c>
      <c r="H1275" s="659">
        <v>22.863</v>
      </c>
      <c r="I1275" s="659">
        <v>23.317</v>
      </c>
      <c r="K1275" s="646">
        <v>113.291</v>
      </c>
      <c r="L1275" s="646">
        <v>113.745</v>
      </c>
      <c r="M1275" s="646" t="s">
        <v>121</v>
      </c>
      <c r="N1275" s="657" t="s">
        <v>115</v>
      </c>
      <c r="O1275" s="646" t="s">
        <v>391</v>
      </c>
    </row>
    <row r="1276" spans="1:15">
      <c r="A1276" s="647">
        <v>1275</v>
      </c>
      <c r="B1276" s="647">
        <v>18490</v>
      </c>
      <c r="C1276" s="646" t="s">
        <v>171</v>
      </c>
      <c r="D1276" s="646">
        <v>20</v>
      </c>
      <c r="F1276" s="654" t="str">
        <f>IF(M1276="R",VLOOKUP(D1276,'Routes and Directions'!$A$2:$D$283,3,FALSE),VLOOKUP(D1276,'Routes and Directions'!$A$2:$D$283,4,FALSE))</f>
        <v>WB</v>
      </c>
      <c r="H1276" s="659">
        <v>23.713000000000001</v>
      </c>
      <c r="I1276" s="659">
        <v>31.091000000000001</v>
      </c>
      <c r="K1276" s="646">
        <v>113.745</v>
      </c>
      <c r="L1276" s="646">
        <v>121.123</v>
      </c>
      <c r="M1276" s="646" t="s">
        <v>121</v>
      </c>
      <c r="N1276" s="657" t="s">
        <v>115</v>
      </c>
      <c r="O1276" s="646" t="s">
        <v>391</v>
      </c>
    </row>
    <row r="1277" spans="1:15">
      <c r="A1277" s="647">
        <v>1276</v>
      </c>
      <c r="B1277" s="647">
        <v>18490</v>
      </c>
      <c r="C1277" s="646" t="s">
        <v>171</v>
      </c>
      <c r="D1277" s="646">
        <v>20</v>
      </c>
      <c r="F1277" s="654" t="str">
        <f>IF(M1277="R",VLOOKUP(D1277,'Routes and Directions'!$A$2:$D$283,3,FALSE),VLOOKUP(D1277,'Routes and Directions'!$A$2:$D$283,4,FALSE))</f>
        <v>WB</v>
      </c>
      <c r="H1277" s="646">
        <v>31.091000000000001</v>
      </c>
      <c r="I1277" s="646">
        <v>31.841000000000001</v>
      </c>
      <c r="K1277" s="646">
        <v>121.123</v>
      </c>
      <c r="L1277" s="646">
        <v>121.873</v>
      </c>
      <c r="M1277" s="646" t="s">
        <v>121</v>
      </c>
      <c r="N1277" s="657" t="s">
        <v>123</v>
      </c>
      <c r="O1277" s="646" t="s">
        <v>391</v>
      </c>
    </row>
    <row r="1278" spans="1:15">
      <c r="A1278" s="647">
        <v>1277</v>
      </c>
      <c r="B1278" s="647">
        <v>18490</v>
      </c>
      <c r="C1278" s="646" t="s">
        <v>171</v>
      </c>
      <c r="D1278" s="646">
        <v>20</v>
      </c>
      <c r="F1278" s="654" t="str">
        <f>IF(M1278="R",VLOOKUP(D1278,'Routes and Directions'!$A$2:$D$283,3,FALSE),VLOOKUP(D1278,'Routes and Directions'!$A$2:$D$283,4,FALSE))</f>
        <v>WB</v>
      </c>
      <c r="H1278" s="646">
        <v>31.841000000000001</v>
      </c>
      <c r="I1278" s="646">
        <v>38.817999999999998</v>
      </c>
      <c r="K1278" s="646">
        <v>121.873</v>
      </c>
      <c r="L1278" s="646">
        <v>128.85</v>
      </c>
      <c r="M1278" s="646" t="s">
        <v>121</v>
      </c>
      <c r="N1278" s="657" t="s">
        <v>115</v>
      </c>
      <c r="O1278" s="646" t="s">
        <v>391</v>
      </c>
    </row>
    <row r="1279" spans="1:15">
      <c r="A1279" s="647">
        <v>1278</v>
      </c>
      <c r="B1279" s="647">
        <v>22520</v>
      </c>
      <c r="C1279" s="646" t="s">
        <v>171</v>
      </c>
      <c r="D1279" s="646">
        <v>20</v>
      </c>
      <c r="F1279" s="654" t="str">
        <f>IF(M1279="R",VLOOKUP(D1279,'Routes and Directions'!$A$2:$D$283,3,FALSE),VLOOKUP(D1279,'Routes and Directions'!$A$2:$D$283,4,FALSE))</f>
        <v>WB</v>
      </c>
      <c r="G1279" s="646" t="s">
        <v>118</v>
      </c>
      <c r="H1279" s="646">
        <v>38.817999999999998</v>
      </c>
      <c r="I1279" s="646">
        <v>39.340000000000003</v>
      </c>
      <c r="K1279" s="646">
        <v>128.85</v>
      </c>
      <c r="L1279" s="646">
        <v>129.37200000000001</v>
      </c>
      <c r="M1279" s="646" t="s">
        <v>121</v>
      </c>
      <c r="N1279" s="657" t="s">
        <v>115</v>
      </c>
      <c r="O1279" s="646" t="s">
        <v>391</v>
      </c>
    </row>
    <row r="1280" spans="1:15">
      <c r="A1280" s="647">
        <v>1279</v>
      </c>
      <c r="B1280" s="647">
        <v>23110</v>
      </c>
      <c r="C1280" s="646" t="s">
        <v>180</v>
      </c>
      <c r="D1280" s="646">
        <v>20</v>
      </c>
      <c r="F1280" s="654" t="str">
        <f>IF(M1280="R",VLOOKUP(D1280,'Routes and Directions'!$A$2:$D$283,3,FALSE),VLOOKUP(D1280,'Routes and Directions'!$A$2:$D$283,4,FALSE))</f>
        <v>WB</v>
      </c>
      <c r="G1280" s="646" t="s">
        <v>118</v>
      </c>
      <c r="H1280" s="646">
        <v>0</v>
      </c>
      <c r="I1280" s="646">
        <v>1.1930000000000001</v>
      </c>
      <c r="K1280" s="646">
        <v>129.37200000000001</v>
      </c>
      <c r="L1280" s="646">
        <v>130.565</v>
      </c>
      <c r="M1280" s="646" t="s">
        <v>121</v>
      </c>
      <c r="N1280" s="657" t="s">
        <v>115</v>
      </c>
      <c r="O1280" s="646" t="s">
        <v>391</v>
      </c>
    </row>
    <row r="1281" spans="1:15">
      <c r="A1281" s="647">
        <v>1280</v>
      </c>
      <c r="B1281" s="647">
        <v>24310</v>
      </c>
      <c r="C1281" s="646" t="s">
        <v>180</v>
      </c>
      <c r="D1281" s="646">
        <v>20</v>
      </c>
      <c r="F1281" s="654" t="str">
        <f>IF(M1281="R",VLOOKUP(D1281,'Routes and Directions'!$A$2:$D$283,3,FALSE),VLOOKUP(D1281,'Routes and Directions'!$A$2:$D$283,4,FALSE))</f>
        <v>WB</v>
      </c>
      <c r="H1281" s="646">
        <v>1.3320000000000001</v>
      </c>
      <c r="I1281" s="646">
        <v>10.853999999999999</v>
      </c>
      <c r="K1281" s="646">
        <v>130.565</v>
      </c>
      <c r="L1281" s="646">
        <v>140.08699999999999</v>
      </c>
      <c r="M1281" s="646" t="s">
        <v>121</v>
      </c>
      <c r="N1281" s="657" t="s">
        <v>115</v>
      </c>
      <c r="O1281" s="646" t="s">
        <v>391</v>
      </c>
    </row>
    <row r="1282" spans="1:15">
      <c r="A1282" s="647">
        <v>1281</v>
      </c>
      <c r="B1282" s="647">
        <v>24310</v>
      </c>
      <c r="C1282" s="646" t="s">
        <v>180</v>
      </c>
      <c r="D1282" s="646">
        <v>20</v>
      </c>
      <c r="F1282" s="654" t="str">
        <f>IF(M1282="R",VLOOKUP(D1282,'Routes and Directions'!$A$2:$D$283,3,FALSE),VLOOKUP(D1282,'Routes and Directions'!$A$2:$D$283,4,FALSE))</f>
        <v>WB</v>
      </c>
      <c r="H1282" s="646">
        <v>10.853999999999999</v>
      </c>
      <c r="I1282" s="646">
        <v>14.695</v>
      </c>
      <c r="K1282" s="646">
        <v>140.08699999999999</v>
      </c>
      <c r="L1282" s="646">
        <v>143.928</v>
      </c>
      <c r="M1282" s="646" t="s">
        <v>121</v>
      </c>
      <c r="N1282" s="657" t="s">
        <v>123</v>
      </c>
      <c r="O1282" s="646" t="s">
        <v>391</v>
      </c>
    </row>
    <row r="1283" spans="1:15">
      <c r="A1283" s="647">
        <v>1282</v>
      </c>
      <c r="B1283" s="647">
        <v>26700</v>
      </c>
      <c r="C1283" s="646" t="s">
        <v>180</v>
      </c>
      <c r="D1283" s="646">
        <v>20</v>
      </c>
      <c r="F1283" s="654" t="str">
        <f>IF(M1283="R",VLOOKUP(D1283,'Routes and Directions'!$A$2:$D$283,3,FALSE),VLOOKUP(D1283,'Routes and Directions'!$A$2:$D$283,4,FALSE))</f>
        <v>WB</v>
      </c>
      <c r="G1283" s="646" t="s">
        <v>118</v>
      </c>
      <c r="H1283" s="646">
        <v>14.695</v>
      </c>
      <c r="I1283" s="646">
        <v>15.598000000000001</v>
      </c>
      <c r="K1283" s="646">
        <v>143.928</v>
      </c>
      <c r="L1283" s="646">
        <v>144.83099999999999</v>
      </c>
      <c r="M1283" s="646" t="s">
        <v>121</v>
      </c>
      <c r="N1283" s="657" t="s">
        <v>123</v>
      </c>
      <c r="O1283" s="646" t="s">
        <v>391</v>
      </c>
    </row>
    <row r="1284" spans="1:15">
      <c r="A1284" s="647">
        <v>1283</v>
      </c>
      <c r="B1284" s="647">
        <v>27400</v>
      </c>
      <c r="C1284" s="646" t="s">
        <v>180</v>
      </c>
      <c r="D1284" s="646">
        <v>20</v>
      </c>
      <c r="F1284" s="654" t="str">
        <f>IF(M1284="R",VLOOKUP(D1284,'Routes and Directions'!$A$2:$D$283,3,FALSE),VLOOKUP(D1284,'Routes and Directions'!$A$2:$D$283,4,FALSE))</f>
        <v>WB</v>
      </c>
      <c r="H1284" s="646">
        <v>15.573</v>
      </c>
      <c r="I1284" s="646">
        <v>17.056999999999999</v>
      </c>
      <c r="K1284" s="646">
        <v>144.83099999999999</v>
      </c>
      <c r="L1284" s="646">
        <v>146.315</v>
      </c>
      <c r="M1284" s="646" t="s">
        <v>121</v>
      </c>
      <c r="N1284" s="657" t="s">
        <v>123</v>
      </c>
      <c r="O1284" s="646" t="s">
        <v>391</v>
      </c>
    </row>
    <row r="1285" spans="1:15">
      <c r="A1285" s="647">
        <v>1284</v>
      </c>
      <c r="B1285" s="647">
        <v>29700</v>
      </c>
      <c r="C1285" s="646" t="s">
        <v>182</v>
      </c>
      <c r="D1285" s="646">
        <v>20</v>
      </c>
      <c r="F1285" s="654" t="str">
        <f>IF(M1285="R",VLOOKUP(D1285,'Routes and Directions'!$A$2:$D$283,3,FALSE),VLOOKUP(D1285,'Routes and Directions'!$A$2:$D$283,4,FALSE))</f>
        <v>WB</v>
      </c>
      <c r="H1285" s="646">
        <v>0</v>
      </c>
      <c r="I1285" s="646">
        <v>0.98899999999999999</v>
      </c>
      <c r="K1285" s="646">
        <v>146.315</v>
      </c>
      <c r="L1285" s="646">
        <v>147.304</v>
      </c>
      <c r="M1285" s="646" t="s">
        <v>121</v>
      </c>
      <c r="N1285" s="657" t="s">
        <v>123</v>
      </c>
      <c r="O1285" s="646" t="s">
        <v>391</v>
      </c>
    </row>
    <row r="1286" spans="1:15">
      <c r="A1286" s="647">
        <v>1285</v>
      </c>
      <c r="B1286" s="647">
        <v>29700</v>
      </c>
      <c r="C1286" s="646" t="s">
        <v>182</v>
      </c>
      <c r="D1286" s="646">
        <v>20</v>
      </c>
      <c r="F1286" s="654" t="str">
        <f>IF(M1286="R",VLOOKUP(D1286,'Routes and Directions'!$A$2:$D$283,3,FALSE),VLOOKUP(D1286,'Routes and Directions'!$A$2:$D$283,4,FALSE))</f>
        <v>WB</v>
      </c>
      <c r="H1286" s="646">
        <v>0.98899999999999999</v>
      </c>
      <c r="I1286" s="646">
        <v>1.5920000000000001</v>
      </c>
      <c r="K1286" s="646">
        <v>147.304</v>
      </c>
      <c r="L1286" s="646">
        <v>147.90700000000001</v>
      </c>
      <c r="M1286" s="646" t="s">
        <v>121</v>
      </c>
      <c r="N1286" s="657" t="s">
        <v>115</v>
      </c>
      <c r="O1286" s="646" t="s">
        <v>391</v>
      </c>
    </row>
    <row r="1287" spans="1:15">
      <c r="A1287" s="647">
        <v>1286</v>
      </c>
      <c r="B1287" s="647">
        <v>29700</v>
      </c>
      <c r="C1287" s="646" t="s">
        <v>182</v>
      </c>
      <c r="D1287" s="646">
        <v>20</v>
      </c>
      <c r="F1287" s="654" t="str">
        <f>IF(M1287="R",VLOOKUP(D1287,'Routes and Directions'!$A$2:$D$283,3,FALSE),VLOOKUP(D1287,'Routes and Directions'!$A$2:$D$283,4,FALSE))</f>
        <v>WB</v>
      </c>
      <c r="H1287" s="646">
        <v>1.5920000000000001</v>
      </c>
      <c r="I1287" s="646">
        <v>1.911</v>
      </c>
      <c r="K1287" s="646">
        <v>147.90700000000001</v>
      </c>
      <c r="L1287" s="646">
        <v>148.226</v>
      </c>
      <c r="M1287" s="646" t="s">
        <v>121</v>
      </c>
      <c r="N1287" s="657" t="s">
        <v>123</v>
      </c>
      <c r="O1287" s="646" t="s">
        <v>391</v>
      </c>
    </row>
    <row r="1288" spans="1:15">
      <c r="A1288" s="647">
        <v>1287</v>
      </c>
      <c r="B1288" s="647">
        <v>32000</v>
      </c>
      <c r="C1288" s="646" t="s">
        <v>182</v>
      </c>
      <c r="D1288" s="646">
        <v>20</v>
      </c>
      <c r="F1288" s="654" t="str">
        <f>IF(M1288="R",VLOOKUP(D1288,'Routes and Directions'!$A$2:$D$283,3,FALSE),VLOOKUP(D1288,'Routes and Directions'!$A$2:$D$283,4,FALSE))</f>
        <v>WB</v>
      </c>
      <c r="G1288" s="646" t="s">
        <v>118</v>
      </c>
      <c r="H1288" s="646">
        <v>1.911</v>
      </c>
      <c r="I1288" s="646">
        <v>2.0840000000000001</v>
      </c>
      <c r="K1288" s="646">
        <v>148.226</v>
      </c>
      <c r="L1288" s="646">
        <v>148.399</v>
      </c>
      <c r="M1288" s="646" t="s">
        <v>121</v>
      </c>
      <c r="N1288" s="657" t="s">
        <v>123</v>
      </c>
      <c r="O1288" s="646" t="s">
        <v>391</v>
      </c>
    </row>
    <row r="1289" spans="1:15">
      <c r="A1289" s="647">
        <v>1288</v>
      </c>
      <c r="B1289" s="647">
        <v>32000</v>
      </c>
      <c r="C1289" s="646" t="s">
        <v>182</v>
      </c>
      <c r="D1289" s="646">
        <v>20</v>
      </c>
      <c r="F1289" s="654" t="str">
        <f>IF(M1289="R",VLOOKUP(D1289,'Routes and Directions'!$A$2:$D$283,3,FALSE),VLOOKUP(D1289,'Routes and Directions'!$A$2:$D$283,4,FALSE))</f>
        <v>WB</v>
      </c>
      <c r="G1289" s="646" t="s">
        <v>118</v>
      </c>
      <c r="H1289" s="646">
        <v>2.0840000000000001</v>
      </c>
      <c r="I1289" s="646">
        <v>5.851</v>
      </c>
      <c r="K1289" s="646">
        <v>148.399</v>
      </c>
      <c r="L1289" s="646">
        <v>152.166</v>
      </c>
      <c r="M1289" s="646" t="s">
        <v>121</v>
      </c>
      <c r="N1289" s="657" t="s">
        <v>115</v>
      </c>
      <c r="O1289" s="646" t="s">
        <v>391</v>
      </c>
    </row>
    <row r="1290" spans="1:15">
      <c r="A1290" s="647">
        <v>1289</v>
      </c>
      <c r="B1290" s="647">
        <v>33300</v>
      </c>
      <c r="C1290" s="646" t="s">
        <v>182</v>
      </c>
      <c r="D1290" s="646">
        <v>20</v>
      </c>
      <c r="F1290" s="654" t="str">
        <f>IF(M1290="R",VLOOKUP(D1290,'Routes and Directions'!$A$2:$D$283,3,FALSE),VLOOKUP(D1290,'Routes and Directions'!$A$2:$D$283,4,FALSE))</f>
        <v>WB</v>
      </c>
      <c r="H1290" s="646">
        <v>5.851</v>
      </c>
      <c r="I1290" s="646">
        <v>6.75</v>
      </c>
      <c r="K1290" s="646">
        <v>152.166</v>
      </c>
      <c r="L1290" s="646">
        <v>153.065</v>
      </c>
      <c r="M1290" s="646" t="s">
        <v>121</v>
      </c>
      <c r="N1290" s="657" t="s">
        <v>115</v>
      </c>
      <c r="O1290" s="646" t="s">
        <v>391</v>
      </c>
    </row>
    <row r="1291" spans="1:15">
      <c r="A1291" s="647">
        <v>1290</v>
      </c>
      <c r="B1291" s="647">
        <v>33810</v>
      </c>
      <c r="C1291" s="646" t="s">
        <v>182</v>
      </c>
      <c r="D1291" s="646">
        <v>20</v>
      </c>
      <c r="F1291" s="654" t="str">
        <f>IF(M1291="R",VLOOKUP(D1291,'Routes and Directions'!$A$2:$D$283,3,FALSE),VLOOKUP(D1291,'Routes and Directions'!$A$2:$D$283,4,FALSE))</f>
        <v>WB</v>
      </c>
      <c r="G1291" s="646" t="s">
        <v>118</v>
      </c>
      <c r="H1291" s="646">
        <v>6.75</v>
      </c>
      <c r="I1291" s="646">
        <v>7.6189999999999998</v>
      </c>
      <c r="K1291" s="646">
        <v>153.065</v>
      </c>
      <c r="L1291" s="646">
        <v>153.934</v>
      </c>
      <c r="M1291" s="646" t="s">
        <v>121</v>
      </c>
      <c r="N1291" s="657" t="s">
        <v>115</v>
      </c>
      <c r="O1291" s="646" t="s">
        <v>391</v>
      </c>
    </row>
    <row r="1292" spans="1:15">
      <c r="A1292" s="647">
        <v>1291</v>
      </c>
      <c r="B1292" s="647">
        <v>33810</v>
      </c>
      <c r="C1292" s="646" t="s">
        <v>182</v>
      </c>
      <c r="D1292" s="646">
        <v>20</v>
      </c>
      <c r="F1292" s="654" t="str">
        <f>IF(M1292="R",VLOOKUP(D1292,'Routes and Directions'!$A$2:$D$283,3,FALSE),VLOOKUP(D1292,'Routes and Directions'!$A$2:$D$283,4,FALSE))</f>
        <v>WB</v>
      </c>
      <c r="G1292" s="646" t="s">
        <v>118</v>
      </c>
      <c r="H1292" s="646">
        <v>7.6189999999999998</v>
      </c>
      <c r="I1292" s="646">
        <v>7.9980000000000002</v>
      </c>
      <c r="K1292" s="646">
        <v>153.934</v>
      </c>
      <c r="L1292" s="646">
        <v>154.31299999999999</v>
      </c>
      <c r="M1292" s="646" t="s">
        <v>121</v>
      </c>
      <c r="N1292" s="657" t="s">
        <v>123</v>
      </c>
      <c r="O1292" s="646" t="s">
        <v>391</v>
      </c>
    </row>
    <row r="1293" spans="1:15">
      <c r="A1293" s="647">
        <v>1292</v>
      </c>
      <c r="B1293" s="647">
        <v>33810</v>
      </c>
      <c r="C1293" s="646" t="s">
        <v>182</v>
      </c>
      <c r="D1293" s="646">
        <v>20</v>
      </c>
      <c r="F1293" s="654" t="str">
        <f>IF(M1293="R",VLOOKUP(D1293,'Routes and Directions'!$A$2:$D$283,3,FALSE),VLOOKUP(D1293,'Routes and Directions'!$A$2:$D$283,4,FALSE))</f>
        <v>WB</v>
      </c>
      <c r="G1293" s="646" t="s">
        <v>118</v>
      </c>
      <c r="H1293" s="646">
        <v>7.9980000000000002</v>
      </c>
      <c r="I1293" s="646">
        <v>8.1649999999999991</v>
      </c>
      <c r="K1293" s="646">
        <v>154.31299999999999</v>
      </c>
      <c r="L1293" s="646">
        <v>154.47999999999999</v>
      </c>
      <c r="M1293" s="646" t="s">
        <v>121</v>
      </c>
      <c r="N1293" s="657" t="s">
        <v>115</v>
      </c>
      <c r="O1293" s="646" t="s">
        <v>391</v>
      </c>
    </row>
    <row r="1294" spans="1:15">
      <c r="A1294" s="647">
        <v>1293</v>
      </c>
      <c r="B1294" s="647">
        <v>34500</v>
      </c>
      <c r="C1294" s="646" t="s">
        <v>182</v>
      </c>
      <c r="D1294" s="646">
        <v>20</v>
      </c>
      <c r="F1294" s="654" t="str">
        <f>IF(M1294="R",VLOOKUP(D1294,'Routes and Directions'!$A$2:$D$283,3,FALSE),VLOOKUP(D1294,'Routes and Directions'!$A$2:$D$283,4,FALSE))</f>
        <v>WB</v>
      </c>
      <c r="H1294" s="646">
        <v>8.1649999999999991</v>
      </c>
      <c r="I1294" s="646">
        <v>13.377000000000001</v>
      </c>
      <c r="K1294" s="646">
        <v>154.47999999999999</v>
      </c>
      <c r="L1294" s="646">
        <v>159.69200000000001</v>
      </c>
      <c r="M1294" s="646" t="s">
        <v>121</v>
      </c>
      <c r="N1294" s="657" t="s">
        <v>115</v>
      </c>
      <c r="O1294" s="646" t="s">
        <v>391</v>
      </c>
    </row>
    <row r="1295" spans="1:15">
      <c r="A1295" s="647">
        <v>1294</v>
      </c>
      <c r="B1295" s="647">
        <v>35710</v>
      </c>
      <c r="C1295" s="646" t="s">
        <v>182</v>
      </c>
      <c r="D1295" s="646">
        <v>20</v>
      </c>
      <c r="F1295" s="654" t="str">
        <f>IF(M1295="R",VLOOKUP(D1295,'Routes and Directions'!$A$2:$D$283,3,FALSE),VLOOKUP(D1295,'Routes and Directions'!$A$2:$D$283,4,FALSE))</f>
        <v>WB</v>
      </c>
      <c r="G1295" s="646" t="s">
        <v>121</v>
      </c>
      <c r="H1295" s="646">
        <v>13.28</v>
      </c>
      <c r="I1295" s="646">
        <v>13.377000000000001</v>
      </c>
      <c r="K1295" s="646">
        <v>159.69200000000001</v>
      </c>
      <c r="L1295" s="646">
        <v>159.78899999999999</v>
      </c>
      <c r="M1295" s="646" t="s">
        <v>121</v>
      </c>
      <c r="N1295" s="657" t="s">
        <v>115</v>
      </c>
      <c r="O1295" s="646" t="s">
        <v>391</v>
      </c>
    </row>
    <row r="1296" spans="1:15">
      <c r="A1296" s="647">
        <v>1295</v>
      </c>
      <c r="B1296" s="647">
        <v>35720</v>
      </c>
      <c r="C1296" s="646" t="s">
        <v>182</v>
      </c>
      <c r="D1296" s="646">
        <v>20</v>
      </c>
      <c r="F1296" s="654" t="str">
        <f>IF(M1296="R",VLOOKUP(D1296,'Routes and Directions'!$A$2:$D$283,3,FALSE),VLOOKUP(D1296,'Routes and Directions'!$A$2:$D$283,4,FALSE))</f>
        <v>WB</v>
      </c>
      <c r="H1296" s="646">
        <v>13.377000000000001</v>
      </c>
      <c r="I1296" s="646">
        <v>17.006</v>
      </c>
      <c r="K1296" s="646">
        <v>159.78899999999999</v>
      </c>
      <c r="L1296" s="646">
        <v>163.41800000000001</v>
      </c>
      <c r="M1296" s="646" t="s">
        <v>121</v>
      </c>
      <c r="N1296" s="657" t="s">
        <v>115</v>
      </c>
      <c r="O1296" s="646" t="s">
        <v>391</v>
      </c>
    </row>
    <row r="1297" spans="1:15">
      <c r="A1297" s="647">
        <v>1296</v>
      </c>
      <c r="B1297" s="647">
        <v>36010</v>
      </c>
      <c r="C1297" s="646" t="s">
        <v>182</v>
      </c>
      <c r="D1297" s="646">
        <v>20</v>
      </c>
      <c r="F1297" s="654" t="str">
        <f>IF(M1297="R",VLOOKUP(D1297,'Routes and Directions'!$A$2:$D$283,3,FALSE),VLOOKUP(D1297,'Routes and Directions'!$A$2:$D$283,4,FALSE))</f>
        <v>WB</v>
      </c>
      <c r="G1297" s="646" t="s">
        <v>118</v>
      </c>
      <c r="H1297" s="646">
        <v>17.006</v>
      </c>
      <c r="I1297" s="646">
        <v>17.184999999999999</v>
      </c>
      <c r="K1297" s="646">
        <v>163.41800000000001</v>
      </c>
      <c r="L1297" s="646">
        <v>163.59700000000001</v>
      </c>
      <c r="M1297" s="646" t="s">
        <v>121</v>
      </c>
      <c r="N1297" s="657" t="s">
        <v>123</v>
      </c>
      <c r="O1297" s="646" t="s">
        <v>391</v>
      </c>
    </row>
    <row r="1298" spans="1:15">
      <c r="A1298" s="647">
        <v>1297</v>
      </c>
      <c r="B1298" s="647">
        <v>36010</v>
      </c>
      <c r="C1298" s="646" t="s">
        <v>182</v>
      </c>
      <c r="D1298" s="646">
        <v>20</v>
      </c>
      <c r="F1298" s="654" t="str">
        <f>IF(M1298="R",VLOOKUP(D1298,'Routes and Directions'!$A$2:$D$283,3,FALSE),VLOOKUP(D1298,'Routes and Directions'!$A$2:$D$283,4,FALSE))</f>
        <v>WB</v>
      </c>
      <c r="G1298" s="646" t="s">
        <v>118</v>
      </c>
      <c r="H1298" s="646">
        <v>17.184999999999999</v>
      </c>
      <c r="I1298" s="646">
        <v>18.53</v>
      </c>
      <c r="K1298" s="646">
        <v>163.59700000000001</v>
      </c>
      <c r="L1298" s="646">
        <v>164.94200000000001</v>
      </c>
      <c r="M1298" s="646" t="s">
        <v>121</v>
      </c>
      <c r="N1298" s="657" t="s">
        <v>115</v>
      </c>
      <c r="O1298" s="646" t="s">
        <v>391</v>
      </c>
    </row>
    <row r="1299" spans="1:15">
      <c r="A1299" s="647">
        <v>1298</v>
      </c>
      <c r="B1299" s="647">
        <v>38000</v>
      </c>
      <c r="C1299" s="646" t="s">
        <v>182</v>
      </c>
      <c r="D1299" s="646">
        <v>20</v>
      </c>
      <c r="F1299" s="654" t="str">
        <f>IF(M1299="R",VLOOKUP(D1299,'Routes and Directions'!$A$2:$D$283,3,FALSE),VLOOKUP(D1299,'Routes and Directions'!$A$2:$D$283,4,FALSE))</f>
        <v>WB</v>
      </c>
      <c r="H1299" s="646">
        <v>18.738</v>
      </c>
      <c r="I1299" s="646">
        <v>21.664999999999999</v>
      </c>
      <c r="K1299" s="646">
        <v>164.94200000000001</v>
      </c>
      <c r="L1299" s="646">
        <v>167.869</v>
      </c>
      <c r="M1299" s="646" t="s">
        <v>121</v>
      </c>
      <c r="N1299" s="657" t="s">
        <v>115</v>
      </c>
      <c r="O1299" s="646" t="s">
        <v>391</v>
      </c>
    </row>
    <row r="1300" spans="1:15">
      <c r="A1300" s="647">
        <v>1299</v>
      </c>
      <c r="B1300" s="647">
        <v>40020</v>
      </c>
      <c r="C1300" s="646" t="s">
        <v>176</v>
      </c>
      <c r="D1300" s="646">
        <v>20</v>
      </c>
      <c r="F1300" s="654" t="str">
        <f>IF(M1300="R",VLOOKUP(D1300,'Routes and Directions'!$A$2:$D$283,3,FALSE),VLOOKUP(D1300,'Routes and Directions'!$A$2:$D$283,4,FALSE))</f>
        <v>WB</v>
      </c>
      <c r="H1300" s="646">
        <v>0</v>
      </c>
      <c r="I1300" s="646">
        <v>3.33</v>
      </c>
      <c r="K1300" s="646">
        <v>167.869</v>
      </c>
      <c r="L1300" s="646">
        <v>171.19900000000001</v>
      </c>
      <c r="M1300" s="646" t="s">
        <v>121</v>
      </c>
      <c r="N1300" s="657" t="s">
        <v>115</v>
      </c>
      <c r="O1300" s="646" t="s">
        <v>391</v>
      </c>
    </row>
    <row r="1301" spans="1:15">
      <c r="A1301" s="647">
        <v>1300</v>
      </c>
      <c r="B1301" s="647">
        <v>41120</v>
      </c>
      <c r="C1301" s="646" t="s">
        <v>176</v>
      </c>
      <c r="D1301" s="646">
        <v>20</v>
      </c>
      <c r="F1301" s="654" t="str">
        <f>IF(M1301="R",VLOOKUP(D1301,'Routes and Directions'!$A$2:$D$283,3,FALSE),VLOOKUP(D1301,'Routes and Directions'!$A$2:$D$283,4,FALSE))</f>
        <v>WB</v>
      </c>
      <c r="G1301" s="646" t="s">
        <v>118</v>
      </c>
      <c r="H1301" s="646">
        <v>3.33</v>
      </c>
      <c r="I1301" s="646">
        <v>11.682</v>
      </c>
      <c r="K1301" s="646">
        <v>171.19900000000001</v>
      </c>
      <c r="L1301" s="646">
        <v>179.55099999999999</v>
      </c>
      <c r="M1301" s="646" t="s">
        <v>121</v>
      </c>
      <c r="N1301" s="657" t="s">
        <v>115</v>
      </c>
      <c r="O1301" s="646" t="s">
        <v>391</v>
      </c>
    </row>
    <row r="1302" spans="1:15">
      <c r="A1302" s="647">
        <v>1301</v>
      </c>
      <c r="B1302" s="647">
        <v>45000</v>
      </c>
      <c r="C1302" s="646" t="s">
        <v>176</v>
      </c>
      <c r="D1302" s="646">
        <v>20</v>
      </c>
      <c r="F1302" s="654" t="str">
        <f>IF(M1302="R",VLOOKUP(D1302,'Routes and Directions'!$A$2:$D$283,3,FALSE),VLOOKUP(D1302,'Routes and Directions'!$A$2:$D$283,4,FALSE))</f>
        <v>WB</v>
      </c>
      <c r="G1302" s="646" t="s">
        <v>118</v>
      </c>
      <c r="H1302" s="646">
        <v>11.682</v>
      </c>
      <c r="I1302" s="646">
        <v>12.162000000000001</v>
      </c>
      <c r="K1302" s="646">
        <v>179.55099999999999</v>
      </c>
      <c r="L1302" s="646">
        <v>180.03100000000001</v>
      </c>
      <c r="M1302" s="646" t="s">
        <v>121</v>
      </c>
      <c r="N1302" s="657" t="s">
        <v>123</v>
      </c>
      <c r="O1302" s="646" t="s">
        <v>391</v>
      </c>
    </row>
    <row r="1303" spans="1:15">
      <c r="A1303" s="647">
        <v>1302</v>
      </c>
      <c r="B1303" s="647">
        <v>45000</v>
      </c>
      <c r="C1303" s="646" t="s">
        <v>176</v>
      </c>
      <c r="D1303" s="646">
        <v>20</v>
      </c>
      <c r="F1303" s="654" t="str">
        <f>IF(M1303="R",VLOOKUP(D1303,'Routes and Directions'!$A$2:$D$283,3,FALSE),VLOOKUP(D1303,'Routes and Directions'!$A$2:$D$283,4,FALSE))</f>
        <v>WB</v>
      </c>
      <c r="G1303" s="646" t="s">
        <v>118</v>
      </c>
      <c r="H1303" s="646">
        <v>12.162000000000001</v>
      </c>
      <c r="I1303" s="646">
        <v>12.241</v>
      </c>
      <c r="K1303" s="646">
        <v>180.03100000000001</v>
      </c>
      <c r="L1303" s="646">
        <v>180.11</v>
      </c>
      <c r="M1303" s="646" t="s">
        <v>121</v>
      </c>
      <c r="N1303" s="657" t="s">
        <v>115</v>
      </c>
      <c r="O1303" s="646" t="s">
        <v>391</v>
      </c>
    </row>
    <row r="1304" spans="1:15">
      <c r="A1304" s="647">
        <v>1303</v>
      </c>
      <c r="B1304" s="647">
        <v>45000</v>
      </c>
      <c r="C1304" s="646" t="s">
        <v>176</v>
      </c>
      <c r="D1304" s="646">
        <v>20</v>
      </c>
      <c r="F1304" s="654" t="str">
        <f>IF(M1304="R",VLOOKUP(D1304,'Routes and Directions'!$A$2:$D$283,3,FALSE),VLOOKUP(D1304,'Routes and Directions'!$A$2:$D$283,4,FALSE))</f>
        <v>WB</v>
      </c>
      <c r="G1304" s="646" t="s">
        <v>118</v>
      </c>
      <c r="H1304" s="646">
        <v>12.241</v>
      </c>
      <c r="I1304" s="646">
        <v>12.253</v>
      </c>
      <c r="K1304" s="646">
        <v>180.11</v>
      </c>
      <c r="L1304" s="646">
        <v>180.12200000000001</v>
      </c>
      <c r="M1304" s="646" t="s">
        <v>121</v>
      </c>
      <c r="N1304" s="657" t="s">
        <v>123</v>
      </c>
      <c r="O1304" s="646" t="s">
        <v>391</v>
      </c>
    </row>
    <row r="1305" spans="1:15">
      <c r="A1305" s="647">
        <v>1304</v>
      </c>
      <c r="B1305" s="647">
        <v>51220</v>
      </c>
      <c r="C1305" s="646" t="s">
        <v>176</v>
      </c>
      <c r="D1305" s="646">
        <v>20</v>
      </c>
      <c r="F1305" s="654" t="str">
        <f>IF(M1305="R",VLOOKUP(D1305,'Routes and Directions'!$A$2:$D$283,3,FALSE),VLOOKUP(D1305,'Routes and Directions'!$A$2:$D$283,4,FALSE))</f>
        <v>WB</v>
      </c>
      <c r="G1305" s="646" t="s">
        <v>118</v>
      </c>
      <c r="H1305" s="646">
        <v>12.302</v>
      </c>
      <c r="I1305" s="646">
        <v>17.510000000000002</v>
      </c>
      <c r="K1305" s="646">
        <v>180.12200000000001</v>
      </c>
      <c r="L1305" s="646">
        <v>185.33</v>
      </c>
      <c r="M1305" s="646" t="s">
        <v>121</v>
      </c>
      <c r="N1305" s="657" t="s">
        <v>123</v>
      </c>
      <c r="O1305" s="646" t="s">
        <v>391</v>
      </c>
    </row>
    <row r="1306" spans="1:15">
      <c r="A1306" s="647">
        <v>1305</v>
      </c>
      <c r="B1306" s="647">
        <v>55120</v>
      </c>
      <c r="C1306" s="646" t="s">
        <v>176</v>
      </c>
      <c r="D1306" s="646">
        <v>20</v>
      </c>
      <c r="F1306" s="654" t="str">
        <f>IF(M1306="R",VLOOKUP(D1306,'Routes and Directions'!$A$2:$D$283,3,FALSE),VLOOKUP(D1306,'Routes and Directions'!$A$2:$D$283,4,FALSE))</f>
        <v>WB</v>
      </c>
      <c r="G1306" s="646" t="s">
        <v>118</v>
      </c>
      <c r="H1306" s="646">
        <v>17.510000000000002</v>
      </c>
      <c r="I1306" s="646">
        <v>18.158000000000001</v>
      </c>
      <c r="K1306" s="646">
        <v>185.33</v>
      </c>
      <c r="L1306" s="646">
        <v>185.97800000000001</v>
      </c>
      <c r="M1306" s="646" t="s">
        <v>121</v>
      </c>
      <c r="N1306" s="657" t="s">
        <v>115</v>
      </c>
      <c r="O1306" s="646" t="s">
        <v>391</v>
      </c>
    </row>
    <row r="1307" spans="1:15">
      <c r="A1307" s="647">
        <v>1306</v>
      </c>
      <c r="B1307" s="647">
        <v>58020</v>
      </c>
      <c r="C1307" s="646" t="s">
        <v>176</v>
      </c>
      <c r="D1307" s="646">
        <v>20</v>
      </c>
      <c r="F1307" s="654" t="str">
        <f>IF(M1307="R",VLOOKUP(D1307,'Routes and Directions'!$A$2:$D$283,3,FALSE),VLOOKUP(D1307,'Routes and Directions'!$A$2:$D$283,4,FALSE))</f>
        <v>WB</v>
      </c>
      <c r="H1307" s="646">
        <v>19.766999999999999</v>
      </c>
      <c r="I1307" s="646">
        <v>41.286999999999999</v>
      </c>
      <c r="K1307" s="646">
        <v>185.97800000000001</v>
      </c>
      <c r="L1307" s="646">
        <v>207.49799999999999</v>
      </c>
      <c r="M1307" s="646" t="s">
        <v>121</v>
      </c>
      <c r="N1307" s="657" t="s">
        <v>115</v>
      </c>
      <c r="O1307" s="646" t="s">
        <v>391</v>
      </c>
    </row>
    <row r="1308" spans="1:15">
      <c r="A1308" s="647">
        <v>1307</v>
      </c>
      <c r="B1308" s="647">
        <v>65120</v>
      </c>
      <c r="C1308" s="646" t="s">
        <v>177</v>
      </c>
      <c r="D1308" s="646">
        <v>20</v>
      </c>
      <c r="F1308" s="654" t="str">
        <f>IF(M1308="R",VLOOKUP(D1308,'Routes and Directions'!$A$2:$D$283,3,FALSE),VLOOKUP(D1308,'Routes and Directions'!$A$2:$D$283,4,FALSE))</f>
        <v>WB</v>
      </c>
      <c r="H1308" s="646">
        <v>41.286999999999999</v>
      </c>
      <c r="I1308" s="646">
        <v>41.488</v>
      </c>
      <c r="K1308" s="646">
        <v>207.49799999999999</v>
      </c>
      <c r="L1308" s="646">
        <v>207.69900000000001</v>
      </c>
      <c r="M1308" s="646" t="s">
        <v>121</v>
      </c>
      <c r="N1308" s="657" t="s">
        <v>115</v>
      </c>
      <c r="O1308" s="646" t="s">
        <v>391</v>
      </c>
    </row>
    <row r="1309" spans="1:15">
      <c r="A1309" s="647">
        <v>1308</v>
      </c>
      <c r="B1309" s="647">
        <v>65400</v>
      </c>
      <c r="C1309" s="646" t="s">
        <v>177</v>
      </c>
      <c r="D1309" s="646">
        <v>20</v>
      </c>
      <c r="F1309" s="654" t="str">
        <f>IF(M1309="R",VLOOKUP(D1309,'Routes and Directions'!$A$2:$D$283,3,FALSE),VLOOKUP(D1309,'Routes and Directions'!$A$2:$D$283,4,FALSE))</f>
        <v>WB</v>
      </c>
      <c r="G1309" s="646" t="s">
        <v>118</v>
      </c>
      <c r="H1309" s="646">
        <v>41.488</v>
      </c>
      <c r="I1309" s="646">
        <v>42.472999999999999</v>
      </c>
      <c r="K1309" s="646">
        <v>207.69900000000001</v>
      </c>
      <c r="L1309" s="646">
        <v>208.684</v>
      </c>
      <c r="M1309" s="646" t="s">
        <v>121</v>
      </c>
      <c r="N1309" s="657" t="s">
        <v>115</v>
      </c>
      <c r="O1309" s="646" t="s">
        <v>391</v>
      </c>
    </row>
    <row r="1310" spans="1:15">
      <c r="A1310" s="647">
        <v>1309</v>
      </c>
      <c r="B1310" s="647">
        <v>65830</v>
      </c>
      <c r="C1310" s="646" t="s">
        <v>177</v>
      </c>
      <c r="D1310" s="646">
        <v>20</v>
      </c>
      <c r="F1310" s="654" t="str">
        <f>IF(M1310="R",VLOOKUP(D1310,'Routes and Directions'!$A$2:$D$283,3,FALSE),VLOOKUP(D1310,'Routes and Directions'!$A$2:$D$283,4,FALSE))</f>
        <v>WB</v>
      </c>
      <c r="H1310" s="646">
        <v>42.463000000000001</v>
      </c>
      <c r="I1310" s="646">
        <v>43.868000000000002</v>
      </c>
      <c r="K1310" s="646">
        <v>208.684</v>
      </c>
      <c r="L1310" s="646">
        <v>210.089</v>
      </c>
      <c r="M1310" s="646" t="s">
        <v>121</v>
      </c>
      <c r="N1310" s="657" t="s">
        <v>115</v>
      </c>
      <c r="O1310" s="646" t="s">
        <v>391</v>
      </c>
    </row>
    <row r="1311" spans="1:15">
      <c r="A1311" s="647">
        <v>1310</v>
      </c>
      <c r="B1311" s="647">
        <v>66120</v>
      </c>
      <c r="C1311" s="646" t="s">
        <v>176</v>
      </c>
      <c r="D1311" s="646">
        <v>20</v>
      </c>
      <c r="F1311" s="654" t="str">
        <f>IF(M1311="R",VLOOKUP(D1311,'Routes and Directions'!$A$2:$D$283,3,FALSE),VLOOKUP(D1311,'Routes and Directions'!$A$2:$D$283,4,FALSE))</f>
        <v>WB</v>
      </c>
      <c r="H1311" s="646">
        <v>43.868000000000002</v>
      </c>
      <c r="I1311" s="646">
        <v>46.119</v>
      </c>
      <c r="K1311" s="646">
        <v>210.089</v>
      </c>
      <c r="L1311" s="646">
        <v>212.34</v>
      </c>
      <c r="M1311" s="646" t="s">
        <v>121</v>
      </c>
      <c r="N1311" s="657" t="s">
        <v>115</v>
      </c>
      <c r="O1311" s="646" t="s">
        <v>391</v>
      </c>
    </row>
    <row r="1312" spans="1:15">
      <c r="A1312" s="647">
        <v>1311</v>
      </c>
      <c r="B1312" s="647">
        <v>800</v>
      </c>
      <c r="C1312" s="646" t="s">
        <v>221</v>
      </c>
      <c r="D1312" s="646">
        <v>22</v>
      </c>
      <c r="E1312" s="646" t="s">
        <v>115</v>
      </c>
      <c r="F1312" s="654" t="str">
        <f>IF(M1312="R",VLOOKUP(D1312,'Routes and Directions'!$A$2:$D$283,3,FALSE),VLOOKUP(D1312,'Routes and Directions'!$A$2:$D$283,4,FALSE))</f>
        <v>EB</v>
      </c>
      <c r="H1312" s="646">
        <v>3.34</v>
      </c>
      <c r="I1312" s="646">
        <v>3.7</v>
      </c>
      <c r="K1312" s="646">
        <v>0</v>
      </c>
      <c r="L1312" s="646">
        <v>0.36</v>
      </c>
      <c r="M1312" s="646" t="s">
        <v>118</v>
      </c>
      <c r="N1312" s="657" t="s">
        <v>123</v>
      </c>
      <c r="O1312" s="646" t="s">
        <v>392</v>
      </c>
    </row>
    <row r="1313" spans="1:15">
      <c r="A1313" s="647">
        <v>1312</v>
      </c>
      <c r="B1313" s="647">
        <v>800</v>
      </c>
      <c r="C1313" s="646" t="s">
        <v>221</v>
      </c>
      <c r="D1313" s="646">
        <v>22</v>
      </c>
      <c r="E1313" s="646" t="s">
        <v>115</v>
      </c>
      <c r="F1313" s="654" t="str">
        <f>IF(M1313="R",VLOOKUP(D1313,'Routes and Directions'!$A$2:$D$283,3,FALSE),VLOOKUP(D1313,'Routes and Directions'!$A$2:$D$283,4,FALSE))</f>
        <v>WB</v>
      </c>
      <c r="H1313" s="646">
        <v>3.34</v>
      </c>
      <c r="I1313" s="646">
        <v>3.7</v>
      </c>
      <c r="K1313" s="646">
        <v>0</v>
      </c>
      <c r="L1313" s="646">
        <v>0.36</v>
      </c>
      <c r="M1313" s="646" t="s">
        <v>121</v>
      </c>
      <c r="N1313" s="657" t="s">
        <v>123</v>
      </c>
      <c r="O1313" s="646" t="s">
        <v>393</v>
      </c>
    </row>
    <row r="1314" spans="1:15">
      <c r="A1314" s="647">
        <v>1313</v>
      </c>
      <c r="B1314" s="647">
        <v>100</v>
      </c>
      <c r="C1314" s="646" t="s">
        <v>203</v>
      </c>
      <c r="D1314" s="646">
        <v>22</v>
      </c>
      <c r="F1314" s="654" t="str">
        <f>IF(M1314="R",VLOOKUP(D1314,'Routes and Directions'!$A$2:$D$283,3,FALSE),VLOOKUP(D1314,'Routes and Directions'!$A$2:$D$283,4,FALSE))</f>
        <v>EB</v>
      </c>
      <c r="H1314" s="646">
        <v>0</v>
      </c>
      <c r="I1314" s="646">
        <v>1.4670000000000001</v>
      </c>
      <c r="K1314" s="646">
        <v>0</v>
      </c>
      <c r="L1314" s="646">
        <v>1.4670000000000001</v>
      </c>
      <c r="M1314" s="646" t="s">
        <v>118</v>
      </c>
      <c r="N1314" s="657" t="s">
        <v>123</v>
      </c>
      <c r="O1314" s="646" t="s">
        <v>394</v>
      </c>
    </row>
    <row r="1315" spans="1:15">
      <c r="A1315" s="647">
        <v>1314</v>
      </c>
      <c r="B1315" s="647">
        <v>1700</v>
      </c>
      <c r="C1315" s="646" t="s">
        <v>221</v>
      </c>
      <c r="D1315" s="646">
        <v>22</v>
      </c>
      <c r="F1315" s="654" t="str">
        <f>IF(M1315="R",VLOOKUP(D1315,'Routes and Directions'!$A$2:$D$283,3,FALSE),VLOOKUP(D1315,'Routes and Directions'!$A$2:$D$283,4,FALSE))</f>
        <v>EB</v>
      </c>
      <c r="H1315" s="646">
        <v>0</v>
      </c>
      <c r="I1315" s="646">
        <v>0.156</v>
      </c>
      <c r="K1315" s="646">
        <v>1.4670000000000001</v>
      </c>
      <c r="L1315" s="646">
        <v>1.623</v>
      </c>
      <c r="M1315" s="646" t="s">
        <v>118</v>
      </c>
      <c r="N1315" s="657" t="s">
        <v>123</v>
      </c>
      <c r="O1315" s="646" t="s">
        <v>394</v>
      </c>
    </row>
    <row r="1316" spans="1:15">
      <c r="A1316" s="647">
        <v>1315</v>
      </c>
      <c r="B1316" s="647">
        <v>2100</v>
      </c>
      <c r="C1316" s="646" t="s">
        <v>221</v>
      </c>
      <c r="D1316" s="646">
        <v>22</v>
      </c>
      <c r="F1316" s="654" t="str">
        <f>IF(M1316="R",VLOOKUP(D1316,'Routes and Directions'!$A$2:$D$283,3,FALSE),VLOOKUP(D1316,'Routes and Directions'!$A$2:$D$283,4,FALSE))</f>
        <v>EB</v>
      </c>
      <c r="G1316" s="646" t="s">
        <v>122</v>
      </c>
      <c r="H1316" s="646">
        <v>0.156</v>
      </c>
      <c r="I1316" s="646">
        <v>0.33700000000000002</v>
      </c>
      <c r="K1316" s="646">
        <v>1.623</v>
      </c>
      <c r="L1316" s="646">
        <v>1.804</v>
      </c>
      <c r="M1316" s="646" t="s">
        <v>118</v>
      </c>
      <c r="N1316" s="657" t="s">
        <v>123</v>
      </c>
      <c r="O1316" s="646" t="s">
        <v>394</v>
      </c>
    </row>
    <row r="1317" spans="1:15">
      <c r="A1317" s="647">
        <v>1316</v>
      </c>
      <c r="B1317" s="647">
        <v>2300</v>
      </c>
      <c r="C1317" s="646" t="s">
        <v>221</v>
      </c>
      <c r="D1317" s="646">
        <v>22</v>
      </c>
      <c r="F1317" s="654" t="str">
        <f>IF(M1317="R",VLOOKUP(D1317,'Routes and Directions'!$A$2:$D$283,3,FALSE),VLOOKUP(D1317,'Routes and Directions'!$A$2:$D$283,4,FALSE))</f>
        <v>EB</v>
      </c>
      <c r="G1317" s="646" t="s">
        <v>118</v>
      </c>
      <c r="H1317" s="646">
        <v>0.33700000000000002</v>
      </c>
      <c r="I1317" s="646">
        <v>0.65</v>
      </c>
      <c r="K1317" s="646">
        <v>1.804</v>
      </c>
      <c r="L1317" s="646">
        <v>2.117</v>
      </c>
      <c r="M1317" s="646" t="s">
        <v>118</v>
      </c>
      <c r="N1317" s="657" t="s">
        <v>123</v>
      </c>
      <c r="O1317" s="646" t="s">
        <v>394</v>
      </c>
    </row>
    <row r="1318" spans="1:15">
      <c r="A1318" s="647">
        <v>1317</v>
      </c>
      <c r="B1318" s="647">
        <v>3300</v>
      </c>
      <c r="C1318" s="646" t="s">
        <v>221</v>
      </c>
      <c r="D1318" s="646">
        <v>22</v>
      </c>
      <c r="F1318" s="654" t="str">
        <f>IF(M1318="R",VLOOKUP(D1318,'Routes and Directions'!$A$2:$D$283,3,FALSE),VLOOKUP(D1318,'Routes and Directions'!$A$2:$D$283,4,FALSE))</f>
        <v>EB</v>
      </c>
      <c r="G1318" s="646" t="s">
        <v>118</v>
      </c>
      <c r="H1318" s="646">
        <v>0.66</v>
      </c>
      <c r="I1318" s="646">
        <v>9.673</v>
      </c>
      <c r="K1318" s="646">
        <v>2.117</v>
      </c>
      <c r="L1318" s="646">
        <v>11.13</v>
      </c>
      <c r="M1318" s="646" t="s">
        <v>118</v>
      </c>
      <c r="N1318" s="657" t="s">
        <v>123</v>
      </c>
      <c r="O1318" s="646" t="s">
        <v>394</v>
      </c>
    </row>
    <row r="1319" spans="1:15">
      <c r="A1319" s="647">
        <v>1318</v>
      </c>
      <c r="B1319" s="647">
        <v>9400</v>
      </c>
      <c r="C1319" s="646" t="s">
        <v>221</v>
      </c>
      <c r="D1319" s="646">
        <v>22</v>
      </c>
      <c r="F1319" s="654" t="str">
        <f>IF(M1319="R",VLOOKUP(D1319,'Routes and Directions'!$A$2:$D$283,3,FALSE),VLOOKUP(D1319,'Routes and Directions'!$A$2:$D$283,4,FALSE))</f>
        <v>EB</v>
      </c>
      <c r="G1319" s="646" t="s">
        <v>121</v>
      </c>
      <c r="H1319" s="646">
        <v>9.673</v>
      </c>
      <c r="I1319" s="646">
        <v>9.7769999999999992</v>
      </c>
      <c r="K1319" s="646">
        <v>11.13</v>
      </c>
      <c r="L1319" s="646">
        <v>11.234</v>
      </c>
      <c r="M1319" s="646" t="s">
        <v>118</v>
      </c>
      <c r="N1319" s="657" t="s">
        <v>123</v>
      </c>
      <c r="O1319" s="646" t="s">
        <v>394</v>
      </c>
    </row>
    <row r="1320" spans="1:15">
      <c r="A1320" s="647">
        <v>1319</v>
      </c>
      <c r="B1320" s="647">
        <v>9500</v>
      </c>
      <c r="C1320" s="646" t="s">
        <v>221</v>
      </c>
      <c r="D1320" s="646">
        <v>22</v>
      </c>
      <c r="F1320" s="654" t="str">
        <f>IF(M1320="R",VLOOKUP(D1320,'Routes and Directions'!$A$2:$D$283,3,FALSE),VLOOKUP(D1320,'Routes and Directions'!$A$2:$D$283,4,FALSE))</f>
        <v>EB</v>
      </c>
      <c r="G1320" s="646" t="s">
        <v>118</v>
      </c>
      <c r="H1320" s="646">
        <v>9.673</v>
      </c>
      <c r="I1320" s="646">
        <v>13.164</v>
      </c>
      <c r="K1320" s="646">
        <v>11.234</v>
      </c>
      <c r="L1320" s="646">
        <v>14.725</v>
      </c>
      <c r="M1320" s="646" t="s">
        <v>118</v>
      </c>
      <c r="N1320" s="657" t="s">
        <v>123</v>
      </c>
      <c r="O1320" s="646" t="s">
        <v>394</v>
      </c>
    </row>
    <row r="1321" spans="1:15">
      <c r="A1321" s="647">
        <v>1320</v>
      </c>
      <c r="B1321" s="647">
        <v>100</v>
      </c>
      <c r="C1321" s="646" t="s">
        <v>203</v>
      </c>
      <c r="D1321" s="646">
        <v>22</v>
      </c>
      <c r="F1321" s="654" t="str">
        <f>IF(M1321="R",VLOOKUP(D1321,'Routes and Directions'!$A$2:$D$283,3,FALSE),VLOOKUP(D1321,'Routes and Directions'!$A$2:$D$283,4,FALSE))</f>
        <v>WB</v>
      </c>
      <c r="H1321" s="646">
        <v>0</v>
      </c>
      <c r="I1321" s="646">
        <v>1.4670000000000001</v>
      </c>
      <c r="K1321" s="646">
        <v>0</v>
      </c>
      <c r="L1321" s="646">
        <v>1.4670000000000001</v>
      </c>
      <c r="M1321" s="646" t="s">
        <v>121</v>
      </c>
      <c r="N1321" s="657" t="s">
        <v>123</v>
      </c>
      <c r="O1321" s="646" t="s">
        <v>395</v>
      </c>
    </row>
    <row r="1322" spans="1:15">
      <c r="A1322" s="647">
        <v>1321</v>
      </c>
      <c r="B1322" s="647">
        <v>1700</v>
      </c>
      <c r="C1322" s="646" t="s">
        <v>221</v>
      </c>
      <c r="D1322" s="646">
        <v>22</v>
      </c>
      <c r="F1322" s="654" t="str">
        <f>IF(M1322="R",VLOOKUP(D1322,'Routes and Directions'!$A$2:$D$283,3,FALSE),VLOOKUP(D1322,'Routes and Directions'!$A$2:$D$283,4,FALSE))</f>
        <v>WB</v>
      </c>
      <c r="H1322" s="646">
        <v>0</v>
      </c>
      <c r="I1322" s="646">
        <v>0.156</v>
      </c>
      <c r="K1322" s="646">
        <v>1.4670000000000001</v>
      </c>
      <c r="L1322" s="646">
        <v>1.623</v>
      </c>
      <c r="M1322" s="646" t="s">
        <v>121</v>
      </c>
      <c r="N1322" s="657" t="s">
        <v>123</v>
      </c>
      <c r="O1322" s="646" t="s">
        <v>395</v>
      </c>
    </row>
    <row r="1323" spans="1:15">
      <c r="A1323" s="647">
        <v>1322</v>
      </c>
      <c r="B1323" s="647">
        <v>2100</v>
      </c>
      <c r="C1323" s="646" t="s">
        <v>221</v>
      </c>
      <c r="D1323" s="646">
        <v>22</v>
      </c>
      <c r="F1323" s="654" t="str">
        <f>IF(M1323="R",VLOOKUP(D1323,'Routes and Directions'!$A$2:$D$283,3,FALSE),VLOOKUP(D1323,'Routes and Directions'!$A$2:$D$283,4,FALSE))</f>
        <v>WB</v>
      </c>
      <c r="G1323" s="646" t="s">
        <v>122</v>
      </c>
      <c r="H1323" s="646">
        <v>0.156</v>
      </c>
      <c r="I1323" s="646">
        <v>0.33700000000000002</v>
      </c>
      <c r="K1323" s="646">
        <v>1.623</v>
      </c>
      <c r="L1323" s="646">
        <v>1.804</v>
      </c>
      <c r="M1323" s="646" t="s">
        <v>121</v>
      </c>
      <c r="N1323" s="657" t="s">
        <v>123</v>
      </c>
      <c r="O1323" s="646" t="s">
        <v>395</v>
      </c>
    </row>
    <row r="1324" spans="1:15">
      <c r="A1324" s="647">
        <v>1323</v>
      </c>
      <c r="B1324" s="647">
        <v>2300</v>
      </c>
      <c r="C1324" s="646" t="s">
        <v>221</v>
      </c>
      <c r="D1324" s="646">
        <v>22</v>
      </c>
      <c r="F1324" s="654" t="str">
        <f>IF(M1324="R",VLOOKUP(D1324,'Routes and Directions'!$A$2:$D$283,3,FALSE),VLOOKUP(D1324,'Routes and Directions'!$A$2:$D$283,4,FALSE))</f>
        <v>WB</v>
      </c>
      <c r="G1324" s="646" t="s">
        <v>118</v>
      </c>
      <c r="H1324" s="646">
        <v>0.33700000000000002</v>
      </c>
      <c r="I1324" s="646">
        <v>0.65</v>
      </c>
      <c r="K1324" s="646">
        <v>1.804</v>
      </c>
      <c r="L1324" s="646">
        <v>2.117</v>
      </c>
      <c r="M1324" s="646" t="s">
        <v>121</v>
      </c>
      <c r="N1324" s="657" t="s">
        <v>123</v>
      </c>
      <c r="O1324" s="646" t="s">
        <v>395</v>
      </c>
    </row>
    <row r="1325" spans="1:15">
      <c r="A1325" s="647">
        <v>1324</v>
      </c>
      <c r="B1325" s="647">
        <v>3300</v>
      </c>
      <c r="C1325" s="646" t="s">
        <v>221</v>
      </c>
      <c r="D1325" s="646">
        <v>22</v>
      </c>
      <c r="F1325" s="654" t="str">
        <f>IF(M1325="R",VLOOKUP(D1325,'Routes and Directions'!$A$2:$D$283,3,FALSE),VLOOKUP(D1325,'Routes and Directions'!$A$2:$D$283,4,FALSE))</f>
        <v>WB</v>
      </c>
      <c r="G1325" s="646" t="s">
        <v>118</v>
      </c>
      <c r="H1325" s="646">
        <v>0.66</v>
      </c>
      <c r="I1325" s="646">
        <v>9.673</v>
      </c>
      <c r="K1325" s="646">
        <v>2.117</v>
      </c>
      <c r="L1325" s="646">
        <v>11.13</v>
      </c>
      <c r="M1325" s="646" t="s">
        <v>121</v>
      </c>
      <c r="N1325" s="657" t="s">
        <v>123</v>
      </c>
      <c r="O1325" s="646" t="s">
        <v>395</v>
      </c>
    </row>
    <row r="1326" spans="1:15">
      <c r="A1326" s="647">
        <v>1325</v>
      </c>
      <c r="B1326" s="647">
        <v>9400</v>
      </c>
      <c r="C1326" s="646" t="s">
        <v>221</v>
      </c>
      <c r="D1326" s="646">
        <v>22</v>
      </c>
      <c r="F1326" s="654" t="str">
        <f>IF(M1326="R",VLOOKUP(D1326,'Routes and Directions'!$A$2:$D$283,3,FALSE),VLOOKUP(D1326,'Routes and Directions'!$A$2:$D$283,4,FALSE))</f>
        <v>WB</v>
      </c>
      <c r="G1326" s="646" t="s">
        <v>121</v>
      </c>
      <c r="H1326" s="646">
        <v>9.673</v>
      </c>
      <c r="I1326" s="646">
        <v>9.7769999999999992</v>
      </c>
      <c r="K1326" s="646">
        <v>11.13</v>
      </c>
      <c r="L1326" s="646">
        <v>11.234</v>
      </c>
      <c r="M1326" s="646" t="s">
        <v>121</v>
      </c>
      <c r="N1326" s="657" t="s">
        <v>123</v>
      </c>
      <c r="O1326" s="646" t="s">
        <v>395</v>
      </c>
    </row>
    <row r="1327" spans="1:15">
      <c r="A1327" s="647">
        <v>1326</v>
      </c>
      <c r="B1327" s="647">
        <v>9500</v>
      </c>
      <c r="C1327" s="646" t="s">
        <v>221</v>
      </c>
      <c r="D1327" s="646">
        <v>22</v>
      </c>
      <c r="F1327" s="654" t="str">
        <f>IF(M1327="R",VLOOKUP(D1327,'Routes and Directions'!$A$2:$D$283,3,FALSE),VLOOKUP(D1327,'Routes and Directions'!$A$2:$D$283,4,FALSE))</f>
        <v>WB</v>
      </c>
      <c r="G1327" s="646" t="s">
        <v>118</v>
      </c>
      <c r="H1327" s="646">
        <v>9.673</v>
      </c>
      <c r="I1327" s="646">
        <v>13.164</v>
      </c>
      <c r="K1327" s="646">
        <v>11.234</v>
      </c>
      <c r="L1327" s="646">
        <v>14.725</v>
      </c>
      <c r="M1327" s="646" t="s">
        <v>121</v>
      </c>
      <c r="N1327" s="657" t="s">
        <v>123</v>
      </c>
      <c r="O1327" s="646" t="s">
        <v>395</v>
      </c>
    </row>
    <row r="1328" spans="1:15">
      <c r="A1328" s="647">
        <v>1327</v>
      </c>
      <c r="B1328" s="647">
        <v>100</v>
      </c>
      <c r="C1328" s="646" t="s">
        <v>203</v>
      </c>
      <c r="D1328" s="646">
        <v>23</v>
      </c>
      <c r="F1328" s="654" t="str">
        <f>IF(M1328="R",VLOOKUP(D1328,'Routes and Directions'!$A$2:$D$283,3,FALSE),VLOOKUP(D1328,'Routes and Directions'!$A$2:$D$283,4,FALSE))</f>
        <v>NB</v>
      </c>
      <c r="H1328" s="646">
        <v>0</v>
      </c>
      <c r="I1328" s="646">
        <v>8.9</v>
      </c>
      <c r="K1328" s="646">
        <v>0</v>
      </c>
      <c r="L1328" s="646">
        <v>8.9</v>
      </c>
      <c r="M1328" s="646" t="s">
        <v>118</v>
      </c>
      <c r="N1328" s="657" t="s">
        <v>115</v>
      </c>
      <c r="O1328" s="646" t="s">
        <v>396</v>
      </c>
    </row>
    <row r="1329" spans="1:15">
      <c r="A1329" s="647">
        <v>1328</v>
      </c>
      <c r="B1329" s="647">
        <v>500</v>
      </c>
      <c r="C1329" s="646" t="s">
        <v>196</v>
      </c>
      <c r="D1329" s="646">
        <v>23</v>
      </c>
      <c r="F1329" s="654" t="str">
        <f>IF(M1329="R",VLOOKUP(D1329,'Routes and Directions'!$A$2:$D$283,3,FALSE),VLOOKUP(D1329,'Routes and Directions'!$A$2:$D$283,4,FALSE))</f>
        <v>NB</v>
      </c>
      <c r="H1329" s="646">
        <v>0</v>
      </c>
      <c r="I1329" s="646">
        <v>1.149</v>
      </c>
      <c r="K1329" s="646">
        <v>8.9</v>
      </c>
      <c r="L1329" s="646">
        <v>10.048999999999999</v>
      </c>
      <c r="M1329" s="646" t="s">
        <v>118</v>
      </c>
      <c r="N1329" s="657" t="s">
        <v>115</v>
      </c>
      <c r="O1329" s="646" t="s">
        <v>396</v>
      </c>
    </row>
    <row r="1330" spans="1:15">
      <c r="A1330" s="647">
        <v>1329</v>
      </c>
      <c r="B1330" s="647">
        <v>700</v>
      </c>
      <c r="C1330" s="646" t="s">
        <v>196</v>
      </c>
      <c r="D1330" s="646">
        <v>23</v>
      </c>
      <c r="F1330" s="654" t="str">
        <f>IF(M1330="R",VLOOKUP(D1330,'Routes and Directions'!$A$2:$D$283,3,FALSE),VLOOKUP(D1330,'Routes and Directions'!$A$2:$D$283,4,FALSE))</f>
        <v>NB</v>
      </c>
      <c r="G1330" s="646" t="s">
        <v>122</v>
      </c>
      <c r="H1330" s="646">
        <v>1.427</v>
      </c>
      <c r="I1330" s="646">
        <v>1.569</v>
      </c>
      <c r="K1330" s="646">
        <v>10.048999999999999</v>
      </c>
      <c r="L1330" s="646">
        <v>10.191000000000001</v>
      </c>
      <c r="M1330" s="646" t="s">
        <v>118</v>
      </c>
      <c r="N1330" s="657" t="s">
        <v>115</v>
      </c>
      <c r="O1330" s="646" t="s">
        <v>396</v>
      </c>
    </row>
    <row r="1331" spans="1:15">
      <c r="A1331" s="647">
        <v>1330</v>
      </c>
      <c r="B1331" s="647">
        <v>1000</v>
      </c>
      <c r="C1331" s="646" t="s">
        <v>196</v>
      </c>
      <c r="D1331" s="646">
        <v>23</v>
      </c>
      <c r="F1331" s="654" t="str">
        <f>IF(M1331="R",VLOOKUP(D1331,'Routes and Directions'!$A$2:$D$283,3,FALSE),VLOOKUP(D1331,'Routes and Directions'!$A$2:$D$283,4,FALSE))</f>
        <v>NB</v>
      </c>
      <c r="G1331" s="646" t="s">
        <v>118</v>
      </c>
      <c r="H1331" s="646">
        <v>1.569</v>
      </c>
      <c r="I1331" s="646">
        <v>3.32</v>
      </c>
      <c r="K1331" s="646">
        <v>10.191000000000001</v>
      </c>
      <c r="L1331" s="646">
        <v>11.942</v>
      </c>
      <c r="M1331" s="646" t="s">
        <v>118</v>
      </c>
      <c r="N1331" s="657" t="s">
        <v>123</v>
      </c>
      <c r="O1331" s="646" t="s">
        <v>396</v>
      </c>
    </row>
    <row r="1332" spans="1:15">
      <c r="A1332" s="647">
        <v>1331</v>
      </c>
      <c r="B1332" s="647">
        <v>2900</v>
      </c>
      <c r="C1332" s="646" t="s">
        <v>196</v>
      </c>
      <c r="D1332" s="646">
        <v>23</v>
      </c>
      <c r="F1332" s="654" t="str">
        <f>IF(M1332="R",VLOOKUP(D1332,'Routes and Directions'!$A$2:$D$283,3,FALSE),VLOOKUP(D1332,'Routes and Directions'!$A$2:$D$283,4,FALSE))</f>
        <v>NB</v>
      </c>
      <c r="G1332" s="646" t="s">
        <v>118</v>
      </c>
      <c r="H1332" s="646">
        <v>3.339</v>
      </c>
      <c r="I1332" s="646">
        <v>11.451000000000001</v>
      </c>
      <c r="K1332" s="646">
        <v>11.942</v>
      </c>
      <c r="L1332" s="646">
        <v>20.053999999999998</v>
      </c>
      <c r="M1332" s="646" t="s">
        <v>118</v>
      </c>
      <c r="N1332" s="657" t="s">
        <v>123</v>
      </c>
      <c r="O1332" s="646" t="s">
        <v>396</v>
      </c>
    </row>
    <row r="1333" spans="1:15">
      <c r="A1333" s="647">
        <v>1332</v>
      </c>
      <c r="B1333" s="647">
        <v>8902</v>
      </c>
      <c r="C1333" s="646" t="s">
        <v>196</v>
      </c>
      <c r="D1333" s="646">
        <v>23</v>
      </c>
      <c r="F1333" s="654" t="str">
        <f>IF(M1333="R",VLOOKUP(D1333,'Routes and Directions'!$A$2:$D$283,3,FALSE),VLOOKUP(D1333,'Routes and Directions'!$A$2:$D$283,4,FALSE))</f>
        <v>NB</v>
      </c>
      <c r="G1333" s="646" t="s">
        <v>122</v>
      </c>
      <c r="H1333" s="646">
        <v>11.545</v>
      </c>
      <c r="I1333" s="646">
        <v>12.26</v>
      </c>
      <c r="K1333" s="646">
        <v>20.053999999999998</v>
      </c>
      <c r="L1333" s="646">
        <v>20.768999999999998</v>
      </c>
      <c r="M1333" s="646" t="s">
        <v>118</v>
      </c>
      <c r="N1333" s="657" t="s">
        <v>123</v>
      </c>
      <c r="O1333" s="646" t="s">
        <v>396</v>
      </c>
    </row>
    <row r="1334" spans="1:15">
      <c r="A1334" s="647">
        <v>1333</v>
      </c>
      <c r="B1334" s="647">
        <v>9410</v>
      </c>
      <c r="C1334" s="646" t="s">
        <v>196</v>
      </c>
      <c r="D1334" s="646">
        <v>23</v>
      </c>
      <c r="F1334" s="654" t="str">
        <f>IF(M1334="R",VLOOKUP(D1334,'Routes and Directions'!$A$2:$D$283,3,FALSE),VLOOKUP(D1334,'Routes and Directions'!$A$2:$D$283,4,FALSE))</f>
        <v>NB</v>
      </c>
      <c r="G1334" s="646" t="s">
        <v>118</v>
      </c>
      <c r="H1334" s="646">
        <v>12.9</v>
      </c>
      <c r="I1334" s="646">
        <v>13.137</v>
      </c>
      <c r="K1334" s="646">
        <v>20.768999999999998</v>
      </c>
      <c r="L1334" s="646">
        <v>21.006</v>
      </c>
      <c r="M1334" s="646" t="s">
        <v>118</v>
      </c>
      <c r="N1334" s="657" t="s">
        <v>123</v>
      </c>
      <c r="O1334" s="646" t="s">
        <v>396</v>
      </c>
    </row>
    <row r="1335" spans="1:15">
      <c r="A1335" s="647">
        <v>1334</v>
      </c>
      <c r="B1335" s="647">
        <v>9410</v>
      </c>
      <c r="C1335" s="646" t="s">
        <v>196</v>
      </c>
      <c r="D1335" s="646">
        <v>23</v>
      </c>
      <c r="F1335" s="654" t="str">
        <f>IF(M1335="R",VLOOKUP(D1335,'Routes and Directions'!$A$2:$D$283,3,FALSE),VLOOKUP(D1335,'Routes and Directions'!$A$2:$D$283,4,FALSE))</f>
        <v>NB</v>
      </c>
      <c r="G1335" s="646" t="s">
        <v>118</v>
      </c>
      <c r="H1335" s="646">
        <v>13.137</v>
      </c>
      <c r="I1335" s="646">
        <v>13.372999999999999</v>
      </c>
      <c r="K1335" s="646">
        <v>21.006</v>
      </c>
      <c r="L1335" s="646">
        <v>21.242000000000001</v>
      </c>
      <c r="M1335" s="646" t="s">
        <v>118</v>
      </c>
      <c r="N1335" s="657" t="s">
        <v>115</v>
      </c>
      <c r="O1335" s="646" t="s">
        <v>396</v>
      </c>
    </row>
    <row r="1336" spans="1:15">
      <c r="A1336" s="647">
        <v>1335</v>
      </c>
      <c r="B1336" s="647">
        <v>9500</v>
      </c>
      <c r="C1336" s="646" t="s">
        <v>196</v>
      </c>
      <c r="D1336" s="646">
        <v>23</v>
      </c>
      <c r="F1336" s="654" t="str">
        <f>IF(M1336="R",VLOOKUP(D1336,'Routes and Directions'!$A$2:$D$283,3,FALSE),VLOOKUP(D1336,'Routes and Directions'!$A$2:$D$283,4,FALSE))</f>
        <v>NB</v>
      </c>
      <c r="H1336" s="646">
        <v>13.37</v>
      </c>
      <c r="I1336" s="646">
        <v>13.448</v>
      </c>
      <c r="K1336" s="646">
        <v>21.242000000000001</v>
      </c>
      <c r="L1336" s="646">
        <v>21.32</v>
      </c>
      <c r="M1336" s="646" t="s">
        <v>118</v>
      </c>
      <c r="N1336" s="657" t="s">
        <v>115</v>
      </c>
      <c r="O1336" s="646" t="s">
        <v>396</v>
      </c>
    </row>
    <row r="1337" spans="1:15">
      <c r="A1337" s="647">
        <v>1336</v>
      </c>
      <c r="B1337" s="647">
        <v>9500</v>
      </c>
      <c r="C1337" s="646" t="s">
        <v>196</v>
      </c>
      <c r="D1337" s="646">
        <v>23</v>
      </c>
      <c r="F1337" s="654" t="str">
        <f>IF(M1337="R",VLOOKUP(D1337,'Routes and Directions'!$A$2:$D$283,3,FALSE),VLOOKUP(D1337,'Routes and Directions'!$A$2:$D$283,4,FALSE))</f>
        <v>NB</v>
      </c>
      <c r="H1337" s="646">
        <v>13.448</v>
      </c>
      <c r="I1337" s="646">
        <v>13.808</v>
      </c>
      <c r="K1337" s="646">
        <v>21.32</v>
      </c>
      <c r="L1337" s="646">
        <v>21.68</v>
      </c>
      <c r="M1337" s="646" t="s">
        <v>118</v>
      </c>
      <c r="N1337" s="657" t="s">
        <v>123</v>
      </c>
      <c r="O1337" s="646" t="s">
        <v>396</v>
      </c>
    </row>
    <row r="1338" spans="1:15">
      <c r="A1338" s="647">
        <v>1337</v>
      </c>
      <c r="B1338" s="647">
        <v>9500</v>
      </c>
      <c r="C1338" s="646" t="s">
        <v>196</v>
      </c>
      <c r="D1338" s="646">
        <v>23</v>
      </c>
      <c r="F1338" s="654" t="str">
        <f>IF(M1338="R",VLOOKUP(D1338,'Routes and Directions'!$A$2:$D$283,3,FALSE),VLOOKUP(D1338,'Routes and Directions'!$A$2:$D$283,4,FALSE))</f>
        <v>NB</v>
      </c>
      <c r="H1338" s="646">
        <v>13.808</v>
      </c>
      <c r="I1338" s="646">
        <v>20.99</v>
      </c>
      <c r="K1338" s="646">
        <v>21.68</v>
      </c>
      <c r="L1338" s="646">
        <v>28.861999999999998</v>
      </c>
      <c r="M1338" s="646" t="s">
        <v>118</v>
      </c>
      <c r="N1338" s="657" t="s">
        <v>115</v>
      </c>
      <c r="O1338" s="646" t="s">
        <v>396</v>
      </c>
    </row>
    <row r="1339" spans="1:15">
      <c r="A1339" s="647">
        <v>1338</v>
      </c>
      <c r="B1339" s="647">
        <v>11260</v>
      </c>
      <c r="C1339" s="646" t="s">
        <v>196</v>
      </c>
      <c r="D1339" s="646">
        <v>23</v>
      </c>
      <c r="F1339" s="654" t="str">
        <f>IF(M1339="R",VLOOKUP(D1339,'Routes and Directions'!$A$2:$D$283,3,FALSE),VLOOKUP(D1339,'Routes and Directions'!$A$2:$D$283,4,FALSE))</f>
        <v>NB</v>
      </c>
      <c r="G1339" s="646" t="s">
        <v>118</v>
      </c>
      <c r="H1339" s="646">
        <v>20.99</v>
      </c>
      <c r="I1339" s="646">
        <v>21.495000000000001</v>
      </c>
      <c r="K1339" s="646">
        <v>28.861999999999998</v>
      </c>
      <c r="L1339" s="646">
        <v>29.367000000000001</v>
      </c>
      <c r="M1339" s="646" t="s">
        <v>118</v>
      </c>
      <c r="N1339" s="657" t="s">
        <v>115</v>
      </c>
      <c r="O1339" s="646" t="s">
        <v>396</v>
      </c>
    </row>
    <row r="1340" spans="1:15">
      <c r="A1340" s="647">
        <v>1339</v>
      </c>
      <c r="B1340" s="647">
        <v>11280</v>
      </c>
      <c r="C1340" s="646" t="s">
        <v>196</v>
      </c>
      <c r="D1340" s="646">
        <v>23</v>
      </c>
      <c r="F1340" s="654" t="str">
        <f>IF(M1340="R",VLOOKUP(D1340,'Routes and Directions'!$A$2:$D$283,3,FALSE),VLOOKUP(D1340,'Routes and Directions'!$A$2:$D$283,4,FALSE))</f>
        <v>NB</v>
      </c>
      <c r="H1340" s="646">
        <v>21.507999999999999</v>
      </c>
      <c r="I1340" s="646">
        <v>23.38</v>
      </c>
      <c r="K1340" s="646">
        <v>29.367000000000001</v>
      </c>
      <c r="L1340" s="646">
        <v>31.239000000000001</v>
      </c>
      <c r="M1340" s="646" t="s">
        <v>118</v>
      </c>
      <c r="N1340" s="657" t="s">
        <v>115</v>
      </c>
      <c r="O1340" s="646" t="s">
        <v>396</v>
      </c>
    </row>
    <row r="1341" spans="1:15">
      <c r="A1341" s="647">
        <v>1340</v>
      </c>
      <c r="B1341" s="647">
        <v>11700</v>
      </c>
      <c r="C1341" s="646" t="s">
        <v>196</v>
      </c>
      <c r="D1341" s="646">
        <v>23</v>
      </c>
      <c r="F1341" s="654" t="str">
        <f>IF(M1341="R",VLOOKUP(D1341,'Routes and Directions'!$A$2:$D$283,3,FALSE),VLOOKUP(D1341,'Routes and Directions'!$A$2:$D$283,4,FALSE))</f>
        <v>NB</v>
      </c>
      <c r="G1341" s="646" t="s">
        <v>118</v>
      </c>
      <c r="H1341" s="646">
        <v>23.373999999999999</v>
      </c>
      <c r="I1341" s="646">
        <v>24.138999999999999</v>
      </c>
      <c r="K1341" s="646">
        <v>31.239000000000001</v>
      </c>
      <c r="L1341" s="646">
        <v>32.003999999999998</v>
      </c>
      <c r="M1341" s="646" t="s">
        <v>118</v>
      </c>
      <c r="N1341" s="657" t="s">
        <v>115</v>
      </c>
      <c r="O1341" s="646" t="s">
        <v>396</v>
      </c>
    </row>
    <row r="1342" spans="1:15">
      <c r="A1342" s="647">
        <v>1341</v>
      </c>
      <c r="B1342" s="647">
        <v>11970</v>
      </c>
      <c r="C1342" s="646" t="s">
        <v>196</v>
      </c>
      <c r="D1342" s="646">
        <v>23</v>
      </c>
      <c r="F1342" s="654" t="str">
        <f>IF(M1342="R",VLOOKUP(D1342,'Routes and Directions'!$A$2:$D$283,3,FALSE),VLOOKUP(D1342,'Routes and Directions'!$A$2:$D$283,4,FALSE))</f>
        <v>NB</v>
      </c>
      <c r="H1342" s="646">
        <v>24.138999999999999</v>
      </c>
      <c r="I1342" s="646">
        <v>24.164999999999999</v>
      </c>
      <c r="K1342" s="646">
        <v>32.003999999999998</v>
      </c>
      <c r="L1342" s="646">
        <v>32.03</v>
      </c>
      <c r="M1342" s="646" t="s">
        <v>118</v>
      </c>
      <c r="N1342" s="657" t="s">
        <v>115</v>
      </c>
      <c r="O1342" s="646" t="s">
        <v>396</v>
      </c>
    </row>
    <row r="1343" spans="1:15">
      <c r="A1343" s="647">
        <v>1342</v>
      </c>
      <c r="B1343" s="647">
        <v>100</v>
      </c>
      <c r="C1343" s="646" t="s">
        <v>203</v>
      </c>
      <c r="D1343" s="646">
        <v>23</v>
      </c>
      <c r="F1343" s="654" t="str">
        <f>IF(M1343="R",VLOOKUP(D1343,'Routes and Directions'!$A$2:$D$283,3,FALSE),VLOOKUP(D1343,'Routes and Directions'!$A$2:$D$283,4,FALSE))</f>
        <v>SB</v>
      </c>
      <c r="H1343" s="646">
        <v>0</v>
      </c>
      <c r="I1343" s="646">
        <v>8.9</v>
      </c>
      <c r="K1343" s="646">
        <v>0</v>
      </c>
      <c r="L1343" s="646">
        <v>8.9</v>
      </c>
      <c r="M1343" s="646" t="s">
        <v>121</v>
      </c>
      <c r="N1343" s="657" t="s">
        <v>115</v>
      </c>
      <c r="O1343" s="646" t="s">
        <v>397</v>
      </c>
    </row>
    <row r="1344" spans="1:15">
      <c r="A1344" s="647">
        <v>1343</v>
      </c>
      <c r="B1344" s="647">
        <v>500</v>
      </c>
      <c r="C1344" s="646" t="s">
        <v>196</v>
      </c>
      <c r="D1344" s="646">
        <v>23</v>
      </c>
      <c r="F1344" s="654" t="str">
        <f>IF(M1344="R",VLOOKUP(D1344,'Routes and Directions'!$A$2:$D$283,3,FALSE),VLOOKUP(D1344,'Routes and Directions'!$A$2:$D$283,4,FALSE))</f>
        <v>SB</v>
      </c>
      <c r="H1344" s="646">
        <v>0</v>
      </c>
      <c r="I1344" s="646">
        <v>1.149</v>
      </c>
      <c r="K1344" s="646">
        <v>8.9</v>
      </c>
      <c r="L1344" s="646">
        <v>10.048999999999999</v>
      </c>
      <c r="M1344" s="646" t="s">
        <v>121</v>
      </c>
      <c r="N1344" s="657" t="s">
        <v>115</v>
      </c>
      <c r="O1344" s="646" t="s">
        <v>397</v>
      </c>
    </row>
    <row r="1345" spans="1:15">
      <c r="A1345" s="647">
        <v>1344</v>
      </c>
      <c r="B1345" s="647">
        <v>700</v>
      </c>
      <c r="C1345" s="646" t="s">
        <v>196</v>
      </c>
      <c r="D1345" s="646">
        <v>23</v>
      </c>
      <c r="F1345" s="654" t="str">
        <f>IF(M1345="R",VLOOKUP(D1345,'Routes and Directions'!$A$2:$D$283,3,FALSE),VLOOKUP(D1345,'Routes and Directions'!$A$2:$D$283,4,FALSE))</f>
        <v>SB</v>
      </c>
      <c r="G1345" s="646" t="s">
        <v>122</v>
      </c>
      <c r="H1345" s="646">
        <v>1.427</v>
      </c>
      <c r="I1345" s="646">
        <v>1.569</v>
      </c>
      <c r="K1345" s="646">
        <v>10.048999999999999</v>
      </c>
      <c r="L1345" s="646">
        <v>10.191000000000001</v>
      </c>
      <c r="M1345" s="646" t="s">
        <v>121</v>
      </c>
      <c r="N1345" s="657" t="s">
        <v>115</v>
      </c>
      <c r="O1345" s="646" t="s">
        <v>397</v>
      </c>
    </row>
    <row r="1346" spans="1:15">
      <c r="A1346" s="647">
        <v>1345</v>
      </c>
      <c r="B1346" s="647">
        <v>1000</v>
      </c>
      <c r="C1346" s="646" t="s">
        <v>196</v>
      </c>
      <c r="D1346" s="646">
        <v>23</v>
      </c>
      <c r="F1346" s="654" t="str">
        <f>IF(M1346="R",VLOOKUP(D1346,'Routes and Directions'!$A$2:$D$283,3,FALSE),VLOOKUP(D1346,'Routes and Directions'!$A$2:$D$283,4,FALSE))</f>
        <v>SB</v>
      </c>
      <c r="G1346" s="646" t="s">
        <v>118</v>
      </c>
      <c r="H1346" s="646">
        <v>1.569</v>
      </c>
      <c r="I1346" s="646">
        <v>3.32</v>
      </c>
      <c r="K1346" s="646">
        <v>10.191000000000001</v>
      </c>
      <c r="L1346" s="646">
        <v>11.942</v>
      </c>
      <c r="M1346" s="646" t="s">
        <v>121</v>
      </c>
      <c r="N1346" s="657" t="s">
        <v>123</v>
      </c>
      <c r="O1346" s="646" t="s">
        <v>397</v>
      </c>
    </row>
    <row r="1347" spans="1:15">
      <c r="A1347" s="647">
        <v>1346</v>
      </c>
      <c r="B1347" s="647">
        <v>2900</v>
      </c>
      <c r="C1347" s="646" t="s">
        <v>196</v>
      </c>
      <c r="D1347" s="646">
        <v>23</v>
      </c>
      <c r="F1347" s="654" t="str">
        <f>IF(M1347="R",VLOOKUP(D1347,'Routes and Directions'!$A$2:$D$283,3,FALSE),VLOOKUP(D1347,'Routes and Directions'!$A$2:$D$283,4,FALSE))</f>
        <v>SB</v>
      </c>
      <c r="G1347" s="646" t="s">
        <v>118</v>
      </c>
      <c r="H1347" s="646">
        <v>3.339</v>
      </c>
      <c r="I1347" s="646">
        <v>11.451000000000001</v>
      </c>
      <c r="K1347" s="646">
        <v>11.942</v>
      </c>
      <c r="L1347" s="646">
        <v>20.053999999999998</v>
      </c>
      <c r="M1347" s="646" t="s">
        <v>121</v>
      </c>
      <c r="N1347" s="657" t="s">
        <v>123</v>
      </c>
      <c r="O1347" s="646" t="s">
        <v>397</v>
      </c>
    </row>
    <row r="1348" spans="1:15">
      <c r="A1348" s="647">
        <v>1347</v>
      </c>
      <c r="B1348" s="647">
        <v>8902</v>
      </c>
      <c r="C1348" s="646" t="s">
        <v>196</v>
      </c>
      <c r="D1348" s="646">
        <v>23</v>
      </c>
      <c r="F1348" s="654" t="str">
        <f>IF(M1348="R",VLOOKUP(D1348,'Routes and Directions'!$A$2:$D$283,3,FALSE),VLOOKUP(D1348,'Routes and Directions'!$A$2:$D$283,4,FALSE))</f>
        <v>SB</v>
      </c>
      <c r="G1348" s="646" t="s">
        <v>122</v>
      </c>
      <c r="H1348" s="646">
        <v>11.545</v>
      </c>
      <c r="I1348" s="646">
        <v>12.26</v>
      </c>
      <c r="K1348" s="646">
        <v>20.053999999999998</v>
      </c>
      <c r="L1348" s="646">
        <v>20.768999999999998</v>
      </c>
      <c r="M1348" s="646" t="s">
        <v>121</v>
      </c>
      <c r="N1348" s="657" t="s">
        <v>123</v>
      </c>
      <c r="O1348" s="646" t="s">
        <v>397</v>
      </c>
    </row>
    <row r="1349" spans="1:15">
      <c r="A1349" s="647">
        <v>1348</v>
      </c>
      <c r="B1349" s="647">
        <v>9410</v>
      </c>
      <c r="C1349" s="646" t="s">
        <v>196</v>
      </c>
      <c r="D1349" s="646">
        <v>23</v>
      </c>
      <c r="F1349" s="654" t="str">
        <f>IF(M1349="R",VLOOKUP(D1349,'Routes and Directions'!$A$2:$D$283,3,FALSE),VLOOKUP(D1349,'Routes and Directions'!$A$2:$D$283,4,FALSE))</f>
        <v>SB</v>
      </c>
      <c r="G1349" s="646" t="s">
        <v>118</v>
      </c>
      <c r="H1349" s="646">
        <v>12.9</v>
      </c>
      <c r="I1349" s="646">
        <v>13.137</v>
      </c>
      <c r="K1349" s="646">
        <v>20.768999999999998</v>
      </c>
      <c r="L1349" s="646">
        <v>21.006</v>
      </c>
      <c r="M1349" s="646" t="s">
        <v>121</v>
      </c>
      <c r="N1349" s="657" t="s">
        <v>123</v>
      </c>
      <c r="O1349" s="646" t="s">
        <v>397</v>
      </c>
    </row>
    <row r="1350" spans="1:15">
      <c r="A1350" s="647">
        <v>1349</v>
      </c>
      <c r="B1350" s="647">
        <v>9410</v>
      </c>
      <c r="C1350" s="646" t="s">
        <v>196</v>
      </c>
      <c r="D1350" s="646">
        <v>23</v>
      </c>
      <c r="F1350" s="654" t="str">
        <f>IF(M1350="R",VLOOKUP(D1350,'Routes and Directions'!$A$2:$D$283,3,FALSE),VLOOKUP(D1350,'Routes and Directions'!$A$2:$D$283,4,FALSE))</f>
        <v>SB</v>
      </c>
      <c r="G1350" s="646" t="s">
        <v>118</v>
      </c>
      <c r="H1350" s="646">
        <v>13.137</v>
      </c>
      <c r="I1350" s="646">
        <v>13.372999999999999</v>
      </c>
      <c r="K1350" s="646">
        <v>21.006</v>
      </c>
      <c r="L1350" s="646">
        <v>21.242000000000001</v>
      </c>
      <c r="M1350" s="646" t="s">
        <v>121</v>
      </c>
      <c r="N1350" s="657" t="s">
        <v>115</v>
      </c>
      <c r="O1350" s="646" t="s">
        <v>397</v>
      </c>
    </row>
    <row r="1351" spans="1:15">
      <c r="A1351" s="647">
        <v>1350</v>
      </c>
      <c r="B1351" s="647">
        <v>9500</v>
      </c>
      <c r="C1351" s="646" t="s">
        <v>196</v>
      </c>
      <c r="D1351" s="646">
        <v>23</v>
      </c>
      <c r="F1351" s="654" t="str">
        <f>IF(M1351="R",VLOOKUP(D1351,'Routes and Directions'!$A$2:$D$283,3,FALSE),VLOOKUP(D1351,'Routes and Directions'!$A$2:$D$283,4,FALSE))</f>
        <v>SB</v>
      </c>
      <c r="H1351" s="646">
        <v>13.37</v>
      </c>
      <c r="I1351" s="646">
        <v>13.448</v>
      </c>
      <c r="K1351" s="646">
        <v>21.242000000000001</v>
      </c>
      <c r="L1351" s="646">
        <v>21.32</v>
      </c>
      <c r="M1351" s="646" t="s">
        <v>121</v>
      </c>
      <c r="N1351" s="657" t="s">
        <v>115</v>
      </c>
      <c r="O1351" s="646" t="s">
        <v>397</v>
      </c>
    </row>
    <row r="1352" spans="1:15">
      <c r="A1352" s="647">
        <v>1351</v>
      </c>
      <c r="B1352" s="647">
        <v>9500</v>
      </c>
      <c r="C1352" s="646" t="s">
        <v>196</v>
      </c>
      <c r="D1352" s="646">
        <v>23</v>
      </c>
      <c r="F1352" s="654" t="str">
        <f>IF(M1352="R",VLOOKUP(D1352,'Routes and Directions'!$A$2:$D$283,3,FALSE),VLOOKUP(D1352,'Routes and Directions'!$A$2:$D$283,4,FALSE))</f>
        <v>SB</v>
      </c>
      <c r="H1352" s="646">
        <v>13.448</v>
      </c>
      <c r="I1352" s="646">
        <v>13.808</v>
      </c>
      <c r="K1352" s="646">
        <v>21.32</v>
      </c>
      <c r="L1352" s="646">
        <v>21.68</v>
      </c>
      <c r="M1352" s="646" t="s">
        <v>121</v>
      </c>
      <c r="N1352" s="657" t="s">
        <v>123</v>
      </c>
      <c r="O1352" s="646" t="s">
        <v>397</v>
      </c>
    </row>
    <row r="1353" spans="1:15">
      <c r="A1353" s="647">
        <v>1352</v>
      </c>
      <c r="B1353" s="647">
        <v>9500</v>
      </c>
      <c r="C1353" s="646" t="s">
        <v>196</v>
      </c>
      <c r="D1353" s="646">
        <v>23</v>
      </c>
      <c r="F1353" s="654" t="str">
        <f>IF(M1353="R",VLOOKUP(D1353,'Routes and Directions'!$A$2:$D$283,3,FALSE),VLOOKUP(D1353,'Routes and Directions'!$A$2:$D$283,4,FALSE))</f>
        <v>SB</v>
      </c>
      <c r="H1353" s="646">
        <v>13.808</v>
      </c>
      <c r="I1353" s="646">
        <v>20.99</v>
      </c>
      <c r="K1353" s="646">
        <v>21.68</v>
      </c>
      <c r="L1353" s="646">
        <v>28.861999999999998</v>
      </c>
      <c r="M1353" s="646" t="s">
        <v>121</v>
      </c>
      <c r="N1353" s="657" t="s">
        <v>115</v>
      </c>
      <c r="O1353" s="646" t="s">
        <v>397</v>
      </c>
    </row>
    <row r="1354" spans="1:15">
      <c r="A1354" s="647">
        <v>1353</v>
      </c>
      <c r="B1354" s="647">
        <v>11260</v>
      </c>
      <c r="C1354" s="646" t="s">
        <v>196</v>
      </c>
      <c r="D1354" s="646">
        <v>23</v>
      </c>
      <c r="F1354" s="654" t="str">
        <f>IF(M1354="R",VLOOKUP(D1354,'Routes and Directions'!$A$2:$D$283,3,FALSE),VLOOKUP(D1354,'Routes and Directions'!$A$2:$D$283,4,FALSE))</f>
        <v>SB</v>
      </c>
      <c r="G1354" s="646" t="s">
        <v>118</v>
      </c>
      <c r="H1354" s="646">
        <v>20.99</v>
      </c>
      <c r="I1354" s="646">
        <v>21.495000000000001</v>
      </c>
      <c r="K1354" s="646">
        <v>28.861999999999998</v>
      </c>
      <c r="L1354" s="646">
        <v>29.367000000000001</v>
      </c>
      <c r="M1354" s="646" t="s">
        <v>121</v>
      </c>
      <c r="N1354" s="657" t="s">
        <v>115</v>
      </c>
      <c r="O1354" s="646" t="s">
        <v>397</v>
      </c>
    </row>
    <row r="1355" spans="1:15">
      <c r="A1355" s="647">
        <v>1354</v>
      </c>
      <c r="B1355" s="647">
        <v>11280</v>
      </c>
      <c r="C1355" s="646" t="s">
        <v>196</v>
      </c>
      <c r="D1355" s="646">
        <v>23</v>
      </c>
      <c r="F1355" s="654" t="str">
        <f>IF(M1355="R",VLOOKUP(D1355,'Routes and Directions'!$A$2:$D$283,3,FALSE),VLOOKUP(D1355,'Routes and Directions'!$A$2:$D$283,4,FALSE))</f>
        <v>SB</v>
      </c>
      <c r="H1355" s="646">
        <v>21.507999999999999</v>
      </c>
      <c r="I1355" s="646">
        <v>23.38</v>
      </c>
      <c r="K1355" s="646">
        <v>29.367000000000001</v>
      </c>
      <c r="L1355" s="646">
        <v>31.239000000000001</v>
      </c>
      <c r="M1355" s="646" t="s">
        <v>121</v>
      </c>
      <c r="N1355" s="657" t="s">
        <v>115</v>
      </c>
      <c r="O1355" s="646" t="s">
        <v>397</v>
      </c>
    </row>
    <row r="1356" spans="1:15">
      <c r="A1356" s="647">
        <v>1355</v>
      </c>
      <c r="B1356" s="647">
        <v>11700</v>
      </c>
      <c r="C1356" s="646" t="s">
        <v>196</v>
      </c>
      <c r="D1356" s="646">
        <v>23</v>
      </c>
      <c r="F1356" s="654" t="str">
        <f>IF(M1356="R",VLOOKUP(D1356,'Routes and Directions'!$A$2:$D$283,3,FALSE),VLOOKUP(D1356,'Routes and Directions'!$A$2:$D$283,4,FALSE))</f>
        <v>SB</v>
      </c>
      <c r="G1356" s="646" t="s">
        <v>118</v>
      </c>
      <c r="H1356" s="646">
        <v>23.373999999999999</v>
      </c>
      <c r="I1356" s="646">
        <v>24.138999999999999</v>
      </c>
      <c r="K1356" s="646">
        <v>31.239000000000001</v>
      </c>
      <c r="L1356" s="646">
        <v>32.003999999999998</v>
      </c>
      <c r="M1356" s="646" t="s">
        <v>121</v>
      </c>
      <c r="N1356" s="657" t="s">
        <v>115</v>
      </c>
      <c r="O1356" s="646" t="s">
        <v>397</v>
      </c>
    </row>
    <row r="1357" spans="1:15">
      <c r="A1357" s="647">
        <v>1356</v>
      </c>
      <c r="B1357" s="647">
        <v>11970</v>
      </c>
      <c r="C1357" s="646" t="s">
        <v>196</v>
      </c>
      <c r="D1357" s="646">
        <v>23</v>
      </c>
      <c r="F1357" s="654" t="str">
        <f>IF(M1357="R",VLOOKUP(D1357,'Routes and Directions'!$A$2:$D$283,3,FALSE),VLOOKUP(D1357,'Routes and Directions'!$A$2:$D$283,4,FALSE))</f>
        <v>SB</v>
      </c>
      <c r="H1357" s="646">
        <v>24.138999999999999</v>
      </c>
      <c r="I1357" s="646">
        <v>24.164999999999999</v>
      </c>
      <c r="K1357" s="646">
        <v>32.003999999999998</v>
      </c>
      <c r="L1357" s="646">
        <v>32.03</v>
      </c>
      <c r="M1357" s="646" t="s">
        <v>121</v>
      </c>
      <c r="N1357" s="657" t="s">
        <v>115</v>
      </c>
      <c r="O1357" s="646" t="s">
        <v>397</v>
      </c>
    </row>
    <row r="1358" spans="1:15">
      <c r="A1358" s="647">
        <v>1357</v>
      </c>
      <c r="B1358" s="647">
        <v>1700</v>
      </c>
      <c r="C1358" s="646" t="s">
        <v>183</v>
      </c>
      <c r="D1358" s="646">
        <v>24</v>
      </c>
      <c r="F1358" s="654" t="str">
        <f>IF(M1358="R",VLOOKUP(D1358,'Routes and Directions'!$A$2:$D$283,3,FALSE),VLOOKUP(D1358,'Routes and Directions'!$A$2:$D$283,4,FALSE))</f>
        <v>EB</v>
      </c>
      <c r="G1358" s="646" t="s">
        <v>118</v>
      </c>
      <c r="H1358" s="646">
        <v>1.847</v>
      </c>
      <c r="I1358" s="646">
        <v>6.2409999999999997</v>
      </c>
      <c r="K1358" s="646">
        <v>0</v>
      </c>
      <c r="L1358" s="646">
        <v>4.3940000000000001</v>
      </c>
      <c r="M1358" s="646" t="s">
        <v>118</v>
      </c>
      <c r="N1358" s="657" t="s">
        <v>123</v>
      </c>
      <c r="O1358" s="646" t="s">
        <v>398</v>
      </c>
    </row>
    <row r="1359" spans="1:15">
      <c r="A1359" s="647">
        <v>1358</v>
      </c>
      <c r="B1359" s="647">
        <v>10600</v>
      </c>
      <c r="C1359" s="646" t="s">
        <v>184</v>
      </c>
      <c r="D1359" s="646">
        <v>24</v>
      </c>
      <c r="F1359" s="654" t="str">
        <f>IF(M1359="R",VLOOKUP(D1359,'Routes and Directions'!$A$2:$D$283,3,FALSE),VLOOKUP(D1359,'Routes and Directions'!$A$2:$D$283,4,FALSE))</f>
        <v>EB</v>
      </c>
      <c r="G1359" s="646" t="s">
        <v>118</v>
      </c>
      <c r="H1359" s="646">
        <v>0</v>
      </c>
      <c r="I1359" s="646">
        <v>0.45600000000000002</v>
      </c>
      <c r="K1359" s="646">
        <v>4.3940000000000001</v>
      </c>
      <c r="L1359" s="646">
        <v>4.8499999999999996</v>
      </c>
      <c r="M1359" s="646" t="s">
        <v>118</v>
      </c>
      <c r="N1359" s="657" t="s">
        <v>123</v>
      </c>
      <c r="O1359" s="646" t="s">
        <v>398</v>
      </c>
    </row>
    <row r="1360" spans="1:15">
      <c r="A1360" s="647">
        <v>1359</v>
      </c>
      <c r="B1360" s="647">
        <v>11200</v>
      </c>
      <c r="C1360" s="646" t="s">
        <v>184</v>
      </c>
      <c r="D1360" s="646">
        <v>24</v>
      </c>
      <c r="F1360" s="654" t="str">
        <f>IF(M1360="R",VLOOKUP(D1360,'Routes and Directions'!$A$2:$D$283,3,FALSE),VLOOKUP(D1360,'Routes and Directions'!$A$2:$D$283,4,FALSE))</f>
        <v>EB</v>
      </c>
      <c r="H1360" s="646">
        <v>0.502</v>
      </c>
      <c r="I1360" s="646">
        <v>1.748</v>
      </c>
      <c r="K1360" s="646">
        <v>4.8499999999999996</v>
      </c>
      <c r="L1360" s="646">
        <v>6.0960000000000001</v>
      </c>
      <c r="M1360" s="646" t="s">
        <v>118</v>
      </c>
      <c r="N1360" s="657" t="s">
        <v>123</v>
      </c>
      <c r="O1360" s="646" t="s">
        <v>398</v>
      </c>
    </row>
    <row r="1361" spans="1:15">
      <c r="A1361" s="647">
        <v>1360</v>
      </c>
      <c r="B1361" s="647">
        <v>11700</v>
      </c>
      <c r="C1361" s="646" t="s">
        <v>184</v>
      </c>
      <c r="D1361" s="646">
        <v>24</v>
      </c>
      <c r="F1361" s="654" t="str">
        <f>IF(M1361="R",VLOOKUP(D1361,'Routes and Directions'!$A$2:$D$283,3,FALSE),VLOOKUP(D1361,'Routes and Directions'!$A$2:$D$283,4,FALSE))</f>
        <v>EB</v>
      </c>
      <c r="G1361" s="646" t="s">
        <v>118</v>
      </c>
      <c r="H1361" s="646">
        <v>1.748</v>
      </c>
      <c r="I1361" s="646">
        <v>8.8629999999999995</v>
      </c>
      <c r="K1361" s="646">
        <v>6.0960000000000001</v>
      </c>
      <c r="L1361" s="646">
        <v>13.211</v>
      </c>
      <c r="M1361" s="646" t="s">
        <v>118</v>
      </c>
      <c r="N1361" s="657" t="s">
        <v>123</v>
      </c>
      <c r="O1361" s="646" t="s">
        <v>398</v>
      </c>
    </row>
    <row r="1362" spans="1:15">
      <c r="A1362" s="647">
        <v>1361</v>
      </c>
      <c r="B1362" s="647">
        <v>19500</v>
      </c>
      <c r="C1362" s="646" t="s">
        <v>184</v>
      </c>
      <c r="D1362" s="646">
        <v>24</v>
      </c>
      <c r="F1362" s="654" t="str">
        <f>IF(M1362="R",VLOOKUP(D1362,'Routes and Directions'!$A$2:$D$283,3,FALSE),VLOOKUP(D1362,'Routes and Directions'!$A$2:$D$283,4,FALSE))</f>
        <v>EB</v>
      </c>
      <c r="H1362" s="646">
        <v>8.8629999999999995</v>
      </c>
      <c r="I1362" s="646">
        <v>9.6839999999999993</v>
      </c>
      <c r="K1362" s="646">
        <v>13.211</v>
      </c>
      <c r="L1362" s="646">
        <v>14.032</v>
      </c>
      <c r="M1362" s="646" t="s">
        <v>118</v>
      </c>
      <c r="N1362" s="657" t="s">
        <v>123</v>
      </c>
      <c r="O1362" s="646" t="s">
        <v>398</v>
      </c>
    </row>
    <row r="1363" spans="1:15">
      <c r="A1363" s="647">
        <v>1362</v>
      </c>
      <c r="B1363" s="647">
        <v>1700</v>
      </c>
      <c r="C1363" s="646" t="s">
        <v>183</v>
      </c>
      <c r="D1363" s="646">
        <v>24</v>
      </c>
      <c r="F1363" s="654" t="str">
        <f>IF(M1363="R",VLOOKUP(D1363,'Routes and Directions'!$A$2:$D$283,3,FALSE),VLOOKUP(D1363,'Routes and Directions'!$A$2:$D$283,4,FALSE))</f>
        <v>WB</v>
      </c>
      <c r="G1363" s="646" t="s">
        <v>118</v>
      </c>
      <c r="H1363" s="646">
        <v>1.847</v>
      </c>
      <c r="I1363" s="646">
        <v>6.2409999999999997</v>
      </c>
      <c r="K1363" s="646">
        <v>0</v>
      </c>
      <c r="L1363" s="646">
        <v>4.3940000000000001</v>
      </c>
      <c r="M1363" s="646" t="s">
        <v>121</v>
      </c>
      <c r="N1363" s="657" t="s">
        <v>123</v>
      </c>
      <c r="O1363" s="646" t="s">
        <v>399</v>
      </c>
    </row>
    <row r="1364" spans="1:15">
      <c r="A1364" s="647">
        <v>1363</v>
      </c>
      <c r="B1364" s="647">
        <v>10600</v>
      </c>
      <c r="C1364" s="646" t="s">
        <v>184</v>
      </c>
      <c r="D1364" s="646">
        <v>24</v>
      </c>
      <c r="F1364" s="654" t="str">
        <f>IF(M1364="R",VLOOKUP(D1364,'Routes and Directions'!$A$2:$D$283,3,FALSE),VLOOKUP(D1364,'Routes and Directions'!$A$2:$D$283,4,FALSE))</f>
        <v>WB</v>
      </c>
      <c r="G1364" s="646" t="s">
        <v>118</v>
      </c>
      <c r="H1364" s="646">
        <v>0</v>
      </c>
      <c r="I1364" s="646">
        <v>0.45600000000000002</v>
      </c>
      <c r="K1364" s="646">
        <v>4.3940000000000001</v>
      </c>
      <c r="L1364" s="646">
        <v>4.8499999999999996</v>
      </c>
      <c r="M1364" s="646" t="s">
        <v>121</v>
      </c>
      <c r="N1364" s="657" t="s">
        <v>123</v>
      </c>
      <c r="O1364" s="646" t="s">
        <v>399</v>
      </c>
    </row>
    <row r="1365" spans="1:15">
      <c r="A1365" s="647">
        <v>1364</v>
      </c>
      <c r="B1365" s="647">
        <v>11200</v>
      </c>
      <c r="C1365" s="646" t="s">
        <v>184</v>
      </c>
      <c r="D1365" s="646">
        <v>24</v>
      </c>
      <c r="F1365" s="654" t="str">
        <f>IF(M1365="R",VLOOKUP(D1365,'Routes and Directions'!$A$2:$D$283,3,FALSE),VLOOKUP(D1365,'Routes and Directions'!$A$2:$D$283,4,FALSE))</f>
        <v>WB</v>
      </c>
      <c r="H1365" s="646">
        <v>0.502</v>
      </c>
      <c r="I1365" s="646">
        <v>1.748</v>
      </c>
      <c r="K1365" s="646">
        <v>4.8499999999999996</v>
      </c>
      <c r="L1365" s="646">
        <v>6.0960000000000001</v>
      </c>
      <c r="M1365" s="646" t="s">
        <v>121</v>
      </c>
      <c r="N1365" s="657" t="s">
        <v>123</v>
      </c>
      <c r="O1365" s="646" t="s">
        <v>399</v>
      </c>
    </row>
    <row r="1366" spans="1:15">
      <c r="A1366" s="647">
        <v>1365</v>
      </c>
      <c r="B1366" s="647">
        <v>11700</v>
      </c>
      <c r="C1366" s="646" t="s">
        <v>184</v>
      </c>
      <c r="D1366" s="646">
        <v>24</v>
      </c>
      <c r="F1366" s="654" t="str">
        <f>IF(M1366="R",VLOOKUP(D1366,'Routes and Directions'!$A$2:$D$283,3,FALSE),VLOOKUP(D1366,'Routes and Directions'!$A$2:$D$283,4,FALSE))</f>
        <v>WB</v>
      </c>
      <c r="G1366" s="646" t="s">
        <v>118</v>
      </c>
      <c r="H1366" s="646">
        <v>1.748</v>
      </c>
      <c r="I1366" s="646">
        <v>8.8629999999999995</v>
      </c>
      <c r="K1366" s="646">
        <v>6.0960000000000001</v>
      </c>
      <c r="L1366" s="646">
        <v>13.211</v>
      </c>
      <c r="M1366" s="646" t="s">
        <v>121</v>
      </c>
      <c r="N1366" s="657" t="s">
        <v>123</v>
      </c>
      <c r="O1366" s="646" t="s">
        <v>399</v>
      </c>
    </row>
    <row r="1367" spans="1:15">
      <c r="A1367" s="647">
        <v>1366</v>
      </c>
      <c r="B1367" s="647">
        <v>19500</v>
      </c>
      <c r="C1367" s="646" t="s">
        <v>184</v>
      </c>
      <c r="D1367" s="646">
        <v>24</v>
      </c>
      <c r="F1367" s="654" t="str">
        <f>IF(M1367="R",VLOOKUP(D1367,'Routes and Directions'!$A$2:$D$283,3,FALSE),VLOOKUP(D1367,'Routes and Directions'!$A$2:$D$283,4,FALSE))</f>
        <v>WB</v>
      </c>
      <c r="H1367" s="646">
        <v>8.8629999999999995</v>
      </c>
      <c r="I1367" s="646">
        <v>9.6839999999999993</v>
      </c>
      <c r="K1367" s="646">
        <v>13.211</v>
      </c>
      <c r="L1367" s="646">
        <v>14.032</v>
      </c>
      <c r="M1367" s="646" t="s">
        <v>121</v>
      </c>
      <c r="N1367" s="657" t="s">
        <v>123</v>
      </c>
      <c r="O1367" s="646" t="s">
        <v>399</v>
      </c>
    </row>
    <row r="1368" spans="1:15">
      <c r="A1368" s="647">
        <v>1367</v>
      </c>
      <c r="B1368" s="647">
        <v>100</v>
      </c>
      <c r="C1368" s="646" t="s">
        <v>192</v>
      </c>
      <c r="D1368" s="646">
        <v>25</v>
      </c>
      <c r="F1368" s="654" t="str">
        <f>IF(M1368="R",VLOOKUP(D1368,'Routes and Directions'!$A$2:$D$283,3,FALSE),VLOOKUP(D1368,'Routes and Directions'!$A$2:$D$283,4,FALSE))</f>
        <v>NB</v>
      </c>
      <c r="H1368" s="646">
        <v>0</v>
      </c>
      <c r="I1368" s="646">
        <v>11.75</v>
      </c>
      <c r="K1368" s="646">
        <v>0</v>
      </c>
      <c r="L1368" s="646">
        <v>11.75</v>
      </c>
      <c r="M1368" s="646" t="s">
        <v>118</v>
      </c>
      <c r="N1368" s="657" t="s">
        <v>115</v>
      </c>
      <c r="O1368" s="646" t="s">
        <v>400</v>
      </c>
    </row>
    <row r="1369" spans="1:15">
      <c r="A1369" s="647">
        <v>1368</v>
      </c>
      <c r="B1369" s="647">
        <v>500</v>
      </c>
      <c r="C1369" s="646" t="s">
        <v>194</v>
      </c>
      <c r="D1369" s="646">
        <v>25</v>
      </c>
      <c r="F1369" s="654" t="str">
        <f>IF(M1369="R",VLOOKUP(D1369,'Routes and Directions'!$A$2:$D$283,3,FALSE),VLOOKUP(D1369,'Routes and Directions'!$A$2:$D$283,4,FALSE))</f>
        <v>NB</v>
      </c>
      <c r="H1369" s="646">
        <v>0</v>
      </c>
      <c r="I1369" s="646">
        <v>29.294</v>
      </c>
      <c r="K1369" s="646">
        <v>11.75</v>
      </c>
      <c r="L1369" s="646">
        <v>41.043999999999997</v>
      </c>
      <c r="M1369" s="646" t="s">
        <v>118</v>
      </c>
      <c r="N1369" s="657" t="s">
        <v>115</v>
      </c>
      <c r="O1369" s="646" t="s">
        <v>400</v>
      </c>
    </row>
    <row r="1370" spans="1:15">
      <c r="A1370" s="647">
        <v>1369</v>
      </c>
      <c r="B1370" s="647">
        <v>1950</v>
      </c>
      <c r="C1370" s="646" t="s">
        <v>194</v>
      </c>
      <c r="D1370" s="646">
        <v>25</v>
      </c>
      <c r="F1370" s="654" t="str">
        <f>IF(M1370="R",VLOOKUP(D1370,'Routes and Directions'!$A$2:$D$283,3,FALSE),VLOOKUP(D1370,'Routes and Directions'!$A$2:$D$283,4,FALSE))</f>
        <v>NB</v>
      </c>
      <c r="G1370" s="646" t="s">
        <v>118</v>
      </c>
      <c r="H1370" s="646">
        <v>29.294</v>
      </c>
      <c r="I1370" s="646">
        <v>34.314999999999998</v>
      </c>
      <c r="K1370" s="646">
        <v>41.043999999999997</v>
      </c>
      <c r="L1370" s="646">
        <v>46.064999999999998</v>
      </c>
      <c r="M1370" s="646" t="s">
        <v>118</v>
      </c>
      <c r="N1370" s="657" t="s">
        <v>115</v>
      </c>
      <c r="O1370" s="646" t="s">
        <v>400</v>
      </c>
    </row>
    <row r="1371" spans="1:15">
      <c r="A1371" s="647">
        <v>1370</v>
      </c>
      <c r="B1371" s="647">
        <v>2552</v>
      </c>
      <c r="C1371" s="646" t="s">
        <v>194</v>
      </c>
      <c r="D1371" s="646">
        <v>25</v>
      </c>
      <c r="F1371" s="654" t="str">
        <f>IF(M1371="R",VLOOKUP(D1371,'Routes and Directions'!$A$2:$D$283,3,FALSE),VLOOKUP(D1371,'Routes and Directions'!$A$2:$D$283,4,FALSE))</f>
        <v>NB</v>
      </c>
      <c r="H1371" s="646">
        <v>34.856000000000002</v>
      </c>
      <c r="I1371" s="646">
        <v>49.707999999999998</v>
      </c>
      <c r="K1371" s="646">
        <v>46.064999999999998</v>
      </c>
      <c r="L1371" s="646">
        <v>60.917000000000002</v>
      </c>
      <c r="M1371" s="646" t="s">
        <v>118</v>
      </c>
      <c r="N1371" s="657" t="s">
        <v>115</v>
      </c>
      <c r="O1371" s="646" t="s">
        <v>400</v>
      </c>
    </row>
    <row r="1372" spans="1:15">
      <c r="A1372" s="647">
        <v>1371</v>
      </c>
      <c r="B1372" s="647">
        <v>12400</v>
      </c>
      <c r="C1372" s="646" t="s">
        <v>194</v>
      </c>
      <c r="D1372" s="646">
        <v>25</v>
      </c>
      <c r="F1372" s="654" t="str">
        <f>IF(M1372="R",VLOOKUP(D1372,'Routes and Directions'!$A$2:$D$283,3,FALSE),VLOOKUP(D1372,'Routes and Directions'!$A$2:$D$283,4,FALSE))</f>
        <v>NB</v>
      </c>
      <c r="H1372" s="646">
        <v>49.707999999999998</v>
      </c>
      <c r="I1372" s="646">
        <v>50.155999999999999</v>
      </c>
      <c r="K1372" s="646">
        <v>60.917000000000002</v>
      </c>
      <c r="L1372" s="646">
        <v>61.365000000000002</v>
      </c>
      <c r="M1372" s="646" t="s">
        <v>118</v>
      </c>
      <c r="N1372" s="657" t="s">
        <v>123</v>
      </c>
      <c r="O1372" s="646" t="s">
        <v>400</v>
      </c>
    </row>
    <row r="1373" spans="1:15">
      <c r="A1373" s="647">
        <v>1372</v>
      </c>
      <c r="B1373" s="647">
        <v>12400</v>
      </c>
      <c r="C1373" s="646" t="s">
        <v>194</v>
      </c>
      <c r="D1373" s="646">
        <v>25</v>
      </c>
      <c r="F1373" s="654" t="str">
        <f>IF(M1373="R",VLOOKUP(D1373,'Routes and Directions'!$A$2:$D$283,3,FALSE),VLOOKUP(D1373,'Routes and Directions'!$A$2:$D$283,4,FALSE))</f>
        <v>NB</v>
      </c>
      <c r="H1373" s="646">
        <v>50.155999999999999</v>
      </c>
      <c r="I1373" s="646">
        <v>51.444000000000003</v>
      </c>
      <c r="K1373" s="646">
        <v>61.365000000000002</v>
      </c>
      <c r="L1373" s="646">
        <v>62.652999999999999</v>
      </c>
      <c r="M1373" s="646" t="s">
        <v>118</v>
      </c>
      <c r="N1373" s="657" t="s">
        <v>115</v>
      </c>
      <c r="O1373" s="646" t="s">
        <v>400</v>
      </c>
    </row>
    <row r="1374" spans="1:15">
      <c r="A1374" s="647">
        <v>1373</v>
      </c>
      <c r="B1374" s="647">
        <v>14000</v>
      </c>
      <c r="C1374" s="646" t="s">
        <v>194</v>
      </c>
      <c r="D1374" s="646">
        <v>25</v>
      </c>
      <c r="F1374" s="654" t="str">
        <f>IF(M1374="R",VLOOKUP(D1374,'Routes and Directions'!$A$2:$D$283,3,FALSE),VLOOKUP(D1374,'Routes and Directions'!$A$2:$D$283,4,FALSE))</f>
        <v>NB</v>
      </c>
      <c r="G1374" s="646" t="s">
        <v>121</v>
      </c>
      <c r="H1374" s="646">
        <v>51.444000000000003</v>
      </c>
      <c r="I1374" s="646">
        <v>51.734000000000002</v>
      </c>
      <c r="K1374" s="646">
        <v>62.652999999999999</v>
      </c>
      <c r="L1374" s="646">
        <v>62.942999999999998</v>
      </c>
      <c r="M1374" s="646" t="s">
        <v>118</v>
      </c>
      <c r="N1374" s="657" t="s">
        <v>115</v>
      </c>
      <c r="O1374" s="646" t="s">
        <v>400</v>
      </c>
    </row>
    <row r="1375" spans="1:15">
      <c r="A1375" s="647">
        <v>1374</v>
      </c>
      <c r="B1375" s="647">
        <v>14000</v>
      </c>
      <c r="C1375" s="646" t="s">
        <v>194</v>
      </c>
      <c r="D1375" s="646">
        <v>25</v>
      </c>
      <c r="F1375" s="654" t="str">
        <f>IF(M1375="R",VLOOKUP(D1375,'Routes and Directions'!$A$2:$D$283,3,FALSE),VLOOKUP(D1375,'Routes and Directions'!$A$2:$D$283,4,FALSE))</f>
        <v>NB</v>
      </c>
      <c r="G1375" s="646" t="s">
        <v>121</v>
      </c>
      <c r="H1375" s="646">
        <v>51.734000000000002</v>
      </c>
      <c r="I1375" s="646">
        <v>52.232999999999997</v>
      </c>
      <c r="K1375" s="646">
        <v>62.942999999999998</v>
      </c>
      <c r="L1375" s="646">
        <v>63.442</v>
      </c>
      <c r="M1375" s="646" t="s">
        <v>118</v>
      </c>
      <c r="N1375" s="657" t="s">
        <v>123</v>
      </c>
      <c r="O1375" s="646" t="s">
        <v>400</v>
      </c>
    </row>
    <row r="1376" spans="1:15">
      <c r="A1376" s="647">
        <v>1375</v>
      </c>
      <c r="B1376" s="647">
        <v>15800</v>
      </c>
      <c r="C1376" s="646" t="s">
        <v>194</v>
      </c>
      <c r="D1376" s="646">
        <v>25</v>
      </c>
      <c r="F1376" s="654" t="str">
        <f>IF(M1376="R",VLOOKUP(D1376,'Routes and Directions'!$A$2:$D$283,3,FALSE),VLOOKUP(D1376,'Routes and Directions'!$A$2:$D$283,4,FALSE))</f>
        <v>NB</v>
      </c>
      <c r="H1376" s="646">
        <v>51.454000000000001</v>
      </c>
      <c r="I1376" s="646">
        <v>60.084000000000003</v>
      </c>
      <c r="K1376" s="646">
        <v>63.442</v>
      </c>
      <c r="L1376" s="646">
        <v>72.072000000000003</v>
      </c>
      <c r="M1376" s="646" t="s">
        <v>118</v>
      </c>
      <c r="N1376" s="657" t="s">
        <v>115</v>
      </c>
      <c r="O1376" s="646" t="s">
        <v>400</v>
      </c>
    </row>
    <row r="1377" spans="1:15">
      <c r="A1377" s="647">
        <v>1376</v>
      </c>
      <c r="B1377" s="647">
        <v>20000</v>
      </c>
      <c r="C1377" s="646" t="s">
        <v>188</v>
      </c>
      <c r="D1377" s="646">
        <v>25</v>
      </c>
      <c r="F1377" s="654" t="str">
        <f>IF(M1377="R",VLOOKUP(D1377,'Routes and Directions'!$A$2:$D$283,3,FALSE),VLOOKUP(D1377,'Routes and Directions'!$A$2:$D$283,4,FALSE))</f>
        <v>NB</v>
      </c>
      <c r="H1377" s="646">
        <v>0</v>
      </c>
      <c r="I1377" s="646">
        <v>2.56</v>
      </c>
      <c r="K1377" s="646">
        <v>72.072000000000003</v>
      </c>
      <c r="L1377" s="646">
        <v>74.632000000000005</v>
      </c>
      <c r="M1377" s="646" t="s">
        <v>118</v>
      </c>
      <c r="N1377" s="657" t="s">
        <v>115</v>
      </c>
      <c r="O1377" s="646" t="s">
        <v>400</v>
      </c>
    </row>
    <row r="1378" spans="1:15">
      <c r="A1378" s="647">
        <v>1377</v>
      </c>
      <c r="B1378" s="647">
        <v>100</v>
      </c>
      <c r="C1378" s="646" t="s">
        <v>192</v>
      </c>
      <c r="D1378" s="646">
        <v>25</v>
      </c>
      <c r="F1378" s="654" t="str">
        <f>IF(M1378="R",VLOOKUP(D1378,'Routes and Directions'!$A$2:$D$283,3,FALSE),VLOOKUP(D1378,'Routes and Directions'!$A$2:$D$283,4,FALSE))</f>
        <v>SB</v>
      </c>
      <c r="H1378" s="646">
        <v>0</v>
      </c>
      <c r="I1378" s="646">
        <v>11.75</v>
      </c>
      <c r="K1378" s="646">
        <v>0</v>
      </c>
      <c r="L1378" s="646">
        <v>11.75</v>
      </c>
      <c r="M1378" s="646" t="s">
        <v>121</v>
      </c>
      <c r="N1378" s="657" t="s">
        <v>115</v>
      </c>
      <c r="O1378" s="646" t="s">
        <v>401</v>
      </c>
    </row>
    <row r="1379" spans="1:15">
      <c r="A1379" s="647">
        <v>1378</v>
      </c>
      <c r="B1379" s="647">
        <v>500</v>
      </c>
      <c r="C1379" s="646" t="s">
        <v>194</v>
      </c>
      <c r="D1379" s="646">
        <v>25</v>
      </c>
      <c r="F1379" s="654" t="str">
        <f>IF(M1379="R",VLOOKUP(D1379,'Routes and Directions'!$A$2:$D$283,3,FALSE),VLOOKUP(D1379,'Routes and Directions'!$A$2:$D$283,4,FALSE))</f>
        <v>SB</v>
      </c>
      <c r="H1379" s="646">
        <v>0</v>
      </c>
      <c r="I1379" s="646">
        <v>29.294</v>
      </c>
      <c r="K1379" s="646">
        <v>11.75</v>
      </c>
      <c r="L1379" s="646">
        <v>41.043999999999997</v>
      </c>
      <c r="M1379" s="646" t="s">
        <v>121</v>
      </c>
      <c r="N1379" s="657" t="s">
        <v>115</v>
      </c>
      <c r="O1379" s="646" t="s">
        <v>401</v>
      </c>
    </row>
    <row r="1380" spans="1:15">
      <c r="A1380" s="647">
        <v>1379</v>
      </c>
      <c r="B1380" s="647">
        <v>1950</v>
      </c>
      <c r="C1380" s="646" t="s">
        <v>194</v>
      </c>
      <c r="D1380" s="646">
        <v>25</v>
      </c>
      <c r="F1380" s="654" t="str">
        <f>IF(M1380="R",VLOOKUP(D1380,'Routes and Directions'!$A$2:$D$283,3,FALSE),VLOOKUP(D1380,'Routes and Directions'!$A$2:$D$283,4,FALSE))</f>
        <v>SB</v>
      </c>
      <c r="G1380" s="646" t="s">
        <v>118</v>
      </c>
      <c r="H1380" s="646">
        <v>29.294</v>
      </c>
      <c r="I1380" s="646">
        <v>34.314999999999998</v>
      </c>
      <c r="K1380" s="646">
        <v>41.043999999999997</v>
      </c>
      <c r="L1380" s="646">
        <v>46.064999999999998</v>
      </c>
      <c r="M1380" s="646" t="s">
        <v>121</v>
      </c>
      <c r="N1380" s="657" t="s">
        <v>115</v>
      </c>
      <c r="O1380" s="646" t="s">
        <v>401</v>
      </c>
    </row>
    <row r="1381" spans="1:15">
      <c r="A1381" s="647">
        <v>1380</v>
      </c>
      <c r="B1381" s="647">
        <v>2552</v>
      </c>
      <c r="C1381" s="646" t="s">
        <v>194</v>
      </c>
      <c r="D1381" s="646">
        <v>25</v>
      </c>
      <c r="F1381" s="654" t="str">
        <f>IF(M1381="R",VLOOKUP(D1381,'Routes and Directions'!$A$2:$D$283,3,FALSE),VLOOKUP(D1381,'Routes and Directions'!$A$2:$D$283,4,FALSE))</f>
        <v>SB</v>
      </c>
      <c r="H1381" s="646">
        <v>34.856000000000002</v>
      </c>
      <c r="I1381" s="646">
        <v>49.707999999999998</v>
      </c>
      <c r="K1381" s="646">
        <v>46.064999999999998</v>
      </c>
      <c r="L1381" s="646">
        <v>60.917000000000002</v>
      </c>
      <c r="M1381" s="646" t="s">
        <v>121</v>
      </c>
      <c r="N1381" s="657" t="s">
        <v>115</v>
      </c>
      <c r="O1381" s="646" t="s">
        <v>401</v>
      </c>
    </row>
    <row r="1382" spans="1:15">
      <c r="A1382" s="647">
        <v>1381</v>
      </c>
      <c r="B1382" s="647">
        <v>12400</v>
      </c>
      <c r="C1382" s="646" t="s">
        <v>194</v>
      </c>
      <c r="D1382" s="646">
        <v>25</v>
      </c>
      <c r="F1382" s="654" t="str">
        <f>IF(M1382="R",VLOOKUP(D1382,'Routes and Directions'!$A$2:$D$283,3,FALSE),VLOOKUP(D1382,'Routes and Directions'!$A$2:$D$283,4,FALSE))</f>
        <v>SB</v>
      </c>
      <c r="H1382" s="646">
        <v>49.707999999999998</v>
      </c>
      <c r="I1382" s="646">
        <v>50.155999999999999</v>
      </c>
      <c r="K1382" s="646">
        <v>60.917000000000002</v>
      </c>
      <c r="L1382" s="646">
        <v>61.365000000000002</v>
      </c>
      <c r="M1382" s="646" t="s">
        <v>121</v>
      </c>
      <c r="N1382" s="657" t="s">
        <v>123</v>
      </c>
      <c r="O1382" s="646" t="s">
        <v>401</v>
      </c>
    </row>
    <row r="1383" spans="1:15">
      <c r="A1383" s="647">
        <v>1382</v>
      </c>
      <c r="B1383" s="647">
        <v>12400</v>
      </c>
      <c r="C1383" s="646" t="s">
        <v>194</v>
      </c>
      <c r="D1383" s="646">
        <v>25</v>
      </c>
      <c r="F1383" s="654" t="str">
        <f>IF(M1383="R",VLOOKUP(D1383,'Routes and Directions'!$A$2:$D$283,3,FALSE),VLOOKUP(D1383,'Routes and Directions'!$A$2:$D$283,4,FALSE))</f>
        <v>SB</v>
      </c>
      <c r="H1383" s="646">
        <v>50.155999999999999</v>
      </c>
      <c r="I1383" s="646">
        <v>51.444000000000003</v>
      </c>
      <c r="K1383" s="646">
        <v>61.365000000000002</v>
      </c>
      <c r="L1383" s="646">
        <v>62.652999999999999</v>
      </c>
      <c r="M1383" s="646" t="s">
        <v>121</v>
      </c>
      <c r="N1383" s="657" t="s">
        <v>115</v>
      </c>
      <c r="O1383" s="646" t="s">
        <v>401</v>
      </c>
    </row>
    <row r="1384" spans="1:15">
      <c r="A1384" s="647">
        <v>1383</v>
      </c>
      <c r="B1384" s="647">
        <v>14000</v>
      </c>
      <c r="C1384" s="646" t="s">
        <v>194</v>
      </c>
      <c r="D1384" s="646">
        <v>25</v>
      </c>
      <c r="F1384" s="654" t="str">
        <f>IF(M1384="R",VLOOKUP(D1384,'Routes and Directions'!$A$2:$D$283,3,FALSE),VLOOKUP(D1384,'Routes and Directions'!$A$2:$D$283,4,FALSE))</f>
        <v>SB</v>
      </c>
      <c r="G1384" s="646" t="s">
        <v>121</v>
      </c>
      <c r="H1384" s="646">
        <v>51.444000000000003</v>
      </c>
      <c r="I1384" s="646">
        <v>51.734000000000002</v>
      </c>
      <c r="K1384" s="646">
        <v>62.652999999999999</v>
      </c>
      <c r="L1384" s="646">
        <v>62.942999999999998</v>
      </c>
      <c r="M1384" s="646" t="s">
        <v>121</v>
      </c>
      <c r="N1384" s="657" t="s">
        <v>115</v>
      </c>
      <c r="O1384" s="646" t="s">
        <v>401</v>
      </c>
    </row>
    <row r="1385" spans="1:15">
      <c r="A1385" s="647">
        <v>1384</v>
      </c>
      <c r="B1385" s="647">
        <v>14000</v>
      </c>
      <c r="C1385" s="646" t="s">
        <v>194</v>
      </c>
      <c r="D1385" s="646">
        <v>25</v>
      </c>
      <c r="F1385" s="654" t="str">
        <f>IF(M1385="R",VLOOKUP(D1385,'Routes and Directions'!$A$2:$D$283,3,FALSE),VLOOKUP(D1385,'Routes and Directions'!$A$2:$D$283,4,FALSE))</f>
        <v>SB</v>
      </c>
      <c r="G1385" s="646" t="s">
        <v>121</v>
      </c>
      <c r="H1385" s="646">
        <v>51.734000000000002</v>
      </c>
      <c r="I1385" s="646">
        <v>52.232999999999997</v>
      </c>
      <c r="K1385" s="646">
        <v>62.942999999999998</v>
      </c>
      <c r="L1385" s="646">
        <v>63.442</v>
      </c>
      <c r="M1385" s="646" t="s">
        <v>121</v>
      </c>
      <c r="N1385" s="657" t="s">
        <v>123</v>
      </c>
      <c r="O1385" s="646" t="s">
        <v>401</v>
      </c>
    </row>
    <row r="1386" spans="1:15">
      <c r="A1386" s="647">
        <v>1385</v>
      </c>
      <c r="B1386" s="647">
        <v>15800</v>
      </c>
      <c r="C1386" s="646" t="s">
        <v>194</v>
      </c>
      <c r="D1386" s="646">
        <v>25</v>
      </c>
      <c r="F1386" s="654" t="str">
        <f>IF(M1386="R",VLOOKUP(D1386,'Routes and Directions'!$A$2:$D$283,3,FALSE),VLOOKUP(D1386,'Routes and Directions'!$A$2:$D$283,4,FALSE))</f>
        <v>SB</v>
      </c>
      <c r="H1386" s="646">
        <v>51.454000000000001</v>
      </c>
      <c r="I1386" s="646">
        <v>60.084000000000003</v>
      </c>
      <c r="K1386" s="646">
        <v>63.442</v>
      </c>
      <c r="L1386" s="646">
        <v>72.072000000000003</v>
      </c>
      <c r="M1386" s="646" t="s">
        <v>121</v>
      </c>
      <c r="N1386" s="657" t="s">
        <v>115</v>
      </c>
      <c r="O1386" s="646" t="s">
        <v>401</v>
      </c>
    </row>
    <row r="1387" spans="1:15">
      <c r="A1387" s="647">
        <v>1386</v>
      </c>
      <c r="B1387" s="647">
        <v>20000</v>
      </c>
      <c r="C1387" s="646" t="s">
        <v>188</v>
      </c>
      <c r="D1387" s="646">
        <v>25</v>
      </c>
      <c r="F1387" s="654" t="str">
        <f>IF(M1387="R",VLOOKUP(D1387,'Routes and Directions'!$A$2:$D$283,3,FALSE),VLOOKUP(D1387,'Routes and Directions'!$A$2:$D$283,4,FALSE))</f>
        <v>SB</v>
      </c>
      <c r="H1387" s="646">
        <v>0</v>
      </c>
      <c r="I1387" s="646">
        <v>2.56</v>
      </c>
      <c r="K1387" s="646">
        <v>72.072000000000003</v>
      </c>
      <c r="L1387" s="646">
        <v>74.632000000000005</v>
      </c>
      <c r="M1387" s="646" t="s">
        <v>121</v>
      </c>
      <c r="N1387" s="657" t="s">
        <v>115</v>
      </c>
      <c r="O1387" s="646" t="s">
        <v>401</v>
      </c>
    </row>
    <row r="1388" spans="1:15">
      <c r="A1388" s="647">
        <v>1387</v>
      </c>
      <c r="B1388" s="647">
        <v>1400</v>
      </c>
      <c r="C1388" s="646" t="s">
        <v>213</v>
      </c>
      <c r="D1388" s="646">
        <v>26</v>
      </c>
      <c r="F1388" s="654" t="str">
        <f>IF(M1388="R",VLOOKUP(D1388,'Routes and Directions'!$A$2:$D$283,3,FALSE),VLOOKUP(D1388,'Routes and Directions'!$A$2:$D$283,4,FALSE))</f>
        <v>EB</v>
      </c>
      <c r="H1388" s="646">
        <v>1.1100000000000001</v>
      </c>
      <c r="I1388" s="646">
        <v>2.06</v>
      </c>
      <c r="K1388" s="646">
        <v>0</v>
      </c>
      <c r="L1388" s="646">
        <v>0.95</v>
      </c>
      <c r="M1388" s="646" t="s">
        <v>118</v>
      </c>
      <c r="N1388" s="657" t="s">
        <v>123</v>
      </c>
      <c r="O1388" s="646" t="s">
        <v>402</v>
      </c>
    </row>
    <row r="1389" spans="1:15">
      <c r="A1389" s="647">
        <v>1388</v>
      </c>
      <c r="B1389" s="647">
        <v>1400</v>
      </c>
      <c r="C1389" s="646" t="s">
        <v>213</v>
      </c>
      <c r="D1389" s="646">
        <v>26</v>
      </c>
      <c r="F1389" s="654" t="str">
        <f>IF(M1389="R",VLOOKUP(D1389,'Routes and Directions'!$A$2:$D$283,3,FALSE),VLOOKUP(D1389,'Routes and Directions'!$A$2:$D$283,4,FALSE))</f>
        <v>EB</v>
      </c>
      <c r="H1389" s="646">
        <v>2.06</v>
      </c>
      <c r="I1389" s="646">
        <v>2.6619999999999999</v>
      </c>
      <c r="K1389" s="646">
        <v>0.95</v>
      </c>
      <c r="L1389" s="646">
        <v>1.552</v>
      </c>
      <c r="M1389" s="646" t="s">
        <v>118</v>
      </c>
      <c r="N1389" s="657" t="s">
        <v>115</v>
      </c>
      <c r="O1389" s="646" t="s">
        <v>402</v>
      </c>
    </row>
    <row r="1390" spans="1:15">
      <c r="A1390" s="647">
        <v>1389</v>
      </c>
      <c r="B1390" s="647">
        <v>1400</v>
      </c>
      <c r="C1390" s="646" t="s">
        <v>213</v>
      </c>
      <c r="D1390" s="646">
        <v>26</v>
      </c>
      <c r="F1390" s="654" t="str">
        <f>IF(M1390="R",VLOOKUP(D1390,'Routes and Directions'!$A$2:$D$283,3,FALSE),VLOOKUP(D1390,'Routes and Directions'!$A$2:$D$283,4,FALSE))</f>
        <v>EB</v>
      </c>
      <c r="H1390" s="646">
        <v>2.6619999999999999</v>
      </c>
      <c r="I1390" s="646">
        <v>2.8650000000000002</v>
      </c>
      <c r="K1390" s="646">
        <v>1.552</v>
      </c>
      <c r="L1390" s="646">
        <v>1.7549999999999999</v>
      </c>
      <c r="M1390" s="646" t="s">
        <v>118</v>
      </c>
      <c r="N1390" s="657" t="s">
        <v>123</v>
      </c>
      <c r="O1390" s="646" t="s">
        <v>402</v>
      </c>
    </row>
    <row r="1391" spans="1:15">
      <c r="A1391" s="647">
        <v>1390</v>
      </c>
      <c r="B1391" s="647">
        <v>1400</v>
      </c>
      <c r="C1391" s="646" t="s">
        <v>213</v>
      </c>
      <c r="D1391" s="646">
        <v>26</v>
      </c>
      <c r="F1391" s="654" t="str">
        <f>IF(M1391="R",VLOOKUP(D1391,'Routes and Directions'!$A$2:$D$283,3,FALSE),VLOOKUP(D1391,'Routes and Directions'!$A$2:$D$283,4,FALSE))</f>
        <v>EB</v>
      </c>
      <c r="H1391" s="646">
        <v>2.8650000000000002</v>
      </c>
      <c r="I1391" s="646">
        <v>4.1120000000000001</v>
      </c>
      <c r="K1391" s="646">
        <v>1.7549999999999999</v>
      </c>
      <c r="L1391" s="646">
        <v>3.0019999999999998</v>
      </c>
      <c r="M1391" s="646" t="s">
        <v>118</v>
      </c>
      <c r="N1391" s="657" t="s">
        <v>115</v>
      </c>
      <c r="O1391" s="646" t="s">
        <v>402</v>
      </c>
    </row>
    <row r="1392" spans="1:15">
      <c r="A1392" s="647">
        <v>1391</v>
      </c>
      <c r="B1392" s="647">
        <v>2454</v>
      </c>
      <c r="C1392" s="646" t="s">
        <v>213</v>
      </c>
      <c r="D1392" s="646">
        <v>26</v>
      </c>
      <c r="F1392" s="654" t="str">
        <f>IF(M1392="R",VLOOKUP(D1392,'Routes and Directions'!$A$2:$D$283,3,FALSE),VLOOKUP(D1392,'Routes and Directions'!$A$2:$D$283,4,FALSE))</f>
        <v>EB</v>
      </c>
      <c r="G1392" s="646" t="s">
        <v>118</v>
      </c>
      <c r="H1392" s="646">
        <v>4.1120000000000001</v>
      </c>
      <c r="I1392" s="646">
        <v>4.2169999999999996</v>
      </c>
      <c r="K1392" s="646">
        <v>3.0019999999999998</v>
      </c>
      <c r="L1392" s="646">
        <v>3.1070000000000002</v>
      </c>
      <c r="M1392" s="646" t="s">
        <v>118</v>
      </c>
      <c r="N1392" s="657" t="s">
        <v>115</v>
      </c>
      <c r="O1392" s="646" t="s">
        <v>402</v>
      </c>
    </row>
    <row r="1393" spans="1:15">
      <c r="A1393" s="647">
        <v>1392</v>
      </c>
      <c r="B1393" s="647">
        <v>2454</v>
      </c>
      <c r="C1393" s="646" t="s">
        <v>213</v>
      </c>
      <c r="D1393" s="646">
        <v>26</v>
      </c>
      <c r="F1393" s="654" t="str">
        <f>IF(M1393="R",VLOOKUP(D1393,'Routes and Directions'!$A$2:$D$283,3,FALSE),VLOOKUP(D1393,'Routes and Directions'!$A$2:$D$283,4,FALSE))</f>
        <v>EB</v>
      </c>
      <c r="G1393" s="646" t="s">
        <v>118</v>
      </c>
      <c r="H1393" s="646">
        <v>4.2169999999999996</v>
      </c>
      <c r="I1393" s="646">
        <v>4.37</v>
      </c>
      <c r="K1393" s="646">
        <v>3.1070000000000002</v>
      </c>
      <c r="L1393" s="646">
        <v>3.26</v>
      </c>
      <c r="M1393" s="646" t="s">
        <v>118</v>
      </c>
      <c r="N1393" s="657" t="s">
        <v>123</v>
      </c>
      <c r="O1393" s="646" t="s">
        <v>402</v>
      </c>
    </row>
    <row r="1394" spans="1:15">
      <c r="A1394" s="647">
        <v>1393</v>
      </c>
      <c r="B1394" s="647">
        <v>2466</v>
      </c>
      <c r="C1394" s="646" t="s">
        <v>213</v>
      </c>
      <c r="D1394" s="646">
        <v>26</v>
      </c>
      <c r="F1394" s="654" t="str">
        <f>IF(M1394="R",VLOOKUP(D1394,'Routes and Directions'!$A$2:$D$283,3,FALSE),VLOOKUP(D1394,'Routes and Directions'!$A$2:$D$283,4,FALSE))</f>
        <v>EB</v>
      </c>
      <c r="H1394" s="646">
        <v>4.375</v>
      </c>
      <c r="I1394" s="646">
        <v>4.7080000000000002</v>
      </c>
      <c r="K1394" s="646">
        <v>3.26</v>
      </c>
      <c r="L1394" s="646">
        <v>3.593</v>
      </c>
      <c r="M1394" s="646" t="s">
        <v>118</v>
      </c>
      <c r="N1394" s="657" t="s">
        <v>123</v>
      </c>
      <c r="O1394" s="646" t="s">
        <v>402</v>
      </c>
    </row>
    <row r="1395" spans="1:15">
      <c r="A1395" s="647">
        <v>1394</v>
      </c>
      <c r="B1395" s="647">
        <v>2466</v>
      </c>
      <c r="C1395" s="646" t="s">
        <v>213</v>
      </c>
      <c r="D1395" s="646">
        <v>26</v>
      </c>
      <c r="F1395" s="654" t="str">
        <f>IF(M1395="R",VLOOKUP(D1395,'Routes and Directions'!$A$2:$D$283,3,FALSE),VLOOKUP(D1395,'Routes and Directions'!$A$2:$D$283,4,FALSE))</f>
        <v>EB</v>
      </c>
      <c r="H1395" s="646">
        <v>4.7080000000000002</v>
      </c>
      <c r="I1395" s="646">
        <v>9.8580000000000005</v>
      </c>
      <c r="K1395" s="646">
        <v>3.593</v>
      </c>
      <c r="L1395" s="646">
        <v>8.7430000000000003</v>
      </c>
      <c r="M1395" s="646" t="s">
        <v>118</v>
      </c>
      <c r="N1395" s="657" t="s">
        <v>115</v>
      </c>
      <c r="O1395" s="646" t="s">
        <v>402</v>
      </c>
    </row>
    <row r="1396" spans="1:15">
      <c r="A1396" s="647">
        <v>1395</v>
      </c>
      <c r="B1396" s="647">
        <v>2466</v>
      </c>
      <c r="C1396" s="646" t="s">
        <v>213</v>
      </c>
      <c r="D1396" s="646">
        <v>26</v>
      </c>
      <c r="F1396" s="654" t="str">
        <f>IF(M1396="R",VLOOKUP(D1396,'Routes and Directions'!$A$2:$D$283,3,FALSE),VLOOKUP(D1396,'Routes and Directions'!$A$2:$D$283,4,FALSE))</f>
        <v>EB</v>
      </c>
      <c r="H1396" s="646">
        <v>9.8580000000000005</v>
      </c>
      <c r="I1396" s="646">
        <v>10.843</v>
      </c>
      <c r="K1396" s="646">
        <v>8.7430000000000003</v>
      </c>
      <c r="L1396" s="646">
        <v>9.7279999999999998</v>
      </c>
      <c r="M1396" s="646" t="s">
        <v>118</v>
      </c>
      <c r="N1396" s="657" t="s">
        <v>123</v>
      </c>
      <c r="O1396" s="646" t="s">
        <v>402</v>
      </c>
    </row>
    <row r="1397" spans="1:15">
      <c r="A1397" s="647">
        <v>1396</v>
      </c>
      <c r="B1397" s="647">
        <v>2466</v>
      </c>
      <c r="C1397" s="646" t="s">
        <v>213</v>
      </c>
      <c r="D1397" s="646">
        <v>26</v>
      </c>
      <c r="F1397" s="654" t="str">
        <f>IF(M1397="R",VLOOKUP(D1397,'Routes and Directions'!$A$2:$D$283,3,FALSE),VLOOKUP(D1397,'Routes and Directions'!$A$2:$D$283,4,FALSE))</f>
        <v>EB</v>
      </c>
      <c r="H1397" s="646">
        <v>10.843</v>
      </c>
      <c r="I1397" s="646">
        <v>12.821999999999999</v>
      </c>
      <c r="K1397" s="646">
        <v>9.7279999999999998</v>
      </c>
      <c r="L1397" s="646">
        <v>11.707000000000001</v>
      </c>
      <c r="M1397" s="646" t="s">
        <v>118</v>
      </c>
      <c r="N1397" s="657" t="s">
        <v>115</v>
      </c>
      <c r="O1397" s="646" t="s">
        <v>402</v>
      </c>
    </row>
    <row r="1398" spans="1:15">
      <c r="A1398" s="647">
        <v>1397</v>
      </c>
      <c r="B1398" s="647">
        <v>2500</v>
      </c>
      <c r="C1398" s="646" t="s">
        <v>213</v>
      </c>
      <c r="D1398" s="646">
        <v>26</v>
      </c>
      <c r="F1398" s="654" t="str">
        <f>IF(M1398="R",VLOOKUP(D1398,'Routes and Directions'!$A$2:$D$283,3,FALSE),VLOOKUP(D1398,'Routes and Directions'!$A$2:$D$283,4,FALSE))</f>
        <v>EB</v>
      </c>
      <c r="G1398" s="646" t="s">
        <v>118</v>
      </c>
      <c r="H1398" s="646">
        <v>12.821999999999999</v>
      </c>
      <c r="I1398" s="646">
        <v>13.07</v>
      </c>
      <c r="K1398" s="646">
        <v>11.707000000000001</v>
      </c>
      <c r="L1398" s="646">
        <v>11.955</v>
      </c>
      <c r="M1398" s="646" t="s">
        <v>118</v>
      </c>
      <c r="N1398" s="657" t="s">
        <v>115</v>
      </c>
      <c r="O1398" s="646" t="s">
        <v>402</v>
      </c>
    </row>
    <row r="1399" spans="1:15">
      <c r="A1399" s="647">
        <v>1398</v>
      </c>
      <c r="B1399" s="647">
        <v>2700</v>
      </c>
      <c r="C1399" s="646" t="s">
        <v>213</v>
      </c>
      <c r="D1399" s="646">
        <v>26</v>
      </c>
      <c r="F1399" s="654" t="str">
        <f>IF(M1399="R",VLOOKUP(D1399,'Routes and Directions'!$A$2:$D$283,3,FALSE),VLOOKUP(D1399,'Routes and Directions'!$A$2:$D$283,4,FALSE))</f>
        <v>EB</v>
      </c>
      <c r="H1399" s="646">
        <v>13.076000000000001</v>
      </c>
      <c r="I1399" s="646">
        <v>13.76</v>
      </c>
      <c r="K1399" s="646">
        <v>11.955</v>
      </c>
      <c r="L1399" s="646">
        <v>12.638999999999999</v>
      </c>
      <c r="M1399" s="646" t="s">
        <v>118</v>
      </c>
      <c r="N1399" s="657" t="s">
        <v>115</v>
      </c>
      <c r="O1399" s="646" t="s">
        <v>402</v>
      </c>
    </row>
    <row r="1400" spans="1:15">
      <c r="A1400" s="647">
        <v>1399</v>
      </c>
      <c r="B1400" s="647">
        <v>3500</v>
      </c>
      <c r="C1400" s="646" t="s">
        <v>213</v>
      </c>
      <c r="D1400" s="646">
        <v>26</v>
      </c>
      <c r="F1400" s="654" t="str">
        <f>IF(M1400="R",VLOOKUP(D1400,'Routes and Directions'!$A$2:$D$283,3,FALSE),VLOOKUP(D1400,'Routes and Directions'!$A$2:$D$283,4,FALSE))</f>
        <v>EB</v>
      </c>
      <c r="G1400" s="646" t="s">
        <v>118</v>
      </c>
      <c r="H1400" s="646">
        <v>13.76</v>
      </c>
      <c r="I1400" s="646">
        <v>14.257999999999999</v>
      </c>
      <c r="K1400" s="646">
        <v>12.638999999999999</v>
      </c>
      <c r="L1400" s="646">
        <v>13.137</v>
      </c>
      <c r="M1400" s="646" t="s">
        <v>118</v>
      </c>
      <c r="N1400" s="657" t="s">
        <v>115</v>
      </c>
      <c r="O1400" s="646" t="s">
        <v>402</v>
      </c>
    </row>
    <row r="1401" spans="1:15">
      <c r="A1401" s="647">
        <v>1400</v>
      </c>
      <c r="B1401" s="647">
        <v>4000</v>
      </c>
      <c r="C1401" s="646" t="s">
        <v>213</v>
      </c>
      <c r="D1401" s="646">
        <v>26</v>
      </c>
      <c r="F1401" s="654" t="str">
        <f>IF(M1401="R",VLOOKUP(D1401,'Routes and Directions'!$A$2:$D$283,3,FALSE),VLOOKUP(D1401,'Routes and Directions'!$A$2:$D$283,4,FALSE))</f>
        <v>EB</v>
      </c>
      <c r="H1401" s="646">
        <v>14.27</v>
      </c>
      <c r="I1401" s="646">
        <v>20.506</v>
      </c>
      <c r="K1401" s="646">
        <v>13.137</v>
      </c>
      <c r="L1401" s="646">
        <v>19.373000000000001</v>
      </c>
      <c r="M1401" s="646" t="s">
        <v>118</v>
      </c>
      <c r="N1401" s="657" t="s">
        <v>115</v>
      </c>
      <c r="O1401" s="646" t="s">
        <v>402</v>
      </c>
    </row>
    <row r="1402" spans="1:15">
      <c r="A1402" s="647">
        <v>1401</v>
      </c>
      <c r="B1402" s="647">
        <v>4600</v>
      </c>
      <c r="C1402" s="646" t="s">
        <v>211</v>
      </c>
      <c r="D1402" s="646">
        <v>26</v>
      </c>
      <c r="F1402" s="654" t="str">
        <f>IF(M1402="R",VLOOKUP(D1402,'Routes and Directions'!$A$2:$D$283,3,FALSE),VLOOKUP(D1402,'Routes and Directions'!$A$2:$D$283,4,FALSE))</f>
        <v>EB</v>
      </c>
      <c r="H1402" s="646">
        <v>0</v>
      </c>
      <c r="I1402" s="646">
        <v>4.17</v>
      </c>
      <c r="K1402" s="646">
        <v>19.373000000000001</v>
      </c>
      <c r="L1402" s="646">
        <v>23.542999999999999</v>
      </c>
      <c r="M1402" s="646" t="s">
        <v>118</v>
      </c>
      <c r="N1402" s="657" t="s">
        <v>115</v>
      </c>
      <c r="O1402" s="646" t="s">
        <v>402</v>
      </c>
    </row>
    <row r="1403" spans="1:15">
      <c r="A1403" s="647">
        <v>1402</v>
      </c>
      <c r="B1403" s="647">
        <v>5320</v>
      </c>
      <c r="C1403" s="646" t="s">
        <v>211</v>
      </c>
      <c r="D1403" s="646">
        <v>26</v>
      </c>
      <c r="F1403" s="654" t="str">
        <f>IF(M1403="R",VLOOKUP(D1403,'Routes and Directions'!$A$2:$D$283,3,FALSE),VLOOKUP(D1403,'Routes and Directions'!$A$2:$D$283,4,FALSE))</f>
        <v>EB</v>
      </c>
      <c r="G1403" s="646" t="s">
        <v>118</v>
      </c>
      <c r="H1403" s="646">
        <v>4.17</v>
      </c>
      <c r="I1403" s="646">
        <v>4.53</v>
      </c>
      <c r="K1403" s="646">
        <v>23.542999999999999</v>
      </c>
      <c r="L1403" s="646">
        <v>23.902999999999999</v>
      </c>
      <c r="M1403" s="646" t="s">
        <v>118</v>
      </c>
      <c r="N1403" s="657" t="s">
        <v>115</v>
      </c>
      <c r="O1403" s="646" t="s">
        <v>402</v>
      </c>
    </row>
    <row r="1404" spans="1:15">
      <c r="A1404" s="647">
        <v>1403</v>
      </c>
      <c r="B1404" s="647">
        <v>5424</v>
      </c>
      <c r="C1404" s="646" t="s">
        <v>211</v>
      </c>
      <c r="D1404" s="646">
        <v>26</v>
      </c>
      <c r="F1404" s="654" t="str">
        <f>IF(M1404="R",VLOOKUP(D1404,'Routes and Directions'!$A$2:$D$283,3,FALSE),VLOOKUP(D1404,'Routes and Directions'!$A$2:$D$283,4,FALSE))</f>
        <v>EB</v>
      </c>
      <c r="H1404" s="646">
        <v>4.5999999999999996</v>
      </c>
      <c r="I1404" s="646">
        <v>10.302</v>
      </c>
      <c r="K1404" s="646">
        <v>23.902999999999999</v>
      </c>
      <c r="L1404" s="646">
        <v>29.605</v>
      </c>
      <c r="M1404" s="646" t="s">
        <v>118</v>
      </c>
      <c r="N1404" s="657" t="s">
        <v>115</v>
      </c>
      <c r="O1404" s="646" t="s">
        <v>402</v>
      </c>
    </row>
    <row r="1405" spans="1:15">
      <c r="A1405" s="647">
        <v>1404</v>
      </c>
      <c r="B1405" s="647">
        <v>6700</v>
      </c>
      <c r="C1405" s="646" t="s">
        <v>211</v>
      </c>
      <c r="D1405" s="646">
        <v>26</v>
      </c>
      <c r="F1405" s="654" t="str">
        <f>IF(M1405="R",VLOOKUP(D1405,'Routes and Directions'!$A$2:$D$283,3,FALSE),VLOOKUP(D1405,'Routes and Directions'!$A$2:$D$283,4,FALSE))</f>
        <v>EB</v>
      </c>
      <c r="H1405" s="646">
        <v>10.435</v>
      </c>
      <c r="I1405" s="646">
        <v>33.506</v>
      </c>
      <c r="K1405" s="646">
        <v>29.605</v>
      </c>
      <c r="L1405" s="646">
        <v>52.676000000000002</v>
      </c>
      <c r="M1405" s="646" t="s">
        <v>118</v>
      </c>
      <c r="N1405" s="657" t="s">
        <v>115</v>
      </c>
      <c r="O1405" s="646" t="s">
        <v>402</v>
      </c>
    </row>
    <row r="1406" spans="1:15">
      <c r="A1406" s="647">
        <v>1405</v>
      </c>
      <c r="B1406" s="647">
        <v>6800</v>
      </c>
      <c r="C1406" s="646" t="s">
        <v>211</v>
      </c>
      <c r="D1406" s="646">
        <v>26</v>
      </c>
      <c r="F1406" s="654" t="str">
        <f>IF(M1406="R",VLOOKUP(D1406,'Routes and Directions'!$A$2:$D$283,3,FALSE),VLOOKUP(D1406,'Routes and Directions'!$A$2:$D$283,4,FALSE))</f>
        <v>EB</v>
      </c>
      <c r="G1406" s="646" t="s">
        <v>118</v>
      </c>
      <c r="H1406" s="646">
        <v>33.506</v>
      </c>
      <c r="I1406" s="646">
        <v>33.787999999999997</v>
      </c>
      <c r="K1406" s="646">
        <v>52.676000000000002</v>
      </c>
      <c r="L1406" s="646">
        <v>52.957999999999998</v>
      </c>
      <c r="M1406" s="646" t="s">
        <v>118</v>
      </c>
      <c r="N1406" s="657" t="s">
        <v>115</v>
      </c>
      <c r="O1406" s="646" t="s">
        <v>402</v>
      </c>
    </row>
    <row r="1407" spans="1:15">
      <c r="A1407" s="647">
        <v>1406</v>
      </c>
      <c r="B1407" s="647">
        <v>6900</v>
      </c>
      <c r="C1407" s="646" t="s">
        <v>211</v>
      </c>
      <c r="D1407" s="646">
        <v>26</v>
      </c>
      <c r="F1407" s="654" t="str">
        <f>IF(M1407="R",VLOOKUP(D1407,'Routes and Directions'!$A$2:$D$283,3,FALSE),VLOOKUP(D1407,'Routes and Directions'!$A$2:$D$283,4,FALSE))</f>
        <v>EB</v>
      </c>
      <c r="H1407" s="646">
        <v>33.814</v>
      </c>
      <c r="I1407" s="646">
        <v>38.325000000000003</v>
      </c>
      <c r="K1407" s="646">
        <v>52.957999999999998</v>
      </c>
      <c r="L1407" s="646">
        <v>57.469000000000001</v>
      </c>
      <c r="M1407" s="646" t="s">
        <v>118</v>
      </c>
      <c r="N1407" s="657" t="s">
        <v>115</v>
      </c>
      <c r="O1407" s="646" t="s">
        <v>402</v>
      </c>
    </row>
    <row r="1408" spans="1:15">
      <c r="A1408" s="647">
        <v>1407</v>
      </c>
      <c r="B1408" s="647">
        <v>8640</v>
      </c>
      <c r="C1408" s="646" t="s">
        <v>210</v>
      </c>
      <c r="D1408" s="646">
        <v>26</v>
      </c>
      <c r="F1408" s="654" t="str">
        <f>IF(M1408="R",VLOOKUP(D1408,'Routes and Directions'!$A$2:$D$283,3,FALSE),VLOOKUP(D1408,'Routes and Directions'!$A$2:$D$283,4,FALSE))</f>
        <v>EB</v>
      </c>
      <c r="H1408" s="646">
        <v>0</v>
      </c>
      <c r="I1408" s="646">
        <v>4.6440000000000001</v>
      </c>
      <c r="K1408" s="646">
        <v>57.469000000000001</v>
      </c>
      <c r="L1408" s="646">
        <v>62.113</v>
      </c>
      <c r="M1408" s="646" t="s">
        <v>118</v>
      </c>
      <c r="N1408" s="657" t="s">
        <v>115</v>
      </c>
      <c r="O1408" s="646" t="s">
        <v>402</v>
      </c>
    </row>
    <row r="1409" spans="1:15">
      <c r="A1409" s="647">
        <v>1408</v>
      </c>
      <c r="B1409" s="647">
        <v>1400</v>
      </c>
      <c r="C1409" s="646" t="s">
        <v>213</v>
      </c>
      <c r="D1409" s="646">
        <v>26</v>
      </c>
      <c r="F1409" s="654" t="str">
        <f>IF(M1409="R",VLOOKUP(D1409,'Routes and Directions'!$A$2:$D$283,3,FALSE),VLOOKUP(D1409,'Routes and Directions'!$A$2:$D$283,4,FALSE))</f>
        <v>WB</v>
      </c>
      <c r="H1409" s="646">
        <v>1.1100000000000001</v>
      </c>
      <c r="I1409" s="646">
        <v>2.06</v>
      </c>
      <c r="K1409" s="646">
        <v>0</v>
      </c>
      <c r="L1409" s="646">
        <v>0.95</v>
      </c>
      <c r="M1409" s="646" t="s">
        <v>121</v>
      </c>
      <c r="N1409" s="657" t="s">
        <v>123</v>
      </c>
      <c r="O1409" s="646" t="s">
        <v>403</v>
      </c>
    </row>
    <row r="1410" spans="1:15">
      <c r="A1410" s="647">
        <v>1409</v>
      </c>
      <c r="B1410" s="647">
        <v>1400</v>
      </c>
      <c r="C1410" s="646" t="s">
        <v>213</v>
      </c>
      <c r="D1410" s="646">
        <v>26</v>
      </c>
      <c r="F1410" s="654" t="str">
        <f>IF(M1410="R",VLOOKUP(D1410,'Routes and Directions'!$A$2:$D$283,3,FALSE),VLOOKUP(D1410,'Routes and Directions'!$A$2:$D$283,4,FALSE))</f>
        <v>WB</v>
      </c>
      <c r="H1410" s="646">
        <v>2.06</v>
      </c>
      <c r="I1410" s="646">
        <v>2.6619999999999999</v>
      </c>
      <c r="K1410" s="646">
        <v>0.95</v>
      </c>
      <c r="L1410" s="646">
        <v>1.552</v>
      </c>
      <c r="M1410" s="646" t="s">
        <v>121</v>
      </c>
      <c r="N1410" s="657" t="s">
        <v>115</v>
      </c>
      <c r="O1410" s="646" t="s">
        <v>403</v>
      </c>
    </row>
    <row r="1411" spans="1:15">
      <c r="A1411" s="647">
        <v>1410</v>
      </c>
      <c r="B1411" s="647">
        <v>1400</v>
      </c>
      <c r="C1411" s="646" t="s">
        <v>213</v>
      </c>
      <c r="D1411" s="646">
        <v>26</v>
      </c>
      <c r="F1411" s="654" t="str">
        <f>IF(M1411="R",VLOOKUP(D1411,'Routes and Directions'!$A$2:$D$283,3,FALSE),VLOOKUP(D1411,'Routes and Directions'!$A$2:$D$283,4,FALSE))</f>
        <v>WB</v>
      </c>
      <c r="H1411" s="646">
        <v>2.6619999999999999</v>
      </c>
      <c r="I1411" s="646">
        <v>2.8650000000000002</v>
      </c>
      <c r="K1411" s="646">
        <v>1.552</v>
      </c>
      <c r="L1411" s="646">
        <v>1.7549999999999999</v>
      </c>
      <c r="M1411" s="646" t="s">
        <v>121</v>
      </c>
      <c r="N1411" s="657" t="s">
        <v>123</v>
      </c>
      <c r="O1411" s="646" t="s">
        <v>403</v>
      </c>
    </row>
    <row r="1412" spans="1:15">
      <c r="A1412" s="647">
        <v>1411</v>
      </c>
      <c r="B1412" s="647">
        <v>1400</v>
      </c>
      <c r="C1412" s="646" t="s">
        <v>213</v>
      </c>
      <c r="D1412" s="646">
        <v>26</v>
      </c>
      <c r="F1412" s="654" t="str">
        <f>IF(M1412="R",VLOOKUP(D1412,'Routes and Directions'!$A$2:$D$283,3,FALSE),VLOOKUP(D1412,'Routes and Directions'!$A$2:$D$283,4,FALSE))</f>
        <v>WB</v>
      </c>
      <c r="H1412" s="646">
        <v>2.8650000000000002</v>
      </c>
      <c r="I1412" s="646">
        <v>4.1120000000000001</v>
      </c>
      <c r="K1412" s="646">
        <v>1.7549999999999999</v>
      </c>
      <c r="L1412" s="646">
        <v>3.0019999999999998</v>
      </c>
      <c r="M1412" s="646" t="s">
        <v>121</v>
      </c>
      <c r="N1412" s="657" t="s">
        <v>115</v>
      </c>
      <c r="O1412" s="646" t="s">
        <v>403</v>
      </c>
    </row>
    <row r="1413" spans="1:15">
      <c r="A1413" s="647">
        <v>1412</v>
      </c>
      <c r="B1413" s="647">
        <v>2454</v>
      </c>
      <c r="C1413" s="646" t="s">
        <v>213</v>
      </c>
      <c r="D1413" s="646">
        <v>26</v>
      </c>
      <c r="F1413" s="654" t="str">
        <f>IF(M1413="R",VLOOKUP(D1413,'Routes and Directions'!$A$2:$D$283,3,FALSE),VLOOKUP(D1413,'Routes and Directions'!$A$2:$D$283,4,FALSE))</f>
        <v>WB</v>
      </c>
      <c r="G1413" s="646" t="s">
        <v>118</v>
      </c>
      <c r="H1413" s="646">
        <v>4.1120000000000001</v>
      </c>
      <c r="I1413" s="646">
        <v>4.2169999999999996</v>
      </c>
      <c r="K1413" s="646">
        <v>3.0019999999999998</v>
      </c>
      <c r="L1413" s="646">
        <v>3.1070000000000002</v>
      </c>
      <c r="M1413" s="646" t="s">
        <v>121</v>
      </c>
      <c r="N1413" s="657" t="s">
        <v>115</v>
      </c>
      <c r="O1413" s="646" t="s">
        <v>403</v>
      </c>
    </row>
    <row r="1414" spans="1:15">
      <c r="A1414" s="647">
        <v>1413</v>
      </c>
      <c r="B1414" s="647">
        <v>2454</v>
      </c>
      <c r="C1414" s="646" t="s">
        <v>213</v>
      </c>
      <c r="D1414" s="646">
        <v>26</v>
      </c>
      <c r="F1414" s="654" t="str">
        <f>IF(M1414="R",VLOOKUP(D1414,'Routes and Directions'!$A$2:$D$283,3,FALSE),VLOOKUP(D1414,'Routes and Directions'!$A$2:$D$283,4,FALSE))</f>
        <v>WB</v>
      </c>
      <c r="G1414" s="646" t="s">
        <v>118</v>
      </c>
      <c r="H1414" s="646">
        <v>4.2169999999999996</v>
      </c>
      <c r="I1414" s="646">
        <v>4.37</v>
      </c>
      <c r="K1414" s="646">
        <v>3.1070000000000002</v>
      </c>
      <c r="L1414" s="646">
        <v>3.26</v>
      </c>
      <c r="M1414" s="646" t="s">
        <v>121</v>
      </c>
      <c r="N1414" s="657" t="s">
        <v>123</v>
      </c>
      <c r="O1414" s="646" t="s">
        <v>403</v>
      </c>
    </row>
    <row r="1415" spans="1:15">
      <c r="A1415" s="647">
        <v>1414</v>
      </c>
      <c r="B1415" s="647">
        <v>2466</v>
      </c>
      <c r="C1415" s="646" t="s">
        <v>213</v>
      </c>
      <c r="D1415" s="646">
        <v>26</v>
      </c>
      <c r="F1415" s="654" t="str">
        <f>IF(M1415="R",VLOOKUP(D1415,'Routes and Directions'!$A$2:$D$283,3,FALSE),VLOOKUP(D1415,'Routes and Directions'!$A$2:$D$283,4,FALSE))</f>
        <v>WB</v>
      </c>
      <c r="H1415" s="646">
        <v>4.375</v>
      </c>
      <c r="I1415" s="646">
        <v>4.7080000000000002</v>
      </c>
      <c r="K1415" s="646">
        <v>3.26</v>
      </c>
      <c r="L1415" s="646">
        <v>3.593</v>
      </c>
      <c r="M1415" s="646" t="s">
        <v>121</v>
      </c>
      <c r="N1415" s="657" t="s">
        <v>123</v>
      </c>
      <c r="O1415" s="646" t="s">
        <v>403</v>
      </c>
    </row>
    <row r="1416" spans="1:15">
      <c r="A1416" s="647">
        <v>1415</v>
      </c>
      <c r="B1416" s="647">
        <v>2466</v>
      </c>
      <c r="C1416" s="646" t="s">
        <v>213</v>
      </c>
      <c r="D1416" s="646">
        <v>26</v>
      </c>
      <c r="F1416" s="654" t="str">
        <f>IF(M1416="R",VLOOKUP(D1416,'Routes and Directions'!$A$2:$D$283,3,FALSE),VLOOKUP(D1416,'Routes and Directions'!$A$2:$D$283,4,FALSE))</f>
        <v>WB</v>
      </c>
      <c r="H1416" s="646">
        <v>4.7080000000000002</v>
      </c>
      <c r="I1416" s="646">
        <v>9.8580000000000005</v>
      </c>
      <c r="K1416" s="646">
        <v>3.593</v>
      </c>
      <c r="L1416" s="646">
        <v>8.7430000000000003</v>
      </c>
      <c r="M1416" s="646" t="s">
        <v>121</v>
      </c>
      <c r="N1416" s="657" t="s">
        <v>115</v>
      </c>
      <c r="O1416" s="646" t="s">
        <v>403</v>
      </c>
    </row>
    <row r="1417" spans="1:15">
      <c r="A1417" s="647">
        <v>1416</v>
      </c>
      <c r="B1417" s="647">
        <v>2466</v>
      </c>
      <c r="C1417" s="646" t="s">
        <v>213</v>
      </c>
      <c r="D1417" s="646">
        <v>26</v>
      </c>
      <c r="F1417" s="654" t="str">
        <f>IF(M1417="R",VLOOKUP(D1417,'Routes and Directions'!$A$2:$D$283,3,FALSE),VLOOKUP(D1417,'Routes and Directions'!$A$2:$D$283,4,FALSE))</f>
        <v>WB</v>
      </c>
      <c r="H1417" s="646">
        <v>9.8580000000000005</v>
      </c>
      <c r="I1417" s="646">
        <v>10.843</v>
      </c>
      <c r="K1417" s="646">
        <v>8.7430000000000003</v>
      </c>
      <c r="L1417" s="646">
        <v>9.7279999999999998</v>
      </c>
      <c r="M1417" s="646" t="s">
        <v>121</v>
      </c>
      <c r="N1417" s="657" t="s">
        <v>123</v>
      </c>
      <c r="O1417" s="646" t="s">
        <v>403</v>
      </c>
    </row>
    <row r="1418" spans="1:15">
      <c r="A1418" s="647">
        <v>1417</v>
      </c>
      <c r="B1418" s="647">
        <v>2466</v>
      </c>
      <c r="C1418" s="646" t="s">
        <v>213</v>
      </c>
      <c r="D1418" s="646">
        <v>26</v>
      </c>
      <c r="F1418" s="654" t="str">
        <f>IF(M1418="R",VLOOKUP(D1418,'Routes and Directions'!$A$2:$D$283,3,FALSE),VLOOKUP(D1418,'Routes and Directions'!$A$2:$D$283,4,FALSE))</f>
        <v>WB</v>
      </c>
      <c r="H1418" s="646">
        <v>10.843</v>
      </c>
      <c r="I1418" s="646">
        <v>12.821999999999999</v>
      </c>
      <c r="K1418" s="646">
        <v>9.7279999999999998</v>
      </c>
      <c r="L1418" s="646">
        <v>11.707000000000001</v>
      </c>
      <c r="M1418" s="646" t="s">
        <v>121</v>
      </c>
      <c r="N1418" s="657" t="s">
        <v>115</v>
      </c>
      <c r="O1418" s="646" t="s">
        <v>403</v>
      </c>
    </row>
    <row r="1419" spans="1:15">
      <c r="A1419" s="647">
        <v>1418</v>
      </c>
      <c r="B1419" s="647">
        <v>2500</v>
      </c>
      <c r="C1419" s="646" t="s">
        <v>213</v>
      </c>
      <c r="D1419" s="646">
        <v>26</v>
      </c>
      <c r="F1419" s="654" t="str">
        <f>IF(M1419="R",VLOOKUP(D1419,'Routes and Directions'!$A$2:$D$283,3,FALSE),VLOOKUP(D1419,'Routes and Directions'!$A$2:$D$283,4,FALSE))</f>
        <v>WB</v>
      </c>
      <c r="G1419" s="646" t="s">
        <v>118</v>
      </c>
      <c r="H1419" s="646">
        <v>12.821999999999999</v>
      </c>
      <c r="I1419" s="646">
        <v>13.07</v>
      </c>
      <c r="K1419" s="646">
        <v>11.707000000000001</v>
      </c>
      <c r="L1419" s="646">
        <v>11.955</v>
      </c>
      <c r="M1419" s="646" t="s">
        <v>121</v>
      </c>
      <c r="N1419" s="657" t="s">
        <v>115</v>
      </c>
      <c r="O1419" s="646" t="s">
        <v>403</v>
      </c>
    </row>
    <row r="1420" spans="1:15">
      <c r="A1420" s="647">
        <v>1419</v>
      </c>
      <c r="B1420" s="647">
        <v>2700</v>
      </c>
      <c r="C1420" s="646" t="s">
        <v>213</v>
      </c>
      <c r="D1420" s="646">
        <v>26</v>
      </c>
      <c r="F1420" s="654" t="str">
        <f>IF(M1420="R",VLOOKUP(D1420,'Routes and Directions'!$A$2:$D$283,3,FALSE),VLOOKUP(D1420,'Routes and Directions'!$A$2:$D$283,4,FALSE))</f>
        <v>WB</v>
      </c>
      <c r="H1420" s="646">
        <v>13.076000000000001</v>
      </c>
      <c r="I1420" s="646">
        <v>13.76</v>
      </c>
      <c r="K1420" s="646">
        <v>11.955</v>
      </c>
      <c r="L1420" s="646">
        <v>12.638999999999999</v>
      </c>
      <c r="M1420" s="646" t="s">
        <v>121</v>
      </c>
      <c r="N1420" s="657" t="s">
        <v>115</v>
      </c>
      <c r="O1420" s="646" t="s">
        <v>403</v>
      </c>
    </row>
    <row r="1421" spans="1:15">
      <c r="A1421" s="647">
        <v>1420</v>
      </c>
      <c r="B1421" s="647">
        <v>3500</v>
      </c>
      <c r="C1421" s="646" t="s">
        <v>213</v>
      </c>
      <c r="D1421" s="646">
        <v>26</v>
      </c>
      <c r="F1421" s="654" t="str">
        <f>IF(M1421="R",VLOOKUP(D1421,'Routes and Directions'!$A$2:$D$283,3,FALSE),VLOOKUP(D1421,'Routes and Directions'!$A$2:$D$283,4,FALSE))</f>
        <v>WB</v>
      </c>
      <c r="G1421" s="646" t="s">
        <v>118</v>
      </c>
      <c r="H1421" s="646">
        <v>13.76</v>
      </c>
      <c r="I1421" s="646">
        <v>14.257999999999999</v>
      </c>
      <c r="K1421" s="646">
        <v>12.638999999999999</v>
      </c>
      <c r="L1421" s="646">
        <v>13.137</v>
      </c>
      <c r="M1421" s="646" t="s">
        <v>121</v>
      </c>
      <c r="N1421" s="657" t="s">
        <v>115</v>
      </c>
      <c r="O1421" s="646" t="s">
        <v>403</v>
      </c>
    </row>
    <row r="1422" spans="1:15">
      <c r="A1422" s="647">
        <v>1421</v>
      </c>
      <c r="B1422" s="647">
        <v>4000</v>
      </c>
      <c r="C1422" s="646" t="s">
        <v>213</v>
      </c>
      <c r="D1422" s="646">
        <v>26</v>
      </c>
      <c r="F1422" s="654" t="str">
        <f>IF(M1422="R",VLOOKUP(D1422,'Routes and Directions'!$A$2:$D$283,3,FALSE),VLOOKUP(D1422,'Routes and Directions'!$A$2:$D$283,4,FALSE))</f>
        <v>WB</v>
      </c>
      <c r="H1422" s="646">
        <v>14.27</v>
      </c>
      <c r="I1422" s="646">
        <v>20.506</v>
      </c>
      <c r="K1422" s="646">
        <v>13.137</v>
      </c>
      <c r="L1422" s="646">
        <v>19.373000000000001</v>
      </c>
      <c r="M1422" s="646" t="s">
        <v>121</v>
      </c>
      <c r="N1422" s="657" t="s">
        <v>115</v>
      </c>
      <c r="O1422" s="646" t="s">
        <v>403</v>
      </c>
    </row>
    <row r="1423" spans="1:15">
      <c r="A1423" s="647">
        <v>1422</v>
      </c>
      <c r="B1423" s="647">
        <v>4600</v>
      </c>
      <c r="C1423" s="646" t="s">
        <v>211</v>
      </c>
      <c r="D1423" s="646">
        <v>26</v>
      </c>
      <c r="F1423" s="654" t="str">
        <f>IF(M1423="R",VLOOKUP(D1423,'Routes and Directions'!$A$2:$D$283,3,FALSE),VLOOKUP(D1423,'Routes and Directions'!$A$2:$D$283,4,FALSE))</f>
        <v>WB</v>
      </c>
      <c r="H1423" s="646">
        <v>0</v>
      </c>
      <c r="I1423" s="646">
        <v>4.17</v>
      </c>
      <c r="K1423" s="646">
        <v>19.373000000000001</v>
      </c>
      <c r="L1423" s="646">
        <v>23.542999999999999</v>
      </c>
      <c r="M1423" s="646" t="s">
        <v>121</v>
      </c>
      <c r="N1423" s="657" t="s">
        <v>115</v>
      </c>
      <c r="O1423" s="646" t="s">
        <v>403</v>
      </c>
    </row>
    <row r="1424" spans="1:15">
      <c r="A1424" s="647">
        <v>1423</v>
      </c>
      <c r="B1424" s="647">
        <v>5320</v>
      </c>
      <c r="C1424" s="646" t="s">
        <v>211</v>
      </c>
      <c r="D1424" s="646">
        <v>26</v>
      </c>
      <c r="F1424" s="654" t="str">
        <f>IF(M1424="R",VLOOKUP(D1424,'Routes and Directions'!$A$2:$D$283,3,FALSE),VLOOKUP(D1424,'Routes and Directions'!$A$2:$D$283,4,FALSE))</f>
        <v>WB</v>
      </c>
      <c r="G1424" s="646" t="s">
        <v>118</v>
      </c>
      <c r="H1424" s="646">
        <v>4.17</v>
      </c>
      <c r="I1424" s="646">
        <v>4.53</v>
      </c>
      <c r="K1424" s="646">
        <v>23.542999999999999</v>
      </c>
      <c r="L1424" s="646">
        <v>23.902999999999999</v>
      </c>
      <c r="M1424" s="646" t="s">
        <v>121</v>
      </c>
      <c r="N1424" s="657" t="s">
        <v>115</v>
      </c>
      <c r="O1424" s="646" t="s">
        <v>403</v>
      </c>
    </row>
    <row r="1425" spans="1:15">
      <c r="A1425" s="647">
        <v>1424</v>
      </c>
      <c r="B1425" s="647">
        <v>5424</v>
      </c>
      <c r="C1425" s="646" t="s">
        <v>211</v>
      </c>
      <c r="D1425" s="646">
        <v>26</v>
      </c>
      <c r="F1425" s="654" t="str">
        <f>IF(M1425="R",VLOOKUP(D1425,'Routes and Directions'!$A$2:$D$283,3,FALSE),VLOOKUP(D1425,'Routes and Directions'!$A$2:$D$283,4,FALSE))</f>
        <v>WB</v>
      </c>
      <c r="H1425" s="646">
        <v>4.5999999999999996</v>
      </c>
      <c r="I1425" s="646">
        <v>10.302</v>
      </c>
      <c r="K1425" s="646">
        <v>23.902999999999999</v>
      </c>
      <c r="L1425" s="646">
        <v>29.605</v>
      </c>
      <c r="M1425" s="646" t="s">
        <v>121</v>
      </c>
      <c r="N1425" s="657" t="s">
        <v>115</v>
      </c>
      <c r="O1425" s="646" t="s">
        <v>403</v>
      </c>
    </row>
    <row r="1426" spans="1:15">
      <c r="A1426" s="647">
        <v>1425</v>
      </c>
      <c r="B1426" s="647">
        <v>6700</v>
      </c>
      <c r="C1426" s="646" t="s">
        <v>211</v>
      </c>
      <c r="D1426" s="646">
        <v>26</v>
      </c>
      <c r="F1426" s="654" t="str">
        <f>IF(M1426="R",VLOOKUP(D1426,'Routes and Directions'!$A$2:$D$283,3,FALSE),VLOOKUP(D1426,'Routes and Directions'!$A$2:$D$283,4,FALSE))</f>
        <v>WB</v>
      </c>
      <c r="H1426" s="646">
        <v>10.435</v>
      </c>
      <c r="I1426" s="646">
        <v>33.506</v>
      </c>
      <c r="K1426" s="646">
        <v>29.605</v>
      </c>
      <c r="L1426" s="646">
        <v>52.676000000000002</v>
      </c>
      <c r="M1426" s="646" t="s">
        <v>121</v>
      </c>
      <c r="N1426" s="657" t="s">
        <v>115</v>
      </c>
      <c r="O1426" s="646" t="s">
        <v>403</v>
      </c>
    </row>
    <row r="1427" spans="1:15">
      <c r="A1427" s="647">
        <v>1426</v>
      </c>
      <c r="B1427" s="647">
        <v>6800</v>
      </c>
      <c r="C1427" s="646" t="s">
        <v>211</v>
      </c>
      <c r="D1427" s="646">
        <v>26</v>
      </c>
      <c r="F1427" s="654" t="str">
        <f>IF(M1427="R",VLOOKUP(D1427,'Routes and Directions'!$A$2:$D$283,3,FALSE),VLOOKUP(D1427,'Routes and Directions'!$A$2:$D$283,4,FALSE))</f>
        <v>WB</v>
      </c>
      <c r="G1427" s="646" t="s">
        <v>118</v>
      </c>
      <c r="H1427" s="646">
        <v>33.506</v>
      </c>
      <c r="I1427" s="646">
        <v>33.787999999999997</v>
      </c>
      <c r="K1427" s="646">
        <v>52.676000000000002</v>
      </c>
      <c r="L1427" s="646">
        <v>52.957999999999998</v>
      </c>
      <c r="M1427" s="646" t="s">
        <v>121</v>
      </c>
      <c r="N1427" s="657" t="s">
        <v>115</v>
      </c>
      <c r="O1427" s="646" t="s">
        <v>403</v>
      </c>
    </row>
    <row r="1428" spans="1:15">
      <c r="A1428" s="647">
        <v>1427</v>
      </c>
      <c r="B1428" s="647">
        <v>6900</v>
      </c>
      <c r="C1428" s="646" t="s">
        <v>211</v>
      </c>
      <c r="D1428" s="646">
        <v>26</v>
      </c>
      <c r="F1428" s="654" t="str">
        <f>IF(M1428="R",VLOOKUP(D1428,'Routes and Directions'!$A$2:$D$283,3,FALSE),VLOOKUP(D1428,'Routes and Directions'!$A$2:$D$283,4,FALSE))</f>
        <v>WB</v>
      </c>
      <c r="H1428" s="646">
        <v>33.814</v>
      </c>
      <c r="I1428" s="646">
        <v>38.325000000000003</v>
      </c>
      <c r="K1428" s="646">
        <v>52.957999999999998</v>
      </c>
      <c r="L1428" s="646">
        <v>57.469000000000001</v>
      </c>
      <c r="M1428" s="646" t="s">
        <v>121</v>
      </c>
      <c r="N1428" s="657" t="s">
        <v>115</v>
      </c>
      <c r="O1428" s="646" t="s">
        <v>403</v>
      </c>
    </row>
    <row r="1429" spans="1:15">
      <c r="A1429" s="647">
        <v>1428</v>
      </c>
      <c r="B1429" s="647">
        <v>8640</v>
      </c>
      <c r="C1429" s="646" t="s">
        <v>210</v>
      </c>
      <c r="D1429" s="646">
        <v>26</v>
      </c>
      <c r="F1429" s="654" t="str">
        <f>IF(M1429="R",VLOOKUP(D1429,'Routes and Directions'!$A$2:$D$283,3,FALSE),VLOOKUP(D1429,'Routes and Directions'!$A$2:$D$283,4,FALSE))</f>
        <v>WB</v>
      </c>
      <c r="H1429" s="646">
        <v>0</v>
      </c>
      <c r="I1429" s="646">
        <v>4.6440000000000001</v>
      </c>
      <c r="K1429" s="646">
        <v>57.469000000000001</v>
      </c>
      <c r="L1429" s="646">
        <v>62.113</v>
      </c>
      <c r="M1429" s="646" t="s">
        <v>121</v>
      </c>
      <c r="N1429" s="657" t="s">
        <v>115</v>
      </c>
      <c r="O1429" s="646" t="s">
        <v>403</v>
      </c>
    </row>
    <row r="1430" spans="1:15">
      <c r="A1430" s="647">
        <v>1429</v>
      </c>
      <c r="B1430" s="647">
        <v>100</v>
      </c>
      <c r="C1430" s="646" t="s">
        <v>203</v>
      </c>
      <c r="D1430" s="646">
        <v>27</v>
      </c>
      <c r="F1430" s="654" t="str">
        <f>IF(M1430="R",VLOOKUP(D1430,'Routes and Directions'!$A$2:$D$283,3,FALSE),VLOOKUP(D1430,'Routes and Directions'!$A$2:$D$283,4,FALSE))</f>
        <v>NB</v>
      </c>
      <c r="H1430" s="646">
        <v>0</v>
      </c>
      <c r="I1430" s="646">
        <v>12.077999999999999</v>
      </c>
      <c r="K1430" s="646">
        <v>0</v>
      </c>
      <c r="L1430" s="646">
        <v>12.077999999999999</v>
      </c>
      <c r="M1430" s="646" t="s">
        <v>118</v>
      </c>
      <c r="N1430" s="657" t="s">
        <v>115</v>
      </c>
      <c r="O1430" s="646" t="s">
        <v>404</v>
      </c>
    </row>
    <row r="1431" spans="1:15">
      <c r="A1431" s="647">
        <v>1430</v>
      </c>
      <c r="B1431" s="647">
        <v>100</v>
      </c>
      <c r="C1431" s="646" t="s">
        <v>203</v>
      </c>
      <c r="D1431" s="646">
        <v>27</v>
      </c>
      <c r="F1431" s="654" t="str">
        <f>IF(M1431="R",VLOOKUP(D1431,'Routes and Directions'!$A$2:$D$283,3,FALSE),VLOOKUP(D1431,'Routes and Directions'!$A$2:$D$283,4,FALSE))</f>
        <v>NB</v>
      </c>
      <c r="H1431" s="646">
        <v>12.077999999999999</v>
      </c>
      <c r="I1431" s="646">
        <v>17.411000000000001</v>
      </c>
      <c r="K1431" s="646">
        <v>12.077999999999999</v>
      </c>
      <c r="L1431" s="646">
        <v>17.411000000000001</v>
      </c>
      <c r="M1431" s="646" t="s">
        <v>118</v>
      </c>
      <c r="N1431" s="657" t="s">
        <v>123</v>
      </c>
      <c r="O1431" s="646" t="s">
        <v>404</v>
      </c>
    </row>
    <row r="1432" spans="1:15">
      <c r="A1432" s="647">
        <v>1431</v>
      </c>
      <c r="B1432" s="647">
        <v>5000</v>
      </c>
      <c r="C1432" s="646" t="s">
        <v>203</v>
      </c>
      <c r="D1432" s="646">
        <v>27</v>
      </c>
      <c r="F1432" s="654" t="str">
        <f>IF(M1432="R",VLOOKUP(D1432,'Routes and Directions'!$A$2:$D$283,3,FALSE),VLOOKUP(D1432,'Routes and Directions'!$A$2:$D$283,4,FALSE))</f>
        <v>NB</v>
      </c>
      <c r="G1432" s="646" t="s">
        <v>118</v>
      </c>
      <c r="H1432" s="646">
        <v>17.411000000000001</v>
      </c>
      <c r="I1432" s="646">
        <v>17.940999999999999</v>
      </c>
      <c r="K1432" s="646">
        <v>17.411000000000001</v>
      </c>
      <c r="L1432" s="646">
        <v>17.940999999999999</v>
      </c>
      <c r="M1432" s="646" t="s">
        <v>118</v>
      </c>
      <c r="N1432" s="657" t="s">
        <v>123</v>
      </c>
      <c r="O1432" s="646" t="s">
        <v>404</v>
      </c>
    </row>
    <row r="1433" spans="1:15">
      <c r="A1433" s="647">
        <v>1432</v>
      </c>
      <c r="B1433" s="647">
        <v>5100</v>
      </c>
      <c r="C1433" s="646" t="s">
        <v>203</v>
      </c>
      <c r="D1433" s="646">
        <v>27</v>
      </c>
      <c r="F1433" s="654" t="str">
        <f>IF(M1433="R",VLOOKUP(D1433,'Routes and Directions'!$A$2:$D$283,3,FALSE),VLOOKUP(D1433,'Routes and Directions'!$A$2:$D$283,4,FALSE))</f>
        <v>NB</v>
      </c>
      <c r="H1433" s="646">
        <v>18.029</v>
      </c>
      <c r="I1433" s="646">
        <v>19.428000000000001</v>
      </c>
      <c r="K1433" s="646">
        <v>17.940999999999999</v>
      </c>
      <c r="L1433" s="646">
        <v>19.34</v>
      </c>
      <c r="M1433" s="646" t="s">
        <v>118</v>
      </c>
      <c r="N1433" s="657" t="s">
        <v>123</v>
      </c>
      <c r="O1433" s="646" t="s">
        <v>404</v>
      </c>
    </row>
    <row r="1434" spans="1:15">
      <c r="A1434" s="647">
        <v>1433</v>
      </c>
      <c r="B1434" s="647">
        <v>5600</v>
      </c>
      <c r="C1434" s="646" t="s">
        <v>203</v>
      </c>
      <c r="D1434" s="646">
        <v>27</v>
      </c>
      <c r="F1434" s="654" t="str">
        <f>IF(M1434="R",VLOOKUP(D1434,'Routes and Directions'!$A$2:$D$283,3,FALSE),VLOOKUP(D1434,'Routes and Directions'!$A$2:$D$283,4,FALSE))</f>
        <v>NB</v>
      </c>
      <c r="H1434" s="646">
        <v>19.428000000000001</v>
      </c>
      <c r="I1434" s="646">
        <v>20.062000000000001</v>
      </c>
      <c r="K1434" s="646">
        <v>19.34</v>
      </c>
      <c r="L1434" s="646">
        <v>19.974</v>
      </c>
      <c r="M1434" s="646" t="s">
        <v>118</v>
      </c>
      <c r="N1434" s="657" t="s">
        <v>115</v>
      </c>
      <c r="O1434" s="646" t="s">
        <v>404</v>
      </c>
    </row>
    <row r="1435" spans="1:15">
      <c r="A1435" s="647">
        <v>1434</v>
      </c>
      <c r="B1435" s="647">
        <v>100</v>
      </c>
      <c r="C1435" s="646" t="s">
        <v>203</v>
      </c>
      <c r="D1435" s="646">
        <v>27</v>
      </c>
      <c r="F1435" s="654" t="str">
        <f>IF(M1435="R",VLOOKUP(D1435,'Routes and Directions'!$A$2:$D$283,3,FALSE),VLOOKUP(D1435,'Routes and Directions'!$A$2:$D$283,4,FALSE))</f>
        <v>SB</v>
      </c>
      <c r="H1435" s="646">
        <v>0</v>
      </c>
      <c r="I1435" s="646">
        <v>12.077999999999999</v>
      </c>
      <c r="K1435" s="646">
        <v>0</v>
      </c>
      <c r="L1435" s="646">
        <v>12.077999999999999</v>
      </c>
      <c r="M1435" s="646" t="s">
        <v>121</v>
      </c>
      <c r="N1435" s="657" t="s">
        <v>115</v>
      </c>
      <c r="O1435" s="646" t="s">
        <v>405</v>
      </c>
    </row>
    <row r="1436" spans="1:15">
      <c r="A1436" s="647">
        <v>1435</v>
      </c>
      <c r="B1436" s="647">
        <v>100</v>
      </c>
      <c r="C1436" s="646" t="s">
        <v>203</v>
      </c>
      <c r="D1436" s="646">
        <v>27</v>
      </c>
      <c r="F1436" s="654" t="str">
        <f>IF(M1436="R",VLOOKUP(D1436,'Routes and Directions'!$A$2:$D$283,3,FALSE),VLOOKUP(D1436,'Routes and Directions'!$A$2:$D$283,4,FALSE))</f>
        <v>SB</v>
      </c>
      <c r="H1436" s="646">
        <v>12.077999999999999</v>
      </c>
      <c r="I1436" s="646">
        <v>17.411000000000001</v>
      </c>
      <c r="K1436" s="646">
        <v>12.077999999999999</v>
      </c>
      <c r="L1436" s="646">
        <v>17.411000000000001</v>
      </c>
      <c r="M1436" s="646" t="s">
        <v>121</v>
      </c>
      <c r="N1436" s="657" t="s">
        <v>123</v>
      </c>
      <c r="O1436" s="646" t="s">
        <v>405</v>
      </c>
    </row>
    <row r="1437" spans="1:15">
      <c r="A1437" s="647">
        <v>1436</v>
      </c>
      <c r="B1437" s="647">
        <v>5000</v>
      </c>
      <c r="C1437" s="646" t="s">
        <v>203</v>
      </c>
      <c r="D1437" s="646">
        <v>27</v>
      </c>
      <c r="F1437" s="654" t="str">
        <f>IF(M1437="R",VLOOKUP(D1437,'Routes and Directions'!$A$2:$D$283,3,FALSE),VLOOKUP(D1437,'Routes and Directions'!$A$2:$D$283,4,FALSE))</f>
        <v>SB</v>
      </c>
      <c r="G1437" s="646" t="s">
        <v>118</v>
      </c>
      <c r="H1437" s="646">
        <v>17.411000000000001</v>
      </c>
      <c r="I1437" s="646">
        <v>17.940999999999999</v>
      </c>
      <c r="K1437" s="646">
        <v>17.411000000000001</v>
      </c>
      <c r="L1437" s="646">
        <v>17.940999999999999</v>
      </c>
      <c r="M1437" s="646" t="s">
        <v>121</v>
      </c>
      <c r="N1437" s="657" t="s">
        <v>123</v>
      </c>
      <c r="O1437" s="646" t="s">
        <v>405</v>
      </c>
    </row>
    <row r="1438" spans="1:15">
      <c r="A1438" s="647">
        <v>1437</v>
      </c>
      <c r="B1438" s="647">
        <v>5100</v>
      </c>
      <c r="C1438" s="646" t="s">
        <v>203</v>
      </c>
      <c r="D1438" s="646">
        <v>27</v>
      </c>
      <c r="F1438" s="654" t="str">
        <f>IF(M1438="R",VLOOKUP(D1438,'Routes and Directions'!$A$2:$D$283,3,FALSE),VLOOKUP(D1438,'Routes and Directions'!$A$2:$D$283,4,FALSE))</f>
        <v>SB</v>
      </c>
      <c r="H1438" s="646">
        <v>18.029</v>
      </c>
      <c r="I1438" s="646">
        <v>19.428000000000001</v>
      </c>
      <c r="K1438" s="646">
        <v>17.940999999999999</v>
      </c>
      <c r="L1438" s="646">
        <v>19.34</v>
      </c>
      <c r="M1438" s="646" t="s">
        <v>121</v>
      </c>
      <c r="N1438" s="657" t="s">
        <v>123</v>
      </c>
      <c r="O1438" s="646" t="s">
        <v>405</v>
      </c>
    </row>
    <row r="1439" spans="1:15">
      <c r="A1439" s="647">
        <v>1438</v>
      </c>
      <c r="B1439" s="647">
        <v>5600</v>
      </c>
      <c r="C1439" s="646" t="s">
        <v>203</v>
      </c>
      <c r="D1439" s="646">
        <v>27</v>
      </c>
      <c r="F1439" s="654" t="str">
        <f>IF(M1439="R",VLOOKUP(D1439,'Routes and Directions'!$A$2:$D$283,3,FALSE),VLOOKUP(D1439,'Routes and Directions'!$A$2:$D$283,4,FALSE))</f>
        <v>SB</v>
      </c>
      <c r="H1439" s="646">
        <v>19.428000000000001</v>
      </c>
      <c r="I1439" s="646">
        <v>20.062000000000001</v>
      </c>
      <c r="K1439" s="646">
        <v>19.34</v>
      </c>
      <c r="L1439" s="646">
        <v>19.974</v>
      </c>
      <c r="M1439" s="646" t="s">
        <v>121</v>
      </c>
      <c r="N1439" s="657" t="s">
        <v>115</v>
      </c>
      <c r="O1439" s="646" t="s">
        <v>405</v>
      </c>
    </row>
    <row r="1440" spans="1:15">
      <c r="A1440" s="647">
        <v>1439</v>
      </c>
      <c r="B1440" s="647">
        <v>100</v>
      </c>
      <c r="C1440" s="646" t="s">
        <v>177</v>
      </c>
      <c r="D1440" s="646">
        <v>28</v>
      </c>
      <c r="F1440" s="654" t="str">
        <f>IF(M1440="R",VLOOKUP(D1440,'Routes and Directions'!$A$2:$D$283,3,FALSE),VLOOKUP(D1440,'Routes and Directions'!$A$2:$D$283,4,FALSE))</f>
        <v>EB</v>
      </c>
      <c r="H1440" s="646">
        <v>8.5000000000000006E-2</v>
      </c>
      <c r="I1440" s="646">
        <v>0.68</v>
      </c>
      <c r="K1440" s="646">
        <v>0</v>
      </c>
      <c r="L1440" s="646">
        <v>0.59499999999999997</v>
      </c>
      <c r="M1440" s="646" t="s">
        <v>118</v>
      </c>
      <c r="N1440" s="657" t="s">
        <v>123</v>
      </c>
      <c r="O1440" s="646" t="s">
        <v>406</v>
      </c>
    </row>
    <row r="1441" spans="1:15">
      <c r="A1441" s="647">
        <v>1440</v>
      </c>
      <c r="B1441" s="647">
        <v>100</v>
      </c>
      <c r="C1441" s="646" t="s">
        <v>177</v>
      </c>
      <c r="D1441" s="646">
        <v>28</v>
      </c>
      <c r="F1441" s="654" t="str">
        <f>IF(M1441="R",VLOOKUP(D1441,'Routes and Directions'!$A$2:$D$283,3,FALSE),VLOOKUP(D1441,'Routes and Directions'!$A$2:$D$283,4,FALSE))</f>
        <v>EB</v>
      </c>
      <c r="H1441" s="646">
        <v>0.68</v>
      </c>
      <c r="I1441" s="646">
        <v>2.3180000000000001</v>
      </c>
      <c r="K1441" s="646">
        <v>0.59499999999999997</v>
      </c>
      <c r="L1441" s="646">
        <v>2.2330000000000001</v>
      </c>
      <c r="M1441" s="646" t="s">
        <v>118</v>
      </c>
      <c r="N1441" s="657" t="s">
        <v>115</v>
      </c>
      <c r="O1441" s="646" t="s">
        <v>406</v>
      </c>
    </row>
    <row r="1442" spans="1:15">
      <c r="A1442" s="647">
        <v>1441</v>
      </c>
      <c r="B1442" s="647">
        <v>100</v>
      </c>
      <c r="C1442" s="646" t="s">
        <v>177</v>
      </c>
      <c r="D1442" s="646">
        <v>28</v>
      </c>
      <c r="F1442" s="654" t="str">
        <f>IF(M1442="R",VLOOKUP(D1442,'Routes and Directions'!$A$2:$D$283,3,FALSE),VLOOKUP(D1442,'Routes and Directions'!$A$2:$D$283,4,FALSE))</f>
        <v>EB</v>
      </c>
      <c r="H1442" s="646">
        <v>2.3180000000000001</v>
      </c>
      <c r="I1442" s="646">
        <v>2.39</v>
      </c>
      <c r="K1442" s="646">
        <v>2.2330000000000001</v>
      </c>
      <c r="L1442" s="646">
        <v>2.3050000000000002</v>
      </c>
      <c r="M1442" s="646" t="s">
        <v>118</v>
      </c>
      <c r="N1442" s="657" t="s">
        <v>123</v>
      </c>
      <c r="O1442" s="646" t="s">
        <v>406</v>
      </c>
    </row>
    <row r="1443" spans="1:15">
      <c r="A1443" s="647">
        <v>1442</v>
      </c>
      <c r="B1443" s="647">
        <v>100</v>
      </c>
      <c r="C1443" s="646" t="s">
        <v>177</v>
      </c>
      <c r="D1443" s="646">
        <v>28</v>
      </c>
      <c r="F1443" s="654" t="str">
        <f>IF(M1443="R",VLOOKUP(D1443,'Routes and Directions'!$A$2:$D$283,3,FALSE),VLOOKUP(D1443,'Routes and Directions'!$A$2:$D$283,4,FALSE))</f>
        <v>EB</v>
      </c>
      <c r="H1443" s="646">
        <v>2.39</v>
      </c>
      <c r="I1443" s="646">
        <v>11.028</v>
      </c>
      <c r="K1443" s="646">
        <v>2.3050000000000002</v>
      </c>
      <c r="L1443" s="646">
        <v>10.943</v>
      </c>
      <c r="M1443" s="646" t="s">
        <v>118</v>
      </c>
      <c r="N1443" s="657" t="s">
        <v>115</v>
      </c>
      <c r="O1443" s="646" t="s">
        <v>406</v>
      </c>
    </row>
    <row r="1444" spans="1:15">
      <c r="A1444" s="647">
        <v>1443</v>
      </c>
      <c r="B1444" s="647">
        <v>100</v>
      </c>
      <c r="C1444" s="646" t="s">
        <v>177</v>
      </c>
      <c r="D1444" s="646">
        <v>28</v>
      </c>
      <c r="F1444" s="654" t="str">
        <f>IF(M1444="R",VLOOKUP(D1444,'Routes and Directions'!$A$2:$D$283,3,FALSE),VLOOKUP(D1444,'Routes and Directions'!$A$2:$D$283,4,FALSE))</f>
        <v>WB</v>
      </c>
      <c r="H1444" s="646">
        <v>8.5000000000000006E-2</v>
      </c>
      <c r="I1444" s="646">
        <v>0.68</v>
      </c>
      <c r="K1444" s="646">
        <v>0</v>
      </c>
      <c r="L1444" s="646">
        <v>0.59499999999999997</v>
      </c>
      <c r="M1444" s="646" t="s">
        <v>121</v>
      </c>
      <c r="N1444" s="657" t="s">
        <v>123</v>
      </c>
      <c r="O1444" s="646" t="s">
        <v>407</v>
      </c>
    </row>
    <row r="1445" spans="1:15">
      <c r="A1445" s="647">
        <v>1444</v>
      </c>
      <c r="B1445" s="647">
        <v>100</v>
      </c>
      <c r="C1445" s="646" t="s">
        <v>177</v>
      </c>
      <c r="D1445" s="646">
        <v>28</v>
      </c>
      <c r="F1445" s="654" t="str">
        <f>IF(M1445="R",VLOOKUP(D1445,'Routes and Directions'!$A$2:$D$283,3,FALSE),VLOOKUP(D1445,'Routes and Directions'!$A$2:$D$283,4,FALSE))</f>
        <v>WB</v>
      </c>
      <c r="H1445" s="646">
        <v>0.68</v>
      </c>
      <c r="I1445" s="646">
        <v>2.3180000000000001</v>
      </c>
      <c r="K1445" s="646">
        <v>0.59499999999999997</v>
      </c>
      <c r="L1445" s="646">
        <v>2.2330000000000001</v>
      </c>
      <c r="M1445" s="646" t="s">
        <v>121</v>
      </c>
      <c r="N1445" s="657" t="s">
        <v>115</v>
      </c>
      <c r="O1445" s="646" t="s">
        <v>407</v>
      </c>
    </row>
    <row r="1446" spans="1:15">
      <c r="A1446" s="647">
        <v>1445</v>
      </c>
      <c r="B1446" s="647">
        <v>100</v>
      </c>
      <c r="C1446" s="646" t="s">
        <v>177</v>
      </c>
      <c r="D1446" s="646">
        <v>28</v>
      </c>
      <c r="F1446" s="654" t="str">
        <f>IF(M1446="R",VLOOKUP(D1446,'Routes and Directions'!$A$2:$D$283,3,FALSE),VLOOKUP(D1446,'Routes and Directions'!$A$2:$D$283,4,FALSE))</f>
        <v>WB</v>
      </c>
      <c r="H1446" s="646">
        <v>2.3180000000000001</v>
      </c>
      <c r="I1446" s="646">
        <v>2.39</v>
      </c>
      <c r="K1446" s="646">
        <v>2.2330000000000001</v>
      </c>
      <c r="L1446" s="646">
        <v>2.3050000000000002</v>
      </c>
      <c r="M1446" s="646" t="s">
        <v>121</v>
      </c>
      <c r="N1446" s="657" t="s">
        <v>123</v>
      </c>
      <c r="O1446" s="646" t="s">
        <v>407</v>
      </c>
    </row>
    <row r="1447" spans="1:15">
      <c r="A1447" s="647">
        <v>1446</v>
      </c>
      <c r="B1447" s="647">
        <v>100</v>
      </c>
      <c r="C1447" s="646" t="s">
        <v>177</v>
      </c>
      <c r="D1447" s="646">
        <v>28</v>
      </c>
      <c r="F1447" s="654" t="str">
        <f>IF(M1447="R",VLOOKUP(D1447,'Routes and Directions'!$A$2:$D$283,3,FALSE),VLOOKUP(D1447,'Routes and Directions'!$A$2:$D$283,4,FALSE))</f>
        <v>WB</v>
      </c>
      <c r="H1447" s="646">
        <v>2.39</v>
      </c>
      <c r="I1447" s="646">
        <v>11.028</v>
      </c>
      <c r="K1447" s="646">
        <v>2.3050000000000002</v>
      </c>
      <c r="L1447" s="646">
        <v>10.943</v>
      </c>
      <c r="M1447" s="646" t="s">
        <v>121</v>
      </c>
      <c r="N1447" s="657" t="s">
        <v>115</v>
      </c>
      <c r="O1447" s="646" t="s">
        <v>407</v>
      </c>
    </row>
    <row r="1448" spans="1:15">
      <c r="A1448" s="647">
        <v>1447</v>
      </c>
      <c r="B1448" s="647">
        <v>10</v>
      </c>
      <c r="C1448" s="646" t="s">
        <v>214</v>
      </c>
      <c r="D1448" s="646">
        <v>29</v>
      </c>
      <c r="F1448" s="654" t="str">
        <f>IF(M1448="R",VLOOKUP(D1448,'Routes and Directions'!$A$2:$D$283,3,FALSE),VLOOKUP(D1448,'Routes and Directions'!$A$2:$D$283,4,FALSE))</f>
        <v>NB</v>
      </c>
      <c r="H1448" s="646">
        <v>0</v>
      </c>
      <c r="I1448" s="646">
        <v>0.72799999999999998</v>
      </c>
      <c r="K1448" s="646">
        <v>0</v>
      </c>
      <c r="L1448" s="646">
        <v>0.72799999999999998</v>
      </c>
      <c r="M1448" s="646" t="s">
        <v>118</v>
      </c>
      <c r="N1448" s="657" t="s">
        <v>123</v>
      </c>
      <c r="O1448" s="646" t="s">
        <v>408</v>
      </c>
    </row>
    <row r="1449" spans="1:15">
      <c r="A1449" s="647">
        <v>1448</v>
      </c>
      <c r="B1449" s="647">
        <v>10</v>
      </c>
      <c r="C1449" s="646" t="s">
        <v>214</v>
      </c>
      <c r="D1449" s="646">
        <v>29</v>
      </c>
      <c r="F1449" s="654" t="str">
        <f>IF(M1449="R",VLOOKUP(D1449,'Routes and Directions'!$A$2:$D$283,3,FALSE),VLOOKUP(D1449,'Routes and Directions'!$A$2:$D$283,4,FALSE))</f>
        <v>NB</v>
      </c>
      <c r="H1449" s="646">
        <v>0.72799999999999998</v>
      </c>
      <c r="I1449" s="646">
        <v>3.11</v>
      </c>
      <c r="K1449" s="646">
        <v>0.72799999999999998</v>
      </c>
      <c r="L1449" s="646">
        <v>3.11</v>
      </c>
      <c r="M1449" s="646" t="s">
        <v>118</v>
      </c>
      <c r="N1449" s="657" t="s">
        <v>115</v>
      </c>
      <c r="O1449" s="646" t="s">
        <v>408</v>
      </c>
    </row>
    <row r="1450" spans="1:15">
      <c r="A1450" s="647">
        <v>1449</v>
      </c>
      <c r="B1450" s="647">
        <v>10</v>
      </c>
      <c r="C1450" s="646" t="s">
        <v>214</v>
      </c>
      <c r="D1450" s="646">
        <v>29</v>
      </c>
      <c r="F1450" s="654" t="str">
        <f>IF(M1450="R",VLOOKUP(D1450,'Routes and Directions'!$A$2:$D$283,3,FALSE),VLOOKUP(D1450,'Routes and Directions'!$A$2:$D$283,4,FALSE))</f>
        <v>NB</v>
      </c>
      <c r="H1450" s="646">
        <v>3.11</v>
      </c>
      <c r="I1450" s="646">
        <v>5.9550000000000001</v>
      </c>
      <c r="K1450" s="646">
        <v>3.11</v>
      </c>
      <c r="L1450" s="646">
        <v>5.9550000000000001</v>
      </c>
      <c r="M1450" s="646" t="s">
        <v>118</v>
      </c>
      <c r="N1450" s="657" t="s">
        <v>123</v>
      </c>
      <c r="O1450" s="646" t="s">
        <v>408</v>
      </c>
    </row>
    <row r="1451" spans="1:15">
      <c r="A1451" s="647">
        <v>1450</v>
      </c>
      <c r="B1451" s="647">
        <v>20</v>
      </c>
      <c r="C1451" s="646" t="s">
        <v>186</v>
      </c>
      <c r="D1451" s="646">
        <v>29</v>
      </c>
      <c r="F1451" s="654" t="str">
        <f>IF(M1451="R",VLOOKUP(D1451,'Routes and Directions'!$A$2:$D$283,3,FALSE),VLOOKUP(D1451,'Routes and Directions'!$A$2:$D$283,4,FALSE))</f>
        <v>NB</v>
      </c>
      <c r="H1451" s="646">
        <v>0</v>
      </c>
      <c r="I1451" s="646">
        <v>1.7849999999999999</v>
      </c>
      <c r="K1451" s="646">
        <v>5.9550000000000001</v>
      </c>
      <c r="L1451" s="646">
        <v>7.74</v>
      </c>
      <c r="M1451" s="646" t="s">
        <v>118</v>
      </c>
      <c r="N1451" s="657" t="s">
        <v>123</v>
      </c>
      <c r="O1451" s="646" t="s">
        <v>408</v>
      </c>
    </row>
    <row r="1452" spans="1:15">
      <c r="A1452" s="647">
        <v>1451</v>
      </c>
      <c r="B1452" s="647">
        <v>40</v>
      </c>
      <c r="C1452" s="646" t="s">
        <v>186</v>
      </c>
      <c r="D1452" s="646">
        <v>29</v>
      </c>
      <c r="F1452" s="654" t="str">
        <f>IF(M1452="R",VLOOKUP(D1452,'Routes and Directions'!$A$2:$D$283,3,FALSE),VLOOKUP(D1452,'Routes and Directions'!$A$2:$D$283,4,FALSE))</f>
        <v>NB</v>
      </c>
      <c r="G1452" s="646" t="s">
        <v>118</v>
      </c>
      <c r="H1452" s="646">
        <v>1.7849999999999999</v>
      </c>
      <c r="I1452" s="646">
        <v>2.907</v>
      </c>
      <c r="K1452" s="646">
        <v>7.74</v>
      </c>
      <c r="L1452" s="646">
        <v>8.8620000000000001</v>
      </c>
      <c r="M1452" s="646" t="s">
        <v>118</v>
      </c>
      <c r="N1452" s="657" t="s">
        <v>123</v>
      </c>
      <c r="O1452" s="646" t="s">
        <v>408</v>
      </c>
    </row>
    <row r="1453" spans="1:15">
      <c r="A1453" s="647">
        <v>1452</v>
      </c>
      <c r="B1453" s="647">
        <v>50</v>
      </c>
      <c r="C1453" s="646" t="s">
        <v>186</v>
      </c>
      <c r="D1453" s="646">
        <v>29</v>
      </c>
      <c r="F1453" s="654" t="str">
        <f>IF(M1453="R",VLOOKUP(D1453,'Routes and Directions'!$A$2:$D$283,3,FALSE),VLOOKUP(D1453,'Routes and Directions'!$A$2:$D$283,4,FALSE))</f>
        <v>NB</v>
      </c>
      <c r="H1453" s="646">
        <v>2.907</v>
      </c>
      <c r="I1453" s="646">
        <v>5.9850000000000003</v>
      </c>
      <c r="K1453" s="646">
        <v>8.8620000000000001</v>
      </c>
      <c r="L1453" s="646">
        <v>11.94</v>
      </c>
      <c r="M1453" s="646" t="s">
        <v>118</v>
      </c>
      <c r="N1453" s="657" t="s">
        <v>123</v>
      </c>
      <c r="O1453" s="646" t="s">
        <v>408</v>
      </c>
    </row>
    <row r="1454" spans="1:15">
      <c r="A1454" s="647">
        <v>1453</v>
      </c>
      <c r="B1454" s="647">
        <v>70</v>
      </c>
      <c r="C1454" s="646" t="s">
        <v>186</v>
      </c>
      <c r="D1454" s="646">
        <v>29</v>
      </c>
      <c r="F1454" s="654" t="str">
        <f>IF(M1454="R",VLOOKUP(D1454,'Routes and Directions'!$A$2:$D$283,3,FALSE),VLOOKUP(D1454,'Routes and Directions'!$A$2:$D$283,4,FALSE))</f>
        <v>NB</v>
      </c>
      <c r="G1454" s="646" t="s">
        <v>118</v>
      </c>
      <c r="H1454" s="646">
        <v>5.9850000000000003</v>
      </c>
      <c r="I1454" s="646">
        <v>10.388999999999999</v>
      </c>
      <c r="K1454" s="646">
        <v>11.94</v>
      </c>
      <c r="L1454" s="646">
        <v>16.344000000000001</v>
      </c>
      <c r="M1454" s="646" t="s">
        <v>118</v>
      </c>
      <c r="N1454" s="657" t="s">
        <v>123</v>
      </c>
      <c r="O1454" s="646" t="s">
        <v>408</v>
      </c>
    </row>
    <row r="1455" spans="1:15">
      <c r="A1455" s="647">
        <v>1454</v>
      </c>
      <c r="B1455" s="647">
        <v>80</v>
      </c>
      <c r="C1455" s="646" t="s">
        <v>186</v>
      </c>
      <c r="D1455" s="646">
        <v>29</v>
      </c>
      <c r="F1455" s="654" t="str">
        <f>IF(M1455="R",VLOOKUP(D1455,'Routes and Directions'!$A$2:$D$283,3,FALSE),VLOOKUP(D1455,'Routes and Directions'!$A$2:$D$283,4,FALSE))</f>
        <v>NB</v>
      </c>
      <c r="H1455" s="646">
        <v>10.305</v>
      </c>
      <c r="I1455" s="646">
        <v>19.007000000000001</v>
      </c>
      <c r="K1455" s="646">
        <v>16.344000000000001</v>
      </c>
      <c r="L1455" s="646">
        <v>25.045999999999999</v>
      </c>
      <c r="M1455" s="646" t="s">
        <v>118</v>
      </c>
      <c r="N1455" s="657" t="s">
        <v>123</v>
      </c>
      <c r="O1455" s="646" t="s">
        <v>408</v>
      </c>
    </row>
    <row r="1456" spans="1:15">
      <c r="A1456" s="647">
        <v>1455</v>
      </c>
      <c r="B1456" s="647">
        <v>90</v>
      </c>
      <c r="C1456" s="646" t="s">
        <v>186</v>
      </c>
      <c r="D1456" s="646">
        <v>29</v>
      </c>
      <c r="F1456" s="654" t="str">
        <f>IF(M1456="R",VLOOKUP(D1456,'Routes and Directions'!$A$2:$D$283,3,FALSE),VLOOKUP(D1456,'Routes and Directions'!$A$2:$D$283,4,FALSE))</f>
        <v>NB</v>
      </c>
      <c r="H1456" s="646">
        <v>19.030999999999999</v>
      </c>
      <c r="I1456" s="646">
        <v>19.407</v>
      </c>
      <c r="K1456" s="646">
        <v>25.045999999999999</v>
      </c>
      <c r="L1456" s="646">
        <v>25.422000000000001</v>
      </c>
      <c r="M1456" s="646" t="s">
        <v>118</v>
      </c>
      <c r="N1456" s="657" t="s">
        <v>123</v>
      </c>
      <c r="O1456" s="646" t="s">
        <v>408</v>
      </c>
    </row>
    <row r="1457" spans="1:15">
      <c r="A1457" s="647">
        <v>1456</v>
      </c>
      <c r="B1457" s="647">
        <v>90</v>
      </c>
      <c r="C1457" s="646" t="s">
        <v>186</v>
      </c>
      <c r="D1457" s="646">
        <v>29</v>
      </c>
      <c r="F1457" s="654" t="str">
        <f>IF(M1457="R",VLOOKUP(D1457,'Routes and Directions'!$A$2:$D$283,3,FALSE),VLOOKUP(D1457,'Routes and Directions'!$A$2:$D$283,4,FALSE))</f>
        <v>NB</v>
      </c>
      <c r="H1457" s="646">
        <v>19.407</v>
      </c>
      <c r="I1457" s="646">
        <v>20.54</v>
      </c>
      <c r="K1457" s="646">
        <v>25.422000000000001</v>
      </c>
      <c r="L1457" s="646">
        <v>26.555</v>
      </c>
      <c r="M1457" s="646" t="s">
        <v>118</v>
      </c>
      <c r="N1457" s="657" t="s">
        <v>115</v>
      </c>
      <c r="O1457" s="646" t="s">
        <v>408</v>
      </c>
    </row>
    <row r="1458" spans="1:15">
      <c r="A1458" s="647">
        <v>1457</v>
      </c>
      <c r="B1458" s="647">
        <v>100</v>
      </c>
      <c r="C1458" s="646" t="s">
        <v>186</v>
      </c>
      <c r="D1458" s="646">
        <v>29</v>
      </c>
      <c r="F1458" s="654" t="str">
        <f>IF(M1458="R",VLOOKUP(D1458,'Routes and Directions'!$A$2:$D$283,3,FALSE),VLOOKUP(D1458,'Routes and Directions'!$A$2:$D$283,4,FALSE))</f>
        <v>NB</v>
      </c>
      <c r="G1458" s="646" t="s">
        <v>118</v>
      </c>
      <c r="H1458" s="646">
        <v>20.54</v>
      </c>
      <c r="I1458" s="646">
        <v>20.87</v>
      </c>
      <c r="K1458" s="646">
        <v>26.555</v>
      </c>
      <c r="L1458" s="646">
        <v>26.885000000000002</v>
      </c>
      <c r="M1458" s="646" t="s">
        <v>118</v>
      </c>
      <c r="N1458" s="657" t="s">
        <v>115</v>
      </c>
      <c r="O1458" s="646" t="s">
        <v>408</v>
      </c>
    </row>
    <row r="1459" spans="1:15">
      <c r="A1459" s="647">
        <v>1458</v>
      </c>
      <c r="B1459" s="647">
        <v>120</v>
      </c>
      <c r="C1459" s="646" t="s">
        <v>186</v>
      </c>
      <c r="D1459" s="646">
        <v>29</v>
      </c>
      <c r="F1459" s="654" t="str">
        <f>IF(M1459="R",VLOOKUP(D1459,'Routes and Directions'!$A$2:$D$283,3,FALSE),VLOOKUP(D1459,'Routes and Directions'!$A$2:$D$283,4,FALSE))</f>
        <v>NB</v>
      </c>
      <c r="H1459" s="646">
        <v>20.986999999999998</v>
      </c>
      <c r="I1459" s="646">
        <v>28.25</v>
      </c>
      <c r="K1459" s="646">
        <v>26.885000000000002</v>
      </c>
      <c r="L1459" s="646">
        <v>34.148000000000003</v>
      </c>
      <c r="M1459" s="646" t="s">
        <v>118</v>
      </c>
      <c r="N1459" s="657" t="s">
        <v>115</v>
      </c>
      <c r="O1459" s="646" t="s">
        <v>408</v>
      </c>
    </row>
    <row r="1460" spans="1:15">
      <c r="A1460" s="647">
        <v>1459</v>
      </c>
      <c r="B1460" s="647">
        <v>120</v>
      </c>
      <c r="C1460" s="646" t="s">
        <v>186</v>
      </c>
      <c r="D1460" s="646">
        <v>29</v>
      </c>
      <c r="F1460" s="654" t="str">
        <f>IF(M1460="R",VLOOKUP(D1460,'Routes and Directions'!$A$2:$D$283,3,FALSE),VLOOKUP(D1460,'Routes and Directions'!$A$2:$D$283,4,FALSE))</f>
        <v>NB</v>
      </c>
      <c r="H1460" s="646">
        <v>28.25</v>
      </c>
      <c r="I1460" s="646">
        <v>28.431000000000001</v>
      </c>
      <c r="K1460" s="646">
        <v>34.148000000000003</v>
      </c>
      <c r="L1460" s="646">
        <v>34.329000000000001</v>
      </c>
      <c r="M1460" s="646" t="s">
        <v>118</v>
      </c>
      <c r="N1460" s="657" t="s">
        <v>123</v>
      </c>
      <c r="O1460" s="646" t="s">
        <v>408</v>
      </c>
    </row>
    <row r="1461" spans="1:15">
      <c r="A1461" s="647">
        <v>1460</v>
      </c>
      <c r="B1461" s="647">
        <v>120</v>
      </c>
      <c r="C1461" s="646" t="s">
        <v>186</v>
      </c>
      <c r="D1461" s="646">
        <v>29</v>
      </c>
      <c r="F1461" s="654" t="str">
        <f>IF(M1461="R",VLOOKUP(D1461,'Routes and Directions'!$A$2:$D$283,3,FALSE),VLOOKUP(D1461,'Routes and Directions'!$A$2:$D$283,4,FALSE))</f>
        <v>NB</v>
      </c>
      <c r="H1461" s="646">
        <v>28.431000000000001</v>
      </c>
      <c r="I1461" s="646">
        <v>48.582000000000001</v>
      </c>
      <c r="K1461" s="646">
        <v>34.329000000000001</v>
      </c>
      <c r="L1461" s="646">
        <v>54.48</v>
      </c>
      <c r="M1461" s="646" t="s">
        <v>118</v>
      </c>
      <c r="N1461" s="657" t="s">
        <v>115</v>
      </c>
      <c r="O1461" s="646" t="s">
        <v>408</v>
      </c>
    </row>
    <row r="1462" spans="1:15">
      <c r="A1462" s="647">
        <v>1461</v>
      </c>
      <c r="B1462" s="647">
        <v>130</v>
      </c>
      <c r="C1462" s="646" t="s">
        <v>163</v>
      </c>
      <c r="D1462" s="646">
        <v>29</v>
      </c>
      <c r="F1462" s="654" t="str">
        <f>IF(M1462="R",VLOOKUP(D1462,'Routes and Directions'!$A$2:$D$283,3,FALSE),VLOOKUP(D1462,'Routes and Directions'!$A$2:$D$283,4,FALSE))</f>
        <v>NB</v>
      </c>
      <c r="H1462" s="646">
        <v>0</v>
      </c>
      <c r="I1462" s="646">
        <v>5.9020000000000001</v>
      </c>
      <c r="K1462" s="646">
        <v>54.48</v>
      </c>
      <c r="L1462" s="646">
        <v>60.381999999999998</v>
      </c>
      <c r="M1462" s="646" t="s">
        <v>118</v>
      </c>
      <c r="N1462" s="657" t="s">
        <v>115</v>
      </c>
      <c r="O1462" s="646" t="s">
        <v>408</v>
      </c>
    </row>
    <row r="1463" spans="1:15">
      <c r="A1463" s="647">
        <v>1462</v>
      </c>
      <c r="B1463" s="647">
        <v>130</v>
      </c>
      <c r="C1463" s="646" t="s">
        <v>163</v>
      </c>
      <c r="D1463" s="646">
        <v>29</v>
      </c>
      <c r="F1463" s="654" t="str">
        <f>IF(M1463="R",VLOOKUP(D1463,'Routes and Directions'!$A$2:$D$283,3,FALSE),VLOOKUP(D1463,'Routes and Directions'!$A$2:$D$283,4,FALSE))</f>
        <v>NB</v>
      </c>
      <c r="H1463" s="646">
        <v>5.9020000000000001</v>
      </c>
      <c r="I1463" s="646">
        <v>6.0519999999999996</v>
      </c>
      <c r="K1463" s="646">
        <v>60.381999999999998</v>
      </c>
      <c r="L1463" s="646">
        <v>60.531999999999996</v>
      </c>
      <c r="M1463" s="646" t="s">
        <v>118</v>
      </c>
      <c r="N1463" s="657" t="s">
        <v>123</v>
      </c>
      <c r="O1463" s="646" t="s">
        <v>408</v>
      </c>
    </row>
    <row r="1464" spans="1:15">
      <c r="A1464" s="647">
        <v>1463</v>
      </c>
      <c r="B1464" s="647">
        <v>130</v>
      </c>
      <c r="C1464" s="646" t="s">
        <v>163</v>
      </c>
      <c r="D1464" s="646">
        <v>29</v>
      </c>
      <c r="F1464" s="654" t="str">
        <f>IF(M1464="R",VLOOKUP(D1464,'Routes and Directions'!$A$2:$D$283,3,FALSE),VLOOKUP(D1464,'Routes and Directions'!$A$2:$D$283,4,FALSE))</f>
        <v>NB</v>
      </c>
      <c r="H1464" s="646">
        <v>6.0519999999999996</v>
      </c>
      <c r="I1464" s="646">
        <v>34.299999999999997</v>
      </c>
      <c r="K1464" s="646">
        <v>60.531999999999996</v>
      </c>
      <c r="L1464" s="646">
        <v>88.78</v>
      </c>
      <c r="M1464" s="646" t="s">
        <v>118</v>
      </c>
      <c r="N1464" s="657" t="s">
        <v>115</v>
      </c>
      <c r="O1464" s="646" t="s">
        <v>408</v>
      </c>
    </row>
    <row r="1465" spans="1:15">
      <c r="A1465" s="647">
        <v>1464</v>
      </c>
      <c r="B1465" s="647">
        <v>140</v>
      </c>
      <c r="C1465" s="646" t="s">
        <v>163</v>
      </c>
      <c r="D1465" s="646">
        <v>29</v>
      </c>
      <c r="F1465" s="654" t="str">
        <f>IF(M1465="R",VLOOKUP(D1465,'Routes and Directions'!$A$2:$D$283,3,FALSE),VLOOKUP(D1465,'Routes and Directions'!$A$2:$D$283,4,FALSE))</f>
        <v>NB</v>
      </c>
      <c r="G1465" s="646" t="s">
        <v>118</v>
      </c>
      <c r="H1465" s="646">
        <v>34.299999999999997</v>
      </c>
      <c r="I1465" s="646">
        <v>35.996000000000002</v>
      </c>
      <c r="K1465" s="646">
        <v>88.78</v>
      </c>
      <c r="L1465" s="646">
        <v>90.475999999999999</v>
      </c>
      <c r="M1465" s="646" t="s">
        <v>118</v>
      </c>
      <c r="N1465" s="657" t="s">
        <v>115</v>
      </c>
      <c r="O1465" s="646" t="s">
        <v>408</v>
      </c>
    </row>
    <row r="1466" spans="1:15">
      <c r="A1466" s="647">
        <v>1465</v>
      </c>
      <c r="B1466" s="647">
        <v>140</v>
      </c>
      <c r="C1466" s="646" t="s">
        <v>163</v>
      </c>
      <c r="D1466" s="646">
        <v>29</v>
      </c>
      <c r="F1466" s="654" t="str">
        <f>IF(M1466="R",VLOOKUP(D1466,'Routes and Directions'!$A$2:$D$283,3,FALSE),VLOOKUP(D1466,'Routes and Directions'!$A$2:$D$283,4,FALSE))</f>
        <v>NB</v>
      </c>
      <c r="G1466" s="646" t="s">
        <v>118</v>
      </c>
      <c r="H1466" s="646">
        <v>35.996000000000002</v>
      </c>
      <c r="I1466" s="646">
        <v>36.375</v>
      </c>
      <c r="K1466" s="646">
        <v>90.475999999999999</v>
      </c>
      <c r="L1466" s="646">
        <v>90.855000000000004</v>
      </c>
      <c r="M1466" s="646" t="s">
        <v>118</v>
      </c>
      <c r="N1466" s="657" t="s">
        <v>123</v>
      </c>
      <c r="O1466" s="646" t="s">
        <v>408</v>
      </c>
    </row>
    <row r="1467" spans="1:15">
      <c r="A1467" s="647">
        <v>1466</v>
      </c>
      <c r="B1467" s="647">
        <v>140</v>
      </c>
      <c r="C1467" s="646" t="s">
        <v>163</v>
      </c>
      <c r="D1467" s="646">
        <v>29</v>
      </c>
      <c r="F1467" s="654" t="str">
        <f>IF(M1467="R",VLOOKUP(D1467,'Routes and Directions'!$A$2:$D$283,3,FALSE),VLOOKUP(D1467,'Routes and Directions'!$A$2:$D$283,4,FALSE))</f>
        <v>NB</v>
      </c>
      <c r="G1467" s="646" t="s">
        <v>118</v>
      </c>
      <c r="H1467" s="646">
        <v>36.375</v>
      </c>
      <c r="I1467" s="646">
        <v>40.875999999999998</v>
      </c>
      <c r="K1467" s="646">
        <v>90.855000000000004</v>
      </c>
      <c r="L1467" s="646">
        <v>95.355999999999995</v>
      </c>
      <c r="M1467" s="646" t="s">
        <v>118</v>
      </c>
      <c r="N1467" s="657" t="s">
        <v>115</v>
      </c>
      <c r="O1467" s="646" t="s">
        <v>408</v>
      </c>
    </row>
    <row r="1468" spans="1:15">
      <c r="A1468" s="647">
        <v>1467</v>
      </c>
      <c r="B1468" s="647">
        <v>150</v>
      </c>
      <c r="C1468" s="646" t="s">
        <v>163</v>
      </c>
      <c r="D1468" s="646">
        <v>29</v>
      </c>
      <c r="F1468" s="654" t="str">
        <f>IF(M1468="R",VLOOKUP(D1468,'Routes and Directions'!$A$2:$D$283,3,FALSE),VLOOKUP(D1468,'Routes and Directions'!$A$2:$D$283,4,FALSE))</f>
        <v>NB</v>
      </c>
      <c r="G1468" s="646" t="s">
        <v>118</v>
      </c>
      <c r="H1468" s="646">
        <v>40.875999999999998</v>
      </c>
      <c r="I1468" s="646">
        <v>48.392000000000003</v>
      </c>
      <c r="K1468" s="646">
        <v>95.355999999999995</v>
      </c>
      <c r="L1468" s="646">
        <v>102.872</v>
      </c>
      <c r="M1468" s="646" t="s">
        <v>118</v>
      </c>
      <c r="N1468" s="657" t="s">
        <v>123</v>
      </c>
      <c r="O1468" s="646" t="s">
        <v>408</v>
      </c>
    </row>
    <row r="1469" spans="1:15">
      <c r="A1469" s="647">
        <v>1468</v>
      </c>
      <c r="B1469" s="647">
        <v>150</v>
      </c>
      <c r="C1469" s="646" t="s">
        <v>163</v>
      </c>
      <c r="D1469" s="646">
        <v>29</v>
      </c>
      <c r="F1469" s="654" t="str">
        <f>IF(M1469="R",VLOOKUP(D1469,'Routes and Directions'!$A$2:$D$283,3,FALSE),VLOOKUP(D1469,'Routes and Directions'!$A$2:$D$283,4,FALSE))</f>
        <v>NB</v>
      </c>
      <c r="G1469" s="646" t="s">
        <v>118</v>
      </c>
      <c r="H1469" s="646">
        <v>48.392000000000003</v>
      </c>
      <c r="I1469" s="646">
        <v>49.448999999999998</v>
      </c>
      <c r="K1469" s="646">
        <v>102.872</v>
      </c>
      <c r="L1469" s="646">
        <v>103.929</v>
      </c>
      <c r="M1469" s="646" t="s">
        <v>118</v>
      </c>
      <c r="N1469" s="657" t="s">
        <v>115</v>
      </c>
      <c r="O1469" s="646" t="s">
        <v>408</v>
      </c>
    </row>
    <row r="1470" spans="1:15">
      <c r="A1470" s="647">
        <v>1469</v>
      </c>
      <c r="B1470" s="647">
        <v>180</v>
      </c>
      <c r="C1470" s="646" t="s">
        <v>163</v>
      </c>
      <c r="D1470" s="646">
        <v>29</v>
      </c>
      <c r="F1470" s="654" t="str">
        <f>IF(M1470="R",VLOOKUP(D1470,'Routes and Directions'!$A$2:$D$283,3,FALSE),VLOOKUP(D1470,'Routes and Directions'!$A$2:$D$283,4,FALSE))</f>
        <v>NB</v>
      </c>
      <c r="H1470" s="646">
        <v>50.82</v>
      </c>
      <c r="I1470" s="646">
        <v>52.539000000000001</v>
      </c>
      <c r="K1470" s="646">
        <v>103.929</v>
      </c>
      <c r="L1470" s="646">
        <v>105.648</v>
      </c>
      <c r="M1470" s="646" t="s">
        <v>118</v>
      </c>
      <c r="N1470" s="657" t="s">
        <v>115</v>
      </c>
      <c r="O1470" s="646" t="s">
        <v>408</v>
      </c>
    </row>
    <row r="1471" spans="1:15">
      <c r="A1471" s="647">
        <v>1470</v>
      </c>
      <c r="B1471" s="647">
        <v>10</v>
      </c>
      <c r="C1471" s="646" t="s">
        <v>214</v>
      </c>
      <c r="D1471" s="646">
        <v>29</v>
      </c>
      <c r="F1471" s="654" t="str">
        <f>IF(M1471="R",VLOOKUP(D1471,'Routes and Directions'!$A$2:$D$283,3,FALSE),VLOOKUP(D1471,'Routes and Directions'!$A$2:$D$283,4,FALSE))</f>
        <v>SB</v>
      </c>
      <c r="H1471" s="646">
        <v>0</v>
      </c>
      <c r="I1471" s="646">
        <v>0.72799999999999998</v>
      </c>
      <c r="K1471" s="646">
        <v>0</v>
      </c>
      <c r="L1471" s="646">
        <v>0.72799999999999998</v>
      </c>
      <c r="M1471" s="646" t="s">
        <v>121</v>
      </c>
      <c r="N1471" s="657" t="s">
        <v>123</v>
      </c>
      <c r="O1471" s="646" t="s">
        <v>409</v>
      </c>
    </row>
    <row r="1472" spans="1:15">
      <c r="A1472" s="647">
        <v>1471</v>
      </c>
      <c r="B1472" s="647">
        <v>10</v>
      </c>
      <c r="C1472" s="646" t="s">
        <v>214</v>
      </c>
      <c r="D1472" s="646">
        <v>29</v>
      </c>
      <c r="F1472" s="654" t="str">
        <f>IF(M1472="R",VLOOKUP(D1472,'Routes and Directions'!$A$2:$D$283,3,FALSE),VLOOKUP(D1472,'Routes and Directions'!$A$2:$D$283,4,FALSE))</f>
        <v>SB</v>
      </c>
      <c r="H1472" s="646">
        <v>0.72799999999999998</v>
      </c>
      <c r="I1472" s="646">
        <v>3.11</v>
      </c>
      <c r="K1472" s="646">
        <v>0.72799999999999998</v>
      </c>
      <c r="L1472" s="646">
        <v>3.11</v>
      </c>
      <c r="M1472" s="646" t="s">
        <v>121</v>
      </c>
      <c r="N1472" s="657" t="s">
        <v>115</v>
      </c>
      <c r="O1472" s="646" t="s">
        <v>409</v>
      </c>
    </row>
    <row r="1473" spans="1:15">
      <c r="A1473" s="647">
        <v>1472</v>
      </c>
      <c r="B1473" s="647">
        <v>10</v>
      </c>
      <c r="C1473" s="646" t="s">
        <v>214</v>
      </c>
      <c r="D1473" s="646">
        <v>29</v>
      </c>
      <c r="F1473" s="654" t="str">
        <f>IF(M1473="R",VLOOKUP(D1473,'Routes and Directions'!$A$2:$D$283,3,FALSE),VLOOKUP(D1473,'Routes and Directions'!$A$2:$D$283,4,FALSE))</f>
        <v>SB</v>
      </c>
      <c r="H1473" s="646">
        <v>3.11</v>
      </c>
      <c r="I1473" s="646">
        <v>5.9550000000000001</v>
      </c>
      <c r="K1473" s="646">
        <v>3.11</v>
      </c>
      <c r="L1473" s="646">
        <v>5.9550000000000001</v>
      </c>
      <c r="M1473" s="646" t="s">
        <v>121</v>
      </c>
      <c r="N1473" s="657" t="s">
        <v>123</v>
      </c>
      <c r="O1473" s="646" t="s">
        <v>409</v>
      </c>
    </row>
    <row r="1474" spans="1:15">
      <c r="A1474" s="647">
        <v>1473</v>
      </c>
      <c r="B1474" s="647">
        <v>20</v>
      </c>
      <c r="C1474" s="646" t="s">
        <v>186</v>
      </c>
      <c r="D1474" s="646">
        <v>29</v>
      </c>
      <c r="F1474" s="654" t="str">
        <f>IF(M1474="R",VLOOKUP(D1474,'Routes and Directions'!$A$2:$D$283,3,FALSE),VLOOKUP(D1474,'Routes and Directions'!$A$2:$D$283,4,FALSE))</f>
        <v>SB</v>
      </c>
      <c r="H1474" s="646">
        <v>0</v>
      </c>
      <c r="I1474" s="646">
        <v>1.7849999999999999</v>
      </c>
      <c r="K1474" s="646">
        <v>5.9550000000000001</v>
      </c>
      <c r="L1474" s="646">
        <v>7.74</v>
      </c>
      <c r="M1474" s="646" t="s">
        <v>121</v>
      </c>
      <c r="N1474" s="657" t="s">
        <v>123</v>
      </c>
      <c r="O1474" s="646" t="s">
        <v>409</v>
      </c>
    </row>
    <row r="1475" spans="1:15">
      <c r="A1475" s="647">
        <v>1474</v>
      </c>
      <c r="B1475" s="647">
        <v>40</v>
      </c>
      <c r="C1475" s="646" t="s">
        <v>186</v>
      </c>
      <c r="D1475" s="646">
        <v>29</v>
      </c>
      <c r="F1475" s="654" t="str">
        <f>IF(M1475="R",VLOOKUP(D1475,'Routes and Directions'!$A$2:$D$283,3,FALSE),VLOOKUP(D1475,'Routes and Directions'!$A$2:$D$283,4,FALSE))</f>
        <v>SB</v>
      </c>
      <c r="G1475" s="646" t="s">
        <v>118</v>
      </c>
      <c r="H1475" s="646">
        <v>1.7849999999999999</v>
      </c>
      <c r="I1475" s="646">
        <v>2.907</v>
      </c>
      <c r="K1475" s="646">
        <v>7.74</v>
      </c>
      <c r="L1475" s="646">
        <v>8.8620000000000001</v>
      </c>
      <c r="M1475" s="646" t="s">
        <v>121</v>
      </c>
      <c r="N1475" s="657" t="s">
        <v>123</v>
      </c>
      <c r="O1475" s="646" t="s">
        <v>409</v>
      </c>
    </row>
    <row r="1476" spans="1:15">
      <c r="A1476" s="647">
        <v>1475</v>
      </c>
      <c r="B1476" s="647">
        <v>50</v>
      </c>
      <c r="C1476" s="646" t="s">
        <v>186</v>
      </c>
      <c r="D1476" s="646">
        <v>29</v>
      </c>
      <c r="F1476" s="654" t="str">
        <f>IF(M1476="R",VLOOKUP(D1476,'Routes and Directions'!$A$2:$D$283,3,FALSE),VLOOKUP(D1476,'Routes and Directions'!$A$2:$D$283,4,FALSE))</f>
        <v>SB</v>
      </c>
      <c r="H1476" s="646">
        <v>2.907</v>
      </c>
      <c r="I1476" s="646">
        <v>5.9850000000000003</v>
      </c>
      <c r="K1476" s="646">
        <v>8.8620000000000001</v>
      </c>
      <c r="L1476" s="646">
        <v>11.94</v>
      </c>
      <c r="M1476" s="646" t="s">
        <v>121</v>
      </c>
      <c r="N1476" s="657" t="s">
        <v>123</v>
      </c>
      <c r="O1476" s="646" t="s">
        <v>409</v>
      </c>
    </row>
    <row r="1477" spans="1:15">
      <c r="A1477" s="647">
        <v>1476</v>
      </c>
      <c r="B1477" s="647">
        <v>70</v>
      </c>
      <c r="C1477" s="646" t="s">
        <v>186</v>
      </c>
      <c r="D1477" s="646">
        <v>29</v>
      </c>
      <c r="F1477" s="654" t="str">
        <f>IF(M1477="R",VLOOKUP(D1477,'Routes and Directions'!$A$2:$D$283,3,FALSE),VLOOKUP(D1477,'Routes and Directions'!$A$2:$D$283,4,FALSE))</f>
        <v>SB</v>
      </c>
      <c r="G1477" s="646" t="s">
        <v>118</v>
      </c>
      <c r="H1477" s="646">
        <v>5.9850000000000003</v>
      </c>
      <c r="I1477" s="646">
        <v>10.388999999999999</v>
      </c>
      <c r="K1477" s="646">
        <v>11.94</v>
      </c>
      <c r="L1477" s="646">
        <v>16.344000000000001</v>
      </c>
      <c r="M1477" s="646" t="s">
        <v>121</v>
      </c>
      <c r="N1477" s="657" t="s">
        <v>123</v>
      </c>
      <c r="O1477" s="646" t="s">
        <v>409</v>
      </c>
    </row>
    <row r="1478" spans="1:15">
      <c r="A1478" s="647">
        <v>1477</v>
      </c>
      <c r="B1478" s="647">
        <v>80</v>
      </c>
      <c r="C1478" s="646" t="s">
        <v>186</v>
      </c>
      <c r="D1478" s="646">
        <v>29</v>
      </c>
      <c r="F1478" s="654" t="str">
        <f>IF(M1478="R",VLOOKUP(D1478,'Routes and Directions'!$A$2:$D$283,3,FALSE),VLOOKUP(D1478,'Routes and Directions'!$A$2:$D$283,4,FALSE))</f>
        <v>SB</v>
      </c>
      <c r="H1478" s="646">
        <v>10.305</v>
      </c>
      <c r="I1478" s="646">
        <v>19.007000000000001</v>
      </c>
      <c r="K1478" s="646">
        <v>16.344000000000001</v>
      </c>
      <c r="L1478" s="646">
        <v>25.045999999999999</v>
      </c>
      <c r="M1478" s="646" t="s">
        <v>121</v>
      </c>
      <c r="N1478" s="657" t="s">
        <v>123</v>
      </c>
      <c r="O1478" s="646" t="s">
        <v>409</v>
      </c>
    </row>
    <row r="1479" spans="1:15">
      <c r="A1479" s="647">
        <v>1478</v>
      </c>
      <c r="B1479" s="647">
        <v>90</v>
      </c>
      <c r="C1479" s="646" t="s">
        <v>186</v>
      </c>
      <c r="D1479" s="646">
        <v>29</v>
      </c>
      <c r="F1479" s="654" t="str">
        <f>IF(M1479="R",VLOOKUP(D1479,'Routes and Directions'!$A$2:$D$283,3,FALSE),VLOOKUP(D1479,'Routes and Directions'!$A$2:$D$283,4,FALSE))</f>
        <v>SB</v>
      </c>
      <c r="H1479" s="646">
        <v>19.030999999999999</v>
      </c>
      <c r="I1479" s="646">
        <v>19.407</v>
      </c>
      <c r="K1479" s="646">
        <v>25.045999999999999</v>
      </c>
      <c r="L1479" s="646">
        <v>25.422000000000001</v>
      </c>
      <c r="M1479" s="646" t="s">
        <v>121</v>
      </c>
      <c r="N1479" s="657" t="s">
        <v>123</v>
      </c>
      <c r="O1479" s="646" t="s">
        <v>409</v>
      </c>
    </row>
    <row r="1480" spans="1:15">
      <c r="A1480" s="647">
        <v>1479</v>
      </c>
      <c r="B1480" s="647">
        <v>90</v>
      </c>
      <c r="C1480" s="646" t="s">
        <v>186</v>
      </c>
      <c r="D1480" s="646">
        <v>29</v>
      </c>
      <c r="F1480" s="654" t="str">
        <f>IF(M1480="R",VLOOKUP(D1480,'Routes and Directions'!$A$2:$D$283,3,FALSE),VLOOKUP(D1480,'Routes and Directions'!$A$2:$D$283,4,FALSE))</f>
        <v>SB</v>
      </c>
      <c r="H1480" s="646">
        <v>19.407</v>
      </c>
      <c r="I1480" s="646">
        <v>20.54</v>
      </c>
      <c r="K1480" s="646">
        <v>25.422000000000001</v>
      </c>
      <c r="L1480" s="646">
        <v>26.555</v>
      </c>
      <c r="M1480" s="646" t="s">
        <v>121</v>
      </c>
      <c r="N1480" s="657" t="s">
        <v>115</v>
      </c>
      <c r="O1480" s="646" t="s">
        <v>409</v>
      </c>
    </row>
    <row r="1481" spans="1:15">
      <c r="A1481" s="647">
        <v>1480</v>
      </c>
      <c r="B1481" s="647">
        <v>100</v>
      </c>
      <c r="C1481" s="646" t="s">
        <v>186</v>
      </c>
      <c r="D1481" s="646">
        <v>29</v>
      </c>
      <c r="F1481" s="654" t="str">
        <f>IF(M1481="R",VLOOKUP(D1481,'Routes and Directions'!$A$2:$D$283,3,FALSE),VLOOKUP(D1481,'Routes and Directions'!$A$2:$D$283,4,FALSE))</f>
        <v>SB</v>
      </c>
      <c r="G1481" s="646" t="s">
        <v>118</v>
      </c>
      <c r="H1481" s="646">
        <v>20.54</v>
      </c>
      <c r="I1481" s="646">
        <v>20.87</v>
      </c>
      <c r="K1481" s="646">
        <v>26.555</v>
      </c>
      <c r="L1481" s="646">
        <v>26.885000000000002</v>
      </c>
      <c r="M1481" s="646" t="s">
        <v>121</v>
      </c>
      <c r="N1481" s="657" t="s">
        <v>115</v>
      </c>
      <c r="O1481" s="646" t="s">
        <v>409</v>
      </c>
    </row>
    <row r="1482" spans="1:15">
      <c r="A1482" s="647">
        <v>1481</v>
      </c>
      <c r="B1482" s="647">
        <v>120</v>
      </c>
      <c r="C1482" s="646" t="s">
        <v>186</v>
      </c>
      <c r="D1482" s="646">
        <v>29</v>
      </c>
      <c r="F1482" s="654" t="str">
        <f>IF(M1482="R",VLOOKUP(D1482,'Routes and Directions'!$A$2:$D$283,3,FALSE),VLOOKUP(D1482,'Routes and Directions'!$A$2:$D$283,4,FALSE))</f>
        <v>SB</v>
      </c>
      <c r="H1482" s="646">
        <v>20.986999999999998</v>
      </c>
      <c r="I1482" s="646">
        <v>28.25</v>
      </c>
      <c r="K1482" s="646">
        <v>26.885000000000002</v>
      </c>
      <c r="L1482" s="646">
        <v>34.148000000000003</v>
      </c>
      <c r="M1482" s="646" t="s">
        <v>121</v>
      </c>
      <c r="N1482" s="657" t="s">
        <v>115</v>
      </c>
      <c r="O1482" s="646" t="s">
        <v>409</v>
      </c>
    </row>
    <row r="1483" spans="1:15">
      <c r="A1483" s="647">
        <v>1482</v>
      </c>
      <c r="B1483" s="647">
        <v>120</v>
      </c>
      <c r="C1483" s="646" t="s">
        <v>186</v>
      </c>
      <c r="D1483" s="646">
        <v>29</v>
      </c>
      <c r="F1483" s="654" t="str">
        <f>IF(M1483="R",VLOOKUP(D1483,'Routes and Directions'!$A$2:$D$283,3,FALSE),VLOOKUP(D1483,'Routes and Directions'!$A$2:$D$283,4,FALSE))</f>
        <v>SB</v>
      </c>
      <c r="H1483" s="646">
        <v>28.25</v>
      </c>
      <c r="I1483" s="646">
        <v>28.431000000000001</v>
      </c>
      <c r="K1483" s="646">
        <v>34.148000000000003</v>
      </c>
      <c r="L1483" s="646">
        <v>34.329000000000001</v>
      </c>
      <c r="M1483" s="646" t="s">
        <v>121</v>
      </c>
      <c r="N1483" s="657" t="s">
        <v>123</v>
      </c>
      <c r="O1483" s="646" t="s">
        <v>409</v>
      </c>
    </row>
    <row r="1484" spans="1:15">
      <c r="A1484" s="647">
        <v>1483</v>
      </c>
      <c r="B1484" s="647">
        <v>120</v>
      </c>
      <c r="C1484" s="646" t="s">
        <v>186</v>
      </c>
      <c r="D1484" s="646">
        <v>29</v>
      </c>
      <c r="F1484" s="654" t="str">
        <f>IF(M1484="R",VLOOKUP(D1484,'Routes and Directions'!$A$2:$D$283,3,FALSE),VLOOKUP(D1484,'Routes and Directions'!$A$2:$D$283,4,FALSE))</f>
        <v>SB</v>
      </c>
      <c r="H1484" s="646">
        <v>28.431000000000001</v>
      </c>
      <c r="I1484" s="646">
        <v>48.582000000000001</v>
      </c>
      <c r="K1484" s="646">
        <v>34.329000000000001</v>
      </c>
      <c r="L1484" s="646">
        <v>54.48</v>
      </c>
      <c r="M1484" s="646" t="s">
        <v>121</v>
      </c>
      <c r="N1484" s="657" t="s">
        <v>115</v>
      </c>
      <c r="O1484" s="646" t="s">
        <v>409</v>
      </c>
    </row>
    <row r="1485" spans="1:15">
      <c r="A1485" s="647">
        <v>1484</v>
      </c>
      <c r="B1485" s="647">
        <v>130</v>
      </c>
      <c r="C1485" s="646" t="s">
        <v>163</v>
      </c>
      <c r="D1485" s="646">
        <v>29</v>
      </c>
      <c r="F1485" s="654" t="str">
        <f>IF(M1485="R",VLOOKUP(D1485,'Routes and Directions'!$A$2:$D$283,3,FALSE),VLOOKUP(D1485,'Routes and Directions'!$A$2:$D$283,4,FALSE))</f>
        <v>SB</v>
      </c>
      <c r="H1485" s="646">
        <v>0</v>
      </c>
      <c r="I1485" s="646">
        <v>5.9020000000000001</v>
      </c>
      <c r="K1485" s="646">
        <v>54.48</v>
      </c>
      <c r="L1485" s="646">
        <v>60.381999999999998</v>
      </c>
      <c r="M1485" s="646" t="s">
        <v>121</v>
      </c>
      <c r="N1485" s="657" t="s">
        <v>115</v>
      </c>
      <c r="O1485" s="646" t="s">
        <v>409</v>
      </c>
    </row>
    <row r="1486" spans="1:15">
      <c r="A1486" s="647">
        <v>1485</v>
      </c>
      <c r="B1486" s="647">
        <v>130</v>
      </c>
      <c r="C1486" s="646" t="s">
        <v>163</v>
      </c>
      <c r="D1486" s="646">
        <v>29</v>
      </c>
      <c r="F1486" s="654" t="str">
        <f>IF(M1486="R",VLOOKUP(D1486,'Routes and Directions'!$A$2:$D$283,3,FALSE),VLOOKUP(D1486,'Routes and Directions'!$A$2:$D$283,4,FALSE))</f>
        <v>SB</v>
      </c>
      <c r="H1486" s="646">
        <v>5.9020000000000001</v>
      </c>
      <c r="I1486" s="646">
        <v>6.0519999999999996</v>
      </c>
      <c r="K1486" s="646">
        <v>60.381999999999998</v>
      </c>
      <c r="L1486" s="646">
        <v>60.531999999999996</v>
      </c>
      <c r="M1486" s="646" t="s">
        <v>121</v>
      </c>
      <c r="N1486" s="657" t="s">
        <v>123</v>
      </c>
      <c r="O1486" s="646" t="s">
        <v>409</v>
      </c>
    </row>
    <row r="1487" spans="1:15">
      <c r="A1487" s="647">
        <v>1486</v>
      </c>
      <c r="B1487" s="647">
        <v>130</v>
      </c>
      <c r="C1487" s="646" t="s">
        <v>163</v>
      </c>
      <c r="D1487" s="646">
        <v>29</v>
      </c>
      <c r="F1487" s="654" t="str">
        <f>IF(M1487="R",VLOOKUP(D1487,'Routes and Directions'!$A$2:$D$283,3,FALSE),VLOOKUP(D1487,'Routes and Directions'!$A$2:$D$283,4,FALSE))</f>
        <v>SB</v>
      </c>
      <c r="H1487" s="646">
        <v>6.0519999999999996</v>
      </c>
      <c r="I1487" s="646">
        <v>34.299999999999997</v>
      </c>
      <c r="K1487" s="646">
        <v>60.531999999999996</v>
      </c>
      <c r="L1487" s="646">
        <v>88.78</v>
      </c>
      <c r="M1487" s="646" t="s">
        <v>121</v>
      </c>
      <c r="N1487" s="657" t="s">
        <v>115</v>
      </c>
      <c r="O1487" s="646" t="s">
        <v>409</v>
      </c>
    </row>
    <row r="1488" spans="1:15">
      <c r="A1488" s="647">
        <v>1487</v>
      </c>
      <c r="B1488" s="647">
        <v>140</v>
      </c>
      <c r="C1488" s="646" t="s">
        <v>163</v>
      </c>
      <c r="D1488" s="646">
        <v>29</v>
      </c>
      <c r="F1488" s="654" t="str">
        <f>IF(M1488="R",VLOOKUP(D1488,'Routes and Directions'!$A$2:$D$283,3,FALSE),VLOOKUP(D1488,'Routes and Directions'!$A$2:$D$283,4,FALSE))</f>
        <v>SB</v>
      </c>
      <c r="G1488" s="646" t="s">
        <v>118</v>
      </c>
      <c r="H1488" s="646">
        <v>34.299999999999997</v>
      </c>
      <c r="I1488" s="646">
        <v>35.996000000000002</v>
      </c>
      <c r="K1488" s="646">
        <v>88.78</v>
      </c>
      <c r="L1488" s="646">
        <v>90.475999999999999</v>
      </c>
      <c r="M1488" s="646" t="s">
        <v>121</v>
      </c>
      <c r="N1488" s="657" t="s">
        <v>115</v>
      </c>
      <c r="O1488" s="646" t="s">
        <v>409</v>
      </c>
    </row>
    <row r="1489" spans="1:15">
      <c r="A1489" s="647">
        <v>1488</v>
      </c>
      <c r="B1489" s="647">
        <v>140</v>
      </c>
      <c r="C1489" s="646" t="s">
        <v>163</v>
      </c>
      <c r="D1489" s="646">
        <v>29</v>
      </c>
      <c r="F1489" s="654" t="str">
        <f>IF(M1489="R",VLOOKUP(D1489,'Routes and Directions'!$A$2:$D$283,3,FALSE),VLOOKUP(D1489,'Routes and Directions'!$A$2:$D$283,4,FALSE))</f>
        <v>SB</v>
      </c>
      <c r="G1489" s="646" t="s">
        <v>118</v>
      </c>
      <c r="H1489" s="646">
        <v>35.996000000000002</v>
      </c>
      <c r="I1489" s="646">
        <v>36.375</v>
      </c>
      <c r="K1489" s="646">
        <v>90.475999999999999</v>
      </c>
      <c r="L1489" s="646">
        <v>90.855000000000004</v>
      </c>
      <c r="M1489" s="646" t="s">
        <v>121</v>
      </c>
      <c r="N1489" s="657" t="s">
        <v>123</v>
      </c>
      <c r="O1489" s="646" t="s">
        <v>409</v>
      </c>
    </row>
    <row r="1490" spans="1:15">
      <c r="A1490" s="647">
        <v>1489</v>
      </c>
      <c r="B1490" s="647">
        <v>140</v>
      </c>
      <c r="C1490" s="646" t="s">
        <v>163</v>
      </c>
      <c r="D1490" s="646">
        <v>29</v>
      </c>
      <c r="F1490" s="654" t="str">
        <f>IF(M1490="R",VLOOKUP(D1490,'Routes and Directions'!$A$2:$D$283,3,FALSE),VLOOKUP(D1490,'Routes and Directions'!$A$2:$D$283,4,FALSE))</f>
        <v>SB</v>
      </c>
      <c r="G1490" s="646" t="s">
        <v>118</v>
      </c>
      <c r="H1490" s="646">
        <v>36.375</v>
      </c>
      <c r="I1490" s="646">
        <v>40.875999999999998</v>
      </c>
      <c r="K1490" s="646">
        <v>90.855000000000004</v>
      </c>
      <c r="L1490" s="646">
        <v>95.355999999999995</v>
      </c>
      <c r="M1490" s="646" t="s">
        <v>121</v>
      </c>
      <c r="N1490" s="657" t="s">
        <v>115</v>
      </c>
      <c r="O1490" s="646" t="s">
        <v>409</v>
      </c>
    </row>
    <row r="1491" spans="1:15">
      <c r="A1491" s="647">
        <v>1490</v>
      </c>
      <c r="B1491" s="647">
        <v>150</v>
      </c>
      <c r="C1491" s="646" t="s">
        <v>163</v>
      </c>
      <c r="D1491" s="646">
        <v>29</v>
      </c>
      <c r="F1491" s="654" t="str">
        <f>IF(M1491="R",VLOOKUP(D1491,'Routes and Directions'!$A$2:$D$283,3,FALSE),VLOOKUP(D1491,'Routes and Directions'!$A$2:$D$283,4,FALSE))</f>
        <v>SB</v>
      </c>
      <c r="G1491" s="646" t="s">
        <v>118</v>
      </c>
      <c r="H1491" s="646">
        <v>40.875999999999998</v>
      </c>
      <c r="I1491" s="646">
        <v>48.392000000000003</v>
      </c>
      <c r="K1491" s="646">
        <v>95.355999999999995</v>
      </c>
      <c r="L1491" s="646">
        <v>102.872</v>
      </c>
      <c r="M1491" s="646" t="s">
        <v>121</v>
      </c>
      <c r="N1491" s="657" t="s">
        <v>123</v>
      </c>
      <c r="O1491" s="646" t="s">
        <v>409</v>
      </c>
    </row>
    <row r="1492" spans="1:15">
      <c r="A1492" s="647">
        <v>1491</v>
      </c>
      <c r="B1492" s="647">
        <v>150</v>
      </c>
      <c r="C1492" s="646" t="s">
        <v>163</v>
      </c>
      <c r="D1492" s="646">
        <v>29</v>
      </c>
      <c r="F1492" s="654" t="str">
        <f>IF(M1492="R",VLOOKUP(D1492,'Routes and Directions'!$A$2:$D$283,3,FALSE),VLOOKUP(D1492,'Routes and Directions'!$A$2:$D$283,4,FALSE))</f>
        <v>SB</v>
      </c>
      <c r="G1492" s="646" t="s">
        <v>118</v>
      </c>
      <c r="H1492" s="646">
        <v>48.392000000000003</v>
      </c>
      <c r="I1492" s="646">
        <v>49.448999999999998</v>
      </c>
      <c r="K1492" s="646">
        <v>102.872</v>
      </c>
      <c r="L1492" s="646">
        <v>103.929</v>
      </c>
      <c r="M1492" s="646" t="s">
        <v>121</v>
      </c>
      <c r="N1492" s="657" t="s">
        <v>115</v>
      </c>
      <c r="O1492" s="646" t="s">
        <v>409</v>
      </c>
    </row>
    <row r="1493" spans="1:15">
      <c r="A1493" s="647">
        <v>1492</v>
      </c>
      <c r="B1493" s="647">
        <v>180</v>
      </c>
      <c r="C1493" s="646" t="s">
        <v>163</v>
      </c>
      <c r="D1493" s="646">
        <v>29</v>
      </c>
      <c r="F1493" s="654" t="str">
        <f>IF(M1493="R",VLOOKUP(D1493,'Routes and Directions'!$A$2:$D$283,3,FALSE),VLOOKUP(D1493,'Routes and Directions'!$A$2:$D$283,4,FALSE))</f>
        <v>SB</v>
      </c>
      <c r="H1493" s="646">
        <v>50.82</v>
      </c>
      <c r="I1493" s="646">
        <v>52.539000000000001</v>
      </c>
      <c r="K1493" s="646">
        <v>103.929</v>
      </c>
      <c r="L1493" s="646">
        <v>105.648</v>
      </c>
      <c r="M1493" s="646" t="s">
        <v>121</v>
      </c>
      <c r="N1493" s="657" t="s">
        <v>115</v>
      </c>
      <c r="O1493" s="646" t="s">
        <v>409</v>
      </c>
    </row>
    <row r="1494" spans="1:15">
      <c r="A1494" s="647">
        <v>1493</v>
      </c>
      <c r="B1494" s="647">
        <v>100</v>
      </c>
      <c r="C1494" s="646" t="s">
        <v>172</v>
      </c>
      <c r="D1494" s="646">
        <v>32</v>
      </c>
      <c r="F1494" s="654" t="str">
        <f>IF(M1494="R",VLOOKUP(D1494,'Routes and Directions'!$A$2:$D$283,3,FALSE),VLOOKUP(D1494,'Routes and Directions'!$A$2:$D$283,4,FALSE))</f>
        <v>EB</v>
      </c>
      <c r="G1494" s="646" t="s">
        <v>121</v>
      </c>
      <c r="H1494" s="646">
        <v>0</v>
      </c>
      <c r="I1494" s="646">
        <v>0.53600000000000003</v>
      </c>
      <c r="K1494" s="646">
        <v>0</v>
      </c>
      <c r="L1494" s="646">
        <v>0.53600000000000003</v>
      </c>
      <c r="M1494" s="646" t="s">
        <v>118</v>
      </c>
      <c r="N1494" s="657" t="s">
        <v>115</v>
      </c>
      <c r="O1494" s="646" t="s">
        <v>410</v>
      </c>
    </row>
    <row r="1495" spans="1:15">
      <c r="A1495" s="647">
        <v>1494</v>
      </c>
      <c r="B1495" s="647">
        <v>1000</v>
      </c>
      <c r="C1495" s="646" t="s">
        <v>172</v>
      </c>
      <c r="D1495" s="646">
        <v>32</v>
      </c>
      <c r="F1495" s="654" t="str">
        <f>IF(M1495="R",VLOOKUP(D1495,'Routes and Directions'!$A$2:$D$283,3,FALSE),VLOOKUP(D1495,'Routes and Directions'!$A$2:$D$283,4,FALSE))</f>
        <v>EB</v>
      </c>
      <c r="H1495" s="646">
        <v>0</v>
      </c>
      <c r="I1495" s="646">
        <v>1.9430000000000001</v>
      </c>
      <c r="K1495" s="646">
        <v>0.53600000000000003</v>
      </c>
      <c r="L1495" s="646">
        <v>2.4790000000000001</v>
      </c>
      <c r="M1495" s="646" t="s">
        <v>118</v>
      </c>
      <c r="N1495" s="657" t="s">
        <v>123</v>
      </c>
      <c r="O1495" s="646" t="s">
        <v>410</v>
      </c>
    </row>
    <row r="1496" spans="1:15">
      <c r="A1496" s="647">
        <v>1495</v>
      </c>
      <c r="B1496" s="647">
        <v>1000</v>
      </c>
      <c r="C1496" s="646" t="s">
        <v>172</v>
      </c>
      <c r="D1496" s="646">
        <v>32</v>
      </c>
      <c r="F1496" s="654" t="str">
        <f>IF(M1496="R",VLOOKUP(D1496,'Routes and Directions'!$A$2:$D$283,3,FALSE),VLOOKUP(D1496,'Routes and Directions'!$A$2:$D$283,4,FALSE))</f>
        <v>EB</v>
      </c>
      <c r="H1496" s="646">
        <v>1.9430000000000001</v>
      </c>
      <c r="I1496" s="646">
        <v>4.0979999999999999</v>
      </c>
      <c r="K1496" s="646">
        <v>2.4790000000000001</v>
      </c>
      <c r="L1496" s="646">
        <v>4.6340000000000003</v>
      </c>
      <c r="M1496" s="646" t="s">
        <v>118</v>
      </c>
      <c r="N1496" s="657" t="s">
        <v>115</v>
      </c>
      <c r="O1496" s="646" t="s">
        <v>410</v>
      </c>
    </row>
    <row r="1497" spans="1:15">
      <c r="A1497" s="647">
        <v>1496</v>
      </c>
      <c r="B1497" s="647">
        <v>2211</v>
      </c>
      <c r="C1497" s="646" t="s">
        <v>172</v>
      </c>
      <c r="D1497" s="646">
        <v>32</v>
      </c>
      <c r="F1497" s="654" t="str">
        <f>IF(M1497="R",VLOOKUP(D1497,'Routes and Directions'!$A$2:$D$283,3,FALSE),VLOOKUP(D1497,'Routes and Directions'!$A$2:$D$283,4,FALSE))</f>
        <v>EB</v>
      </c>
      <c r="G1497" s="646" t="s">
        <v>118</v>
      </c>
      <c r="H1497" s="646">
        <v>4.2320000000000002</v>
      </c>
      <c r="I1497" s="646">
        <v>5.9379999999999997</v>
      </c>
      <c r="K1497" s="646">
        <v>4.6340000000000003</v>
      </c>
      <c r="L1497" s="646">
        <v>6.34</v>
      </c>
      <c r="M1497" s="646" t="s">
        <v>118</v>
      </c>
      <c r="N1497" s="657" t="s">
        <v>115</v>
      </c>
      <c r="O1497" s="646" t="s">
        <v>410</v>
      </c>
    </row>
    <row r="1498" spans="1:15">
      <c r="A1498" s="647">
        <v>1497</v>
      </c>
      <c r="B1498" s="647">
        <v>2450</v>
      </c>
      <c r="C1498" s="646" t="s">
        <v>172</v>
      </c>
      <c r="D1498" s="646">
        <v>32</v>
      </c>
      <c r="F1498" s="654" t="str">
        <f>IF(M1498="R",VLOOKUP(D1498,'Routes and Directions'!$A$2:$D$283,3,FALSE),VLOOKUP(D1498,'Routes and Directions'!$A$2:$D$283,4,FALSE))</f>
        <v>EB</v>
      </c>
      <c r="H1498" s="646">
        <v>5.9379999999999997</v>
      </c>
      <c r="I1498" s="646">
        <v>9.5719999999999992</v>
      </c>
      <c r="K1498" s="646">
        <v>6.34</v>
      </c>
      <c r="L1498" s="646">
        <v>9.9740000000000002</v>
      </c>
      <c r="M1498" s="646" t="s">
        <v>118</v>
      </c>
      <c r="N1498" s="657" t="s">
        <v>115</v>
      </c>
      <c r="O1498" s="646" t="s">
        <v>410</v>
      </c>
    </row>
    <row r="1499" spans="1:15">
      <c r="A1499" s="647">
        <v>1498</v>
      </c>
      <c r="B1499" s="647">
        <v>2450</v>
      </c>
      <c r="C1499" s="646" t="s">
        <v>172</v>
      </c>
      <c r="D1499" s="646">
        <v>32</v>
      </c>
      <c r="F1499" s="654" t="str">
        <f>IF(M1499="R",VLOOKUP(D1499,'Routes and Directions'!$A$2:$D$283,3,FALSE),VLOOKUP(D1499,'Routes and Directions'!$A$2:$D$283,4,FALSE))</f>
        <v>EB</v>
      </c>
      <c r="H1499" s="646">
        <v>9.5719999999999992</v>
      </c>
      <c r="I1499" s="646">
        <v>10.050000000000001</v>
      </c>
      <c r="K1499" s="646">
        <v>9.9740000000000002</v>
      </c>
      <c r="L1499" s="646">
        <v>10.452</v>
      </c>
      <c r="M1499" s="646" t="s">
        <v>118</v>
      </c>
      <c r="N1499" s="657" t="s">
        <v>123</v>
      </c>
      <c r="O1499" s="646" t="s">
        <v>410</v>
      </c>
    </row>
    <row r="1500" spans="1:15">
      <c r="A1500" s="647">
        <v>1499</v>
      </c>
      <c r="B1500" s="647">
        <v>2450</v>
      </c>
      <c r="C1500" s="646" t="s">
        <v>172</v>
      </c>
      <c r="D1500" s="646">
        <v>32</v>
      </c>
      <c r="F1500" s="654" t="str">
        <f>IF(M1500="R",VLOOKUP(D1500,'Routes and Directions'!$A$2:$D$283,3,FALSE),VLOOKUP(D1500,'Routes and Directions'!$A$2:$D$283,4,FALSE))</f>
        <v>EB</v>
      </c>
      <c r="H1500" s="646">
        <v>10.050000000000001</v>
      </c>
      <c r="I1500" s="646">
        <v>10.91</v>
      </c>
      <c r="K1500" s="646">
        <v>10.452</v>
      </c>
      <c r="L1500" s="646">
        <v>11.311999999999999</v>
      </c>
      <c r="M1500" s="646" t="s">
        <v>118</v>
      </c>
      <c r="N1500" s="657" t="s">
        <v>115</v>
      </c>
      <c r="O1500" s="646" t="s">
        <v>410</v>
      </c>
    </row>
    <row r="1501" spans="1:15">
      <c r="A1501" s="647">
        <v>1500</v>
      </c>
      <c r="B1501" s="647">
        <v>3500</v>
      </c>
      <c r="C1501" s="646" t="s">
        <v>165</v>
      </c>
      <c r="D1501" s="646">
        <v>32</v>
      </c>
      <c r="F1501" s="654" t="str">
        <f>IF(M1501="R",VLOOKUP(D1501,'Routes and Directions'!$A$2:$D$283,3,FALSE),VLOOKUP(D1501,'Routes and Directions'!$A$2:$D$283,4,FALSE))</f>
        <v>EB</v>
      </c>
      <c r="H1501" s="646">
        <v>0</v>
      </c>
      <c r="I1501" s="646">
        <v>7.4279999999999999</v>
      </c>
      <c r="K1501" s="646">
        <v>11.311999999999999</v>
      </c>
      <c r="L1501" s="646">
        <v>18.739999999999998</v>
      </c>
      <c r="M1501" s="646" t="s">
        <v>118</v>
      </c>
      <c r="N1501" s="657" t="s">
        <v>115</v>
      </c>
      <c r="O1501" s="646" t="s">
        <v>410</v>
      </c>
    </row>
    <row r="1502" spans="1:15">
      <c r="A1502" s="647">
        <v>1501</v>
      </c>
      <c r="B1502" s="647">
        <v>3500</v>
      </c>
      <c r="C1502" s="646" t="s">
        <v>165</v>
      </c>
      <c r="D1502" s="646">
        <v>32</v>
      </c>
      <c r="F1502" s="654" t="str">
        <f>IF(M1502="R",VLOOKUP(D1502,'Routes and Directions'!$A$2:$D$283,3,FALSE),VLOOKUP(D1502,'Routes and Directions'!$A$2:$D$283,4,FALSE))</f>
        <v>EB</v>
      </c>
      <c r="H1502" s="646">
        <v>7.4279999999999999</v>
      </c>
      <c r="I1502" s="646">
        <v>8.3140000000000001</v>
      </c>
      <c r="K1502" s="646">
        <v>18.739999999999998</v>
      </c>
      <c r="L1502" s="646">
        <v>19.626000000000001</v>
      </c>
      <c r="M1502" s="646" t="s">
        <v>118</v>
      </c>
      <c r="N1502" s="657" t="s">
        <v>123</v>
      </c>
      <c r="O1502" s="646" t="s">
        <v>410</v>
      </c>
    </row>
    <row r="1503" spans="1:15">
      <c r="A1503" s="647">
        <v>1502</v>
      </c>
      <c r="B1503" s="647">
        <v>3500</v>
      </c>
      <c r="C1503" s="646" t="s">
        <v>165</v>
      </c>
      <c r="D1503" s="646">
        <v>32</v>
      </c>
      <c r="F1503" s="654" t="str">
        <f>IF(M1503="R",VLOOKUP(D1503,'Routes and Directions'!$A$2:$D$283,3,FALSE),VLOOKUP(D1503,'Routes and Directions'!$A$2:$D$283,4,FALSE))</f>
        <v>EB</v>
      </c>
      <c r="H1503" s="646">
        <v>8.3140000000000001</v>
      </c>
      <c r="I1503" s="646">
        <v>8.33</v>
      </c>
      <c r="K1503" s="646">
        <v>19.626000000000001</v>
      </c>
      <c r="L1503" s="646">
        <v>19.641999999999999</v>
      </c>
      <c r="M1503" s="646" t="s">
        <v>118</v>
      </c>
      <c r="N1503" s="657" t="s">
        <v>115</v>
      </c>
      <c r="O1503" s="646" t="s">
        <v>410</v>
      </c>
    </row>
    <row r="1504" spans="1:15">
      <c r="A1504" s="647">
        <v>1503</v>
      </c>
      <c r="B1504" s="647">
        <v>7600</v>
      </c>
      <c r="C1504" s="646" t="s">
        <v>165</v>
      </c>
      <c r="D1504" s="646">
        <v>32</v>
      </c>
      <c r="F1504" s="654" t="str">
        <f>IF(M1504="R",VLOOKUP(D1504,'Routes and Directions'!$A$2:$D$283,3,FALSE),VLOOKUP(D1504,'Routes and Directions'!$A$2:$D$283,4,FALSE))</f>
        <v>EB</v>
      </c>
      <c r="G1504" s="646" t="s">
        <v>118</v>
      </c>
      <c r="H1504" s="646">
        <v>8.33</v>
      </c>
      <c r="I1504" s="646">
        <v>8.8689999999999998</v>
      </c>
      <c r="K1504" s="646">
        <v>19.641999999999999</v>
      </c>
      <c r="L1504" s="646">
        <v>20.181000000000001</v>
      </c>
      <c r="M1504" s="646" t="s">
        <v>118</v>
      </c>
      <c r="N1504" s="657" t="s">
        <v>115</v>
      </c>
      <c r="O1504" s="646" t="s">
        <v>410</v>
      </c>
    </row>
    <row r="1505" spans="1:15">
      <c r="A1505" s="647">
        <v>1504</v>
      </c>
      <c r="B1505" s="647">
        <v>8800</v>
      </c>
      <c r="C1505" s="646" t="s">
        <v>165</v>
      </c>
      <c r="D1505" s="646">
        <v>32</v>
      </c>
      <c r="F1505" s="654" t="str">
        <f>IF(M1505="R",VLOOKUP(D1505,'Routes and Directions'!$A$2:$D$283,3,FALSE),VLOOKUP(D1505,'Routes and Directions'!$A$2:$D$283,4,FALSE))</f>
        <v>EB</v>
      </c>
      <c r="G1505" s="646" t="s">
        <v>118</v>
      </c>
      <c r="H1505" s="646">
        <v>8.8689999999999998</v>
      </c>
      <c r="I1505" s="646">
        <v>9.5709999999999997</v>
      </c>
      <c r="J1505" s="646" t="s">
        <v>118</v>
      </c>
      <c r="K1505" s="646">
        <v>20.181000000000001</v>
      </c>
      <c r="L1505" s="646">
        <v>20.882999999999999</v>
      </c>
      <c r="M1505" s="646" t="s">
        <v>118</v>
      </c>
      <c r="N1505" s="657" t="s">
        <v>118</v>
      </c>
      <c r="O1505" s="646" t="s">
        <v>410</v>
      </c>
    </row>
    <row r="1506" spans="1:15">
      <c r="A1506" s="647">
        <v>1505</v>
      </c>
      <c r="B1506" s="647">
        <v>9090</v>
      </c>
      <c r="C1506" s="646" t="s">
        <v>165</v>
      </c>
      <c r="D1506" s="646">
        <v>32</v>
      </c>
      <c r="F1506" s="654" t="str">
        <f>IF(M1506="R",VLOOKUP(D1506,'Routes and Directions'!$A$2:$D$283,3,FALSE),VLOOKUP(D1506,'Routes and Directions'!$A$2:$D$283,4,FALSE))</f>
        <v>EB</v>
      </c>
      <c r="H1506" s="646">
        <v>9.0809999999999995</v>
      </c>
      <c r="I1506" s="646">
        <v>10.734999999999999</v>
      </c>
      <c r="J1506" s="646" t="s">
        <v>118</v>
      </c>
      <c r="K1506" s="646">
        <v>20.882999999999999</v>
      </c>
      <c r="L1506" s="646">
        <v>22.536999999999999</v>
      </c>
      <c r="M1506" s="646" t="s">
        <v>118</v>
      </c>
      <c r="N1506" s="657" t="s">
        <v>118</v>
      </c>
      <c r="O1506" s="646" t="s">
        <v>410</v>
      </c>
    </row>
    <row r="1507" spans="1:15">
      <c r="A1507" s="647">
        <v>1506</v>
      </c>
      <c r="B1507" s="647">
        <v>12500</v>
      </c>
      <c r="C1507" s="646" t="s">
        <v>165</v>
      </c>
      <c r="D1507" s="646">
        <v>32</v>
      </c>
      <c r="F1507" s="654" t="str">
        <f>IF(M1507="R",VLOOKUP(D1507,'Routes and Directions'!$A$2:$D$283,3,FALSE),VLOOKUP(D1507,'Routes and Directions'!$A$2:$D$283,4,FALSE))</f>
        <v>EB</v>
      </c>
      <c r="H1507" s="646">
        <v>10.734999999999999</v>
      </c>
      <c r="I1507" s="646">
        <v>15.211</v>
      </c>
      <c r="K1507" s="646">
        <v>22.536999999999999</v>
      </c>
      <c r="L1507" s="646">
        <v>27.013000000000002</v>
      </c>
      <c r="M1507" s="646" t="s">
        <v>118</v>
      </c>
      <c r="N1507" s="657" t="s">
        <v>115</v>
      </c>
      <c r="O1507" s="646" t="s">
        <v>410</v>
      </c>
    </row>
    <row r="1508" spans="1:15">
      <c r="A1508" s="647">
        <v>1507</v>
      </c>
      <c r="B1508" s="647">
        <v>12500</v>
      </c>
      <c r="C1508" s="646" t="s">
        <v>165</v>
      </c>
      <c r="D1508" s="646">
        <v>32</v>
      </c>
      <c r="F1508" s="654" t="str">
        <f>IF(M1508="R",VLOOKUP(D1508,'Routes and Directions'!$A$2:$D$283,3,FALSE),VLOOKUP(D1508,'Routes and Directions'!$A$2:$D$283,4,FALSE))</f>
        <v>EB</v>
      </c>
      <c r="H1508" s="646">
        <v>15.211</v>
      </c>
      <c r="I1508" s="646">
        <v>15.332000000000001</v>
      </c>
      <c r="K1508" s="646">
        <v>27.013000000000002</v>
      </c>
      <c r="L1508" s="646">
        <v>27.134</v>
      </c>
      <c r="M1508" s="646" t="s">
        <v>118</v>
      </c>
      <c r="N1508" s="657" t="s">
        <v>123</v>
      </c>
      <c r="O1508" s="646" t="s">
        <v>410</v>
      </c>
    </row>
    <row r="1509" spans="1:15">
      <c r="A1509" s="647">
        <v>1508</v>
      </c>
      <c r="B1509" s="647">
        <v>13600</v>
      </c>
      <c r="C1509" s="646" t="s">
        <v>165</v>
      </c>
      <c r="D1509" s="646">
        <v>32</v>
      </c>
      <c r="F1509" s="654" t="str">
        <f>IF(M1509="R",VLOOKUP(D1509,'Routes and Directions'!$A$2:$D$283,3,FALSE),VLOOKUP(D1509,'Routes and Directions'!$A$2:$D$283,4,FALSE))</f>
        <v>EB</v>
      </c>
      <c r="G1509" s="646" t="s">
        <v>118</v>
      </c>
      <c r="H1509" s="646">
        <v>15.332000000000001</v>
      </c>
      <c r="I1509" s="646">
        <v>24.12</v>
      </c>
      <c r="K1509" s="646">
        <v>27.134</v>
      </c>
      <c r="L1509" s="646">
        <v>35.921999999999997</v>
      </c>
      <c r="M1509" s="646" t="s">
        <v>118</v>
      </c>
      <c r="N1509" s="657" t="s">
        <v>115</v>
      </c>
      <c r="O1509" s="646" t="s">
        <v>410</v>
      </c>
    </row>
    <row r="1510" spans="1:15">
      <c r="A1510" s="647">
        <v>1509</v>
      </c>
      <c r="B1510" s="647">
        <v>14200</v>
      </c>
      <c r="C1510" s="646" t="s">
        <v>165</v>
      </c>
      <c r="D1510" s="646">
        <v>32</v>
      </c>
      <c r="F1510" s="654" t="str">
        <f>IF(M1510="R",VLOOKUP(D1510,'Routes and Directions'!$A$2:$D$283,3,FALSE),VLOOKUP(D1510,'Routes and Directions'!$A$2:$D$283,4,FALSE))</f>
        <v>EB</v>
      </c>
      <c r="H1510" s="646">
        <v>24.141999999999999</v>
      </c>
      <c r="I1510" s="646">
        <v>33.662999999999997</v>
      </c>
      <c r="K1510" s="646">
        <v>35.921999999999997</v>
      </c>
      <c r="L1510" s="646">
        <v>45.442999999999998</v>
      </c>
      <c r="M1510" s="646" t="s">
        <v>118</v>
      </c>
      <c r="N1510" s="657" t="s">
        <v>115</v>
      </c>
      <c r="O1510" s="646" t="s">
        <v>410</v>
      </c>
    </row>
    <row r="1511" spans="1:15">
      <c r="A1511" s="647">
        <v>1510</v>
      </c>
      <c r="B1511" s="647">
        <v>14500</v>
      </c>
      <c r="C1511" s="646" t="s">
        <v>165</v>
      </c>
      <c r="D1511" s="646">
        <v>32</v>
      </c>
      <c r="F1511" s="654" t="str">
        <f>IF(M1511="R",VLOOKUP(D1511,'Routes and Directions'!$A$2:$D$283,3,FALSE),VLOOKUP(D1511,'Routes and Directions'!$A$2:$D$283,4,FALSE))</f>
        <v>EB</v>
      </c>
      <c r="G1511" s="646" t="s">
        <v>118</v>
      </c>
      <c r="H1511" s="646">
        <v>33.662999999999997</v>
      </c>
      <c r="I1511" s="646">
        <v>37.082999999999998</v>
      </c>
      <c r="K1511" s="646">
        <v>45.442999999999998</v>
      </c>
      <c r="L1511" s="646">
        <v>48.863</v>
      </c>
      <c r="M1511" s="646" t="s">
        <v>118</v>
      </c>
      <c r="N1511" s="657" t="s">
        <v>115</v>
      </c>
      <c r="O1511" s="646" t="s">
        <v>410</v>
      </c>
    </row>
    <row r="1512" spans="1:15">
      <c r="A1512" s="647">
        <v>1511</v>
      </c>
      <c r="B1512" s="647">
        <v>14700</v>
      </c>
      <c r="C1512" s="646" t="s">
        <v>165</v>
      </c>
      <c r="D1512" s="646">
        <v>32</v>
      </c>
      <c r="F1512" s="654" t="str">
        <f>IF(M1512="R",VLOOKUP(D1512,'Routes and Directions'!$A$2:$D$283,3,FALSE),VLOOKUP(D1512,'Routes and Directions'!$A$2:$D$283,4,FALSE))</f>
        <v>EB</v>
      </c>
      <c r="H1512" s="646">
        <v>37.082999999999998</v>
      </c>
      <c r="I1512" s="646">
        <v>37.749000000000002</v>
      </c>
      <c r="K1512" s="646">
        <v>48.863</v>
      </c>
      <c r="L1512" s="646">
        <v>49.529000000000003</v>
      </c>
      <c r="M1512" s="646" t="s">
        <v>118</v>
      </c>
      <c r="N1512" s="657" t="s">
        <v>115</v>
      </c>
      <c r="O1512" s="646" t="s">
        <v>410</v>
      </c>
    </row>
    <row r="1513" spans="1:15">
      <c r="A1513" s="647">
        <v>1512</v>
      </c>
      <c r="B1513" s="647">
        <v>15200</v>
      </c>
      <c r="C1513" s="646" t="s">
        <v>174</v>
      </c>
      <c r="D1513" s="646">
        <v>32</v>
      </c>
      <c r="F1513" s="654" t="str">
        <f>IF(M1513="R",VLOOKUP(D1513,'Routes and Directions'!$A$2:$D$283,3,FALSE),VLOOKUP(D1513,'Routes and Directions'!$A$2:$D$283,4,FALSE))</f>
        <v>EB</v>
      </c>
      <c r="H1513" s="646">
        <v>0</v>
      </c>
      <c r="I1513" s="646">
        <v>2.706</v>
      </c>
      <c r="K1513" s="646">
        <v>49.529000000000003</v>
      </c>
      <c r="L1513" s="646">
        <v>52.234999999999999</v>
      </c>
      <c r="M1513" s="646" t="s">
        <v>118</v>
      </c>
      <c r="N1513" s="657" t="s">
        <v>115</v>
      </c>
      <c r="O1513" s="646" t="s">
        <v>410</v>
      </c>
    </row>
    <row r="1514" spans="1:15">
      <c r="A1514" s="647">
        <v>1513</v>
      </c>
      <c r="B1514" s="647">
        <v>15550</v>
      </c>
      <c r="C1514" s="646" t="s">
        <v>165</v>
      </c>
      <c r="D1514" s="646">
        <v>32</v>
      </c>
      <c r="F1514" s="654" t="str">
        <f>IF(M1514="R",VLOOKUP(D1514,'Routes and Directions'!$A$2:$D$283,3,FALSE),VLOOKUP(D1514,'Routes and Directions'!$A$2:$D$283,4,FALSE))</f>
        <v>EB</v>
      </c>
      <c r="G1514" s="646" t="s">
        <v>123</v>
      </c>
      <c r="H1514" s="646">
        <v>2.706</v>
      </c>
      <c r="I1514" s="646">
        <v>4.6980000000000004</v>
      </c>
      <c r="K1514" s="646">
        <v>52.234999999999999</v>
      </c>
      <c r="L1514" s="646">
        <v>54.226999999999997</v>
      </c>
      <c r="M1514" s="646" t="s">
        <v>118</v>
      </c>
      <c r="N1514" s="657" t="s">
        <v>115</v>
      </c>
      <c r="O1514" s="646" t="s">
        <v>410</v>
      </c>
    </row>
    <row r="1515" spans="1:15">
      <c r="A1515" s="647">
        <v>1514</v>
      </c>
      <c r="B1515" s="647">
        <v>15704</v>
      </c>
      <c r="C1515" s="646" t="s">
        <v>174</v>
      </c>
      <c r="D1515" s="646">
        <v>32</v>
      </c>
      <c r="F1515" s="654" t="str">
        <f>IF(M1515="R",VLOOKUP(D1515,'Routes and Directions'!$A$2:$D$283,3,FALSE),VLOOKUP(D1515,'Routes and Directions'!$A$2:$D$283,4,FALSE))</f>
        <v>EB</v>
      </c>
      <c r="H1515" s="646">
        <v>4.6980000000000004</v>
      </c>
      <c r="I1515" s="646">
        <v>24.798999999999999</v>
      </c>
      <c r="K1515" s="646">
        <v>54.226999999999997</v>
      </c>
      <c r="L1515" s="646">
        <v>74.328000000000003</v>
      </c>
      <c r="M1515" s="646" t="s">
        <v>118</v>
      </c>
      <c r="N1515" s="657" t="s">
        <v>115</v>
      </c>
      <c r="O1515" s="646" t="s">
        <v>410</v>
      </c>
    </row>
    <row r="1516" spans="1:15">
      <c r="A1516" s="647">
        <v>1515</v>
      </c>
      <c r="B1516" s="647">
        <v>18000</v>
      </c>
      <c r="C1516" s="646" t="s">
        <v>174</v>
      </c>
      <c r="D1516" s="646">
        <v>32</v>
      </c>
      <c r="F1516" s="654" t="str">
        <f>IF(M1516="R",VLOOKUP(D1516,'Routes and Directions'!$A$2:$D$283,3,FALSE),VLOOKUP(D1516,'Routes and Directions'!$A$2:$D$283,4,FALSE))</f>
        <v>EB</v>
      </c>
      <c r="G1516" s="646" t="s">
        <v>118</v>
      </c>
      <c r="H1516" s="646">
        <v>24.798999999999999</v>
      </c>
      <c r="I1516" s="646">
        <v>24.876000000000001</v>
      </c>
      <c r="K1516" s="646">
        <v>74.328000000000003</v>
      </c>
      <c r="L1516" s="646">
        <v>74.405000000000001</v>
      </c>
      <c r="M1516" s="646" t="s">
        <v>118</v>
      </c>
      <c r="N1516" s="657" t="s">
        <v>115</v>
      </c>
      <c r="O1516" s="646" t="s">
        <v>410</v>
      </c>
    </row>
    <row r="1517" spans="1:15">
      <c r="A1517" s="647">
        <v>1516</v>
      </c>
      <c r="B1517" s="647">
        <v>100</v>
      </c>
      <c r="C1517" s="646" t="s">
        <v>172</v>
      </c>
      <c r="D1517" s="646">
        <v>32</v>
      </c>
      <c r="F1517" s="654" t="str">
        <f>IF(M1517="R",VLOOKUP(D1517,'Routes and Directions'!$A$2:$D$283,3,FALSE),VLOOKUP(D1517,'Routes and Directions'!$A$2:$D$283,4,FALSE))</f>
        <v>WB</v>
      </c>
      <c r="G1517" s="646" t="s">
        <v>121</v>
      </c>
      <c r="H1517" s="646">
        <v>0</v>
      </c>
      <c r="I1517" s="646">
        <v>0.53600000000000003</v>
      </c>
      <c r="K1517" s="646">
        <v>0</v>
      </c>
      <c r="L1517" s="646">
        <v>0.53600000000000003</v>
      </c>
      <c r="M1517" s="646" t="s">
        <v>121</v>
      </c>
      <c r="N1517" s="657" t="s">
        <v>115</v>
      </c>
      <c r="O1517" s="646" t="s">
        <v>411</v>
      </c>
    </row>
    <row r="1518" spans="1:15">
      <c r="A1518" s="647">
        <v>1517</v>
      </c>
      <c r="B1518" s="647">
        <v>1000</v>
      </c>
      <c r="C1518" s="646" t="s">
        <v>172</v>
      </c>
      <c r="D1518" s="646">
        <v>32</v>
      </c>
      <c r="F1518" s="654" t="str">
        <f>IF(M1518="R",VLOOKUP(D1518,'Routes and Directions'!$A$2:$D$283,3,FALSE),VLOOKUP(D1518,'Routes and Directions'!$A$2:$D$283,4,FALSE))</f>
        <v>WB</v>
      </c>
      <c r="H1518" s="646">
        <v>0</v>
      </c>
      <c r="I1518" s="646">
        <v>1.9430000000000001</v>
      </c>
      <c r="K1518" s="646">
        <v>0.53600000000000003</v>
      </c>
      <c r="L1518" s="646">
        <v>2.4790000000000001</v>
      </c>
      <c r="M1518" s="646" t="s">
        <v>121</v>
      </c>
      <c r="N1518" s="657" t="s">
        <v>123</v>
      </c>
      <c r="O1518" s="646" t="s">
        <v>411</v>
      </c>
    </row>
    <row r="1519" spans="1:15">
      <c r="A1519" s="647">
        <v>1518</v>
      </c>
      <c r="B1519" s="647">
        <v>1000</v>
      </c>
      <c r="C1519" s="646" t="s">
        <v>172</v>
      </c>
      <c r="D1519" s="646">
        <v>32</v>
      </c>
      <c r="F1519" s="654" t="str">
        <f>IF(M1519="R",VLOOKUP(D1519,'Routes and Directions'!$A$2:$D$283,3,FALSE),VLOOKUP(D1519,'Routes and Directions'!$A$2:$D$283,4,FALSE))</f>
        <v>WB</v>
      </c>
      <c r="H1519" s="646">
        <v>1.9430000000000001</v>
      </c>
      <c r="I1519" s="646">
        <v>4.0979999999999999</v>
      </c>
      <c r="K1519" s="646">
        <v>2.4790000000000001</v>
      </c>
      <c r="L1519" s="646">
        <v>4.6340000000000003</v>
      </c>
      <c r="M1519" s="646" t="s">
        <v>121</v>
      </c>
      <c r="N1519" s="657" t="s">
        <v>115</v>
      </c>
      <c r="O1519" s="646" t="s">
        <v>411</v>
      </c>
    </row>
    <row r="1520" spans="1:15">
      <c r="A1520" s="647">
        <v>1519</v>
      </c>
      <c r="B1520" s="647">
        <v>2211</v>
      </c>
      <c r="C1520" s="646" t="s">
        <v>172</v>
      </c>
      <c r="D1520" s="646">
        <v>32</v>
      </c>
      <c r="F1520" s="654" t="str">
        <f>IF(M1520="R",VLOOKUP(D1520,'Routes and Directions'!$A$2:$D$283,3,FALSE),VLOOKUP(D1520,'Routes and Directions'!$A$2:$D$283,4,FALSE))</f>
        <v>WB</v>
      </c>
      <c r="G1520" s="646" t="s">
        <v>118</v>
      </c>
      <c r="H1520" s="646">
        <v>4.2320000000000002</v>
      </c>
      <c r="I1520" s="646">
        <v>5.9379999999999997</v>
      </c>
      <c r="K1520" s="646">
        <v>4.6340000000000003</v>
      </c>
      <c r="L1520" s="646">
        <v>6.34</v>
      </c>
      <c r="M1520" s="646" t="s">
        <v>121</v>
      </c>
      <c r="N1520" s="657" t="s">
        <v>115</v>
      </c>
      <c r="O1520" s="646" t="s">
        <v>411</v>
      </c>
    </row>
    <row r="1521" spans="1:15">
      <c r="A1521" s="647">
        <v>1520</v>
      </c>
      <c r="B1521" s="647">
        <v>2450</v>
      </c>
      <c r="C1521" s="646" t="s">
        <v>172</v>
      </c>
      <c r="D1521" s="646">
        <v>32</v>
      </c>
      <c r="F1521" s="654" t="str">
        <f>IF(M1521="R",VLOOKUP(D1521,'Routes and Directions'!$A$2:$D$283,3,FALSE),VLOOKUP(D1521,'Routes and Directions'!$A$2:$D$283,4,FALSE))</f>
        <v>WB</v>
      </c>
      <c r="H1521" s="646">
        <v>5.9379999999999997</v>
      </c>
      <c r="I1521" s="646">
        <v>9.5719999999999992</v>
      </c>
      <c r="K1521" s="646">
        <v>6.34</v>
      </c>
      <c r="L1521" s="646">
        <v>9.9740000000000002</v>
      </c>
      <c r="M1521" s="646" t="s">
        <v>121</v>
      </c>
      <c r="N1521" s="657" t="s">
        <v>115</v>
      </c>
      <c r="O1521" s="646" t="s">
        <v>411</v>
      </c>
    </row>
    <row r="1522" spans="1:15">
      <c r="A1522" s="647">
        <v>1521</v>
      </c>
      <c r="B1522" s="647">
        <v>2450</v>
      </c>
      <c r="C1522" s="646" t="s">
        <v>172</v>
      </c>
      <c r="D1522" s="646">
        <v>32</v>
      </c>
      <c r="F1522" s="654" t="str">
        <f>IF(M1522="R",VLOOKUP(D1522,'Routes and Directions'!$A$2:$D$283,3,FALSE),VLOOKUP(D1522,'Routes and Directions'!$A$2:$D$283,4,FALSE))</f>
        <v>WB</v>
      </c>
      <c r="H1522" s="646">
        <v>9.5719999999999992</v>
      </c>
      <c r="I1522" s="646">
        <v>10.050000000000001</v>
      </c>
      <c r="K1522" s="646">
        <v>9.9740000000000002</v>
      </c>
      <c r="L1522" s="646">
        <v>10.452</v>
      </c>
      <c r="M1522" s="646" t="s">
        <v>121</v>
      </c>
      <c r="N1522" s="657" t="s">
        <v>123</v>
      </c>
      <c r="O1522" s="646" t="s">
        <v>411</v>
      </c>
    </row>
    <row r="1523" spans="1:15">
      <c r="A1523" s="647">
        <v>1522</v>
      </c>
      <c r="B1523" s="647">
        <v>2450</v>
      </c>
      <c r="C1523" s="646" t="s">
        <v>172</v>
      </c>
      <c r="D1523" s="646">
        <v>32</v>
      </c>
      <c r="F1523" s="654" t="str">
        <f>IF(M1523="R",VLOOKUP(D1523,'Routes and Directions'!$A$2:$D$283,3,FALSE),VLOOKUP(D1523,'Routes and Directions'!$A$2:$D$283,4,FALSE))</f>
        <v>WB</v>
      </c>
      <c r="H1523" s="646">
        <v>10.050000000000001</v>
      </c>
      <c r="I1523" s="646">
        <v>10.91</v>
      </c>
      <c r="K1523" s="646">
        <v>10.452</v>
      </c>
      <c r="L1523" s="646">
        <v>11.311999999999999</v>
      </c>
      <c r="M1523" s="646" t="s">
        <v>121</v>
      </c>
      <c r="N1523" s="657" t="s">
        <v>115</v>
      </c>
      <c r="O1523" s="646" t="s">
        <v>411</v>
      </c>
    </row>
    <row r="1524" spans="1:15">
      <c r="A1524" s="647">
        <v>1523</v>
      </c>
      <c r="B1524" s="647">
        <v>3500</v>
      </c>
      <c r="C1524" s="646" t="s">
        <v>165</v>
      </c>
      <c r="D1524" s="646">
        <v>32</v>
      </c>
      <c r="F1524" s="654" t="str">
        <f>IF(M1524="R",VLOOKUP(D1524,'Routes and Directions'!$A$2:$D$283,3,FALSE),VLOOKUP(D1524,'Routes and Directions'!$A$2:$D$283,4,FALSE))</f>
        <v>WB</v>
      </c>
      <c r="H1524" s="646">
        <v>0</v>
      </c>
      <c r="I1524" s="646">
        <v>7.4279999999999999</v>
      </c>
      <c r="K1524" s="646">
        <v>11.311999999999999</v>
      </c>
      <c r="L1524" s="646">
        <v>18.739999999999998</v>
      </c>
      <c r="M1524" s="646" t="s">
        <v>121</v>
      </c>
      <c r="N1524" s="657" t="s">
        <v>115</v>
      </c>
      <c r="O1524" s="646" t="s">
        <v>411</v>
      </c>
    </row>
    <row r="1525" spans="1:15">
      <c r="A1525" s="647">
        <v>1524</v>
      </c>
      <c r="B1525" s="647">
        <v>3500</v>
      </c>
      <c r="C1525" s="646" t="s">
        <v>165</v>
      </c>
      <c r="D1525" s="646">
        <v>32</v>
      </c>
      <c r="F1525" s="654" t="str">
        <f>IF(M1525="R",VLOOKUP(D1525,'Routes and Directions'!$A$2:$D$283,3,FALSE),VLOOKUP(D1525,'Routes and Directions'!$A$2:$D$283,4,FALSE))</f>
        <v>WB</v>
      </c>
      <c r="H1525" s="646">
        <v>7.4279999999999999</v>
      </c>
      <c r="I1525" s="646">
        <v>8.3140000000000001</v>
      </c>
      <c r="K1525" s="646">
        <v>18.739999999999998</v>
      </c>
      <c r="L1525" s="646">
        <v>19.626000000000001</v>
      </c>
      <c r="M1525" s="646" t="s">
        <v>121</v>
      </c>
      <c r="N1525" s="657" t="s">
        <v>123</v>
      </c>
      <c r="O1525" s="646" t="s">
        <v>411</v>
      </c>
    </row>
    <row r="1526" spans="1:15">
      <c r="A1526" s="647">
        <v>1525</v>
      </c>
      <c r="B1526" s="647">
        <v>3500</v>
      </c>
      <c r="C1526" s="646" t="s">
        <v>165</v>
      </c>
      <c r="D1526" s="646">
        <v>32</v>
      </c>
      <c r="F1526" s="654" t="str">
        <f>IF(M1526="R",VLOOKUP(D1526,'Routes and Directions'!$A$2:$D$283,3,FALSE),VLOOKUP(D1526,'Routes and Directions'!$A$2:$D$283,4,FALSE))</f>
        <v>WB</v>
      </c>
      <c r="H1526" s="646">
        <v>8.3140000000000001</v>
      </c>
      <c r="I1526" s="646">
        <v>8.33</v>
      </c>
      <c r="K1526" s="646">
        <v>19.626000000000001</v>
      </c>
      <c r="L1526" s="646">
        <v>19.641999999999999</v>
      </c>
      <c r="M1526" s="646" t="s">
        <v>121</v>
      </c>
      <c r="N1526" s="657" t="s">
        <v>115</v>
      </c>
      <c r="O1526" s="646" t="s">
        <v>411</v>
      </c>
    </row>
    <row r="1527" spans="1:15">
      <c r="A1527" s="647">
        <v>1526</v>
      </c>
      <c r="B1527" s="647">
        <v>7600</v>
      </c>
      <c r="C1527" s="646" t="s">
        <v>165</v>
      </c>
      <c r="D1527" s="646">
        <v>32</v>
      </c>
      <c r="F1527" s="654" t="str">
        <f>IF(M1527="R",VLOOKUP(D1527,'Routes and Directions'!$A$2:$D$283,3,FALSE),VLOOKUP(D1527,'Routes and Directions'!$A$2:$D$283,4,FALSE))</f>
        <v>WB</v>
      </c>
      <c r="G1527" s="646" t="s">
        <v>118</v>
      </c>
      <c r="H1527" s="646">
        <v>8.33</v>
      </c>
      <c r="I1527" s="646">
        <v>8.8689999999999998</v>
      </c>
      <c r="K1527" s="646">
        <v>19.641999999999999</v>
      </c>
      <c r="L1527" s="646">
        <v>20.181000000000001</v>
      </c>
      <c r="M1527" s="646" t="s">
        <v>121</v>
      </c>
      <c r="N1527" s="657" t="s">
        <v>115</v>
      </c>
      <c r="O1527" s="646" t="s">
        <v>411</v>
      </c>
    </row>
    <row r="1528" spans="1:15">
      <c r="A1528" s="647">
        <v>1527</v>
      </c>
      <c r="B1528" s="647">
        <v>10140</v>
      </c>
      <c r="C1528" s="646" t="s">
        <v>165</v>
      </c>
      <c r="D1528" s="646">
        <v>32</v>
      </c>
      <c r="F1528" s="654" t="str">
        <f>IF(M1528="R",VLOOKUP(D1528,'Routes and Directions'!$A$2:$D$283,3,FALSE),VLOOKUP(D1528,'Routes and Directions'!$A$2:$D$283,4,FALSE))</f>
        <v>WB</v>
      </c>
      <c r="G1528" s="646" t="s">
        <v>118</v>
      </c>
      <c r="H1528" s="646">
        <v>8.9049999999999994</v>
      </c>
      <c r="I1528" s="646">
        <v>9.5709999999999997</v>
      </c>
      <c r="J1528" s="646" t="s">
        <v>121</v>
      </c>
      <c r="K1528" s="646">
        <v>20.181000000000001</v>
      </c>
      <c r="L1528" s="646">
        <v>20.847000000000001</v>
      </c>
      <c r="M1528" s="646" t="s">
        <v>121</v>
      </c>
      <c r="N1528" s="657" t="s">
        <v>121</v>
      </c>
      <c r="O1528" s="646" t="s">
        <v>411</v>
      </c>
    </row>
    <row r="1529" spans="1:15">
      <c r="A1529" s="647">
        <v>1528</v>
      </c>
      <c r="B1529" s="647">
        <v>10330</v>
      </c>
      <c r="C1529" s="646" t="s">
        <v>165</v>
      </c>
      <c r="D1529" s="646">
        <v>32</v>
      </c>
      <c r="F1529" s="654" t="str">
        <f>IF(M1529="R",VLOOKUP(D1529,'Routes and Directions'!$A$2:$D$283,3,FALSE),VLOOKUP(D1529,'Routes and Directions'!$A$2:$D$283,4,FALSE))</f>
        <v>WB</v>
      </c>
      <c r="H1529" s="646">
        <v>9.0809999999999995</v>
      </c>
      <c r="I1529" s="646">
        <v>10.734999999999999</v>
      </c>
      <c r="J1529" s="646" t="s">
        <v>121</v>
      </c>
      <c r="K1529" s="646">
        <v>20.847000000000001</v>
      </c>
      <c r="L1529" s="646">
        <v>22.501000000000001</v>
      </c>
      <c r="M1529" s="646" t="s">
        <v>121</v>
      </c>
      <c r="N1529" s="657" t="s">
        <v>121</v>
      </c>
      <c r="O1529" s="646" t="s">
        <v>411</v>
      </c>
    </row>
    <row r="1530" spans="1:15">
      <c r="A1530" s="647">
        <v>1529</v>
      </c>
      <c r="B1530" s="647">
        <v>12500</v>
      </c>
      <c r="C1530" s="646" t="s">
        <v>165</v>
      </c>
      <c r="D1530" s="646">
        <v>32</v>
      </c>
      <c r="F1530" s="654" t="str">
        <f>IF(M1530="R",VLOOKUP(D1530,'Routes and Directions'!$A$2:$D$283,3,FALSE),VLOOKUP(D1530,'Routes and Directions'!$A$2:$D$283,4,FALSE))</f>
        <v>WB</v>
      </c>
      <c r="H1530" s="646">
        <v>10.734999999999999</v>
      </c>
      <c r="I1530" s="646">
        <v>15.211</v>
      </c>
      <c r="K1530" s="646">
        <v>22.501000000000001</v>
      </c>
      <c r="L1530" s="646">
        <v>26.977</v>
      </c>
      <c r="M1530" s="646" t="s">
        <v>121</v>
      </c>
      <c r="N1530" s="657" t="s">
        <v>115</v>
      </c>
      <c r="O1530" s="646" t="s">
        <v>411</v>
      </c>
    </row>
    <row r="1531" spans="1:15">
      <c r="A1531" s="647">
        <v>1530</v>
      </c>
      <c r="B1531" s="647">
        <v>12500</v>
      </c>
      <c r="C1531" s="646" t="s">
        <v>165</v>
      </c>
      <c r="D1531" s="646">
        <v>32</v>
      </c>
      <c r="F1531" s="654" t="str">
        <f>IF(M1531="R",VLOOKUP(D1531,'Routes and Directions'!$A$2:$D$283,3,FALSE),VLOOKUP(D1531,'Routes and Directions'!$A$2:$D$283,4,FALSE))</f>
        <v>WB</v>
      </c>
      <c r="H1531" s="646">
        <v>15.211</v>
      </c>
      <c r="I1531" s="646">
        <v>15.332000000000001</v>
      </c>
      <c r="K1531" s="646">
        <v>26.977</v>
      </c>
      <c r="L1531" s="646">
        <v>27.097999999999999</v>
      </c>
      <c r="M1531" s="646" t="s">
        <v>121</v>
      </c>
      <c r="N1531" s="657" t="s">
        <v>123</v>
      </c>
      <c r="O1531" s="646" t="s">
        <v>411</v>
      </c>
    </row>
    <row r="1532" spans="1:15">
      <c r="A1532" s="647">
        <v>1531</v>
      </c>
      <c r="B1532" s="647">
        <v>13600</v>
      </c>
      <c r="C1532" s="646" t="s">
        <v>165</v>
      </c>
      <c r="D1532" s="646">
        <v>32</v>
      </c>
      <c r="F1532" s="654" t="str">
        <f>IF(M1532="R",VLOOKUP(D1532,'Routes and Directions'!$A$2:$D$283,3,FALSE),VLOOKUP(D1532,'Routes and Directions'!$A$2:$D$283,4,FALSE))</f>
        <v>WB</v>
      </c>
      <c r="G1532" s="646" t="s">
        <v>118</v>
      </c>
      <c r="H1532" s="646">
        <v>15.332000000000001</v>
      </c>
      <c r="I1532" s="646">
        <v>24.12</v>
      </c>
      <c r="K1532" s="646">
        <v>27.097999999999999</v>
      </c>
      <c r="L1532" s="646">
        <v>35.886000000000003</v>
      </c>
      <c r="M1532" s="646" t="s">
        <v>121</v>
      </c>
      <c r="N1532" s="657" t="s">
        <v>115</v>
      </c>
      <c r="O1532" s="646" t="s">
        <v>411</v>
      </c>
    </row>
    <row r="1533" spans="1:15">
      <c r="A1533" s="647">
        <v>1532</v>
      </c>
      <c r="B1533" s="647">
        <v>14200</v>
      </c>
      <c r="C1533" s="646" t="s">
        <v>165</v>
      </c>
      <c r="D1533" s="646">
        <v>32</v>
      </c>
      <c r="F1533" s="654" t="str">
        <f>IF(M1533="R",VLOOKUP(D1533,'Routes and Directions'!$A$2:$D$283,3,FALSE),VLOOKUP(D1533,'Routes and Directions'!$A$2:$D$283,4,FALSE))</f>
        <v>WB</v>
      </c>
      <c r="H1533" s="646">
        <v>24.141999999999999</v>
      </c>
      <c r="I1533" s="646">
        <v>33.662999999999997</v>
      </c>
      <c r="K1533" s="646">
        <v>35.886000000000003</v>
      </c>
      <c r="L1533" s="646">
        <v>45.406999999999996</v>
      </c>
      <c r="M1533" s="646" t="s">
        <v>121</v>
      </c>
      <c r="N1533" s="657" t="s">
        <v>115</v>
      </c>
      <c r="O1533" s="646" t="s">
        <v>411</v>
      </c>
    </row>
    <row r="1534" spans="1:15">
      <c r="A1534" s="647">
        <v>1533</v>
      </c>
      <c r="B1534" s="647">
        <v>14500</v>
      </c>
      <c r="C1534" s="646" t="s">
        <v>165</v>
      </c>
      <c r="D1534" s="646">
        <v>32</v>
      </c>
      <c r="F1534" s="654" t="str">
        <f>IF(M1534="R",VLOOKUP(D1534,'Routes and Directions'!$A$2:$D$283,3,FALSE),VLOOKUP(D1534,'Routes and Directions'!$A$2:$D$283,4,FALSE))</f>
        <v>WB</v>
      </c>
      <c r="G1534" s="646" t="s">
        <v>118</v>
      </c>
      <c r="H1534" s="646">
        <v>33.662999999999997</v>
      </c>
      <c r="I1534" s="646">
        <v>37.082999999999998</v>
      </c>
      <c r="K1534" s="646">
        <v>45.406999999999996</v>
      </c>
      <c r="L1534" s="646">
        <v>48.826999999999998</v>
      </c>
      <c r="M1534" s="646" t="s">
        <v>121</v>
      </c>
      <c r="N1534" s="657" t="s">
        <v>115</v>
      </c>
      <c r="O1534" s="646" t="s">
        <v>411</v>
      </c>
    </row>
    <row r="1535" spans="1:15">
      <c r="A1535" s="647">
        <v>1534</v>
      </c>
      <c r="B1535" s="647">
        <v>14700</v>
      </c>
      <c r="C1535" s="646" t="s">
        <v>165</v>
      </c>
      <c r="D1535" s="646">
        <v>32</v>
      </c>
      <c r="F1535" s="654" t="str">
        <f>IF(M1535="R",VLOOKUP(D1535,'Routes and Directions'!$A$2:$D$283,3,FALSE),VLOOKUP(D1535,'Routes and Directions'!$A$2:$D$283,4,FALSE))</f>
        <v>WB</v>
      </c>
      <c r="H1535" s="646">
        <v>37.082999999999998</v>
      </c>
      <c r="I1535" s="646">
        <v>37.749000000000002</v>
      </c>
      <c r="K1535" s="646">
        <v>48.826999999999998</v>
      </c>
      <c r="L1535" s="646">
        <v>49.493000000000002</v>
      </c>
      <c r="M1535" s="646" t="s">
        <v>121</v>
      </c>
      <c r="N1535" s="657" t="s">
        <v>115</v>
      </c>
      <c r="O1535" s="646" t="s">
        <v>411</v>
      </c>
    </row>
    <row r="1536" spans="1:15">
      <c r="A1536" s="647">
        <v>1535</v>
      </c>
      <c r="B1536" s="647">
        <v>15200</v>
      </c>
      <c r="C1536" s="646" t="s">
        <v>174</v>
      </c>
      <c r="D1536" s="646">
        <v>32</v>
      </c>
      <c r="F1536" s="654" t="str">
        <f>IF(M1536="R",VLOOKUP(D1536,'Routes and Directions'!$A$2:$D$283,3,FALSE),VLOOKUP(D1536,'Routes and Directions'!$A$2:$D$283,4,FALSE))</f>
        <v>WB</v>
      </c>
      <c r="H1536" s="646">
        <v>0</v>
      </c>
      <c r="I1536" s="646">
        <v>2.706</v>
      </c>
      <c r="K1536" s="646">
        <v>49.493000000000002</v>
      </c>
      <c r="L1536" s="646">
        <v>52.198999999999998</v>
      </c>
      <c r="M1536" s="646" t="s">
        <v>121</v>
      </c>
      <c r="N1536" s="657" t="s">
        <v>115</v>
      </c>
      <c r="O1536" s="646" t="s">
        <v>411</v>
      </c>
    </row>
    <row r="1537" spans="1:15">
      <c r="A1537" s="647">
        <v>1536</v>
      </c>
      <c r="B1537" s="647">
        <v>15550</v>
      </c>
      <c r="C1537" s="646" t="s">
        <v>165</v>
      </c>
      <c r="D1537" s="646">
        <v>32</v>
      </c>
      <c r="F1537" s="654" t="str">
        <f>IF(M1537="R",VLOOKUP(D1537,'Routes and Directions'!$A$2:$D$283,3,FALSE),VLOOKUP(D1537,'Routes and Directions'!$A$2:$D$283,4,FALSE))</f>
        <v>WB</v>
      </c>
      <c r="G1537" s="646" t="s">
        <v>123</v>
      </c>
      <c r="H1537" s="646">
        <v>2.706</v>
      </c>
      <c r="I1537" s="646">
        <v>4.6980000000000004</v>
      </c>
      <c r="K1537" s="646">
        <v>52.198999999999998</v>
      </c>
      <c r="L1537" s="646">
        <v>54.191000000000003</v>
      </c>
      <c r="M1537" s="646" t="s">
        <v>121</v>
      </c>
      <c r="N1537" s="657" t="s">
        <v>115</v>
      </c>
      <c r="O1537" s="646" t="s">
        <v>411</v>
      </c>
    </row>
    <row r="1538" spans="1:15">
      <c r="A1538" s="647">
        <v>1537</v>
      </c>
      <c r="B1538" s="647">
        <v>15704</v>
      </c>
      <c r="C1538" s="646" t="s">
        <v>174</v>
      </c>
      <c r="D1538" s="646">
        <v>32</v>
      </c>
      <c r="F1538" s="654" t="str">
        <f>IF(M1538="R",VLOOKUP(D1538,'Routes and Directions'!$A$2:$D$283,3,FALSE),VLOOKUP(D1538,'Routes and Directions'!$A$2:$D$283,4,FALSE))</f>
        <v>WB</v>
      </c>
      <c r="H1538" s="646">
        <v>4.6980000000000004</v>
      </c>
      <c r="I1538" s="646">
        <v>24.798999999999999</v>
      </c>
      <c r="K1538" s="646">
        <v>54.191000000000003</v>
      </c>
      <c r="L1538" s="646">
        <v>74.292000000000002</v>
      </c>
      <c r="M1538" s="646" t="s">
        <v>121</v>
      </c>
      <c r="N1538" s="657" t="s">
        <v>115</v>
      </c>
      <c r="O1538" s="646" t="s">
        <v>411</v>
      </c>
    </row>
    <row r="1539" spans="1:15">
      <c r="A1539" s="647">
        <v>1538</v>
      </c>
      <c r="B1539" s="647">
        <v>18000</v>
      </c>
      <c r="C1539" s="646" t="s">
        <v>174</v>
      </c>
      <c r="D1539" s="646">
        <v>32</v>
      </c>
      <c r="F1539" s="654" t="str">
        <f>IF(M1539="R",VLOOKUP(D1539,'Routes and Directions'!$A$2:$D$283,3,FALSE),VLOOKUP(D1539,'Routes and Directions'!$A$2:$D$283,4,FALSE))</f>
        <v>WB</v>
      </c>
      <c r="G1539" s="646" t="s">
        <v>118</v>
      </c>
      <c r="H1539" s="646">
        <v>24.798999999999999</v>
      </c>
      <c r="I1539" s="646">
        <v>24.876000000000001</v>
      </c>
      <c r="K1539" s="646">
        <v>74.292000000000002</v>
      </c>
      <c r="L1539" s="646">
        <v>74.369</v>
      </c>
      <c r="M1539" s="646" t="s">
        <v>121</v>
      </c>
      <c r="N1539" s="657" t="s">
        <v>115</v>
      </c>
      <c r="O1539" s="646" t="s">
        <v>411</v>
      </c>
    </row>
    <row r="1540" spans="1:15">
      <c r="A1540" s="647">
        <v>1539</v>
      </c>
      <c r="B1540" s="647">
        <v>100</v>
      </c>
      <c r="C1540" s="646" t="s">
        <v>196</v>
      </c>
      <c r="D1540" s="646">
        <v>33</v>
      </c>
      <c r="F1540" s="654" t="str">
        <f>IF(M1540="R",VLOOKUP(D1540,'Routes and Directions'!$A$2:$D$283,3,FALSE),VLOOKUP(D1540,'Routes and Directions'!$A$2:$D$283,4,FALSE))</f>
        <v>NB</v>
      </c>
      <c r="H1540" s="646">
        <v>0</v>
      </c>
      <c r="I1540" s="646">
        <v>2.92</v>
      </c>
      <c r="K1540" s="646">
        <v>0</v>
      </c>
      <c r="L1540" s="646">
        <v>2.92</v>
      </c>
      <c r="M1540" s="646" t="s">
        <v>118</v>
      </c>
      <c r="N1540" s="657" t="s">
        <v>123</v>
      </c>
      <c r="O1540" s="646" t="s">
        <v>412</v>
      </c>
    </row>
    <row r="1541" spans="1:15">
      <c r="A1541" s="647">
        <v>1540</v>
      </c>
      <c r="B1541" s="647">
        <v>2700</v>
      </c>
      <c r="C1541" s="646" t="s">
        <v>196</v>
      </c>
      <c r="D1541" s="646">
        <v>33</v>
      </c>
      <c r="F1541" s="654" t="str">
        <f>IF(M1541="R",VLOOKUP(D1541,'Routes and Directions'!$A$2:$D$283,3,FALSE),VLOOKUP(D1541,'Routes and Directions'!$A$2:$D$283,4,FALSE))</f>
        <v>NB</v>
      </c>
      <c r="G1541" s="646" t="s">
        <v>118</v>
      </c>
      <c r="H1541" s="646">
        <v>2.92</v>
      </c>
      <c r="I1541" s="646">
        <v>5.6760000000000002</v>
      </c>
      <c r="K1541" s="646">
        <v>2.92</v>
      </c>
      <c r="L1541" s="646">
        <v>5.6760000000000002</v>
      </c>
      <c r="M1541" s="646" t="s">
        <v>118</v>
      </c>
      <c r="N1541" s="657" t="s">
        <v>123</v>
      </c>
      <c r="O1541" s="646" t="s">
        <v>412</v>
      </c>
    </row>
    <row r="1542" spans="1:15">
      <c r="A1542" s="647">
        <v>1541</v>
      </c>
      <c r="B1542" s="647">
        <v>5200</v>
      </c>
      <c r="C1542" s="646" t="s">
        <v>196</v>
      </c>
      <c r="D1542" s="646">
        <v>33</v>
      </c>
      <c r="F1542" s="654" t="str">
        <f>IF(M1542="R",VLOOKUP(D1542,'Routes and Directions'!$A$2:$D$283,3,FALSE),VLOOKUP(D1542,'Routes and Directions'!$A$2:$D$283,4,FALSE))</f>
        <v>NB</v>
      </c>
      <c r="G1542" s="646" t="s">
        <v>122</v>
      </c>
      <c r="H1542" s="646">
        <v>5.6760000000000002</v>
      </c>
      <c r="I1542" s="646">
        <v>6.0629999999999997</v>
      </c>
      <c r="K1542" s="646">
        <v>5.6760000000000002</v>
      </c>
      <c r="L1542" s="646">
        <v>6.0629999999999997</v>
      </c>
      <c r="M1542" s="646" t="s">
        <v>118</v>
      </c>
      <c r="N1542" s="657" t="s">
        <v>115</v>
      </c>
      <c r="O1542" s="646" t="s">
        <v>412</v>
      </c>
    </row>
    <row r="1543" spans="1:15">
      <c r="A1543" s="647">
        <v>1542</v>
      </c>
      <c r="B1543" s="647">
        <v>5300</v>
      </c>
      <c r="C1543" s="646" t="s">
        <v>196</v>
      </c>
      <c r="D1543" s="646">
        <v>33</v>
      </c>
      <c r="F1543" s="654" t="str">
        <f>IF(M1543="R",VLOOKUP(D1543,'Routes and Directions'!$A$2:$D$283,3,FALSE),VLOOKUP(D1543,'Routes and Directions'!$A$2:$D$283,4,FALSE))</f>
        <v>NB</v>
      </c>
      <c r="H1543" s="646">
        <v>5.9950000000000001</v>
      </c>
      <c r="I1543" s="646">
        <v>8.4179999999999993</v>
      </c>
      <c r="K1543" s="646">
        <v>6.0629999999999997</v>
      </c>
      <c r="L1543" s="646">
        <v>8.4860000000000007</v>
      </c>
      <c r="M1543" s="646" t="s">
        <v>118</v>
      </c>
      <c r="N1543" s="657" t="s">
        <v>115</v>
      </c>
      <c r="O1543" s="646" t="s">
        <v>412</v>
      </c>
    </row>
    <row r="1544" spans="1:15">
      <c r="A1544" s="647">
        <v>1543</v>
      </c>
      <c r="B1544" s="647">
        <v>5300</v>
      </c>
      <c r="C1544" s="646" t="s">
        <v>196</v>
      </c>
      <c r="D1544" s="646">
        <v>33</v>
      </c>
      <c r="F1544" s="654" t="str">
        <f>IF(M1544="R",VLOOKUP(D1544,'Routes and Directions'!$A$2:$D$283,3,FALSE),VLOOKUP(D1544,'Routes and Directions'!$A$2:$D$283,4,FALSE))</f>
        <v>NB</v>
      </c>
      <c r="H1544" s="646">
        <v>8.4179999999999993</v>
      </c>
      <c r="I1544" s="646">
        <v>9.08</v>
      </c>
      <c r="K1544" s="646">
        <v>8.4860000000000007</v>
      </c>
      <c r="L1544" s="646">
        <v>9.1479999999999997</v>
      </c>
      <c r="M1544" s="646" t="s">
        <v>118</v>
      </c>
      <c r="N1544" s="657" t="s">
        <v>123</v>
      </c>
      <c r="O1544" s="646" t="s">
        <v>412</v>
      </c>
    </row>
    <row r="1545" spans="1:15">
      <c r="A1545" s="647">
        <v>1544</v>
      </c>
      <c r="B1545" s="647">
        <v>5300</v>
      </c>
      <c r="C1545" s="646" t="s">
        <v>196</v>
      </c>
      <c r="D1545" s="646">
        <v>33</v>
      </c>
      <c r="F1545" s="654" t="str">
        <f>IF(M1545="R",VLOOKUP(D1545,'Routes and Directions'!$A$2:$D$283,3,FALSE),VLOOKUP(D1545,'Routes and Directions'!$A$2:$D$283,4,FALSE))</f>
        <v>NB</v>
      </c>
      <c r="H1545" s="646">
        <v>9.08</v>
      </c>
      <c r="I1545" s="646">
        <v>10.817</v>
      </c>
      <c r="K1545" s="646">
        <v>9.1479999999999997</v>
      </c>
      <c r="L1545" s="646">
        <v>10.885</v>
      </c>
      <c r="M1545" s="646" t="s">
        <v>118</v>
      </c>
      <c r="N1545" s="657" t="s">
        <v>115</v>
      </c>
      <c r="O1545" s="646" t="s">
        <v>412</v>
      </c>
    </row>
    <row r="1546" spans="1:15">
      <c r="A1546" s="647">
        <v>1545</v>
      </c>
      <c r="B1546" s="647">
        <v>5300</v>
      </c>
      <c r="C1546" s="646" t="s">
        <v>196</v>
      </c>
      <c r="D1546" s="646">
        <v>33</v>
      </c>
      <c r="F1546" s="654" t="str">
        <f>IF(M1546="R",VLOOKUP(D1546,'Routes and Directions'!$A$2:$D$283,3,FALSE),VLOOKUP(D1546,'Routes and Directions'!$A$2:$D$283,4,FALSE))</f>
        <v>NB</v>
      </c>
      <c r="H1546" s="646">
        <v>10.817</v>
      </c>
      <c r="I1546" s="646">
        <v>11.2</v>
      </c>
      <c r="K1546" s="646">
        <v>10.885</v>
      </c>
      <c r="L1546" s="646">
        <v>11.268000000000001</v>
      </c>
      <c r="M1546" s="646" t="s">
        <v>118</v>
      </c>
      <c r="N1546" s="657" t="s">
        <v>123</v>
      </c>
      <c r="O1546" s="646" t="s">
        <v>412</v>
      </c>
    </row>
    <row r="1547" spans="1:15">
      <c r="A1547" s="647">
        <v>1546</v>
      </c>
      <c r="B1547" s="647">
        <v>7000</v>
      </c>
      <c r="C1547" s="646" t="s">
        <v>196</v>
      </c>
      <c r="D1547" s="646">
        <v>33</v>
      </c>
      <c r="F1547" s="654" t="str">
        <f>IF(M1547="R",VLOOKUP(D1547,'Routes and Directions'!$A$2:$D$283,3,FALSE),VLOOKUP(D1547,'Routes and Directions'!$A$2:$D$283,4,FALSE))</f>
        <v>NB</v>
      </c>
      <c r="H1547" s="646">
        <v>11.21</v>
      </c>
      <c r="I1547" s="646">
        <v>11.961</v>
      </c>
      <c r="K1547" s="646">
        <v>11.268000000000001</v>
      </c>
      <c r="L1547" s="646">
        <v>12.019</v>
      </c>
      <c r="M1547" s="646" t="s">
        <v>118</v>
      </c>
      <c r="N1547" s="657" t="s">
        <v>123</v>
      </c>
      <c r="O1547" s="646" t="s">
        <v>412</v>
      </c>
    </row>
    <row r="1548" spans="1:15">
      <c r="A1548" s="647">
        <v>1547</v>
      </c>
      <c r="B1548" s="647">
        <v>7000</v>
      </c>
      <c r="C1548" s="646" t="s">
        <v>196</v>
      </c>
      <c r="D1548" s="646">
        <v>33</v>
      </c>
      <c r="F1548" s="654" t="str">
        <f>IF(M1548="R",VLOOKUP(D1548,'Routes and Directions'!$A$2:$D$283,3,FALSE),VLOOKUP(D1548,'Routes and Directions'!$A$2:$D$283,4,FALSE))</f>
        <v>NB</v>
      </c>
      <c r="H1548" s="646">
        <v>11.961</v>
      </c>
      <c r="I1548" s="646">
        <v>37.337000000000003</v>
      </c>
      <c r="K1548" s="646">
        <v>12.019</v>
      </c>
      <c r="L1548" s="646">
        <v>37.395000000000003</v>
      </c>
      <c r="M1548" s="646" t="s">
        <v>118</v>
      </c>
      <c r="N1548" s="657" t="s">
        <v>115</v>
      </c>
      <c r="O1548" s="646" t="s">
        <v>412</v>
      </c>
    </row>
    <row r="1549" spans="1:15">
      <c r="A1549" s="647">
        <v>1548</v>
      </c>
      <c r="B1549" s="647">
        <v>7200</v>
      </c>
      <c r="C1549" s="646" t="s">
        <v>196</v>
      </c>
      <c r="D1549" s="646">
        <v>33</v>
      </c>
      <c r="F1549" s="654" t="str">
        <f>IF(M1549="R",VLOOKUP(D1549,'Routes and Directions'!$A$2:$D$283,3,FALSE),VLOOKUP(D1549,'Routes and Directions'!$A$2:$D$283,4,FALSE))</f>
        <v>NB</v>
      </c>
      <c r="G1549" s="646" t="s">
        <v>118</v>
      </c>
      <c r="H1549" s="646">
        <v>37.337000000000003</v>
      </c>
      <c r="I1549" s="646">
        <v>37.637</v>
      </c>
      <c r="K1549" s="646">
        <v>37.395000000000003</v>
      </c>
      <c r="L1549" s="646">
        <v>37.695</v>
      </c>
      <c r="M1549" s="646" t="s">
        <v>118</v>
      </c>
      <c r="N1549" s="657" t="s">
        <v>115</v>
      </c>
      <c r="O1549" s="646" t="s">
        <v>412</v>
      </c>
    </row>
    <row r="1550" spans="1:15">
      <c r="A1550" s="647">
        <v>1549</v>
      </c>
      <c r="B1550" s="647">
        <v>7500</v>
      </c>
      <c r="C1550" s="646" t="s">
        <v>196</v>
      </c>
      <c r="D1550" s="646">
        <v>33</v>
      </c>
      <c r="F1550" s="654" t="str">
        <f>IF(M1550="R",VLOOKUP(D1550,'Routes and Directions'!$A$2:$D$283,3,FALSE),VLOOKUP(D1550,'Routes and Directions'!$A$2:$D$283,4,FALSE))</f>
        <v>NB</v>
      </c>
      <c r="H1550" s="646">
        <v>37.643999999999998</v>
      </c>
      <c r="I1550" s="646">
        <v>57.508000000000003</v>
      </c>
      <c r="K1550" s="646">
        <v>37.695</v>
      </c>
      <c r="L1550" s="646">
        <v>57.558999999999997</v>
      </c>
      <c r="M1550" s="646" t="s">
        <v>118</v>
      </c>
      <c r="N1550" s="657" t="s">
        <v>115</v>
      </c>
      <c r="O1550" s="646" t="s">
        <v>412</v>
      </c>
    </row>
    <row r="1551" spans="1:15">
      <c r="A1551" s="647">
        <v>1550</v>
      </c>
      <c r="B1551" s="647">
        <v>16900</v>
      </c>
      <c r="C1551" s="646" t="s">
        <v>193</v>
      </c>
      <c r="D1551" s="646">
        <v>33</v>
      </c>
      <c r="F1551" s="654" t="str">
        <f>IF(M1551="R",VLOOKUP(D1551,'Routes and Directions'!$A$2:$D$283,3,FALSE),VLOOKUP(D1551,'Routes and Directions'!$A$2:$D$283,4,FALSE))</f>
        <v>NB</v>
      </c>
      <c r="H1551" s="646">
        <v>0</v>
      </c>
      <c r="I1551" s="646">
        <v>8.1839999999999993</v>
      </c>
      <c r="K1551" s="646">
        <v>57.558999999999997</v>
      </c>
      <c r="L1551" s="646">
        <v>65.742999999999995</v>
      </c>
      <c r="M1551" s="646" t="s">
        <v>118</v>
      </c>
      <c r="N1551" s="657" t="s">
        <v>115</v>
      </c>
      <c r="O1551" s="646" t="s">
        <v>412</v>
      </c>
    </row>
    <row r="1552" spans="1:15">
      <c r="A1552" s="647">
        <v>1551</v>
      </c>
      <c r="B1552" s="647">
        <v>17700</v>
      </c>
      <c r="C1552" s="646" t="s">
        <v>195</v>
      </c>
      <c r="D1552" s="646">
        <v>33</v>
      </c>
      <c r="F1552" s="654" t="str">
        <f>IF(M1552="R",VLOOKUP(D1552,'Routes and Directions'!$A$2:$D$283,3,FALSE),VLOOKUP(D1552,'Routes and Directions'!$A$2:$D$283,4,FALSE))</f>
        <v>NB</v>
      </c>
      <c r="H1552" s="646">
        <v>0</v>
      </c>
      <c r="I1552" s="646">
        <v>2.7749999999999999</v>
      </c>
      <c r="K1552" s="646">
        <v>65.742999999999995</v>
      </c>
      <c r="L1552" s="646">
        <v>68.518000000000001</v>
      </c>
      <c r="M1552" s="646" t="s">
        <v>118</v>
      </c>
      <c r="N1552" s="657" t="s">
        <v>115</v>
      </c>
      <c r="O1552" s="646" t="s">
        <v>412</v>
      </c>
    </row>
    <row r="1553" spans="1:15">
      <c r="A1553" s="647">
        <v>1552</v>
      </c>
      <c r="B1553" s="647">
        <v>17900</v>
      </c>
      <c r="C1553" s="646" t="s">
        <v>195</v>
      </c>
      <c r="D1553" s="646">
        <v>33</v>
      </c>
      <c r="F1553" s="654" t="str">
        <f>IF(M1553="R",VLOOKUP(D1553,'Routes and Directions'!$A$2:$D$283,3,FALSE),VLOOKUP(D1553,'Routes and Directions'!$A$2:$D$283,4,FALSE))</f>
        <v>NB</v>
      </c>
      <c r="H1553" s="646">
        <v>2.802</v>
      </c>
      <c r="I1553" s="646">
        <v>4.9509999999999996</v>
      </c>
      <c r="K1553" s="646">
        <v>68.518000000000001</v>
      </c>
      <c r="L1553" s="646">
        <v>70.667000000000002</v>
      </c>
      <c r="M1553" s="646" t="s">
        <v>118</v>
      </c>
      <c r="N1553" s="657" t="s">
        <v>115</v>
      </c>
      <c r="O1553" s="646" t="s">
        <v>412</v>
      </c>
    </row>
    <row r="1554" spans="1:15">
      <c r="A1554" s="647">
        <v>1553</v>
      </c>
      <c r="B1554" s="647">
        <v>18200</v>
      </c>
      <c r="C1554" s="646" t="s">
        <v>198</v>
      </c>
      <c r="D1554" s="646">
        <v>33</v>
      </c>
      <c r="F1554" s="654" t="str">
        <f>IF(M1554="R",VLOOKUP(D1554,'Routes and Directions'!$A$2:$D$283,3,FALSE),VLOOKUP(D1554,'Routes and Directions'!$A$2:$D$283,4,FALSE))</f>
        <v>NB</v>
      </c>
      <c r="H1554" s="646">
        <v>0</v>
      </c>
      <c r="I1554" s="646">
        <v>4.5640000000000001</v>
      </c>
      <c r="K1554" s="646">
        <v>70.667000000000002</v>
      </c>
      <c r="L1554" s="646">
        <v>75.230999999999995</v>
      </c>
      <c r="M1554" s="646" t="s">
        <v>118</v>
      </c>
      <c r="N1554" s="657" t="s">
        <v>115</v>
      </c>
      <c r="O1554" s="646" t="s">
        <v>412</v>
      </c>
    </row>
    <row r="1555" spans="1:15">
      <c r="A1555" s="647">
        <v>1554</v>
      </c>
      <c r="B1555" s="647">
        <v>18200</v>
      </c>
      <c r="C1555" s="646" t="s">
        <v>198</v>
      </c>
      <c r="D1555" s="646">
        <v>33</v>
      </c>
      <c r="F1555" s="654" t="str">
        <f>IF(M1555="R",VLOOKUP(D1555,'Routes and Directions'!$A$2:$D$283,3,FALSE),VLOOKUP(D1555,'Routes and Directions'!$A$2:$D$283,4,FALSE))</f>
        <v>NB</v>
      </c>
      <c r="H1555" s="646">
        <v>4.5640000000000001</v>
      </c>
      <c r="I1555" s="646">
        <v>4.9649999999999999</v>
      </c>
      <c r="K1555" s="646">
        <v>75.230999999999995</v>
      </c>
      <c r="L1555" s="646">
        <v>75.632000000000005</v>
      </c>
      <c r="M1555" s="646" t="s">
        <v>118</v>
      </c>
      <c r="N1555" s="657" t="s">
        <v>123</v>
      </c>
      <c r="O1555" s="646" t="s">
        <v>412</v>
      </c>
    </row>
    <row r="1556" spans="1:15">
      <c r="A1556" s="647">
        <v>1555</v>
      </c>
      <c r="B1556" s="647">
        <v>18200</v>
      </c>
      <c r="C1556" s="646" t="s">
        <v>198</v>
      </c>
      <c r="D1556" s="646">
        <v>33</v>
      </c>
      <c r="F1556" s="654" t="str">
        <f>IF(M1556="R",VLOOKUP(D1556,'Routes and Directions'!$A$2:$D$283,3,FALSE),VLOOKUP(D1556,'Routes and Directions'!$A$2:$D$283,4,FALSE))</f>
        <v>NB</v>
      </c>
      <c r="H1556" s="646">
        <v>4.9649999999999999</v>
      </c>
      <c r="I1556" s="646">
        <v>5.8520000000000003</v>
      </c>
      <c r="K1556" s="646">
        <v>75.632000000000005</v>
      </c>
      <c r="L1556" s="646">
        <v>76.519000000000005</v>
      </c>
      <c r="M1556" s="646" t="s">
        <v>118</v>
      </c>
      <c r="N1556" s="657" t="s">
        <v>115</v>
      </c>
      <c r="O1556" s="646" t="s">
        <v>412</v>
      </c>
    </row>
    <row r="1557" spans="1:15">
      <c r="A1557" s="647">
        <v>1556</v>
      </c>
      <c r="B1557" s="647">
        <v>18200</v>
      </c>
      <c r="C1557" s="646" t="s">
        <v>198</v>
      </c>
      <c r="D1557" s="646">
        <v>33</v>
      </c>
      <c r="F1557" s="654" t="str">
        <f>IF(M1557="R",VLOOKUP(D1557,'Routes and Directions'!$A$2:$D$283,3,FALSE),VLOOKUP(D1557,'Routes and Directions'!$A$2:$D$283,4,FALSE))</f>
        <v>NB</v>
      </c>
      <c r="H1557" s="646">
        <v>5.8520000000000003</v>
      </c>
      <c r="I1557" s="646">
        <v>6.3680000000000003</v>
      </c>
      <c r="K1557" s="646">
        <v>76.519000000000005</v>
      </c>
      <c r="L1557" s="646">
        <v>77.034999999999997</v>
      </c>
      <c r="M1557" s="646" t="s">
        <v>118</v>
      </c>
      <c r="N1557" s="657" t="s">
        <v>123</v>
      </c>
      <c r="O1557" s="646" t="s">
        <v>412</v>
      </c>
    </row>
    <row r="1558" spans="1:15">
      <c r="A1558" s="647">
        <v>1557</v>
      </c>
      <c r="B1558" s="647">
        <v>18200</v>
      </c>
      <c r="C1558" s="646" t="s">
        <v>198</v>
      </c>
      <c r="D1558" s="646">
        <v>33</v>
      </c>
      <c r="F1558" s="654" t="str">
        <f>IF(M1558="R",VLOOKUP(D1558,'Routes and Directions'!$A$2:$D$283,3,FALSE),VLOOKUP(D1558,'Routes and Directions'!$A$2:$D$283,4,FALSE))</f>
        <v>NB</v>
      </c>
      <c r="H1558" s="646">
        <v>6.3680000000000003</v>
      </c>
      <c r="I1558" s="646">
        <v>11.166</v>
      </c>
      <c r="K1558" s="646">
        <v>77.034999999999997</v>
      </c>
      <c r="L1558" s="646">
        <v>81.832999999999998</v>
      </c>
      <c r="M1558" s="646" t="s">
        <v>118</v>
      </c>
      <c r="N1558" s="657" t="s">
        <v>115</v>
      </c>
      <c r="O1558" s="646" t="s">
        <v>412</v>
      </c>
    </row>
    <row r="1559" spans="1:15">
      <c r="A1559" s="647">
        <v>1558</v>
      </c>
      <c r="B1559" s="647">
        <v>19750</v>
      </c>
      <c r="C1559" s="646" t="s">
        <v>198</v>
      </c>
      <c r="D1559" s="646">
        <v>33</v>
      </c>
      <c r="F1559" s="654" t="str">
        <f>IF(M1559="R",VLOOKUP(D1559,'Routes and Directions'!$A$2:$D$283,3,FALSE),VLOOKUP(D1559,'Routes and Directions'!$A$2:$D$283,4,FALSE))</f>
        <v>NB</v>
      </c>
      <c r="G1559" s="646" t="s">
        <v>118</v>
      </c>
      <c r="H1559" s="646">
        <v>11.166</v>
      </c>
      <c r="I1559" s="646">
        <v>11.638999999999999</v>
      </c>
      <c r="K1559" s="646">
        <v>81.832999999999998</v>
      </c>
      <c r="L1559" s="646">
        <v>82.305999999999997</v>
      </c>
      <c r="M1559" s="646" t="s">
        <v>118</v>
      </c>
      <c r="N1559" s="657" t="s">
        <v>115</v>
      </c>
      <c r="O1559" s="646" t="s">
        <v>412</v>
      </c>
    </row>
    <row r="1560" spans="1:15">
      <c r="A1560" s="647">
        <v>1559</v>
      </c>
      <c r="B1560" s="647">
        <v>20000</v>
      </c>
      <c r="C1560" s="646" t="s">
        <v>198</v>
      </c>
      <c r="D1560" s="646">
        <v>33</v>
      </c>
      <c r="F1560" s="654" t="str">
        <f>IF(M1560="R",VLOOKUP(D1560,'Routes and Directions'!$A$2:$D$283,3,FALSE),VLOOKUP(D1560,'Routes and Directions'!$A$2:$D$283,4,FALSE))</f>
        <v>NB</v>
      </c>
      <c r="H1560" s="646">
        <v>11.605</v>
      </c>
      <c r="I1560" s="646">
        <v>17.824999999999999</v>
      </c>
      <c r="K1560" s="646">
        <v>82.305999999999997</v>
      </c>
      <c r="L1560" s="646">
        <v>88.525999999999996</v>
      </c>
      <c r="M1560" s="646" t="s">
        <v>118</v>
      </c>
      <c r="N1560" s="657" t="s">
        <v>115</v>
      </c>
      <c r="O1560" s="646" t="s">
        <v>412</v>
      </c>
    </row>
    <row r="1561" spans="1:15">
      <c r="A1561" s="647">
        <v>1560</v>
      </c>
      <c r="B1561" s="647">
        <v>20000</v>
      </c>
      <c r="C1561" s="646" t="s">
        <v>198</v>
      </c>
      <c r="D1561" s="646">
        <v>33</v>
      </c>
      <c r="F1561" s="654" t="str">
        <f>IF(M1561="R",VLOOKUP(D1561,'Routes and Directions'!$A$2:$D$283,3,FALSE),VLOOKUP(D1561,'Routes and Directions'!$A$2:$D$283,4,FALSE))</f>
        <v>NB</v>
      </c>
      <c r="H1561" s="646">
        <v>17.824999999999999</v>
      </c>
      <c r="I1561" s="646">
        <v>17.844000000000001</v>
      </c>
      <c r="K1561" s="646">
        <v>88.525999999999996</v>
      </c>
      <c r="L1561" s="646">
        <v>88.545000000000002</v>
      </c>
      <c r="M1561" s="646" t="s">
        <v>118</v>
      </c>
      <c r="N1561" s="657" t="s">
        <v>123</v>
      </c>
      <c r="O1561" s="646" t="s">
        <v>412</v>
      </c>
    </row>
    <row r="1562" spans="1:15">
      <c r="A1562" s="647">
        <v>1561</v>
      </c>
      <c r="B1562" s="647">
        <v>20000</v>
      </c>
      <c r="C1562" s="646" t="s">
        <v>198</v>
      </c>
      <c r="D1562" s="646">
        <v>33</v>
      </c>
      <c r="F1562" s="654" t="str">
        <f>IF(M1562="R",VLOOKUP(D1562,'Routes and Directions'!$A$2:$D$283,3,FALSE),VLOOKUP(D1562,'Routes and Directions'!$A$2:$D$283,4,FALSE))</f>
        <v>NB</v>
      </c>
      <c r="H1562" s="646">
        <v>17.844000000000001</v>
      </c>
      <c r="I1562" s="646">
        <v>73.742999999999995</v>
      </c>
      <c r="K1562" s="646">
        <v>88.545000000000002</v>
      </c>
      <c r="L1562" s="646">
        <v>144.44399999999999</v>
      </c>
      <c r="M1562" s="646" t="s">
        <v>118</v>
      </c>
      <c r="N1562" s="657" t="s">
        <v>115</v>
      </c>
      <c r="O1562" s="646" t="s">
        <v>412</v>
      </c>
    </row>
    <row r="1563" spans="1:15">
      <c r="A1563" s="647">
        <v>1562</v>
      </c>
      <c r="B1563" s="647">
        <v>26400</v>
      </c>
      <c r="C1563" s="646" t="s">
        <v>199</v>
      </c>
      <c r="D1563" s="646">
        <v>33</v>
      </c>
      <c r="F1563" s="654" t="str">
        <f>IF(M1563="R",VLOOKUP(D1563,'Routes and Directions'!$A$2:$D$283,3,FALSE),VLOOKUP(D1563,'Routes and Directions'!$A$2:$D$283,4,FALSE))</f>
        <v>NB</v>
      </c>
      <c r="H1563" s="646">
        <v>0</v>
      </c>
      <c r="I1563" s="646">
        <v>18.994</v>
      </c>
      <c r="K1563" s="646">
        <v>144.44399999999999</v>
      </c>
      <c r="L1563" s="646">
        <v>163.43799999999999</v>
      </c>
      <c r="M1563" s="646" t="s">
        <v>118</v>
      </c>
      <c r="N1563" s="657" t="s">
        <v>115</v>
      </c>
      <c r="O1563" s="646" t="s">
        <v>412</v>
      </c>
    </row>
    <row r="1564" spans="1:15">
      <c r="A1564" s="647">
        <v>1563</v>
      </c>
      <c r="B1564" s="647">
        <v>28600</v>
      </c>
      <c r="C1564" s="646" t="s">
        <v>197</v>
      </c>
      <c r="D1564" s="646">
        <v>33</v>
      </c>
      <c r="F1564" s="654" t="str">
        <f>IF(M1564="R",VLOOKUP(D1564,'Routes and Directions'!$A$2:$D$283,3,FALSE),VLOOKUP(D1564,'Routes and Directions'!$A$2:$D$283,4,FALSE))</f>
        <v>NB</v>
      </c>
      <c r="H1564" s="646">
        <v>0</v>
      </c>
      <c r="I1564" s="646">
        <v>10.647</v>
      </c>
      <c r="K1564" s="646">
        <v>163.43799999999999</v>
      </c>
      <c r="L1564" s="646">
        <v>174.08500000000001</v>
      </c>
      <c r="M1564" s="646" t="s">
        <v>118</v>
      </c>
      <c r="N1564" s="657" t="s">
        <v>115</v>
      </c>
      <c r="O1564" s="646" t="s">
        <v>412</v>
      </c>
    </row>
    <row r="1565" spans="1:15">
      <c r="A1565" s="647">
        <v>1564</v>
      </c>
      <c r="B1565" s="647">
        <v>29100</v>
      </c>
      <c r="C1565" s="646" t="s">
        <v>197</v>
      </c>
      <c r="D1565" s="646">
        <v>33</v>
      </c>
      <c r="F1565" s="654" t="str">
        <f>IF(M1565="R",VLOOKUP(D1565,'Routes and Directions'!$A$2:$D$283,3,FALSE),VLOOKUP(D1565,'Routes and Directions'!$A$2:$D$283,4,FALSE))</f>
        <v>NB</v>
      </c>
      <c r="G1565" s="646" t="s">
        <v>118</v>
      </c>
      <c r="H1565" s="646">
        <v>10.647</v>
      </c>
      <c r="I1565" s="646">
        <v>10.843</v>
      </c>
      <c r="K1565" s="646">
        <v>174.08500000000001</v>
      </c>
      <c r="L1565" s="646">
        <v>174.28100000000001</v>
      </c>
      <c r="M1565" s="646" t="s">
        <v>118</v>
      </c>
      <c r="N1565" s="657" t="s">
        <v>115</v>
      </c>
      <c r="O1565" s="646" t="s">
        <v>412</v>
      </c>
    </row>
    <row r="1566" spans="1:15">
      <c r="A1566" s="647">
        <v>1565</v>
      </c>
      <c r="B1566" s="647">
        <v>29200</v>
      </c>
      <c r="C1566" s="646" t="s">
        <v>197</v>
      </c>
      <c r="D1566" s="646">
        <v>33</v>
      </c>
      <c r="F1566" s="654" t="str">
        <f>IF(M1566="R",VLOOKUP(D1566,'Routes and Directions'!$A$2:$D$283,3,FALSE),VLOOKUP(D1566,'Routes and Directions'!$A$2:$D$283,4,FALSE))</f>
        <v>NB</v>
      </c>
      <c r="H1566" s="646">
        <v>10.8</v>
      </c>
      <c r="I1566" s="646">
        <v>18.289000000000001</v>
      </c>
      <c r="K1566" s="646">
        <v>174.28100000000001</v>
      </c>
      <c r="L1566" s="646">
        <v>181.77</v>
      </c>
      <c r="M1566" s="646" t="s">
        <v>118</v>
      </c>
      <c r="N1566" s="657" t="s">
        <v>115</v>
      </c>
      <c r="O1566" s="646" t="s">
        <v>412</v>
      </c>
    </row>
    <row r="1567" spans="1:15">
      <c r="A1567" s="647">
        <v>1566</v>
      </c>
      <c r="B1567" s="647">
        <v>32150</v>
      </c>
      <c r="C1567" s="646" t="s">
        <v>197</v>
      </c>
      <c r="D1567" s="646">
        <v>33</v>
      </c>
      <c r="F1567" s="654" t="str">
        <f>IF(M1567="R",VLOOKUP(D1567,'Routes and Directions'!$A$2:$D$283,3,FALSE),VLOOKUP(D1567,'Routes and Directions'!$A$2:$D$283,4,FALSE))</f>
        <v>NB</v>
      </c>
      <c r="G1567" s="646" t="s">
        <v>118</v>
      </c>
      <c r="H1567" s="646">
        <v>18.289000000000001</v>
      </c>
      <c r="I1567" s="646">
        <v>18.847999999999999</v>
      </c>
      <c r="K1567" s="646">
        <v>181.77</v>
      </c>
      <c r="L1567" s="646">
        <v>182.32900000000001</v>
      </c>
      <c r="M1567" s="646" t="s">
        <v>118</v>
      </c>
      <c r="N1567" s="657" t="s">
        <v>115</v>
      </c>
      <c r="O1567" s="646" t="s">
        <v>412</v>
      </c>
    </row>
    <row r="1568" spans="1:15">
      <c r="A1568" s="647">
        <v>1567</v>
      </c>
      <c r="B1568" s="647">
        <v>32410</v>
      </c>
      <c r="C1568" s="646" t="s">
        <v>197</v>
      </c>
      <c r="D1568" s="646">
        <v>33</v>
      </c>
      <c r="F1568" s="654" t="str">
        <f>IF(M1568="R",VLOOKUP(D1568,'Routes and Directions'!$A$2:$D$283,3,FALSE),VLOOKUP(D1568,'Routes and Directions'!$A$2:$D$283,4,FALSE))</f>
        <v>NB</v>
      </c>
      <c r="H1568" s="646">
        <v>18.866</v>
      </c>
      <c r="I1568" s="646">
        <v>26.93</v>
      </c>
      <c r="K1568" s="646">
        <v>182.32900000000001</v>
      </c>
      <c r="L1568" s="646">
        <v>190.393</v>
      </c>
      <c r="M1568" s="646" t="s">
        <v>118</v>
      </c>
      <c r="N1568" s="657" t="s">
        <v>115</v>
      </c>
      <c r="O1568" s="646" t="s">
        <v>412</v>
      </c>
    </row>
    <row r="1569" spans="1:15">
      <c r="A1569" s="647">
        <v>1568</v>
      </c>
      <c r="B1569" s="647">
        <v>33200</v>
      </c>
      <c r="C1569" s="646" t="s">
        <v>197</v>
      </c>
      <c r="D1569" s="646">
        <v>33</v>
      </c>
      <c r="F1569" s="654" t="str">
        <f>IF(M1569="R",VLOOKUP(D1569,'Routes and Directions'!$A$2:$D$283,3,FALSE),VLOOKUP(D1569,'Routes and Directions'!$A$2:$D$283,4,FALSE))</f>
        <v>NB</v>
      </c>
      <c r="G1569" s="646" t="s">
        <v>118</v>
      </c>
      <c r="H1569" s="650">
        <v>26.93</v>
      </c>
      <c r="I1569" s="650">
        <v>29.021000000000001</v>
      </c>
      <c r="K1569" s="646">
        <v>190.393</v>
      </c>
      <c r="L1569" s="646">
        <v>192.48400000000001</v>
      </c>
      <c r="M1569" s="646" t="s">
        <v>118</v>
      </c>
      <c r="N1569" s="657" t="s">
        <v>115</v>
      </c>
      <c r="O1569" s="646" t="s">
        <v>412</v>
      </c>
    </row>
    <row r="1570" spans="1:15">
      <c r="A1570" s="647">
        <v>1569</v>
      </c>
      <c r="B1570" s="647">
        <v>34000</v>
      </c>
      <c r="C1570" s="646" t="s">
        <v>197</v>
      </c>
      <c r="D1570" s="646">
        <v>33</v>
      </c>
      <c r="F1570" s="654" t="str">
        <f>IF(M1570="R",VLOOKUP(D1570,'Routes and Directions'!$A$2:$D$283,3,FALSE),VLOOKUP(D1570,'Routes and Directions'!$A$2:$D$283,4,FALSE))</f>
        <v>NB</v>
      </c>
      <c r="G1570" s="646" t="s">
        <v>118</v>
      </c>
      <c r="H1570" s="650">
        <v>39.823999999999998</v>
      </c>
      <c r="I1570" s="650">
        <v>40.146000000000001</v>
      </c>
      <c r="K1570" s="646">
        <v>192.48400000000001</v>
      </c>
      <c r="L1570" s="646">
        <v>192.80600000000001</v>
      </c>
      <c r="M1570" s="646" t="s">
        <v>118</v>
      </c>
      <c r="N1570" s="657" t="s">
        <v>115</v>
      </c>
      <c r="O1570" s="646" t="s">
        <v>412</v>
      </c>
    </row>
    <row r="1571" spans="1:15">
      <c r="A1571" s="647">
        <v>1570</v>
      </c>
      <c r="B1571" s="647">
        <v>34400</v>
      </c>
      <c r="C1571" s="646" t="s">
        <v>197</v>
      </c>
      <c r="D1571" s="646">
        <v>33</v>
      </c>
      <c r="F1571" s="654" t="str">
        <f>IF(M1571="R",VLOOKUP(D1571,'Routes and Directions'!$A$2:$D$283,3,FALSE),VLOOKUP(D1571,'Routes and Directions'!$A$2:$D$283,4,FALSE))</f>
        <v>NB</v>
      </c>
      <c r="H1571" s="646">
        <v>40.133000000000003</v>
      </c>
      <c r="I1571" s="646">
        <v>62.268000000000001</v>
      </c>
      <c r="K1571" s="646">
        <v>192.80600000000001</v>
      </c>
      <c r="L1571" s="646">
        <v>214.941</v>
      </c>
      <c r="M1571" s="646" t="s">
        <v>118</v>
      </c>
      <c r="N1571" s="657" t="s">
        <v>115</v>
      </c>
      <c r="O1571" s="646" t="s">
        <v>412</v>
      </c>
    </row>
    <row r="1572" spans="1:15">
      <c r="A1572" s="647">
        <v>1571</v>
      </c>
      <c r="B1572" s="647">
        <v>36200</v>
      </c>
      <c r="C1572" s="646" t="s">
        <v>197</v>
      </c>
      <c r="D1572" s="646">
        <v>33</v>
      </c>
      <c r="F1572" s="654" t="str">
        <f>IF(M1572="R",VLOOKUP(D1572,'Routes and Directions'!$A$2:$D$283,3,FALSE),VLOOKUP(D1572,'Routes and Directions'!$A$2:$D$283,4,FALSE))</f>
        <v>NB</v>
      </c>
      <c r="G1572" s="646" t="s">
        <v>118</v>
      </c>
      <c r="H1572" s="646">
        <v>62.268000000000001</v>
      </c>
      <c r="I1572" s="646">
        <v>68.540000000000006</v>
      </c>
      <c r="K1572" s="646">
        <v>214.941</v>
      </c>
      <c r="L1572" s="646">
        <v>221.21299999999999</v>
      </c>
      <c r="M1572" s="646" t="s">
        <v>118</v>
      </c>
      <c r="N1572" s="657" t="s">
        <v>115</v>
      </c>
      <c r="O1572" s="646" t="s">
        <v>412</v>
      </c>
    </row>
    <row r="1573" spans="1:15">
      <c r="A1573" s="647">
        <v>1572</v>
      </c>
      <c r="B1573" s="647">
        <v>37100</v>
      </c>
      <c r="C1573" s="646" t="s">
        <v>197</v>
      </c>
      <c r="D1573" s="646">
        <v>33</v>
      </c>
      <c r="F1573" s="654" t="str">
        <f>IF(M1573="R",VLOOKUP(D1573,'Routes and Directions'!$A$2:$D$283,3,FALSE),VLOOKUP(D1573,'Routes and Directions'!$A$2:$D$283,4,FALSE))</f>
        <v>NB</v>
      </c>
      <c r="H1573" s="646">
        <v>68.605000000000004</v>
      </c>
      <c r="I1573" s="646">
        <v>69.123999999999995</v>
      </c>
      <c r="K1573" s="646">
        <v>221.21299999999999</v>
      </c>
      <c r="L1573" s="646">
        <v>221.732</v>
      </c>
      <c r="M1573" s="646" t="s">
        <v>118</v>
      </c>
      <c r="N1573" s="657" t="s">
        <v>115</v>
      </c>
      <c r="O1573" s="646" t="s">
        <v>412</v>
      </c>
    </row>
    <row r="1574" spans="1:15">
      <c r="A1574" s="647">
        <v>1573</v>
      </c>
      <c r="B1574" s="647">
        <v>37600</v>
      </c>
      <c r="C1574" s="646" t="s">
        <v>197</v>
      </c>
      <c r="D1574" s="646">
        <v>33</v>
      </c>
      <c r="F1574" s="654" t="str">
        <f>IF(M1574="R",VLOOKUP(D1574,'Routes and Directions'!$A$2:$D$283,3,FALSE),VLOOKUP(D1574,'Routes and Directions'!$A$2:$D$283,4,FALSE))</f>
        <v>NB</v>
      </c>
      <c r="H1574" s="646">
        <v>69.224000000000004</v>
      </c>
      <c r="I1574" s="646">
        <v>69.459000000000003</v>
      </c>
      <c r="K1574" s="646">
        <v>221.732</v>
      </c>
      <c r="L1574" s="646">
        <v>221.96700000000001</v>
      </c>
      <c r="M1574" s="646" t="s">
        <v>118</v>
      </c>
      <c r="N1574" s="657" t="s">
        <v>115</v>
      </c>
      <c r="O1574" s="646" t="s">
        <v>412</v>
      </c>
    </row>
    <row r="1575" spans="1:15">
      <c r="A1575" s="647">
        <v>1574</v>
      </c>
      <c r="B1575" s="647">
        <v>37600</v>
      </c>
      <c r="C1575" s="646" t="s">
        <v>197</v>
      </c>
      <c r="D1575" s="646">
        <v>33</v>
      </c>
      <c r="F1575" s="654" t="str">
        <f>IF(M1575="R",VLOOKUP(D1575,'Routes and Directions'!$A$2:$D$283,3,FALSE),VLOOKUP(D1575,'Routes and Directions'!$A$2:$D$283,4,FALSE))</f>
        <v>NB</v>
      </c>
      <c r="H1575" s="646">
        <v>69.459000000000003</v>
      </c>
      <c r="I1575" s="646">
        <v>70.814999999999998</v>
      </c>
      <c r="K1575" s="646">
        <v>221.96700000000001</v>
      </c>
      <c r="L1575" s="646">
        <v>223.32300000000001</v>
      </c>
      <c r="M1575" s="646" t="s">
        <v>118</v>
      </c>
      <c r="N1575" s="657" t="s">
        <v>123</v>
      </c>
      <c r="O1575" s="646" t="s">
        <v>412</v>
      </c>
    </row>
    <row r="1576" spans="1:15">
      <c r="A1576" s="647">
        <v>1575</v>
      </c>
      <c r="B1576" s="647">
        <v>37600</v>
      </c>
      <c r="C1576" s="646" t="s">
        <v>197</v>
      </c>
      <c r="D1576" s="646">
        <v>33</v>
      </c>
      <c r="F1576" s="654" t="str">
        <f>IF(M1576="R",VLOOKUP(D1576,'Routes and Directions'!$A$2:$D$283,3,FALSE),VLOOKUP(D1576,'Routes and Directions'!$A$2:$D$283,4,FALSE))</f>
        <v>NB</v>
      </c>
      <c r="H1576" s="646">
        <v>70.814999999999998</v>
      </c>
      <c r="I1576" s="646">
        <v>79.861999999999995</v>
      </c>
      <c r="K1576" s="646">
        <v>223.32300000000001</v>
      </c>
      <c r="L1576" s="646">
        <v>232.37</v>
      </c>
      <c r="M1576" s="646" t="s">
        <v>118</v>
      </c>
      <c r="N1576" s="657" t="s">
        <v>115</v>
      </c>
      <c r="O1576" s="646" t="s">
        <v>412</v>
      </c>
    </row>
    <row r="1577" spans="1:15">
      <c r="A1577" s="647">
        <v>1576</v>
      </c>
      <c r="B1577" s="647">
        <v>40300</v>
      </c>
      <c r="C1577" s="646" t="s">
        <v>197</v>
      </c>
      <c r="D1577" s="646">
        <v>33</v>
      </c>
      <c r="F1577" s="654" t="str">
        <f>IF(M1577="R",VLOOKUP(D1577,'Routes and Directions'!$A$2:$D$283,3,FALSE),VLOOKUP(D1577,'Routes and Directions'!$A$2:$D$283,4,FALSE))</f>
        <v>NB</v>
      </c>
      <c r="G1577" s="646" t="s">
        <v>118</v>
      </c>
      <c r="H1577" s="646">
        <v>79.861999999999995</v>
      </c>
      <c r="I1577" s="646">
        <v>83.05</v>
      </c>
      <c r="K1577" s="646">
        <v>232.37</v>
      </c>
      <c r="L1577" s="646">
        <v>235.55799999999999</v>
      </c>
      <c r="M1577" s="646" t="s">
        <v>118</v>
      </c>
      <c r="N1577" s="657" t="s">
        <v>115</v>
      </c>
      <c r="O1577" s="646" t="s">
        <v>412</v>
      </c>
    </row>
    <row r="1578" spans="1:15">
      <c r="A1578" s="647">
        <v>1577</v>
      </c>
      <c r="B1578" s="647">
        <v>41200</v>
      </c>
      <c r="C1578" s="646" t="s">
        <v>212</v>
      </c>
      <c r="D1578" s="646">
        <v>33</v>
      </c>
      <c r="F1578" s="654" t="str">
        <f>IF(M1578="R",VLOOKUP(D1578,'Routes and Directions'!$A$2:$D$283,3,FALSE),VLOOKUP(D1578,'Routes and Directions'!$A$2:$D$283,4,FALSE))</f>
        <v>NB</v>
      </c>
      <c r="G1578" s="646" t="s">
        <v>118</v>
      </c>
      <c r="H1578" s="646">
        <v>0</v>
      </c>
      <c r="I1578" s="646">
        <v>1.173</v>
      </c>
      <c r="K1578" s="646">
        <v>235.55799999999999</v>
      </c>
      <c r="L1578" s="646">
        <v>236.73099999999999</v>
      </c>
      <c r="M1578" s="646" t="s">
        <v>118</v>
      </c>
      <c r="N1578" s="657" t="s">
        <v>115</v>
      </c>
      <c r="O1578" s="646" t="s">
        <v>412</v>
      </c>
    </row>
    <row r="1579" spans="1:15">
      <c r="A1579" s="647">
        <v>1578</v>
      </c>
      <c r="B1579" s="647">
        <v>42000</v>
      </c>
      <c r="C1579" s="646" t="s">
        <v>212</v>
      </c>
      <c r="D1579" s="646">
        <v>33</v>
      </c>
      <c r="F1579" s="654" t="str">
        <f>IF(M1579="R",VLOOKUP(D1579,'Routes and Directions'!$A$2:$D$283,3,FALSE),VLOOKUP(D1579,'Routes and Directions'!$A$2:$D$283,4,FALSE))</f>
        <v>NB</v>
      </c>
      <c r="H1579" s="646">
        <v>1.169</v>
      </c>
      <c r="I1579" s="646">
        <v>5.5</v>
      </c>
      <c r="K1579" s="646">
        <v>236.73099999999999</v>
      </c>
      <c r="L1579" s="646">
        <v>241.06200000000001</v>
      </c>
      <c r="M1579" s="646" t="s">
        <v>118</v>
      </c>
      <c r="N1579" s="657" t="s">
        <v>115</v>
      </c>
      <c r="O1579" s="646" t="s">
        <v>412</v>
      </c>
    </row>
    <row r="1580" spans="1:15">
      <c r="A1580" s="647">
        <v>1579</v>
      </c>
      <c r="B1580" s="647">
        <v>43700</v>
      </c>
      <c r="C1580" s="646" t="s">
        <v>212</v>
      </c>
      <c r="D1580" s="646">
        <v>33</v>
      </c>
      <c r="F1580" s="654" t="str">
        <f>IF(M1580="R",VLOOKUP(D1580,'Routes and Directions'!$A$2:$D$283,3,FALSE),VLOOKUP(D1580,'Routes and Directions'!$A$2:$D$283,4,FALSE))</f>
        <v>NB</v>
      </c>
      <c r="G1580" s="646" t="s">
        <v>118</v>
      </c>
      <c r="H1580" s="646">
        <v>5.5</v>
      </c>
      <c r="I1580" s="646">
        <v>5.6349999999999998</v>
      </c>
      <c r="K1580" s="646">
        <v>241.06200000000001</v>
      </c>
      <c r="L1580" s="646">
        <v>241.197</v>
      </c>
      <c r="M1580" s="646" t="s">
        <v>118</v>
      </c>
      <c r="N1580" s="657" t="s">
        <v>115</v>
      </c>
      <c r="O1580" s="646" t="s">
        <v>412</v>
      </c>
    </row>
    <row r="1581" spans="1:15">
      <c r="A1581" s="647">
        <v>1580</v>
      </c>
      <c r="B1581" s="647">
        <v>44000</v>
      </c>
      <c r="C1581" s="646" t="s">
        <v>212</v>
      </c>
      <c r="D1581" s="646">
        <v>33</v>
      </c>
      <c r="F1581" s="654" t="str">
        <f>IF(M1581="R",VLOOKUP(D1581,'Routes and Directions'!$A$2:$D$283,3,FALSE),VLOOKUP(D1581,'Routes and Directions'!$A$2:$D$283,4,FALSE))</f>
        <v>NB</v>
      </c>
      <c r="G1581" s="646" t="s">
        <v>121</v>
      </c>
      <c r="H1581" s="646">
        <v>5.6349999999999998</v>
      </c>
      <c r="I1581" s="646">
        <v>5.6779999999999999</v>
      </c>
      <c r="K1581" s="646">
        <v>241.197</v>
      </c>
      <c r="L1581" s="646">
        <v>241.24</v>
      </c>
      <c r="M1581" s="646" t="s">
        <v>118</v>
      </c>
      <c r="N1581" s="657" t="s">
        <v>115</v>
      </c>
      <c r="O1581" s="646" t="s">
        <v>412</v>
      </c>
    </row>
    <row r="1582" spans="1:15">
      <c r="A1582" s="647">
        <v>1581</v>
      </c>
      <c r="B1582" s="647">
        <v>45310</v>
      </c>
      <c r="C1582" s="646" t="s">
        <v>212</v>
      </c>
      <c r="D1582" s="646">
        <v>33</v>
      </c>
      <c r="F1582" s="654" t="str">
        <f>IF(M1582="R",VLOOKUP(D1582,'Routes and Directions'!$A$2:$D$283,3,FALSE),VLOOKUP(D1582,'Routes and Directions'!$A$2:$D$283,4,FALSE))</f>
        <v>NB</v>
      </c>
      <c r="G1582" s="646" t="s">
        <v>118</v>
      </c>
      <c r="H1582" s="646">
        <v>13.238</v>
      </c>
      <c r="I1582" s="646">
        <v>16.161000000000001</v>
      </c>
      <c r="K1582" s="646">
        <v>241.24</v>
      </c>
      <c r="L1582" s="646">
        <v>244.16300000000001</v>
      </c>
      <c r="M1582" s="646" t="s">
        <v>118</v>
      </c>
      <c r="N1582" s="657" t="s">
        <v>115</v>
      </c>
      <c r="O1582" s="646" t="s">
        <v>412</v>
      </c>
    </row>
    <row r="1583" spans="1:15">
      <c r="A1583" s="647">
        <v>1582</v>
      </c>
      <c r="B1583" s="647">
        <v>45310</v>
      </c>
      <c r="C1583" s="646" t="s">
        <v>212</v>
      </c>
      <c r="D1583" s="646">
        <v>33</v>
      </c>
      <c r="F1583" s="654" t="str">
        <f>IF(M1583="R",VLOOKUP(D1583,'Routes and Directions'!$A$2:$D$283,3,FALSE),VLOOKUP(D1583,'Routes and Directions'!$A$2:$D$283,4,FALSE))</f>
        <v>NB</v>
      </c>
      <c r="G1583" s="646" t="s">
        <v>118</v>
      </c>
      <c r="H1583" s="646">
        <v>16.161000000000001</v>
      </c>
      <c r="I1583" s="646">
        <v>16.376000000000001</v>
      </c>
      <c r="K1583" s="646">
        <v>244.16300000000001</v>
      </c>
      <c r="L1583" s="646">
        <v>244.37799999999999</v>
      </c>
      <c r="M1583" s="646" t="s">
        <v>118</v>
      </c>
      <c r="N1583" s="657" t="s">
        <v>123</v>
      </c>
      <c r="O1583" s="646" t="s">
        <v>412</v>
      </c>
    </row>
    <row r="1584" spans="1:15">
      <c r="A1584" s="647">
        <v>1583</v>
      </c>
      <c r="B1584" s="647">
        <v>45390</v>
      </c>
      <c r="C1584" s="646" t="s">
        <v>212</v>
      </c>
      <c r="D1584" s="646">
        <v>33</v>
      </c>
      <c r="F1584" s="654" t="str">
        <f>IF(M1584="R",VLOOKUP(D1584,'Routes and Directions'!$A$2:$D$283,3,FALSE),VLOOKUP(D1584,'Routes and Directions'!$A$2:$D$283,4,FALSE))</f>
        <v>NB</v>
      </c>
      <c r="G1584" s="646" t="s">
        <v>118</v>
      </c>
      <c r="H1584" s="646">
        <v>16.376000000000001</v>
      </c>
      <c r="I1584" s="646">
        <v>16.643000000000001</v>
      </c>
      <c r="K1584" s="646">
        <v>244.37799999999999</v>
      </c>
      <c r="L1584" s="646">
        <v>244.64500000000001</v>
      </c>
      <c r="M1584" s="646" t="s">
        <v>118</v>
      </c>
      <c r="N1584" s="657" t="s">
        <v>115</v>
      </c>
      <c r="O1584" s="646" t="s">
        <v>412</v>
      </c>
    </row>
    <row r="1585" spans="1:15">
      <c r="A1585" s="647">
        <v>1584</v>
      </c>
      <c r="B1585" s="647">
        <v>45500</v>
      </c>
      <c r="C1585" s="646" t="s">
        <v>212</v>
      </c>
      <c r="D1585" s="646">
        <v>33</v>
      </c>
      <c r="F1585" s="654" t="str">
        <f>IF(M1585="R",VLOOKUP(D1585,'Routes and Directions'!$A$2:$D$283,3,FALSE),VLOOKUP(D1585,'Routes and Directions'!$A$2:$D$283,4,FALSE))</f>
        <v>NB</v>
      </c>
      <c r="H1585" s="646">
        <v>16.643000000000001</v>
      </c>
      <c r="I1585" s="646">
        <v>16.681999999999999</v>
      </c>
      <c r="K1585" s="646">
        <v>244.64500000000001</v>
      </c>
      <c r="L1585" s="646">
        <v>244.684</v>
      </c>
      <c r="M1585" s="646" t="s">
        <v>118</v>
      </c>
      <c r="N1585" s="657" t="s">
        <v>115</v>
      </c>
      <c r="O1585" s="646" t="s">
        <v>412</v>
      </c>
    </row>
    <row r="1586" spans="1:15">
      <c r="A1586" s="647">
        <v>1585</v>
      </c>
      <c r="B1586" s="647">
        <v>45500</v>
      </c>
      <c r="C1586" s="646" t="s">
        <v>212</v>
      </c>
      <c r="D1586" s="646">
        <v>33</v>
      </c>
      <c r="F1586" s="654" t="str">
        <f>IF(M1586="R",VLOOKUP(D1586,'Routes and Directions'!$A$2:$D$283,3,FALSE),VLOOKUP(D1586,'Routes and Directions'!$A$2:$D$283,4,FALSE))</f>
        <v>NB</v>
      </c>
      <c r="H1586" s="646">
        <v>16.681999999999999</v>
      </c>
      <c r="I1586" s="646">
        <v>16.959</v>
      </c>
      <c r="K1586" s="646">
        <v>244.684</v>
      </c>
      <c r="L1586" s="646">
        <v>244.96100000000001</v>
      </c>
      <c r="M1586" s="646" t="s">
        <v>118</v>
      </c>
      <c r="N1586" s="657" t="s">
        <v>123</v>
      </c>
      <c r="O1586" s="646" t="s">
        <v>412</v>
      </c>
    </row>
    <row r="1587" spans="1:15">
      <c r="A1587" s="647">
        <v>1586</v>
      </c>
      <c r="B1587" s="647">
        <v>45700</v>
      </c>
      <c r="C1587" s="646" t="s">
        <v>212</v>
      </c>
      <c r="D1587" s="646">
        <v>33</v>
      </c>
      <c r="F1587" s="654" t="str">
        <f>IF(M1587="R",VLOOKUP(D1587,'Routes and Directions'!$A$2:$D$283,3,FALSE),VLOOKUP(D1587,'Routes and Directions'!$A$2:$D$283,4,FALSE))</f>
        <v>NB</v>
      </c>
      <c r="H1587" s="646">
        <v>16.959</v>
      </c>
      <c r="I1587" s="646">
        <v>26.463999999999999</v>
      </c>
      <c r="K1587" s="646">
        <v>244.96100000000001</v>
      </c>
      <c r="L1587" s="646">
        <v>254.46600000000001</v>
      </c>
      <c r="M1587" s="646" t="s">
        <v>118</v>
      </c>
      <c r="N1587" s="657" t="s">
        <v>115</v>
      </c>
      <c r="O1587" s="646" t="s">
        <v>412</v>
      </c>
    </row>
    <row r="1588" spans="1:15">
      <c r="A1588" s="647">
        <v>1587</v>
      </c>
      <c r="B1588" s="647">
        <v>47200</v>
      </c>
      <c r="C1588" s="646" t="s">
        <v>212</v>
      </c>
      <c r="D1588" s="646">
        <v>33</v>
      </c>
      <c r="F1588" s="654" t="str">
        <f>IF(M1588="R",VLOOKUP(D1588,'Routes and Directions'!$A$2:$D$283,3,FALSE),VLOOKUP(D1588,'Routes and Directions'!$A$2:$D$283,4,FALSE))</f>
        <v>NB</v>
      </c>
      <c r="H1588" s="646">
        <v>27.111000000000001</v>
      </c>
      <c r="I1588" s="646">
        <v>30.302</v>
      </c>
      <c r="K1588" s="646">
        <v>254.46600000000001</v>
      </c>
      <c r="L1588" s="646">
        <v>257.65699999999998</v>
      </c>
      <c r="M1588" s="646" t="s">
        <v>118</v>
      </c>
      <c r="N1588" s="657" t="s">
        <v>115</v>
      </c>
      <c r="O1588" s="646" t="s">
        <v>412</v>
      </c>
    </row>
    <row r="1589" spans="1:15">
      <c r="A1589" s="647">
        <v>1588</v>
      </c>
      <c r="B1589" s="647">
        <v>48000</v>
      </c>
      <c r="C1589" s="646" t="s">
        <v>215</v>
      </c>
      <c r="D1589" s="646">
        <v>33</v>
      </c>
      <c r="F1589" s="654" t="str">
        <f>IF(M1589="R",VLOOKUP(D1589,'Routes and Directions'!$A$2:$D$283,3,FALSE),VLOOKUP(D1589,'Routes and Directions'!$A$2:$D$283,4,FALSE))</f>
        <v>NB</v>
      </c>
      <c r="H1589" s="646">
        <v>0</v>
      </c>
      <c r="I1589" s="646">
        <v>1.103</v>
      </c>
      <c r="K1589" s="646">
        <v>257.65699999999998</v>
      </c>
      <c r="L1589" s="646">
        <v>258.76</v>
      </c>
      <c r="M1589" s="646" t="s">
        <v>118</v>
      </c>
      <c r="N1589" s="657" t="s">
        <v>115</v>
      </c>
      <c r="O1589" s="646" t="s">
        <v>412</v>
      </c>
    </row>
    <row r="1590" spans="1:15">
      <c r="A1590" s="647">
        <v>1589</v>
      </c>
      <c r="B1590" s="647">
        <v>48000</v>
      </c>
      <c r="C1590" s="646" t="s">
        <v>215</v>
      </c>
      <c r="D1590" s="646">
        <v>33</v>
      </c>
      <c r="F1590" s="654" t="str">
        <f>IF(M1590="R",VLOOKUP(D1590,'Routes and Directions'!$A$2:$D$283,3,FALSE),VLOOKUP(D1590,'Routes and Directions'!$A$2:$D$283,4,FALSE))</f>
        <v>NB</v>
      </c>
      <c r="H1590" s="646">
        <v>1.103</v>
      </c>
      <c r="I1590" s="646">
        <v>1.1579999999999999</v>
      </c>
      <c r="K1590" s="646">
        <v>258.76</v>
      </c>
      <c r="L1590" s="646">
        <v>258.815</v>
      </c>
      <c r="M1590" s="646" t="s">
        <v>118</v>
      </c>
      <c r="N1590" s="657" t="s">
        <v>123</v>
      </c>
      <c r="O1590" s="646" t="s">
        <v>412</v>
      </c>
    </row>
    <row r="1591" spans="1:15">
      <c r="A1591" s="647">
        <v>1590</v>
      </c>
      <c r="B1591" s="647">
        <v>48000</v>
      </c>
      <c r="C1591" s="646" t="s">
        <v>215</v>
      </c>
      <c r="D1591" s="646">
        <v>33</v>
      </c>
      <c r="F1591" s="654" t="str">
        <f>IF(M1591="R",VLOOKUP(D1591,'Routes and Directions'!$A$2:$D$283,3,FALSE),VLOOKUP(D1591,'Routes and Directions'!$A$2:$D$283,4,FALSE))</f>
        <v>NB</v>
      </c>
      <c r="H1591" s="646">
        <v>1.1579999999999999</v>
      </c>
      <c r="I1591" s="646">
        <v>27.085999999999999</v>
      </c>
      <c r="K1591" s="646">
        <v>258.815</v>
      </c>
      <c r="L1591" s="646">
        <v>284.74299999999999</v>
      </c>
      <c r="M1591" s="646" t="s">
        <v>118</v>
      </c>
      <c r="N1591" s="657" t="s">
        <v>115</v>
      </c>
      <c r="O1591" s="646" t="s">
        <v>412</v>
      </c>
    </row>
    <row r="1592" spans="1:15">
      <c r="A1592" s="647">
        <v>1591</v>
      </c>
      <c r="B1592" s="647">
        <v>53900</v>
      </c>
      <c r="C1592" s="646" t="s">
        <v>213</v>
      </c>
      <c r="D1592" s="646">
        <v>33</v>
      </c>
      <c r="F1592" s="654" t="str">
        <f>IF(M1592="R",VLOOKUP(D1592,'Routes and Directions'!$A$2:$D$283,3,FALSE),VLOOKUP(D1592,'Routes and Directions'!$A$2:$D$283,4,FALSE))</f>
        <v>NB</v>
      </c>
      <c r="H1592" s="646">
        <v>0</v>
      </c>
      <c r="I1592" s="646">
        <v>4.5839999999999996</v>
      </c>
      <c r="K1592" s="646">
        <v>284.74299999999999</v>
      </c>
      <c r="L1592" s="646">
        <v>289.327</v>
      </c>
      <c r="M1592" s="646" t="s">
        <v>118</v>
      </c>
      <c r="N1592" s="657" t="s">
        <v>115</v>
      </c>
      <c r="O1592" s="646" t="s">
        <v>412</v>
      </c>
    </row>
    <row r="1593" spans="1:15">
      <c r="A1593" s="647">
        <v>1592</v>
      </c>
      <c r="B1593" s="647">
        <v>53900</v>
      </c>
      <c r="C1593" s="646" t="s">
        <v>213</v>
      </c>
      <c r="D1593" s="646">
        <v>33</v>
      </c>
      <c r="F1593" s="654" t="str">
        <f>IF(M1593="R",VLOOKUP(D1593,'Routes and Directions'!$A$2:$D$283,3,FALSE),VLOOKUP(D1593,'Routes and Directions'!$A$2:$D$283,4,FALSE))</f>
        <v>NB</v>
      </c>
      <c r="H1593" s="646">
        <v>4.5839999999999996</v>
      </c>
      <c r="I1593" s="646">
        <v>5.0010000000000003</v>
      </c>
      <c r="K1593" s="646">
        <v>289.327</v>
      </c>
      <c r="L1593" s="646">
        <v>289.74400000000003</v>
      </c>
      <c r="M1593" s="646" t="s">
        <v>118</v>
      </c>
      <c r="N1593" s="657" t="s">
        <v>123</v>
      </c>
      <c r="O1593" s="646" t="s">
        <v>412</v>
      </c>
    </row>
    <row r="1594" spans="1:15">
      <c r="A1594" s="647">
        <v>1593</v>
      </c>
      <c r="B1594" s="647">
        <v>100</v>
      </c>
      <c r="C1594" s="646" t="s">
        <v>196</v>
      </c>
      <c r="D1594" s="646">
        <v>33</v>
      </c>
      <c r="F1594" s="654" t="str">
        <f>IF(M1594="R",VLOOKUP(D1594,'Routes and Directions'!$A$2:$D$283,3,FALSE),VLOOKUP(D1594,'Routes and Directions'!$A$2:$D$283,4,FALSE))</f>
        <v>SB</v>
      </c>
      <c r="H1594" s="646">
        <v>0</v>
      </c>
      <c r="I1594" s="646">
        <v>2.92</v>
      </c>
      <c r="K1594" s="646">
        <v>0</v>
      </c>
      <c r="L1594" s="646">
        <v>2.92</v>
      </c>
      <c r="M1594" s="646" t="s">
        <v>121</v>
      </c>
      <c r="N1594" s="657" t="s">
        <v>123</v>
      </c>
      <c r="O1594" s="646" t="s">
        <v>413</v>
      </c>
    </row>
    <row r="1595" spans="1:15">
      <c r="A1595" s="647">
        <v>1594</v>
      </c>
      <c r="B1595" s="647">
        <v>2700</v>
      </c>
      <c r="C1595" s="646" t="s">
        <v>196</v>
      </c>
      <c r="D1595" s="646">
        <v>33</v>
      </c>
      <c r="F1595" s="654" t="str">
        <f>IF(M1595="R",VLOOKUP(D1595,'Routes and Directions'!$A$2:$D$283,3,FALSE),VLOOKUP(D1595,'Routes and Directions'!$A$2:$D$283,4,FALSE))</f>
        <v>SB</v>
      </c>
      <c r="G1595" s="646" t="s">
        <v>118</v>
      </c>
      <c r="H1595" s="646">
        <v>2.92</v>
      </c>
      <c r="I1595" s="646">
        <v>5.6760000000000002</v>
      </c>
      <c r="K1595" s="646">
        <v>2.92</v>
      </c>
      <c r="L1595" s="646">
        <v>5.6760000000000002</v>
      </c>
      <c r="M1595" s="646" t="s">
        <v>121</v>
      </c>
      <c r="N1595" s="657" t="s">
        <v>123</v>
      </c>
      <c r="O1595" s="646" t="s">
        <v>413</v>
      </c>
    </row>
    <row r="1596" spans="1:15">
      <c r="A1596" s="647">
        <v>1595</v>
      </c>
      <c r="B1596" s="647">
        <v>5200</v>
      </c>
      <c r="C1596" s="646" t="s">
        <v>196</v>
      </c>
      <c r="D1596" s="646">
        <v>33</v>
      </c>
      <c r="F1596" s="654" t="str">
        <f>IF(M1596="R",VLOOKUP(D1596,'Routes and Directions'!$A$2:$D$283,3,FALSE),VLOOKUP(D1596,'Routes and Directions'!$A$2:$D$283,4,FALSE))</f>
        <v>SB</v>
      </c>
      <c r="G1596" s="646" t="s">
        <v>122</v>
      </c>
      <c r="H1596" s="646">
        <v>5.6760000000000002</v>
      </c>
      <c r="I1596" s="646">
        <v>6.0629999999999997</v>
      </c>
      <c r="K1596" s="646">
        <v>5.6760000000000002</v>
      </c>
      <c r="L1596" s="646">
        <v>6.0629999999999997</v>
      </c>
      <c r="M1596" s="646" t="s">
        <v>121</v>
      </c>
      <c r="N1596" s="657" t="s">
        <v>115</v>
      </c>
      <c r="O1596" s="646" t="s">
        <v>413</v>
      </c>
    </row>
    <row r="1597" spans="1:15">
      <c r="A1597" s="647">
        <v>1596</v>
      </c>
      <c r="B1597" s="647">
        <v>5300</v>
      </c>
      <c r="C1597" s="646" t="s">
        <v>196</v>
      </c>
      <c r="D1597" s="646">
        <v>33</v>
      </c>
      <c r="F1597" s="654" t="str">
        <f>IF(M1597="R",VLOOKUP(D1597,'Routes and Directions'!$A$2:$D$283,3,FALSE),VLOOKUP(D1597,'Routes and Directions'!$A$2:$D$283,4,FALSE))</f>
        <v>SB</v>
      </c>
      <c r="H1597" s="646">
        <v>5.9950000000000001</v>
      </c>
      <c r="I1597" s="646">
        <v>8.4179999999999993</v>
      </c>
      <c r="K1597" s="646">
        <v>6.0629999999999997</v>
      </c>
      <c r="L1597" s="646">
        <v>8.4860000000000007</v>
      </c>
      <c r="M1597" s="646" t="s">
        <v>121</v>
      </c>
      <c r="N1597" s="657" t="s">
        <v>115</v>
      </c>
      <c r="O1597" s="646" t="s">
        <v>413</v>
      </c>
    </row>
    <row r="1598" spans="1:15">
      <c r="A1598" s="647">
        <v>1597</v>
      </c>
      <c r="B1598" s="647">
        <v>5300</v>
      </c>
      <c r="C1598" s="646" t="s">
        <v>196</v>
      </c>
      <c r="D1598" s="646">
        <v>33</v>
      </c>
      <c r="F1598" s="654" t="str">
        <f>IF(M1598="R",VLOOKUP(D1598,'Routes and Directions'!$A$2:$D$283,3,FALSE),VLOOKUP(D1598,'Routes and Directions'!$A$2:$D$283,4,FALSE))</f>
        <v>SB</v>
      </c>
      <c r="H1598" s="646">
        <v>8.4179999999999993</v>
      </c>
      <c r="I1598" s="646">
        <v>9.08</v>
      </c>
      <c r="K1598" s="646">
        <v>8.4860000000000007</v>
      </c>
      <c r="L1598" s="646">
        <v>9.1479999999999997</v>
      </c>
      <c r="M1598" s="646" t="s">
        <v>121</v>
      </c>
      <c r="N1598" s="657" t="s">
        <v>123</v>
      </c>
      <c r="O1598" s="646" t="s">
        <v>413</v>
      </c>
    </row>
    <row r="1599" spans="1:15">
      <c r="A1599" s="647">
        <v>1598</v>
      </c>
      <c r="B1599" s="647">
        <v>5300</v>
      </c>
      <c r="C1599" s="646" t="s">
        <v>196</v>
      </c>
      <c r="D1599" s="646">
        <v>33</v>
      </c>
      <c r="F1599" s="654" t="str">
        <f>IF(M1599="R",VLOOKUP(D1599,'Routes and Directions'!$A$2:$D$283,3,FALSE),VLOOKUP(D1599,'Routes and Directions'!$A$2:$D$283,4,FALSE))</f>
        <v>SB</v>
      </c>
      <c r="H1599" s="646">
        <v>9.08</v>
      </c>
      <c r="I1599" s="646">
        <v>10.817</v>
      </c>
      <c r="K1599" s="646">
        <v>9.1479999999999997</v>
      </c>
      <c r="L1599" s="646">
        <v>10.885</v>
      </c>
      <c r="M1599" s="646" t="s">
        <v>121</v>
      </c>
      <c r="N1599" s="657" t="s">
        <v>115</v>
      </c>
      <c r="O1599" s="646" t="s">
        <v>413</v>
      </c>
    </row>
    <row r="1600" spans="1:15">
      <c r="A1600" s="647">
        <v>1599</v>
      </c>
      <c r="B1600" s="647">
        <v>5300</v>
      </c>
      <c r="C1600" s="646" t="s">
        <v>196</v>
      </c>
      <c r="D1600" s="646">
        <v>33</v>
      </c>
      <c r="F1600" s="654" t="str">
        <f>IF(M1600="R",VLOOKUP(D1600,'Routes and Directions'!$A$2:$D$283,3,FALSE),VLOOKUP(D1600,'Routes and Directions'!$A$2:$D$283,4,FALSE))</f>
        <v>SB</v>
      </c>
      <c r="H1600" s="646">
        <v>10.817</v>
      </c>
      <c r="I1600" s="646">
        <v>11.2</v>
      </c>
      <c r="K1600" s="646">
        <v>10.885</v>
      </c>
      <c r="L1600" s="646">
        <v>11.268000000000001</v>
      </c>
      <c r="M1600" s="646" t="s">
        <v>121</v>
      </c>
      <c r="N1600" s="657" t="s">
        <v>123</v>
      </c>
      <c r="O1600" s="646" t="s">
        <v>413</v>
      </c>
    </row>
    <row r="1601" spans="1:15">
      <c r="A1601" s="647">
        <v>1600</v>
      </c>
      <c r="B1601" s="647">
        <v>7000</v>
      </c>
      <c r="C1601" s="646" t="s">
        <v>196</v>
      </c>
      <c r="D1601" s="646">
        <v>33</v>
      </c>
      <c r="F1601" s="654" t="str">
        <f>IF(M1601="R",VLOOKUP(D1601,'Routes and Directions'!$A$2:$D$283,3,FALSE),VLOOKUP(D1601,'Routes and Directions'!$A$2:$D$283,4,FALSE))</f>
        <v>SB</v>
      </c>
      <c r="H1601" s="646">
        <v>11.21</v>
      </c>
      <c r="I1601" s="646">
        <v>11.961</v>
      </c>
      <c r="K1601" s="646">
        <v>11.268000000000001</v>
      </c>
      <c r="L1601" s="646">
        <v>12.019</v>
      </c>
      <c r="M1601" s="646" t="s">
        <v>121</v>
      </c>
      <c r="N1601" s="657" t="s">
        <v>123</v>
      </c>
      <c r="O1601" s="646" t="s">
        <v>413</v>
      </c>
    </row>
    <row r="1602" spans="1:15">
      <c r="A1602" s="647">
        <v>1601</v>
      </c>
      <c r="B1602" s="647">
        <v>7000</v>
      </c>
      <c r="C1602" s="646" t="s">
        <v>196</v>
      </c>
      <c r="D1602" s="646">
        <v>33</v>
      </c>
      <c r="F1602" s="654" t="str">
        <f>IF(M1602="R",VLOOKUP(D1602,'Routes and Directions'!$A$2:$D$283,3,FALSE),VLOOKUP(D1602,'Routes and Directions'!$A$2:$D$283,4,FALSE))</f>
        <v>SB</v>
      </c>
      <c r="H1602" s="646">
        <v>11.961</v>
      </c>
      <c r="I1602" s="646">
        <v>37.337000000000003</v>
      </c>
      <c r="K1602" s="646">
        <v>12.019</v>
      </c>
      <c r="L1602" s="646">
        <v>37.395000000000003</v>
      </c>
      <c r="M1602" s="646" t="s">
        <v>121</v>
      </c>
      <c r="N1602" s="657" t="s">
        <v>115</v>
      </c>
      <c r="O1602" s="646" t="s">
        <v>413</v>
      </c>
    </row>
    <row r="1603" spans="1:15">
      <c r="A1603" s="647">
        <v>1602</v>
      </c>
      <c r="B1603" s="647">
        <v>7200</v>
      </c>
      <c r="C1603" s="646" t="s">
        <v>196</v>
      </c>
      <c r="D1603" s="646">
        <v>33</v>
      </c>
      <c r="F1603" s="654" t="str">
        <f>IF(M1603="R",VLOOKUP(D1603,'Routes and Directions'!$A$2:$D$283,3,FALSE),VLOOKUP(D1603,'Routes and Directions'!$A$2:$D$283,4,FALSE))</f>
        <v>SB</v>
      </c>
      <c r="G1603" s="646" t="s">
        <v>118</v>
      </c>
      <c r="H1603" s="646">
        <v>37.337000000000003</v>
      </c>
      <c r="I1603" s="646">
        <v>37.637</v>
      </c>
      <c r="K1603" s="646">
        <v>37.395000000000003</v>
      </c>
      <c r="L1603" s="646">
        <v>37.695</v>
      </c>
      <c r="M1603" s="646" t="s">
        <v>121</v>
      </c>
      <c r="N1603" s="657" t="s">
        <v>115</v>
      </c>
      <c r="O1603" s="646" t="s">
        <v>413</v>
      </c>
    </row>
    <row r="1604" spans="1:15">
      <c r="A1604" s="647">
        <v>1603</v>
      </c>
      <c r="B1604" s="647">
        <v>7500</v>
      </c>
      <c r="C1604" s="646" t="s">
        <v>196</v>
      </c>
      <c r="D1604" s="646">
        <v>33</v>
      </c>
      <c r="F1604" s="654" t="str">
        <f>IF(M1604="R",VLOOKUP(D1604,'Routes and Directions'!$A$2:$D$283,3,FALSE),VLOOKUP(D1604,'Routes and Directions'!$A$2:$D$283,4,FALSE))</f>
        <v>SB</v>
      </c>
      <c r="H1604" s="646">
        <v>37.643999999999998</v>
      </c>
      <c r="I1604" s="646">
        <v>57.508000000000003</v>
      </c>
      <c r="K1604" s="646">
        <v>37.695</v>
      </c>
      <c r="L1604" s="646">
        <v>57.558999999999997</v>
      </c>
      <c r="M1604" s="646" t="s">
        <v>121</v>
      </c>
      <c r="N1604" s="657" t="s">
        <v>115</v>
      </c>
      <c r="O1604" s="646" t="s">
        <v>413</v>
      </c>
    </row>
    <row r="1605" spans="1:15">
      <c r="A1605" s="647">
        <v>1604</v>
      </c>
      <c r="B1605" s="647">
        <v>16900</v>
      </c>
      <c r="C1605" s="646" t="s">
        <v>193</v>
      </c>
      <c r="D1605" s="646">
        <v>33</v>
      </c>
      <c r="F1605" s="654" t="str">
        <f>IF(M1605="R",VLOOKUP(D1605,'Routes and Directions'!$A$2:$D$283,3,FALSE),VLOOKUP(D1605,'Routes and Directions'!$A$2:$D$283,4,FALSE))</f>
        <v>SB</v>
      </c>
      <c r="H1605" s="646">
        <v>0</v>
      </c>
      <c r="I1605" s="646">
        <v>8.1839999999999993</v>
      </c>
      <c r="K1605" s="646">
        <v>57.558999999999997</v>
      </c>
      <c r="L1605" s="646">
        <v>65.742999999999995</v>
      </c>
      <c r="M1605" s="646" t="s">
        <v>121</v>
      </c>
      <c r="N1605" s="657" t="s">
        <v>115</v>
      </c>
      <c r="O1605" s="646" t="s">
        <v>413</v>
      </c>
    </row>
    <row r="1606" spans="1:15">
      <c r="A1606" s="647">
        <v>1605</v>
      </c>
      <c r="B1606" s="647">
        <v>17700</v>
      </c>
      <c r="C1606" s="646" t="s">
        <v>195</v>
      </c>
      <c r="D1606" s="646">
        <v>33</v>
      </c>
      <c r="F1606" s="654" t="str">
        <f>IF(M1606="R",VLOOKUP(D1606,'Routes and Directions'!$A$2:$D$283,3,FALSE),VLOOKUP(D1606,'Routes and Directions'!$A$2:$D$283,4,FALSE))</f>
        <v>SB</v>
      </c>
      <c r="H1606" s="646">
        <v>0</v>
      </c>
      <c r="I1606" s="646">
        <v>2.7749999999999999</v>
      </c>
      <c r="K1606" s="646">
        <v>65.742999999999995</v>
      </c>
      <c r="L1606" s="646">
        <v>68.518000000000001</v>
      </c>
      <c r="M1606" s="646" t="s">
        <v>121</v>
      </c>
      <c r="N1606" s="657" t="s">
        <v>115</v>
      </c>
      <c r="O1606" s="646" t="s">
        <v>413</v>
      </c>
    </row>
    <row r="1607" spans="1:15">
      <c r="A1607" s="647">
        <v>1606</v>
      </c>
      <c r="B1607" s="647">
        <v>17900</v>
      </c>
      <c r="C1607" s="646" t="s">
        <v>195</v>
      </c>
      <c r="D1607" s="646">
        <v>33</v>
      </c>
      <c r="F1607" s="654" t="str">
        <f>IF(M1607="R",VLOOKUP(D1607,'Routes and Directions'!$A$2:$D$283,3,FALSE),VLOOKUP(D1607,'Routes and Directions'!$A$2:$D$283,4,FALSE))</f>
        <v>SB</v>
      </c>
      <c r="H1607" s="646">
        <v>2.802</v>
      </c>
      <c r="I1607" s="646">
        <v>4.9509999999999996</v>
      </c>
      <c r="K1607" s="646">
        <v>68.518000000000001</v>
      </c>
      <c r="L1607" s="646">
        <v>70.667000000000002</v>
      </c>
      <c r="M1607" s="646" t="s">
        <v>121</v>
      </c>
      <c r="N1607" s="657" t="s">
        <v>115</v>
      </c>
      <c r="O1607" s="646" t="s">
        <v>413</v>
      </c>
    </row>
    <row r="1608" spans="1:15">
      <c r="A1608" s="647">
        <v>1607</v>
      </c>
      <c r="B1608" s="647">
        <v>18200</v>
      </c>
      <c r="C1608" s="646" t="s">
        <v>198</v>
      </c>
      <c r="D1608" s="646">
        <v>33</v>
      </c>
      <c r="F1608" s="654" t="str">
        <f>IF(M1608="R",VLOOKUP(D1608,'Routes and Directions'!$A$2:$D$283,3,FALSE),VLOOKUP(D1608,'Routes and Directions'!$A$2:$D$283,4,FALSE))</f>
        <v>SB</v>
      </c>
      <c r="H1608" s="646">
        <v>0</v>
      </c>
      <c r="I1608" s="646">
        <v>4.5640000000000001</v>
      </c>
      <c r="K1608" s="646">
        <v>70.667000000000002</v>
      </c>
      <c r="L1608" s="646">
        <v>75.230999999999995</v>
      </c>
      <c r="M1608" s="646" t="s">
        <v>121</v>
      </c>
      <c r="N1608" s="657" t="s">
        <v>115</v>
      </c>
      <c r="O1608" s="646" t="s">
        <v>413</v>
      </c>
    </row>
    <row r="1609" spans="1:15">
      <c r="A1609" s="647">
        <v>1608</v>
      </c>
      <c r="B1609" s="647">
        <v>18200</v>
      </c>
      <c r="C1609" s="646" t="s">
        <v>198</v>
      </c>
      <c r="D1609" s="646">
        <v>33</v>
      </c>
      <c r="F1609" s="654" t="str">
        <f>IF(M1609="R",VLOOKUP(D1609,'Routes and Directions'!$A$2:$D$283,3,FALSE),VLOOKUP(D1609,'Routes and Directions'!$A$2:$D$283,4,FALSE))</f>
        <v>SB</v>
      </c>
      <c r="H1609" s="646">
        <v>4.5640000000000001</v>
      </c>
      <c r="I1609" s="646">
        <v>4.9649999999999999</v>
      </c>
      <c r="K1609" s="646">
        <v>75.230999999999995</v>
      </c>
      <c r="L1609" s="646">
        <v>75.632000000000005</v>
      </c>
      <c r="M1609" s="646" t="s">
        <v>121</v>
      </c>
      <c r="N1609" s="657" t="s">
        <v>123</v>
      </c>
      <c r="O1609" s="646" t="s">
        <v>413</v>
      </c>
    </row>
    <row r="1610" spans="1:15">
      <c r="A1610" s="647">
        <v>1609</v>
      </c>
      <c r="B1610" s="647">
        <v>18200</v>
      </c>
      <c r="C1610" s="646" t="s">
        <v>198</v>
      </c>
      <c r="D1610" s="646">
        <v>33</v>
      </c>
      <c r="F1610" s="654" t="str">
        <f>IF(M1610="R",VLOOKUP(D1610,'Routes and Directions'!$A$2:$D$283,3,FALSE),VLOOKUP(D1610,'Routes and Directions'!$A$2:$D$283,4,FALSE))</f>
        <v>SB</v>
      </c>
      <c r="H1610" s="646">
        <v>4.9649999999999999</v>
      </c>
      <c r="I1610" s="646">
        <v>5.8520000000000003</v>
      </c>
      <c r="K1610" s="646">
        <v>75.632000000000005</v>
      </c>
      <c r="L1610" s="646">
        <v>76.519000000000005</v>
      </c>
      <c r="M1610" s="646" t="s">
        <v>121</v>
      </c>
      <c r="N1610" s="657" t="s">
        <v>115</v>
      </c>
      <c r="O1610" s="646" t="s">
        <v>413</v>
      </c>
    </row>
    <row r="1611" spans="1:15">
      <c r="A1611" s="647">
        <v>1610</v>
      </c>
      <c r="B1611" s="647">
        <v>18200</v>
      </c>
      <c r="C1611" s="646" t="s">
        <v>198</v>
      </c>
      <c r="D1611" s="646">
        <v>33</v>
      </c>
      <c r="F1611" s="654" t="str">
        <f>IF(M1611="R",VLOOKUP(D1611,'Routes and Directions'!$A$2:$D$283,3,FALSE),VLOOKUP(D1611,'Routes and Directions'!$A$2:$D$283,4,FALSE))</f>
        <v>SB</v>
      </c>
      <c r="H1611" s="646">
        <v>5.8520000000000003</v>
      </c>
      <c r="I1611" s="646">
        <v>6.3680000000000003</v>
      </c>
      <c r="K1611" s="646">
        <v>76.519000000000005</v>
      </c>
      <c r="L1611" s="646">
        <v>77.034999999999997</v>
      </c>
      <c r="M1611" s="646" t="s">
        <v>121</v>
      </c>
      <c r="N1611" s="657" t="s">
        <v>123</v>
      </c>
      <c r="O1611" s="646" t="s">
        <v>413</v>
      </c>
    </row>
    <row r="1612" spans="1:15">
      <c r="A1612" s="647">
        <v>1611</v>
      </c>
      <c r="B1612" s="647">
        <v>18200</v>
      </c>
      <c r="C1612" s="646" t="s">
        <v>198</v>
      </c>
      <c r="D1612" s="646">
        <v>33</v>
      </c>
      <c r="F1612" s="654" t="str">
        <f>IF(M1612="R",VLOOKUP(D1612,'Routes and Directions'!$A$2:$D$283,3,FALSE),VLOOKUP(D1612,'Routes and Directions'!$A$2:$D$283,4,FALSE))</f>
        <v>SB</v>
      </c>
      <c r="H1612" s="646">
        <v>6.3680000000000003</v>
      </c>
      <c r="I1612" s="646">
        <v>11.166</v>
      </c>
      <c r="K1612" s="646">
        <v>77.034999999999997</v>
      </c>
      <c r="L1612" s="646">
        <v>81.832999999999998</v>
      </c>
      <c r="M1612" s="646" t="s">
        <v>121</v>
      </c>
      <c r="N1612" s="657" t="s">
        <v>115</v>
      </c>
      <c r="O1612" s="646" t="s">
        <v>413</v>
      </c>
    </row>
    <row r="1613" spans="1:15">
      <c r="A1613" s="647">
        <v>1612</v>
      </c>
      <c r="B1613" s="647">
        <v>19750</v>
      </c>
      <c r="C1613" s="646" t="s">
        <v>198</v>
      </c>
      <c r="D1613" s="646">
        <v>33</v>
      </c>
      <c r="F1613" s="654" t="str">
        <f>IF(M1613="R",VLOOKUP(D1613,'Routes and Directions'!$A$2:$D$283,3,FALSE),VLOOKUP(D1613,'Routes and Directions'!$A$2:$D$283,4,FALSE))</f>
        <v>SB</v>
      </c>
      <c r="G1613" s="646" t="s">
        <v>118</v>
      </c>
      <c r="H1613" s="646">
        <v>11.166</v>
      </c>
      <c r="I1613" s="646">
        <v>11.638999999999999</v>
      </c>
      <c r="K1613" s="646">
        <v>81.832999999999998</v>
      </c>
      <c r="L1613" s="646">
        <v>82.305999999999997</v>
      </c>
      <c r="M1613" s="646" t="s">
        <v>121</v>
      </c>
      <c r="N1613" s="657" t="s">
        <v>115</v>
      </c>
      <c r="O1613" s="646" t="s">
        <v>413</v>
      </c>
    </row>
    <row r="1614" spans="1:15">
      <c r="A1614" s="647">
        <v>1613</v>
      </c>
      <c r="B1614" s="647">
        <v>20000</v>
      </c>
      <c r="C1614" s="646" t="s">
        <v>198</v>
      </c>
      <c r="D1614" s="646">
        <v>33</v>
      </c>
      <c r="F1614" s="654" t="str">
        <f>IF(M1614="R",VLOOKUP(D1614,'Routes and Directions'!$A$2:$D$283,3,FALSE),VLOOKUP(D1614,'Routes and Directions'!$A$2:$D$283,4,FALSE))</f>
        <v>SB</v>
      </c>
      <c r="H1614" s="646">
        <v>11.605</v>
      </c>
      <c r="I1614" s="646">
        <v>17.824999999999999</v>
      </c>
      <c r="K1614" s="646">
        <v>82.305999999999997</v>
      </c>
      <c r="L1614" s="646">
        <v>88.525999999999996</v>
      </c>
      <c r="M1614" s="646" t="s">
        <v>121</v>
      </c>
      <c r="N1614" s="657" t="s">
        <v>115</v>
      </c>
      <c r="O1614" s="646" t="s">
        <v>413</v>
      </c>
    </row>
    <row r="1615" spans="1:15">
      <c r="A1615" s="647">
        <v>1614</v>
      </c>
      <c r="B1615" s="647">
        <v>20000</v>
      </c>
      <c r="C1615" s="646" t="s">
        <v>198</v>
      </c>
      <c r="D1615" s="646">
        <v>33</v>
      </c>
      <c r="F1615" s="654" t="str">
        <f>IF(M1615="R",VLOOKUP(D1615,'Routes and Directions'!$A$2:$D$283,3,FALSE),VLOOKUP(D1615,'Routes and Directions'!$A$2:$D$283,4,FALSE))</f>
        <v>SB</v>
      </c>
      <c r="H1615" s="646">
        <v>17.824999999999999</v>
      </c>
      <c r="I1615" s="646">
        <v>17.844000000000001</v>
      </c>
      <c r="K1615" s="646">
        <v>88.525999999999996</v>
      </c>
      <c r="L1615" s="646">
        <v>88.545000000000002</v>
      </c>
      <c r="M1615" s="646" t="s">
        <v>121</v>
      </c>
      <c r="N1615" s="657" t="s">
        <v>123</v>
      </c>
      <c r="O1615" s="646" t="s">
        <v>413</v>
      </c>
    </row>
    <row r="1616" spans="1:15">
      <c r="A1616" s="647">
        <v>1615</v>
      </c>
      <c r="B1616" s="647">
        <v>20000</v>
      </c>
      <c r="C1616" s="646" t="s">
        <v>198</v>
      </c>
      <c r="D1616" s="646">
        <v>33</v>
      </c>
      <c r="F1616" s="654" t="str">
        <f>IF(M1616="R",VLOOKUP(D1616,'Routes and Directions'!$A$2:$D$283,3,FALSE),VLOOKUP(D1616,'Routes and Directions'!$A$2:$D$283,4,FALSE))</f>
        <v>SB</v>
      </c>
      <c r="H1616" s="646">
        <v>17.844000000000001</v>
      </c>
      <c r="I1616" s="646">
        <v>73.742999999999995</v>
      </c>
      <c r="K1616" s="646">
        <v>88.545000000000002</v>
      </c>
      <c r="L1616" s="646">
        <v>144.44399999999999</v>
      </c>
      <c r="M1616" s="646" t="s">
        <v>121</v>
      </c>
      <c r="N1616" s="657" t="s">
        <v>115</v>
      </c>
      <c r="O1616" s="646" t="s">
        <v>413</v>
      </c>
    </row>
    <row r="1617" spans="1:15">
      <c r="A1617" s="647">
        <v>1616</v>
      </c>
      <c r="B1617" s="647">
        <v>26400</v>
      </c>
      <c r="C1617" s="646" t="s">
        <v>199</v>
      </c>
      <c r="D1617" s="646">
        <v>33</v>
      </c>
      <c r="F1617" s="654" t="str">
        <f>IF(M1617="R",VLOOKUP(D1617,'Routes and Directions'!$A$2:$D$283,3,FALSE),VLOOKUP(D1617,'Routes and Directions'!$A$2:$D$283,4,FALSE))</f>
        <v>SB</v>
      </c>
      <c r="H1617" s="646">
        <v>0</v>
      </c>
      <c r="I1617" s="646">
        <v>18.994</v>
      </c>
      <c r="K1617" s="646">
        <v>144.44399999999999</v>
      </c>
      <c r="L1617" s="646">
        <v>163.43799999999999</v>
      </c>
      <c r="M1617" s="646" t="s">
        <v>121</v>
      </c>
      <c r="N1617" s="657" t="s">
        <v>115</v>
      </c>
      <c r="O1617" s="646" t="s">
        <v>413</v>
      </c>
    </row>
    <row r="1618" spans="1:15">
      <c r="A1618" s="647">
        <v>1617</v>
      </c>
      <c r="B1618" s="647">
        <v>28600</v>
      </c>
      <c r="C1618" s="646" t="s">
        <v>197</v>
      </c>
      <c r="D1618" s="646">
        <v>33</v>
      </c>
      <c r="F1618" s="654" t="str">
        <f>IF(M1618="R",VLOOKUP(D1618,'Routes and Directions'!$A$2:$D$283,3,FALSE),VLOOKUP(D1618,'Routes and Directions'!$A$2:$D$283,4,FALSE))</f>
        <v>SB</v>
      </c>
      <c r="H1618" s="646">
        <v>0</v>
      </c>
      <c r="I1618" s="646">
        <v>10.647</v>
      </c>
      <c r="K1618" s="646">
        <v>163.43799999999999</v>
      </c>
      <c r="L1618" s="646">
        <v>174.08500000000001</v>
      </c>
      <c r="M1618" s="646" t="s">
        <v>121</v>
      </c>
      <c r="N1618" s="657" t="s">
        <v>115</v>
      </c>
      <c r="O1618" s="646" t="s">
        <v>413</v>
      </c>
    </row>
    <row r="1619" spans="1:15">
      <c r="A1619" s="647">
        <v>1618</v>
      </c>
      <c r="B1619" s="647">
        <v>29100</v>
      </c>
      <c r="C1619" s="646" t="s">
        <v>197</v>
      </c>
      <c r="D1619" s="646">
        <v>33</v>
      </c>
      <c r="F1619" s="654" t="str">
        <f>IF(M1619="R",VLOOKUP(D1619,'Routes and Directions'!$A$2:$D$283,3,FALSE),VLOOKUP(D1619,'Routes and Directions'!$A$2:$D$283,4,FALSE))</f>
        <v>SB</v>
      </c>
      <c r="G1619" s="646" t="s">
        <v>118</v>
      </c>
      <c r="H1619" s="646">
        <v>10.647</v>
      </c>
      <c r="I1619" s="646">
        <v>10.843</v>
      </c>
      <c r="K1619" s="646">
        <v>174.08500000000001</v>
      </c>
      <c r="L1619" s="646">
        <v>174.28100000000001</v>
      </c>
      <c r="M1619" s="646" t="s">
        <v>121</v>
      </c>
      <c r="N1619" s="657" t="s">
        <v>115</v>
      </c>
      <c r="O1619" s="646" t="s">
        <v>413</v>
      </c>
    </row>
    <row r="1620" spans="1:15">
      <c r="A1620" s="647">
        <v>1619</v>
      </c>
      <c r="B1620" s="647">
        <v>29200</v>
      </c>
      <c r="C1620" s="646" t="s">
        <v>197</v>
      </c>
      <c r="D1620" s="646">
        <v>33</v>
      </c>
      <c r="F1620" s="654" t="str">
        <f>IF(M1620="R",VLOOKUP(D1620,'Routes and Directions'!$A$2:$D$283,3,FALSE),VLOOKUP(D1620,'Routes and Directions'!$A$2:$D$283,4,FALSE))</f>
        <v>SB</v>
      </c>
      <c r="H1620" s="646">
        <v>10.8</v>
      </c>
      <c r="I1620" s="646">
        <v>18.289000000000001</v>
      </c>
      <c r="K1620" s="646">
        <v>174.28100000000001</v>
      </c>
      <c r="L1620" s="646">
        <v>181.77</v>
      </c>
      <c r="M1620" s="646" t="s">
        <v>121</v>
      </c>
      <c r="N1620" s="657" t="s">
        <v>115</v>
      </c>
      <c r="O1620" s="646" t="s">
        <v>413</v>
      </c>
    </row>
    <row r="1621" spans="1:15">
      <c r="A1621" s="647">
        <v>1620</v>
      </c>
      <c r="B1621" s="647">
        <v>32150</v>
      </c>
      <c r="C1621" s="646" t="s">
        <v>197</v>
      </c>
      <c r="D1621" s="646">
        <v>33</v>
      </c>
      <c r="F1621" s="654" t="str">
        <f>IF(M1621="R",VLOOKUP(D1621,'Routes and Directions'!$A$2:$D$283,3,FALSE),VLOOKUP(D1621,'Routes and Directions'!$A$2:$D$283,4,FALSE))</f>
        <v>SB</v>
      </c>
      <c r="G1621" s="646" t="s">
        <v>118</v>
      </c>
      <c r="H1621" s="646">
        <v>18.289000000000001</v>
      </c>
      <c r="I1621" s="646">
        <v>18.847999999999999</v>
      </c>
      <c r="K1621" s="646">
        <v>181.77</v>
      </c>
      <c r="L1621" s="646">
        <v>182.32900000000001</v>
      </c>
      <c r="M1621" s="646" t="s">
        <v>121</v>
      </c>
      <c r="N1621" s="657" t="s">
        <v>115</v>
      </c>
      <c r="O1621" s="646" t="s">
        <v>413</v>
      </c>
    </row>
    <row r="1622" spans="1:15">
      <c r="A1622" s="647">
        <v>1621</v>
      </c>
      <c r="B1622" s="647">
        <v>32410</v>
      </c>
      <c r="C1622" s="646" t="s">
        <v>197</v>
      </c>
      <c r="D1622" s="646">
        <v>33</v>
      </c>
      <c r="F1622" s="654" t="str">
        <f>IF(M1622="R",VLOOKUP(D1622,'Routes and Directions'!$A$2:$D$283,3,FALSE),VLOOKUP(D1622,'Routes and Directions'!$A$2:$D$283,4,FALSE))</f>
        <v>SB</v>
      </c>
      <c r="H1622" s="646">
        <v>18.866</v>
      </c>
      <c r="I1622" s="646">
        <v>26.93</v>
      </c>
      <c r="K1622" s="646">
        <v>182.32900000000001</v>
      </c>
      <c r="L1622" s="646">
        <v>190.393</v>
      </c>
      <c r="M1622" s="646" t="s">
        <v>121</v>
      </c>
      <c r="N1622" s="657" t="s">
        <v>115</v>
      </c>
      <c r="O1622" s="646" t="s">
        <v>413</v>
      </c>
    </row>
    <row r="1623" spans="1:15">
      <c r="A1623" s="647">
        <v>1622</v>
      </c>
      <c r="B1623" s="647">
        <v>33200</v>
      </c>
      <c r="C1623" s="646" t="s">
        <v>197</v>
      </c>
      <c r="D1623" s="646">
        <v>33</v>
      </c>
      <c r="F1623" s="654" t="str">
        <f>IF(M1623="R",VLOOKUP(D1623,'Routes and Directions'!$A$2:$D$283,3,FALSE),VLOOKUP(D1623,'Routes and Directions'!$A$2:$D$283,4,FALSE))</f>
        <v>SB</v>
      </c>
      <c r="G1623" s="646" t="s">
        <v>118</v>
      </c>
      <c r="H1623" s="646">
        <v>26.93</v>
      </c>
      <c r="I1623" s="646">
        <v>29.021000000000001</v>
      </c>
      <c r="K1623" s="646">
        <v>190.393</v>
      </c>
      <c r="L1623" s="646">
        <v>192.48400000000001</v>
      </c>
      <c r="M1623" s="646" t="s">
        <v>121</v>
      </c>
      <c r="N1623" s="657" t="s">
        <v>115</v>
      </c>
      <c r="O1623" s="646" t="s">
        <v>413</v>
      </c>
    </row>
    <row r="1624" spans="1:15">
      <c r="A1624" s="647">
        <v>1623</v>
      </c>
      <c r="B1624" s="647">
        <v>34000</v>
      </c>
      <c r="C1624" s="646" t="s">
        <v>197</v>
      </c>
      <c r="D1624" s="646">
        <v>33</v>
      </c>
      <c r="F1624" s="654" t="str">
        <f>IF(M1624="R",VLOOKUP(D1624,'Routes and Directions'!$A$2:$D$283,3,FALSE),VLOOKUP(D1624,'Routes and Directions'!$A$2:$D$283,4,FALSE))</f>
        <v>SB</v>
      </c>
      <c r="G1624" s="646" t="s">
        <v>118</v>
      </c>
      <c r="H1624" s="646">
        <v>39.823999999999998</v>
      </c>
      <c r="I1624" s="646">
        <v>40.146000000000001</v>
      </c>
      <c r="K1624" s="646">
        <v>192.48400000000001</v>
      </c>
      <c r="L1624" s="646">
        <v>192.80600000000001</v>
      </c>
      <c r="M1624" s="646" t="s">
        <v>121</v>
      </c>
      <c r="N1624" s="657" t="s">
        <v>115</v>
      </c>
      <c r="O1624" s="646" t="s">
        <v>413</v>
      </c>
    </row>
    <row r="1625" spans="1:15">
      <c r="A1625" s="647">
        <v>1624</v>
      </c>
      <c r="B1625" s="647">
        <v>34400</v>
      </c>
      <c r="C1625" s="646" t="s">
        <v>197</v>
      </c>
      <c r="D1625" s="646">
        <v>33</v>
      </c>
      <c r="F1625" s="654" t="str">
        <f>IF(M1625="R",VLOOKUP(D1625,'Routes and Directions'!$A$2:$D$283,3,FALSE),VLOOKUP(D1625,'Routes and Directions'!$A$2:$D$283,4,FALSE))</f>
        <v>SB</v>
      </c>
      <c r="H1625" s="646">
        <v>40.133000000000003</v>
      </c>
      <c r="I1625" s="646">
        <v>62.268000000000001</v>
      </c>
      <c r="K1625" s="646">
        <v>192.80600000000001</v>
      </c>
      <c r="L1625" s="646">
        <v>214.941</v>
      </c>
      <c r="M1625" s="646" t="s">
        <v>121</v>
      </c>
      <c r="N1625" s="657" t="s">
        <v>115</v>
      </c>
      <c r="O1625" s="646" t="s">
        <v>413</v>
      </c>
    </row>
    <row r="1626" spans="1:15">
      <c r="A1626" s="647">
        <v>1625</v>
      </c>
      <c r="B1626" s="647">
        <v>36200</v>
      </c>
      <c r="C1626" s="646" t="s">
        <v>197</v>
      </c>
      <c r="D1626" s="646">
        <v>33</v>
      </c>
      <c r="F1626" s="654" t="str">
        <f>IF(M1626="R",VLOOKUP(D1626,'Routes and Directions'!$A$2:$D$283,3,FALSE),VLOOKUP(D1626,'Routes and Directions'!$A$2:$D$283,4,FALSE))</f>
        <v>SB</v>
      </c>
      <c r="G1626" s="646" t="s">
        <v>118</v>
      </c>
      <c r="H1626" s="646">
        <v>62.268000000000001</v>
      </c>
      <c r="I1626" s="646">
        <v>68.540000000000006</v>
      </c>
      <c r="K1626" s="646">
        <v>214.941</v>
      </c>
      <c r="L1626" s="646">
        <v>221.21299999999999</v>
      </c>
      <c r="M1626" s="646" t="s">
        <v>121</v>
      </c>
      <c r="N1626" s="657" t="s">
        <v>115</v>
      </c>
      <c r="O1626" s="646" t="s">
        <v>413</v>
      </c>
    </row>
    <row r="1627" spans="1:15">
      <c r="A1627" s="647">
        <v>1626</v>
      </c>
      <c r="B1627" s="647">
        <v>37100</v>
      </c>
      <c r="C1627" s="646" t="s">
        <v>197</v>
      </c>
      <c r="D1627" s="646">
        <v>33</v>
      </c>
      <c r="F1627" s="654" t="str">
        <f>IF(M1627="R",VLOOKUP(D1627,'Routes and Directions'!$A$2:$D$283,3,FALSE),VLOOKUP(D1627,'Routes and Directions'!$A$2:$D$283,4,FALSE))</f>
        <v>SB</v>
      </c>
      <c r="H1627" s="650">
        <v>68.605000000000004</v>
      </c>
      <c r="I1627" s="650">
        <v>69.123999999999995</v>
      </c>
      <c r="K1627" s="646">
        <v>221.21299999999999</v>
      </c>
      <c r="L1627" s="646">
        <v>221.732</v>
      </c>
      <c r="M1627" s="646" t="s">
        <v>121</v>
      </c>
      <c r="N1627" s="657" t="s">
        <v>115</v>
      </c>
      <c r="O1627" s="646" t="s">
        <v>413</v>
      </c>
    </row>
    <row r="1628" spans="1:15">
      <c r="A1628" s="647">
        <v>1627</v>
      </c>
      <c r="B1628" s="647">
        <v>37600</v>
      </c>
      <c r="C1628" s="646" t="s">
        <v>197</v>
      </c>
      <c r="D1628" s="646">
        <v>33</v>
      </c>
      <c r="F1628" s="654" t="str">
        <f>IF(M1628="R",VLOOKUP(D1628,'Routes and Directions'!$A$2:$D$283,3,FALSE),VLOOKUP(D1628,'Routes and Directions'!$A$2:$D$283,4,FALSE))</f>
        <v>SB</v>
      </c>
      <c r="H1628" s="650">
        <v>69.224000000000004</v>
      </c>
      <c r="I1628" s="650">
        <v>69.459000000000003</v>
      </c>
      <c r="K1628" s="646">
        <v>221.732</v>
      </c>
      <c r="L1628" s="646">
        <v>221.96700000000001</v>
      </c>
      <c r="M1628" s="646" t="s">
        <v>121</v>
      </c>
      <c r="N1628" s="657" t="s">
        <v>115</v>
      </c>
      <c r="O1628" s="646" t="s">
        <v>413</v>
      </c>
    </row>
    <row r="1629" spans="1:15">
      <c r="A1629" s="647">
        <v>1628</v>
      </c>
      <c r="B1629" s="647">
        <v>37600</v>
      </c>
      <c r="C1629" s="646" t="s">
        <v>197</v>
      </c>
      <c r="D1629" s="646">
        <v>33</v>
      </c>
      <c r="F1629" s="654" t="str">
        <f>IF(M1629="R",VLOOKUP(D1629,'Routes and Directions'!$A$2:$D$283,3,FALSE),VLOOKUP(D1629,'Routes and Directions'!$A$2:$D$283,4,FALSE))</f>
        <v>SB</v>
      </c>
      <c r="H1629" s="646">
        <v>69.459000000000003</v>
      </c>
      <c r="I1629" s="646">
        <v>70.814999999999998</v>
      </c>
      <c r="K1629" s="646">
        <v>221.96700000000001</v>
      </c>
      <c r="L1629" s="646">
        <v>223.32300000000001</v>
      </c>
      <c r="M1629" s="646" t="s">
        <v>121</v>
      </c>
      <c r="N1629" s="657" t="s">
        <v>123</v>
      </c>
      <c r="O1629" s="646" t="s">
        <v>413</v>
      </c>
    </row>
    <row r="1630" spans="1:15">
      <c r="A1630" s="647">
        <v>1629</v>
      </c>
      <c r="B1630" s="647">
        <v>37600</v>
      </c>
      <c r="C1630" s="646" t="s">
        <v>197</v>
      </c>
      <c r="D1630" s="646">
        <v>33</v>
      </c>
      <c r="F1630" s="654" t="str">
        <f>IF(M1630="R",VLOOKUP(D1630,'Routes and Directions'!$A$2:$D$283,3,FALSE),VLOOKUP(D1630,'Routes and Directions'!$A$2:$D$283,4,FALSE))</f>
        <v>SB</v>
      </c>
      <c r="H1630" s="646">
        <v>70.814999999999998</v>
      </c>
      <c r="I1630" s="646">
        <v>79.861999999999995</v>
      </c>
      <c r="K1630" s="646">
        <v>223.32300000000001</v>
      </c>
      <c r="L1630" s="646">
        <v>232.37</v>
      </c>
      <c r="M1630" s="646" t="s">
        <v>121</v>
      </c>
      <c r="N1630" s="657" t="s">
        <v>115</v>
      </c>
      <c r="O1630" s="646" t="s">
        <v>413</v>
      </c>
    </row>
    <row r="1631" spans="1:15">
      <c r="A1631" s="647">
        <v>1630</v>
      </c>
      <c r="B1631" s="647">
        <v>40300</v>
      </c>
      <c r="C1631" s="646" t="s">
        <v>197</v>
      </c>
      <c r="D1631" s="646">
        <v>33</v>
      </c>
      <c r="F1631" s="654" t="str">
        <f>IF(M1631="R",VLOOKUP(D1631,'Routes and Directions'!$A$2:$D$283,3,FALSE),VLOOKUP(D1631,'Routes and Directions'!$A$2:$D$283,4,FALSE))</f>
        <v>SB</v>
      </c>
      <c r="G1631" s="646" t="s">
        <v>118</v>
      </c>
      <c r="H1631" s="646">
        <v>79.861999999999995</v>
      </c>
      <c r="I1631" s="646">
        <v>83.05</v>
      </c>
      <c r="K1631" s="646">
        <v>232.37</v>
      </c>
      <c r="L1631" s="646">
        <v>235.55799999999999</v>
      </c>
      <c r="M1631" s="646" t="s">
        <v>121</v>
      </c>
      <c r="N1631" s="657" t="s">
        <v>115</v>
      </c>
      <c r="O1631" s="646" t="s">
        <v>413</v>
      </c>
    </row>
    <row r="1632" spans="1:15">
      <c r="A1632" s="647">
        <v>1631</v>
      </c>
      <c r="B1632" s="647">
        <v>41200</v>
      </c>
      <c r="C1632" s="646" t="s">
        <v>212</v>
      </c>
      <c r="D1632" s="646">
        <v>33</v>
      </c>
      <c r="F1632" s="654" t="str">
        <f>IF(M1632="R",VLOOKUP(D1632,'Routes and Directions'!$A$2:$D$283,3,FALSE),VLOOKUP(D1632,'Routes and Directions'!$A$2:$D$283,4,FALSE))</f>
        <v>SB</v>
      </c>
      <c r="G1632" s="646" t="s">
        <v>118</v>
      </c>
      <c r="H1632" s="646">
        <v>0</v>
      </c>
      <c r="I1632" s="646">
        <v>1.173</v>
      </c>
      <c r="K1632" s="646">
        <v>235.55799999999999</v>
      </c>
      <c r="L1632" s="646">
        <v>236.73099999999999</v>
      </c>
      <c r="M1632" s="646" t="s">
        <v>121</v>
      </c>
      <c r="N1632" s="657" t="s">
        <v>115</v>
      </c>
      <c r="O1632" s="646" t="s">
        <v>413</v>
      </c>
    </row>
    <row r="1633" spans="1:15">
      <c r="A1633" s="647">
        <v>1632</v>
      </c>
      <c r="B1633" s="647">
        <v>42000</v>
      </c>
      <c r="C1633" s="646" t="s">
        <v>212</v>
      </c>
      <c r="D1633" s="646">
        <v>33</v>
      </c>
      <c r="F1633" s="654" t="str">
        <f>IF(M1633="R",VLOOKUP(D1633,'Routes and Directions'!$A$2:$D$283,3,FALSE),VLOOKUP(D1633,'Routes and Directions'!$A$2:$D$283,4,FALSE))</f>
        <v>SB</v>
      </c>
      <c r="H1633" s="646">
        <v>1.169</v>
      </c>
      <c r="I1633" s="646">
        <v>5.5</v>
      </c>
      <c r="K1633" s="646">
        <v>236.73099999999999</v>
      </c>
      <c r="L1633" s="646">
        <v>241.06200000000001</v>
      </c>
      <c r="M1633" s="646" t="s">
        <v>121</v>
      </c>
      <c r="N1633" s="657" t="s">
        <v>115</v>
      </c>
      <c r="O1633" s="646" t="s">
        <v>413</v>
      </c>
    </row>
    <row r="1634" spans="1:15">
      <c r="A1634" s="647">
        <v>1633</v>
      </c>
      <c r="B1634" s="647">
        <v>43700</v>
      </c>
      <c r="C1634" s="646" t="s">
        <v>212</v>
      </c>
      <c r="D1634" s="646">
        <v>33</v>
      </c>
      <c r="F1634" s="654" t="str">
        <f>IF(M1634="R",VLOOKUP(D1634,'Routes and Directions'!$A$2:$D$283,3,FALSE),VLOOKUP(D1634,'Routes and Directions'!$A$2:$D$283,4,FALSE))</f>
        <v>SB</v>
      </c>
      <c r="G1634" s="646" t="s">
        <v>118</v>
      </c>
      <c r="H1634" s="646">
        <v>5.5</v>
      </c>
      <c r="I1634" s="646">
        <v>5.6349999999999998</v>
      </c>
      <c r="K1634" s="646">
        <v>241.06200000000001</v>
      </c>
      <c r="L1634" s="646">
        <v>241.197</v>
      </c>
      <c r="M1634" s="646" t="s">
        <v>121</v>
      </c>
      <c r="N1634" s="657" t="s">
        <v>115</v>
      </c>
      <c r="O1634" s="646" t="s">
        <v>413</v>
      </c>
    </row>
    <row r="1635" spans="1:15">
      <c r="A1635" s="647">
        <v>1634</v>
      </c>
      <c r="B1635" s="647">
        <v>44000</v>
      </c>
      <c r="C1635" s="646" t="s">
        <v>212</v>
      </c>
      <c r="D1635" s="646">
        <v>33</v>
      </c>
      <c r="F1635" s="654" t="str">
        <f>IF(M1635="R",VLOOKUP(D1635,'Routes and Directions'!$A$2:$D$283,3,FALSE),VLOOKUP(D1635,'Routes and Directions'!$A$2:$D$283,4,FALSE))</f>
        <v>SB</v>
      </c>
      <c r="G1635" s="646" t="s">
        <v>121</v>
      </c>
      <c r="H1635" s="646">
        <v>5.6349999999999998</v>
      </c>
      <c r="I1635" s="646">
        <v>5.6779999999999999</v>
      </c>
      <c r="K1635" s="646">
        <v>241.197</v>
      </c>
      <c r="L1635" s="646">
        <v>241.24</v>
      </c>
      <c r="M1635" s="646" t="s">
        <v>121</v>
      </c>
      <c r="N1635" s="657" t="s">
        <v>115</v>
      </c>
      <c r="O1635" s="646" t="s">
        <v>413</v>
      </c>
    </row>
    <row r="1636" spans="1:15">
      <c r="A1636" s="647">
        <v>1635</v>
      </c>
      <c r="B1636" s="647">
        <v>45310</v>
      </c>
      <c r="C1636" s="646" t="s">
        <v>212</v>
      </c>
      <c r="D1636" s="646">
        <v>33</v>
      </c>
      <c r="F1636" s="654" t="str">
        <f>IF(M1636="R",VLOOKUP(D1636,'Routes and Directions'!$A$2:$D$283,3,FALSE),VLOOKUP(D1636,'Routes and Directions'!$A$2:$D$283,4,FALSE))</f>
        <v>SB</v>
      </c>
      <c r="G1636" s="646" t="s">
        <v>118</v>
      </c>
      <c r="H1636" s="646">
        <v>13.238</v>
      </c>
      <c r="I1636" s="646">
        <v>16.161000000000001</v>
      </c>
      <c r="K1636" s="646">
        <v>241.24</v>
      </c>
      <c r="L1636" s="646">
        <v>244.16300000000001</v>
      </c>
      <c r="M1636" s="646" t="s">
        <v>121</v>
      </c>
      <c r="N1636" s="657" t="s">
        <v>115</v>
      </c>
      <c r="O1636" s="646" t="s">
        <v>413</v>
      </c>
    </row>
    <row r="1637" spans="1:15">
      <c r="A1637" s="647">
        <v>1636</v>
      </c>
      <c r="B1637" s="647">
        <v>45310</v>
      </c>
      <c r="C1637" s="646" t="s">
        <v>212</v>
      </c>
      <c r="D1637" s="646">
        <v>33</v>
      </c>
      <c r="F1637" s="654" t="str">
        <f>IF(M1637="R",VLOOKUP(D1637,'Routes and Directions'!$A$2:$D$283,3,FALSE),VLOOKUP(D1637,'Routes and Directions'!$A$2:$D$283,4,FALSE))</f>
        <v>SB</v>
      </c>
      <c r="G1637" s="646" t="s">
        <v>118</v>
      </c>
      <c r="H1637" s="646">
        <v>16.161000000000001</v>
      </c>
      <c r="I1637" s="646">
        <v>16.376000000000001</v>
      </c>
      <c r="K1637" s="646">
        <v>244.16300000000001</v>
      </c>
      <c r="L1637" s="646">
        <v>244.37799999999999</v>
      </c>
      <c r="M1637" s="646" t="s">
        <v>121</v>
      </c>
      <c r="N1637" s="657" t="s">
        <v>123</v>
      </c>
      <c r="O1637" s="646" t="s">
        <v>413</v>
      </c>
    </row>
    <row r="1638" spans="1:15">
      <c r="A1638" s="647">
        <v>1637</v>
      </c>
      <c r="B1638" s="647">
        <v>45390</v>
      </c>
      <c r="C1638" s="646" t="s">
        <v>212</v>
      </c>
      <c r="D1638" s="646">
        <v>33</v>
      </c>
      <c r="F1638" s="654" t="str">
        <f>IF(M1638="R",VLOOKUP(D1638,'Routes and Directions'!$A$2:$D$283,3,FALSE),VLOOKUP(D1638,'Routes and Directions'!$A$2:$D$283,4,FALSE))</f>
        <v>SB</v>
      </c>
      <c r="G1638" s="646" t="s">
        <v>118</v>
      </c>
      <c r="H1638" s="646">
        <v>16.376000000000001</v>
      </c>
      <c r="I1638" s="646">
        <v>16.643000000000001</v>
      </c>
      <c r="K1638" s="646">
        <v>244.37799999999999</v>
      </c>
      <c r="L1638" s="646">
        <v>244.64500000000001</v>
      </c>
      <c r="M1638" s="646" t="s">
        <v>121</v>
      </c>
      <c r="N1638" s="657" t="s">
        <v>115</v>
      </c>
      <c r="O1638" s="646" t="s">
        <v>413</v>
      </c>
    </row>
    <row r="1639" spans="1:15">
      <c r="A1639" s="647">
        <v>1638</v>
      </c>
      <c r="B1639" s="647">
        <v>45500</v>
      </c>
      <c r="C1639" s="646" t="s">
        <v>212</v>
      </c>
      <c r="D1639" s="646">
        <v>33</v>
      </c>
      <c r="F1639" s="654" t="str">
        <f>IF(M1639="R",VLOOKUP(D1639,'Routes and Directions'!$A$2:$D$283,3,FALSE),VLOOKUP(D1639,'Routes and Directions'!$A$2:$D$283,4,FALSE))</f>
        <v>SB</v>
      </c>
      <c r="H1639" s="646">
        <v>16.643000000000001</v>
      </c>
      <c r="I1639" s="646">
        <v>16.681999999999999</v>
      </c>
      <c r="K1639" s="646">
        <v>244.64500000000001</v>
      </c>
      <c r="L1639" s="646">
        <v>244.684</v>
      </c>
      <c r="M1639" s="646" t="s">
        <v>121</v>
      </c>
      <c r="N1639" s="657" t="s">
        <v>115</v>
      </c>
      <c r="O1639" s="646" t="s">
        <v>413</v>
      </c>
    </row>
    <row r="1640" spans="1:15">
      <c r="A1640" s="647">
        <v>1639</v>
      </c>
      <c r="B1640" s="647">
        <v>45500</v>
      </c>
      <c r="C1640" s="646" t="s">
        <v>212</v>
      </c>
      <c r="D1640" s="646">
        <v>33</v>
      </c>
      <c r="F1640" s="654" t="str">
        <f>IF(M1640="R",VLOOKUP(D1640,'Routes and Directions'!$A$2:$D$283,3,FALSE),VLOOKUP(D1640,'Routes and Directions'!$A$2:$D$283,4,FALSE))</f>
        <v>SB</v>
      </c>
      <c r="H1640" s="646">
        <v>16.681999999999999</v>
      </c>
      <c r="I1640" s="646">
        <v>16.959</v>
      </c>
      <c r="K1640" s="646">
        <v>244.684</v>
      </c>
      <c r="L1640" s="646">
        <v>244.96100000000001</v>
      </c>
      <c r="M1640" s="646" t="s">
        <v>121</v>
      </c>
      <c r="N1640" s="657" t="s">
        <v>123</v>
      </c>
      <c r="O1640" s="646" t="s">
        <v>413</v>
      </c>
    </row>
    <row r="1641" spans="1:15">
      <c r="A1641" s="647">
        <v>1640</v>
      </c>
      <c r="B1641" s="647">
        <v>45700</v>
      </c>
      <c r="C1641" s="646" t="s">
        <v>212</v>
      </c>
      <c r="D1641" s="646">
        <v>33</v>
      </c>
      <c r="F1641" s="654" t="str">
        <f>IF(M1641="R",VLOOKUP(D1641,'Routes and Directions'!$A$2:$D$283,3,FALSE),VLOOKUP(D1641,'Routes and Directions'!$A$2:$D$283,4,FALSE))</f>
        <v>SB</v>
      </c>
      <c r="H1641" s="646">
        <v>16.959</v>
      </c>
      <c r="I1641" s="646">
        <v>26.463999999999999</v>
      </c>
      <c r="K1641" s="646">
        <v>244.96100000000001</v>
      </c>
      <c r="L1641" s="646">
        <v>254.46600000000001</v>
      </c>
      <c r="M1641" s="646" t="s">
        <v>121</v>
      </c>
      <c r="N1641" s="657" t="s">
        <v>115</v>
      </c>
      <c r="O1641" s="646" t="s">
        <v>413</v>
      </c>
    </row>
    <row r="1642" spans="1:15">
      <c r="A1642" s="647">
        <v>1641</v>
      </c>
      <c r="B1642" s="647">
        <v>47200</v>
      </c>
      <c r="C1642" s="646" t="s">
        <v>212</v>
      </c>
      <c r="D1642" s="646">
        <v>33</v>
      </c>
      <c r="F1642" s="654" t="str">
        <f>IF(M1642="R",VLOOKUP(D1642,'Routes and Directions'!$A$2:$D$283,3,FALSE),VLOOKUP(D1642,'Routes and Directions'!$A$2:$D$283,4,FALSE))</f>
        <v>SB</v>
      </c>
      <c r="H1642" s="646">
        <v>27.111000000000001</v>
      </c>
      <c r="I1642" s="646">
        <v>30.302</v>
      </c>
      <c r="K1642" s="646">
        <v>254.46600000000001</v>
      </c>
      <c r="L1642" s="646">
        <v>257.65699999999998</v>
      </c>
      <c r="M1642" s="646" t="s">
        <v>121</v>
      </c>
      <c r="N1642" s="657" t="s">
        <v>115</v>
      </c>
      <c r="O1642" s="646" t="s">
        <v>413</v>
      </c>
    </row>
    <row r="1643" spans="1:15">
      <c r="A1643" s="647">
        <v>1642</v>
      </c>
      <c r="B1643" s="647">
        <v>48000</v>
      </c>
      <c r="C1643" s="646" t="s">
        <v>215</v>
      </c>
      <c r="D1643" s="646">
        <v>33</v>
      </c>
      <c r="F1643" s="654" t="str">
        <f>IF(M1643="R",VLOOKUP(D1643,'Routes and Directions'!$A$2:$D$283,3,FALSE),VLOOKUP(D1643,'Routes and Directions'!$A$2:$D$283,4,FALSE))</f>
        <v>SB</v>
      </c>
      <c r="H1643" s="646">
        <v>0</v>
      </c>
      <c r="I1643" s="646">
        <v>1.103</v>
      </c>
      <c r="K1643" s="646">
        <v>257.65699999999998</v>
      </c>
      <c r="L1643" s="646">
        <v>258.76</v>
      </c>
      <c r="M1643" s="646" t="s">
        <v>121</v>
      </c>
      <c r="N1643" s="657" t="s">
        <v>115</v>
      </c>
      <c r="O1643" s="646" t="s">
        <v>413</v>
      </c>
    </row>
    <row r="1644" spans="1:15">
      <c r="A1644" s="647">
        <v>1643</v>
      </c>
      <c r="B1644" s="647">
        <v>48000</v>
      </c>
      <c r="C1644" s="646" t="s">
        <v>215</v>
      </c>
      <c r="D1644" s="646">
        <v>33</v>
      </c>
      <c r="F1644" s="654" t="str">
        <f>IF(M1644="R",VLOOKUP(D1644,'Routes and Directions'!$A$2:$D$283,3,FALSE),VLOOKUP(D1644,'Routes and Directions'!$A$2:$D$283,4,FALSE))</f>
        <v>SB</v>
      </c>
      <c r="H1644" s="646">
        <v>1.103</v>
      </c>
      <c r="I1644" s="646">
        <v>1.1579999999999999</v>
      </c>
      <c r="K1644" s="646">
        <v>258.76</v>
      </c>
      <c r="L1644" s="646">
        <v>258.815</v>
      </c>
      <c r="M1644" s="646" t="s">
        <v>121</v>
      </c>
      <c r="N1644" s="657" t="s">
        <v>123</v>
      </c>
      <c r="O1644" s="646" t="s">
        <v>413</v>
      </c>
    </row>
    <row r="1645" spans="1:15">
      <c r="A1645" s="647">
        <v>1644</v>
      </c>
      <c r="B1645" s="647">
        <v>48000</v>
      </c>
      <c r="C1645" s="646" t="s">
        <v>215</v>
      </c>
      <c r="D1645" s="646">
        <v>33</v>
      </c>
      <c r="F1645" s="654" t="str">
        <f>IF(M1645="R",VLOOKUP(D1645,'Routes and Directions'!$A$2:$D$283,3,FALSE),VLOOKUP(D1645,'Routes and Directions'!$A$2:$D$283,4,FALSE))</f>
        <v>SB</v>
      </c>
      <c r="H1645" s="646">
        <v>1.1579999999999999</v>
      </c>
      <c r="I1645" s="646">
        <v>27.085999999999999</v>
      </c>
      <c r="K1645" s="646">
        <v>258.815</v>
      </c>
      <c r="L1645" s="646">
        <v>284.74299999999999</v>
      </c>
      <c r="M1645" s="646" t="s">
        <v>121</v>
      </c>
      <c r="N1645" s="657" t="s">
        <v>115</v>
      </c>
      <c r="O1645" s="646" t="s">
        <v>413</v>
      </c>
    </row>
    <row r="1646" spans="1:15">
      <c r="A1646" s="647">
        <v>1645</v>
      </c>
      <c r="B1646" s="647">
        <v>53900</v>
      </c>
      <c r="C1646" s="646" t="s">
        <v>213</v>
      </c>
      <c r="D1646" s="646">
        <v>33</v>
      </c>
      <c r="F1646" s="654" t="str">
        <f>IF(M1646="R",VLOOKUP(D1646,'Routes and Directions'!$A$2:$D$283,3,FALSE),VLOOKUP(D1646,'Routes and Directions'!$A$2:$D$283,4,FALSE))</f>
        <v>SB</v>
      </c>
      <c r="H1646" s="646">
        <v>0</v>
      </c>
      <c r="I1646" s="646">
        <v>4.5839999999999996</v>
      </c>
      <c r="K1646" s="646">
        <v>284.74299999999999</v>
      </c>
      <c r="L1646" s="646">
        <v>289.327</v>
      </c>
      <c r="M1646" s="646" t="s">
        <v>121</v>
      </c>
      <c r="N1646" s="657" t="s">
        <v>115</v>
      </c>
      <c r="O1646" s="646" t="s">
        <v>413</v>
      </c>
    </row>
    <row r="1647" spans="1:15">
      <c r="A1647" s="647">
        <v>1646</v>
      </c>
      <c r="B1647" s="647">
        <v>53900</v>
      </c>
      <c r="C1647" s="646" t="s">
        <v>213</v>
      </c>
      <c r="D1647" s="646">
        <v>33</v>
      </c>
      <c r="F1647" s="654" t="str">
        <f>IF(M1647="R",VLOOKUP(D1647,'Routes and Directions'!$A$2:$D$283,3,FALSE),VLOOKUP(D1647,'Routes and Directions'!$A$2:$D$283,4,FALSE))</f>
        <v>SB</v>
      </c>
      <c r="H1647" s="646">
        <v>4.5839999999999996</v>
      </c>
      <c r="I1647" s="646">
        <v>5.0010000000000003</v>
      </c>
      <c r="K1647" s="646">
        <v>289.327</v>
      </c>
      <c r="L1647" s="646">
        <v>289.74400000000003</v>
      </c>
      <c r="M1647" s="646" t="s">
        <v>121</v>
      </c>
      <c r="N1647" s="657" t="s">
        <v>123</v>
      </c>
      <c r="O1647" s="646" t="s">
        <v>413</v>
      </c>
    </row>
    <row r="1648" spans="1:15">
      <c r="A1648" s="647">
        <v>1647</v>
      </c>
      <c r="B1648" s="647">
        <v>100</v>
      </c>
      <c r="C1648" s="646" t="s">
        <v>196</v>
      </c>
      <c r="D1648" s="646">
        <v>34</v>
      </c>
      <c r="F1648" s="654" t="str">
        <f>IF(M1648="R",VLOOKUP(D1648,'Routes and Directions'!$A$2:$D$283,3,FALSE),VLOOKUP(D1648,'Routes and Directions'!$A$2:$D$283,4,FALSE))</f>
        <v>EB</v>
      </c>
      <c r="H1648" s="646">
        <v>4.2949999999999999</v>
      </c>
      <c r="I1648" s="646">
        <v>13.026999999999999</v>
      </c>
      <c r="K1648" s="646">
        <v>0</v>
      </c>
      <c r="L1648" s="646">
        <v>8.7319999999999993</v>
      </c>
      <c r="M1648" s="646" t="s">
        <v>118</v>
      </c>
      <c r="N1648" s="657" t="s">
        <v>115</v>
      </c>
      <c r="O1648" s="646" t="s">
        <v>414</v>
      </c>
    </row>
    <row r="1649" spans="1:15">
      <c r="A1649" s="647">
        <v>1648</v>
      </c>
      <c r="B1649" s="647">
        <v>2510</v>
      </c>
      <c r="C1649" s="646" t="s">
        <v>196</v>
      </c>
      <c r="D1649" s="646">
        <v>34</v>
      </c>
      <c r="F1649" s="654" t="str">
        <f>IF(M1649="R",VLOOKUP(D1649,'Routes and Directions'!$A$2:$D$283,3,FALSE),VLOOKUP(D1649,'Routes and Directions'!$A$2:$D$283,4,FALSE))</f>
        <v>EB</v>
      </c>
      <c r="G1649" s="646" t="s">
        <v>118</v>
      </c>
      <c r="H1649" s="646">
        <v>13.026999999999999</v>
      </c>
      <c r="I1649" s="646">
        <v>13.603</v>
      </c>
      <c r="K1649" s="646">
        <v>8.7319999999999993</v>
      </c>
      <c r="L1649" s="646">
        <v>9.3079999999999998</v>
      </c>
      <c r="M1649" s="646" t="s">
        <v>118</v>
      </c>
      <c r="N1649" s="657" t="s">
        <v>115</v>
      </c>
      <c r="O1649" s="646" t="s">
        <v>414</v>
      </c>
    </row>
    <row r="1650" spans="1:15">
      <c r="A1650" s="647">
        <v>1649</v>
      </c>
      <c r="B1650" s="647">
        <v>2800</v>
      </c>
      <c r="C1650" s="646" t="s">
        <v>196</v>
      </c>
      <c r="D1650" s="646">
        <v>34</v>
      </c>
      <c r="F1650" s="654" t="str">
        <f>IF(M1650="R",VLOOKUP(D1650,'Routes and Directions'!$A$2:$D$283,3,FALSE),VLOOKUP(D1650,'Routes and Directions'!$A$2:$D$283,4,FALSE))</f>
        <v>EB</v>
      </c>
      <c r="H1650" s="646">
        <v>13.603</v>
      </c>
      <c r="I1650" s="646">
        <v>17.663</v>
      </c>
      <c r="K1650" s="646">
        <v>9.3079999999999998</v>
      </c>
      <c r="L1650" s="646">
        <v>13.368</v>
      </c>
      <c r="M1650" s="646" t="s">
        <v>118</v>
      </c>
      <c r="N1650" s="657" t="s">
        <v>115</v>
      </c>
      <c r="O1650" s="646" t="s">
        <v>414</v>
      </c>
    </row>
    <row r="1651" spans="1:15">
      <c r="A1651" s="647">
        <v>1650</v>
      </c>
      <c r="B1651" s="647">
        <v>100</v>
      </c>
      <c r="C1651" s="646" t="s">
        <v>196</v>
      </c>
      <c r="D1651" s="646">
        <v>34</v>
      </c>
      <c r="F1651" s="654" t="str">
        <f>IF(M1651="R",VLOOKUP(D1651,'Routes and Directions'!$A$2:$D$283,3,FALSE),VLOOKUP(D1651,'Routes and Directions'!$A$2:$D$283,4,FALSE))</f>
        <v>WB</v>
      </c>
      <c r="H1651" s="646">
        <v>4.2949999999999999</v>
      </c>
      <c r="I1651" s="646">
        <v>13.026999999999999</v>
      </c>
      <c r="K1651" s="646">
        <v>0</v>
      </c>
      <c r="L1651" s="646">
        <v>8.7319999999999993</v>
      </c>
      <c r="M1651" s="646" t="s">
        <v>121</v>
      </c>
      <c r="N1651" s="657" t="s">
        <v>115</v>
      </c>
      <c r="O1651" s="646" t="s">
        <v>415</v>
      </c>
    </row>
    <row r="1652" spans="1:15">
      <c r="A1652" s="647">
        <v>1651</v>
      </c>
      <c r="B1652" s="647">
        <v>2510</v>
      </c>
      <c r="C1652" s="646" t="s">
        <v>196</v>
      </c>
      <c r="D1652" s="646">
        <v>34</v>
      </c>
      <c r="F1652" s="654" t="str">
        <f>IF(M1652="R",VLOOKUP(D1652,'Routes and Directions'!$A$2:$D$283,3,FALSE),VLOOKUP(D1652,'Routes and Directions'!$A$2:$D$283,4,FALSE))</f>
        <v>WB</v>
      </c>
      <c r="G1652" s="646" t="s">
        <v>118</v>
      </c>
      <c r="H1652" s="646">
        <v>13.026999999999999</v>
      </c>
      <c r="I1652" s="646">
        <v>13.603</v>
      </c>
      <c r="K1652" s="646">
        <v>8.7319999999999993</v>
      </c>
      <c r="L1652" s="646">
        <v>9.3079999999999998</v>
      </c>
      <c r="M1652" s="646" t="s">
        <v>121</v>
      </c>
      <c r="N1652" s="657" t="s">
        <v>115</v>
      </c>
      <c r="O1652" s="646" t="s">
        <v>415</v>
      </c>
    </row>
    <row r="1653" spans="1:15">
      <c r="A1653" s="647">
        <v>1652</v>
      </c>
      <c r="B1653" s="647">
        <v>2800</v>
      </c>
      <c r="C1653" s="646" t="s">
        <v>196</v>
      </c>
      <c r="D1653" s="646">
        <v>34</v>
      </c>
      <c r="F1653" s="654" t="str">
        <f>IF(M1653="R",VLOOKUP(D1653,'Routes and Directions'!$A$2:$D$283,3,FALSE),VLOOKUP(D1653,'Routes and Directions'!$A$2:$D$283,4,FALSE))</f>
        <v>WB</v>
      </c>
      <c r="H1653" s="646">
        <v>13.603</v>
      </c>
      <c r="I1653" s="646">
        <v>17.663</v>
      </c>
      <c r="K1653" s="646">
        <v>9.3079999999999998</v>
      </c>
      <c r="L1653" s="646">
        <v>13.368</v>
      </c>
      <c r="M1653" s="646" t="s">
        <v>121</v>
      </c>
      <c r="N1653" s="657" t="s">
        <v>115</v>
      </c>
      <c r="O1653" s="646" t="s">
        <v>415</v>
      </c>
    </row>
    <row r="1654" spans="1:15">
      <c r="A1654" s="647">
        <v>1653</v>
      </c>
      <c r="B1654" s="647">
        <v>100</v>
      </c>
      <c r="C1654" s="646" t="s">
        <v>188</v>
      </c>
      <c r="D1654" s="646">
        <v>35</v>
      </c>
      <c r="F1654" s="654" t="str">
        <f>IF(M1654="R",VLOOKUP(D1654,'Routes and Directions'!$A$2:$D$283,3,FALSE),VLOOKUP(D1654,'Routes and Directions'!$A$2:$D$283,4,FALSE))</f>
        <v>NB</v>
      </c>
      <c r="G1654" s="646" t="s">
        <v>118</v>
      </c>
      <c r="H1654" s="646">
        <v>0</v>
      </c>
      <c r="I1654" s="646">
        <v>0.104</v>
      </c>
      <c r="K1654" s="646">
        <v>0</v>
      </c>
      <c r="L1654" s="646">
        <v>0.104</v>
      </c>
      <c r="M1654" s="646" t="s">
        <v>118</v>
      </c>
      <c r="N1654" s="657" t="s">
        <v>115</v>
      </c>
      <c r="O1654" s="646" t="s">
        <v>416</v>
      </c>
    </row>
    <row r="1655" spans="1:15">
      <c r="A1655" s="647">
        <v>1654</v>
      </c>
      <c r="B1655" s="647">
        <v>600</v>
      </c>
      <c r="C1655" s="646" t="s">
        <v>188</v>
      </c>
      <c r="D1655" s="646">
        <v>35</v>
      </c>
      <c r="F1655" s="654" t="str">
        <f>IF(M1655="R",VLOOKUP(D1655,'Routes and Directions'!$A$2:$D$283,3,FALSE),VLOOKUP(D1655,'Routes and Directions'!$A$2:$D$283,4,FALSE))</f>
        <v>NB</v>
      </c>
      <c r="H1655" s="646">
        <v>7.8E-2</v>
      </c>
      <c r="I1655" s="646">
        <v>0.23</v>
      </c>
      <c r="K1655" s="646">
        <v>0.104</v>
      </c>
      <c r="L1655" s="646">
        <v>0.25600000000000001</v>
      </c>
      <c r="M1655" s="646" t="s">
        <v>118</v>
      </c>
      <c r="N1655" s="657" t="s">
        <v>115</v>
      </c>
      <c r="O1655" s="646" t="s">
        <v>416</v>
      </c>
    </row>
    <row r="1656" spans="1:15">
      <c r="A1656" s="647">
        <v>1655</v>
      </c>
      <c r="B1656" s="647">
        <v>650</v>
      </c>
      <c r="C1656" s="646" t="s">
        <v>189</v>
      </c>
      <c r="D1656" s="646">
        <v>35</v>
      </c>
      <c r="F1656" s="654" t="str">
        <f>IF(M1656="R",VLOOKUP(D1656,'Routes and Directions'!$A$2:$D$283,3,FALSE),VLOOKUP(D1656,'Routes and Directions'!$A$2:$D$283,4,FALSE))</f>
        <v>NB</v>
      </c>
      <c r="H1656" s="646">
        <v>0.23</v>
      </c>
      <c r="I1656" s="646">
        <v>7.68</v>
      </c>
      <c r="K1656" s="646">
        <v>0.25600000000000001</v>
      </c>
      <c r="L1656" s="646">
        <v>7.7060000000000004</v>
      </c>
      <c r="M1656" s="646" t="s">
        <v>118</v>
      </c>
      <c r="N1656" s="657" t="s">
        <v>115</v>
      </c>
      <c r="O1656" s="646" t="s">
        <v>416</v>
      </c>
    </row>
    <row r="1657" spans="1:15">
      <c r="A1657" s="647">
        <v>1656</v>
      </c>
      <c r="B1657" s="647">
        <v>950</v>
      </c>
      <c r="C1657" s="646" t="s">
        <v>188</v>
      </c>
      <c r="D1657" s="646">
        <v>35</v>
      </c>
      <c r="F1657" s="654" t="str">
        <f>IF(M1657="R",VLOOKUP(D1657,'Routes and Directions'!$A$2:$D$283,3,FALSE),VLOOKUP(D1657,'Routes and Directions'!$A$2:$D$283,4,FALSE))</f>
        <v>NB</v>
      </c>
      <c r="H1657" s="646">
        <v>7.68</v>
      </c>
      <c r="I1657" s="646">
        <v>17.120999999999999</v>
      </c>
      <c r="K1657" s="646">
        <v>7.7060000000000004</v>
      </c>
      <c r="L1657" s="646">
        <v>17.146999999999998</v>
      </c>
      <c r="M1657" s="646" t="s">
        <v>118</v>
      </c>
      <c r="N1657" s="657" t="s">
        <v>115</v>
      </c>
      <c r="O1657" s="646" t="s">
        <v>416</v>
      </c>
    </row>
    <row r="1658" spans="1:15">
      <c r="A1658" s="647">
        <v>1657</v>
      </c>
      <c r="B1658" s="647">
        <v>1300</v>
      </c>
      <c r="C1658" s="646" t="s">
        <v>190</v>
      </c>
      <c r="D1658" s="646">
        <v>35</v>
      </c>
      <c r="F1658" s="654" t="str">
        <f>IF(M1658="R",VLOOKUP(D1658,'Routes and Directions'!$A$2:$D$283,3,FALSE),VLOOKUP(D1658,'Routes and Directions'!$A$2:$D$283,4,FALSE))</f>
        <v>NB</v>
      </c>
      <c r="H1658" s="646">
        <v>0</v>
      </c>
      <c r="I1658" s="646">
        <v>0.224</v>
      </c>
      <c r="K1658" s="646">
        <v>17.146999999999998</v>
      </c>
      <c r="L1658" s="646">
        <v>17.370999999999999</v>
      </c>
      <c r="M1658" s="646" t="s">
        <v>118</v>
      </c>
      <c r="N1658" s="657" t="s">
        <v>115</v>
      </c>
      <c r="O1658" s="646" t="s">
        <v>416</v>
      </c>
    </row>
    <row r="1659" spans="1:15">
      <c r="A1659" s="647">
        <v>1658</v>
      </c>
      <c r="B1659" s="647">
        <v>1400</v>
      </c>
      <c r="C1659" s="646" t="s">
        <v>188</v>
      </c>
      <c r="D1659" s="646">
        <v>35</v>
      </c>
      <c r="F1659" s="654" t="str">
        <f>IF(M1659="R",VLOOKUP(D1659,'Routes and Directions'!$A$2:$D$283,3,FALSE),VLOOKUP(D1659,'Routes and Directions'!$A$2:$D$283,4,FALSE))</f>
        <v>NB</v>
      </c>
      <c r="G1659" s="646" t="s">
        <v>123</v>
      </c>
      <c r="H1659" s="646">
        <v>0.224</v>
      </c>
      <c r="I1659" s="646">
        <v>0.27500000000000002</v>
      </c>
      <c r="K1659" s="646">
        <v>17.370999999999999</v>
      </c>
      <c r="L1659" s="646">
        <v>17.422000000000001</v>
      </c>
      <c r="M1659" s="646" t="s">
        <v>118</v>
      </c>
      <c r="N1659" s="657" t="s">
        <v>115</v>
      </c>
      <c r="O1659" s="646" t="s">
        <v>416</v>
      </c>
    </row>
    <row r="1660" spans="1:15">
      <c r="A1660" s="647">
        <v>1659</v>
      </c>
      <c r="B1660" s="647">
        <v>1500</v>
      </c>
      <c r="C1660" s="646" t="s">
        <v>190</v>
      </c>
      <c r="D1660" s="646">
        <v>35</v>
      </c>
      <c r="F1660" s="654" t="str">
        <f>IF(M1660="R",VLOOKUP(D1660,'Routes and Directions'!$A$2:$D$283,3,FALSE),VLOOKUP(D1660,'Routes and Directions'!$A$2:$D$283,4,FALSE))</f>
        <v>NB</v>
      </c>
      <c r="H1660" s="646">
        <v>0.27500000000000002</v>
      </c>
      <c r="I1660" s="646">
        <v>0.31900000000000001</v>
      </c>
      <c r="K1660" s="646">
        <v>17.422000000000001</v>
      </c>
      <c r="L1660" s="646">
        <v>17.466000000000001</v>
      </c>
      <c r="M1660" s="646" t="s">
        <v>118</v>
      </c>
      <c r="N1660" s="657" t="s">
        <v>115</v>
      </c>
      <c r="O1660" s="646" t="s">
        <v>416</v>
      </c>
    </row>
    <row r="1661" spans="1:15">
      <c r="A1661" s="647">
        <v>1660</v>
      </c>
      <c r="B1661" s="647">
        <v>1600</v>
      </c>
      <c r="C1661" s="646" t="s">
        <v>188</v>
      </c>
      <c r="D1661" s="646">
        <v>35</v>
      </c>
      <c r="F1661" s="654" t="str">
        <f>IF(M1661="R",VLOOKUP(D1661,'Routes and Directions'!$A$2:$D$283,3,FALSE),VLOOKUP(D1661,'Routes and Directions'!$A$2:$D$283,4,FALSE))</f>
        <v>NB</v>
      </c>
      <c r="G1661" s="646" t="s">
        <v>123</v>
      </c>
      <c r="H1661" s="646">
        <v>0.31900000000000001</v>
      </c>
      <c r="I1661" s="646">
        <v>0.36299999999999999</v>
      </c>
      <c r="K1661" s="646">
        <v>17.466000000000001</v>
      </c>
      <c r="L1661" s="646">
        <v>17.510000000000002</v>
      </c>
      <c r="M1661" s="646" t="s">
        <v>118</v>
      </c>
      <c r="N1661" s="657" t="s">
        <v>115</v>
      </c>
      <c r="O1661" s="646" t="s">
        <v>416</v>
      </c>
    </row>
    <row r="1662" spans="1:15">
      <c r="A1662" s="647">
        <v>1661</v>
      </c>
      <c r="B1662" s="647">
        <v>1700</v>
      </c>
      <c r="C1662" s="646" t="s">
        <v>190</v>
      </c>
      <c r="D1662" s="646">
        <v>35</v>
      </c>
      <c r="F1662" s="654" t="str">
        <f>IF(M1662="R",VLOOKUP(D1662,'Routes and Directions'!$A$2:$D$283,3,FALSE),VLOOKUP(D1662,'Routes and Directions'!$A$2:$D$283,4,FALSE))</f>
        <v>NB</v>
      </c>
      <c r="H1662" s="646">
        <v>0.36299999999999999</v>
      </c>
      <c r="I1662" s="646">
        <v>0.60199999999999998</v>
      </c>
      <c r="K1662" s="646">
        <v>17.510000000000002</v>
      </c>
      <c r="L1662" s="646">
        <v>17.748999999999999</v>
      </c>
      <c r="M1662" s="646" t="s">
        <v>118</v>
      </c>
      <c r="N1662" s="657" t="s">
        <v>115</v>
      </c>
      <c r="O1662" s="646" t="s">
        <v>416</v>
      </c>
    </row>
    <row r="1663" spans="1:15">
      <c r="A1663" s="647">
        <v>1662</v>
      </c>
      <c r="B1663" s="647">
        <v>1800</v>
      </c>
      <c r="C1663" s="646" t="s">
        <v>188</v>
      </c>
      <c r="D1663" s="646">
        <v>35</v>
      </c>
      <c r="F1663" s="654" t="str">
        <f>IF(M1663="R",VLOOKUP(D1663,'Routes and Directions'!$A$2:$D$283,3,FALSE),VLOOKUP(D1663,'Routes and Directions'!$A$2:$D$283,4,FALSE))</f>
        <v>NB</v>
      </c>
      <c r="G1663" s="646" t="s">
        <v>123</v>
      </c>
      <c r="H1663" s="646">
        <v>0.60199999999999998</v>
      </c>
      <c r="I1663" s="646">
        <v>0.70599999999999996</v>
      </c>
      <c r="K1663" s="646">
        <v>17.748999999999999</v>
      </c>
      <c r="L1663" s="646">
        <v>17.853000000000002</v>
      </c>
      <c r="M1663" s="646" t="s">
        <v>118</v>
      </c>
      <c r="N1663" s="657" t="s">
        <v>115</v>
      </c>
      <c r="O1663" s="646" t="s">
        <v>416</v>
      </c>
    </row>
    <row r="1664" spans="1:15">
      <c r="A1664" s="647">
        <v>1663</v>
      </c>
      <c r="B1664" s="647">
        <v>1900</v>
      </c>
      <c r="C1664" s="646" t="s">
        <v>190</v>
      </c>
      <c r="D1664" s="646">
        <v>35</v>
      </c>
      <c r="F1664" s="654" t="str">
        <f>IF(M1664="R",VLOOKUP(D1664,'Routes and Directions'!$A$2:$D$283,3,FALSE),VLOOKUP(D1664,'Routes and Directions'!$A$2:$D$283,4,FALSE))</f>
        <v>NB</v>
      </c>
      <c r="H1664" s="646">
        <v>0.70599999999999996</v>
      </c>
      <c r="I1664" s="646">
        <v>0.75900000000000001</v>
      </c>
      <c r="K1664" s="646">
        <v>17.853000000000002</v>
      </c>
      <c r="L1664" s="646">
        <v>17.905999999999999</v>
      </c>
      <c r="M1664" s="646" t="s">
        <v>118</v>
      </c>
      <c r="N1664" s="657" t="s">
        <v>115</v>
      </c>
      <c r="O1664" s="646" t="s">
        <v>416</v>
      </c>
    </row>
    <row r="1665" spans="1:15">
      <c r="A1665" s="647">
        <v>1664</v>
      </c>
      <c r="B1665" s="647">
        <v>2000</v>
      </c>
      <c r="C1665" s="646" t="s">
        <v>188</v>
      </c>
      <c r="D1665" s="646">
        <v>35</v>
      </c>
      <c r="F1665" s="654" t="str">
        <f>IF(M1665="R",VLOOKUP(D1665,'Routes and Directions'!$A$2:$D$283,3,FALSE),VLOOKUP(D1665,'Routes and Directions'!$A$2:$D$283,4,FALSE))</f>
        <v>NB</v>
      </c>
      <c r="G1665" s="646" t="s">
        <v>123</v>
      </c>
      <c r="H1665" s="646">
        <v>0.75900000000000001</v>
      </c>
      <c r="I1665" s="646">
        <v>1.149</v>
      </c>
      <c r="K1665" s="646">
        <v>17.905999999999999</v>
      </c>
      <c r="L1665" s="646">
        <v>18.295999999999999</v>
      </c>
      <c r="M1665" s="646" t="s">
        <v>118</v>
      </c>
      <c r="N1665" s="657" t="s">
        <v>115</v>
      </c>
      <c r="O1665" s="646" t="s">
        <v>416</v>
      </c>
    </row>
    <row r="1666" spans="1:15">
      <c r="A1666" s="647">
        <v>1665</v>
      </c>
      <c r="B1666" s="647">
        <v>2100</v>
      </c>
      <c r="C1666" s="646" t="s">
        <v>190</v>
      </c>
      <c r="D1666" s="646">
        <v>35</v>
      </c>
      <c r="F1666" s="654" t="str">
        <f>IF(M1666="R",VLOOKUP(D1666,'Routes and Directions'!$A$2:$D$283,3,FALSE),VLOOKUP(D1666,'Routes and Directions'!$A$2:$D$283,4,FALSE))</f>
        <v>NB</v>
      </c>
      <c r="H1666" s="646">
        <v>1.149</v>
      </c>
      <c r="I1666" s="646">
        <v>1.2390000000000001</v>
      </c>
      <c r="K1666" s="646">
        <v>18.295999999999999</v>
      </c>
      <c r="L1666" s="646">
        <v>18.385999999999999</v>
      </c>
      <c r="M1666" s="646" t="s">
        <v>118</v>
      </c>
      <c r="N1666" s="657" t="s">
        <v>115</v>
      </c>
      <c r="O1666" s="646" t="s">
        <v>416</v>
      </c>
    </row>
    <row r="1667" spans="1:15">
      <c r="A1667" s="647">
        <v>1666</v>
      </c>
      <c r="B1667" s="647">
        <v>2200</v>
      </c>
      <c r="C1667" s="646" t="s">
        <v>188</v>
      </c>
      <c r="D1667" s="646">
        <v>35</v>
      </c>
      <c r="F1667" s="654" t="str">
        <f>IF(M1667="R",VLOOKUP(D1667,'Routes and Directions'!$A$2:$D$283,3,FALSE),VLOOKUP(D1667,'Routes and Directions'!$A$2:$D$283,4,FALSE))</f>
        <v>NB</v>
      </c>
      <c r="G1667" s="646" t="s">
        <v>123</v>
      </c>
      <c r="H1667" s="646">
        <v>1.2390000000000001</v>
      </c>
      <c r="I1667" s="646">
        <v>1.546</v>
      </c>
      <c r="K1667" s="646">
        <v>18.385999999999999</v>
      </c>
      <c r="L1667" s="646">
        <v>18.693000000000001</v>
      </c>
      <c r="M1667" s="646" t="s">
        <v>118</v>
      </c>
      <c r="N1667" s="657" t="s">
        <v>115</v>
      </c>
      <c r="O1667" s="646" t="s">
        <v>416</v>
      </c>
    </row>
    <row r="1668" spans="1:15">
      <c r="A1668" s="647">
        <v>1667</v>
      </c>
      <c r="B1668" s="647">
        <v>2300</v>
      </c>
      <c r="C1668" s="646" t="s">
        <v>190</v>
      </c>
      <c r="D1668" s="646">
        <v>35</v>
      </c>
      <c r="F1668" s="654" t="str">
        <f>IF(M1668="R",VLOOKUP(D1668,'Routes and Directions'!$A$2:$D$283,3,FALSE),VLOOKUP(D1668,'Routes and Directions'!$A$2:$D$283,4,FALSE))</f>
        <v>NB</v>
      </c>
      <c r="H1668" s="646">
        <v>1.546</v>
      </c>
      <c r="I1668" s="646">
        <v>1.6479999999999999</v>
      </c>
      <c r="K1668" s="646">
        <v>18.693000000000001</v>
      </c>
      <c r="L1668" s="646">
        <v>18.795000000000002</v>
      </c>
      <c r="M1668" s="646" t="s">
        <v>118</v>
      </c>
      <c r="N1668" s="657" t="s">
        <v>115</v>
      </c>
      <c r="O1668" s="646" t="s">
        <v>416</v>
      </c>
    </row>
    <row r="1669" spans="1:15">
      <c r="A1669" s="647">
        <v>1668</v>
      </c>
      <c r="B1669" s="647">
        <v>2400</v>
      </c>
      <c r="C1669" s="646" t="s">
        <v>188</v>
      </c>
      <c r="D1669" s="646">
        <v>35</v>
      </c>
      <c r="F1669" s="654" t="str">
        <f>IF(M1669="R",VLOOKUP(D1669,'Routes and Directions'!$A$2:$D$283,3,FALSE),VLOOKUP(D1669,'Routes and Directions'!$A$2:$D$283,4,FALSE))</f>
        <v>NB</v>
      </c>
      <c r="G1669" s="646" t="s">
        <v>123</v>
      </c>
      <c r="H1669" s="646">
        <v>1.6479999999999999</v>
      </c>
      <c r="I1669" s="646">
        <v>2.121</v>
      </c>
      <c r="K1669" s="646">
        <v>18.795000000000002</v>
      </c>
      <c r="L1669" s="646">
        <v>19.268000000000001</v>
      </c>
      <c r="M1669" s="646" t="s">
        <v>118</v>
      </c>
      <c r="N1669" s="657" t="s">
        <v>115</v>
      </c>
      <c r="O1669" s="646" t="s">
        <v>416</v>
      </c>
    </row>
    <row r="1670" spans="1:15">
      <c r="A1670" s="647">
        <v>1669</v>
      </c>
      <c r="B1670" s="647">
        <v>2600</v>
      </c>
      <c r="C1670" s="646" t="s">
        <v>190</v>
      </c>
      <c r="D1670" s="646">
        <v>35</v>
      </c>
      <c r="F1670" s="654" t="str">
        <f>IF(M1670="R",VLOOKUP(D1670,'Routes and Directions'!$A$2:$D$283,3,FALSE),VLOOKUP(D1670,'Routes and Directions'!$A$2:$D$283,4,FALSE))</f>
        <v>NB</v>
      </c>
      <c r="H1670" s="646">
        <v>2.121</v>
      </c>
      <c r="I1670" s="646">
        <v>23.036999999999999</v>
      </c>
      <c r="K1670" s="646">
        <v>19.268000000000001</v>
      </c>
      <c r="L1670" s="646">
        <v>40.183999999999997</v>
      </c>
      <c r="M1670" s="646" t="s">
        <v>118</v>
      </c>
      <c r="N1670" s="657" t="s">
        <v>115</v>
      </c>
      <c r="O1670" s="646" t="s">
        <v>416</v>
      </c>
    </row>
    <row r="1671" spans="1:15">
      <c r="A1671" s="647">
        <v>1670</v>
      </c>
      <c r="B1671" s="647">
        <v>4110</v>
      </c>
      <c r="C1671" s="646" t="s">
        <v>190</v>
      </c>
      <c r="D1671" s="646">
        <v>35</v>
      </c>
      <c r="F1671" s="654" t="str">
        <f>IF(M1671="R",VLOOKUP(D1671,'Routes and Directions'!$A$2:$D$283,3,FALSE),VLOOKUP(D1671,'Routes and Directions'!$A$2:$D$283,4,FALSE))</f>
        <v>NB</v>
      </c>
      <c r="G1671" s="646" t="s">
        <v>121</v>
      </c>
      <c r="H1671" s="646">
        <v>21.72</v>
      </c>
      <c r="I1671" s="646">
        <v>22.602</v>
      </c>
      <c r="K1671" s="646">
        <v>40.183999999999997</v>
      </c>
      <c r="L1671" s="646">
        <v>41.066000000000003</v>
      </c>
      <c r="M1671" s="646" t="s">
        <v>118</v>
      </c>
      <c r="N1671" s="657" t="s">
        <v>115</v>
      </c>
      <c r="O1671" s="646" t="s">
        <v>416</v>
      </c>
    </row>
    <row r="1672" spans="1:15">
      <c r="A1672" s="647">
        <v>1671</v>
      </c>
      <c r="B1672" s="647">
        <v>4274</v>
      </c>
      <c r="C1672" s="646" t="s">
        <v>190</v>
      </c>
      <c r="D1672" s="646">
        <v>35</v>
      </c>
      <c r="F1672" s="654" t="str">
        <f>IF(M1672="R",VLOOKUP(D1672,'Routes and Directions'!$A$2:$D$283,3,FALSE),VLOOKUP(D1672,'Routes and Directions'!$A$2:$D$283,4,FALSE))</f>
        <v>NB</v>
      </c>
      <c r="G1672" s="646" t="s">
        <v>121</v>
      </c>
      <c r="H1672" s="646">
        <v>22.602</v>
      </c>
      <c r="I1672" s="646">
        <v>22.76</v>
      </c>
      <c r="K1672" s="646">
        <v>41.066000000000003</v>
      </c>
      <c r="L1672" s="646">
        <v>41.223999999999997</v>
      </c>
      <c r="M1672" s="646" t="s">
        <v>118</v>
      </c>
      <c r="N1672" s="657" t="s">
        <v>123</v>
      </c>
      <c r="O1672" s="646" t="s">
        <v>416</v>
      </c>
    </row>
    <row r="1673" spans="1:15">
      <c r="A1673" s="647">
        <v>1672</v>
      </c>
      <c r="B1673" s="647">
        <v>4400</v>
      </c>
      <c r="C1673" s="646" t="s">
        <v>190</v>
      </c>
      <c r="D1673" s="646">
        <v>35</v>
      </c>
      <c r="F1673" s="654" t="str">
        <f>IF(M1673="R",VLOOKUP(D1673,'Routes and Directions'!$A$2:$D$283,3,FALSE),VLOOKUP(D1673,'Routes and Directions'!$A$2:$D$283,4,FALSE))</f>
        <v>NB</v>
      </c>
      <c r="G1673" s="646" t="s">
        <v>121</v>
      </c>
      <c r="H1673" s="646">
        <v>22.760999999999999</v>
      </c>
      <c r="I1673" s="646">
        <v>23.036999999999999</v>
      </c>
      <c r="K1673" s="646">
        <v>41.223999999999997</v>
      </c>
      <c r="L1673" s="646">
        <v>41.5</v>
      </c>
      <c r="M1673" s="646" t="s">
        <v>118</v>
      </c>
      <c r="N1673" s="657" t="s">
        <v>123</v>
      </c>
      <c r="O1673" s="646" t="s">
        <v>416</v>
      </c>
    </row>
    <row r="1674" spans="1:15">
      <c r="A1674" s="647">
        <v>1673</v>
      </c>
      <c r="B1674" s="647">
        <v>4800</v>
      </c>
      <c r="C1674" s="646" t="s">
        <v>190</v>
      </c>
      <c r="D1674" s="646">
        <v>35</v>
      </c>
      <c r="F1674" s="654" t="str">
        <f>IF(M1674="R",VLOOKUP(D1674,'Routes and Directions'!$A$2:$D$283,3,FALSE),VLOOKUP(D1674,'Routes and Directions'!$A$2:$D$283,4,FALSE))</f>
        <v>NB</v>
      </c>
      <c r="G1674" s="646" t="s">
        <v>118</v>
      </c>
      <c r="H1674" s="646">
        <v>23.036999999999999</v>
      </c>
      <c r="I1674" s="646">
        <v>23.376000000000001</v>
      </c>
      <c r="K1674" s="646">
        <v>41.5</v>
      </c>
      <c r="L1674" s="646">
        <v>41.838999999999999</v>
      </c>
      <c r="M1674" s="646" t="s">
        <v>118</v>
      </c>
      <c r="N1674" s="657" t="s">
        <v>123</v>
      </c>
      <c r="O1674" s="646" t="s">
        <v>416</v>
      </c>
    </row>
    <row r="1675" spans="1:15">
      <c r="A1675" s="647">
        <v>1674</v>
      </c>
      <c r="B1675" s="647">
        <v>5400</v>
      </c>
      <c r="C1675" s="646" t="s">
        <v>190</v>
      </c>
      <c r="D1675" s="646">
        <v>35</v>
      </c>
      <c r="F1675" s="654" t="str">
        <f>IF(M1675="R",VLOOKUP(D1675,'Routes and Directions'!$A$2:$D$283,3,FALSE),VLOOKUP(D1675,'Routes and Directions'!$A$2:$D$283,4,FALSE))</f>
        <v>NB</v>
      </c>
      <c r="G1675" s="646" t="s">
        <v>122</v>
      </c>
      <c r="H1675" s="646">
        <v>23.376000000000001</v>
      </c>
      <c r="I1675" s="646">
        <v>23.439</v>
      </c>
      <c r="K1675" s="646">
        <v>41.838999999999999</v>
      </c>
      <c r="L1675" s="646">
        <v>41.902000000000001</v>
      </c>
      <c r="M1675" s="646" t="s">
        <v>118</v>
      </c>
      <c r="N1675" s="657" t="s">
        <v>123</v>
      </c>
      <c r="O1675" s="646" t="s">
        <v>416</v>
      </c>
    </row>
    <row r="1676" spans="1:15">
      <c r="A1676" s="647">
        <v>1675</v>
      </c>
      <c r="B1676" s="647">
        <v>5400</v>
      </c>
      <c r="C1676" s="646" t="s">
        <v>190</v>
      </c>
      <c r="D1676" s="646">
        <v>35</v>
      </c>
      <c r="F1676" s="654" t="str">
        <f>IF(M1676="R",VLOOKUP(D1676,'Routes and Directions'!$A$2:$D$283,3,FALSE),VLOOKUP(D1676,'Routes and Directions'!$A$2:$D$283,4,FALSE))</f>
        <v>NB</v>
      </c>
      <c r="G1676" s="646" t="s">
        <v>122</v>
      </c>
      <c r="H1676" s="646">
        <v>23.439</v>
      </c>
      <c r="I1676" s="646">
        <v>23.591999999999999</v>
      </c>
      <c r="K1676" s="646">
        <v>41.902000000000001</v>
      </c>
      <c r="L1676" s="646">
        <v>42.055</v>
      </c>
      <c r="M1676" s="646" t="s">
        <v>118</v>
      </c>
      <c r="N1676" s="657" t="s">
        <v>115</v>
      </c>
      <c r="O1676" s="646" t="s">
        <v>416</v>
      </c>
    </row>
    <row r="1677" spans="1:15">
      <c r="A1677" s="647">
        <v>1676</v>
      </c>
      <c r="B1677" s="647">
        <v>5600</v>
      </c>
      <c r="C1677" s="646" t="s">
        <v>190</v>
      </c>
      <c r="D1677" s="646">
        <v>35</v>
      </c>
      <c r="F1677" s="654" t="str">
        <f>IF(M1677="R",VLOOKUP(D1677,'Routes and Directions'!$A$2:$D$283,3,FALSE),VLOOKUP(D1677,'Routes and Directions'!$A$2:$D$283,4,FALSE))</f>
        <v>NB</v>
      </c>
      <c r="H1677" s="646">
        <v>23.658999999999999</v>
      </c>
      <c r="I1677" s="646">
        <v>24.852</v>
      </c>
      <c r="K1677" s="646">
        <v>42.055</v>
      </c>
      <c r="L1677" s="646">
        <v>43.247999999999998</v>
      </c>
      <c r="M1677" s="646" t="s">
        <v>118</v>
      </c>
      <c r="N1677" s="657" t="s">
        <v>115</v>
      </c>
      <c r="O1677" s="646" t="s">
        <v>416</v>
      </c>
    </row>
    <row r="1678" spans="1:15">
      <c r="A1678" s="647">
        <v>1677</v>
      </c>
      <c r="B1678" s="647">
        <v>5600</v>
      </c>
      <c r="C1678" s="646" t="s">
        <v>190</v>
      </c>
      <c r="D1678" s="646">
        <v>35</v>
      </c>
      <c r="F1678" s="654" t="str">
        <f>IF(M1678="R",VLOOKUP(D1678,'Routes and Directions'!$A$2:$D$283,3,FALSE),VLOOKUP(D1678,'Routes and Directions'!$A$2:$D$283,4,FALSE))</f>
        <v>NB</v>
      </c>
      <c r="H1678" s="646">
        <v>24.852</v>
      </c>
      <c r="I1678" s="646">
        <v>26.466000000000001</v>
      </c>
      <c r="K1678" s="646">
        <v>43.247999999999998</v>
      </c>
      <c r="L1678" s="646">
        <v>44.862000000000002</v>
      </c>
      <c r="M1678" s="646" t="s">
        <v>118</v>
      </c>
      <c r="N1678" s="657" t="s">
        <v>123</v>
      </c>
      <c r="O1678" s="646" t="s">
        <v>416</v>
      </c>
    </row>
    <row r="1679" spans="1:15">
      <c r="A1679" s="647">
        <v>1678</v>
      </c>
      <c r="B1679" s="647">
        <v>5600</v>
      </c>
      <c r="C1679" s="646" t="s">
        <v>190</v>
      </c>
      <c r="D1679" s="646">
        <v>35</v>
      </c>
      <c r="F1679" s="654" t="str">
        <f>IF(M1679="R",VLOOKUP(D1679,'Routes and Directions'!$A$2:$D$283,3,FALSE),VLOOKUP(D1679,'Routes and Directions'!$A$2:$D$283,4,FALSE))</f>
        <v>NB</v>
      </c>
      <c r="H1679" s="646">
        <v>26.466000000000001</v>
      </c>
      <c r="I1679" s="646">
        <v>27.931999999999999</v>
      </c>
      <c r="K1679" s="646">
        <v>44.862000000000002</v>
      </c>
      <c r="L1679" s="646">
        <v>46.328000000000003</v>
      </c>
      <c r="M1679" s="646" t="s">
        <v>118</v>
      </c>
      <c r="N1679" s="657" t="s">
        <v>115</v>
      </c>
      <c r="O1679" s="646" t="s">
        <v>416</v>
      </c>
    </row>
    <row r="1680" spans="1:15">
      <c r="A1680" s="647">
        <v>1679</v>
      </c>
      <c r="B1680" s="647">
        <v>5600</v>
      </c>
      <c r="C1680" s="646" t="s">
        <v>190</v>
      </c>
      <c r="D1680" s="646">
        <v>35</v>
      </c>
      <c r="F1680" s="654" t="str">
        <f>IF(M1680="R",VLOOKUP(D1680,'Routes and Directions'!$A$2:$D$283,3,FALSE),VLOOKUP(D1680,'Routes and Directions'!$A$2:$D$283,4,FALSE))</f>
        <v>NB</v>
      </c>
      <c r="H1680" s="646">
        <v>27.931999999999999</v>
      </c>
      <c r="I1680" s="646">
        <v>28.271000000000001</v>
      </c>
      <c r="K1680" s="646">
        <v>46.328000000000003</v>
      </c>
      <c r="L1680" s="646">
        <v>46.667000000000002</v>
      </c>
      <c r="M1680" s="646" t="s">
        <v>118</v>
      </c>
      <c r="N1680" s="657" t="s">
        <v>123</v>
      </c>
      <c r="O1680" s="646" t="s">
        <v>416</v>
      </c>
    </row>
    <row r="1681" spans="1:15">
      <c r="A1681" s="647">
        <v>1680</v>
      </c>
      <c r="B1681" s="647">
        <v>7500</v>
      </c>
      <c r="C1681" s="646" t="s">
        <v>190</v>
      </c>
      <c r="D1681" s="646">
        <v>35</v>
      </c>
      <c r="F1681" s="654" t="str">
        <f>IF(M1681="R",VLOOKUP(D1681,'Routes and Directions'!$A$2:$D$283,3,FALSE),VLOOKUP(D1681,'Routes and Directions'!$A$2:$D$283,4,FALSE))</f>
        <v>NB</v>
      </c>
      <c r="G1681" s="646" t="s">
        <v>118</v>
      </c>
      <c r="H1681" s="646">
        <v>28.271000000000001</v>
      </c>
      <c r="I1681" s="646">
        <v>28.981000000000002</v>
      </c>
      <c r="K1681" s="646">
        <v>46.667000000000002</v>
      </c>
      <c r="L1681" s="646">
        <v>47.377000000000002</v>
      </c>
      <c r="M1681" s="646" t="s">
        <v>118</v>
      </c>
      <c r="N1681" s="657" t="s">
        <v>123</v>
      </c>
      <c r="O1681" s="646" t="s">
        <v>416</v>
      </c>
    </row>
    <row r="1682" spans="1:15">
      <c r="A1682" s="647">
        <v>1681</v>
      </c>
      <c r="B1682" s="647">
        <v>8700</v>
      </c>
      <c r="C1682" s="646" t="s">
        <v>190</v>
      </c>
      <c r="D1682" s="646">
        <v>35</v>
      </c>
      <c r="F1682" s="654" t="str">
        <f>IF(M1682="R",VLOOKUP(D1682,'Routes and Directions'!$A$2:$D$283,3,FALSE),VLOOKUP(D1682,'Routes and Directions'!$A$2:$D$283,4,FALSE))</f>
        <v>NB</v>
      </c>
      <c r="H1682" s="646">
        <v>28.89</v>
      </c>
      <c r="I1682" s="646">
        <v>31.536999999999999</v>
      </c>
      <c r="K1682" s="646">
        <v>47.377000000000002</v>
      </c>
      <c r="L1682" s="646">
        <v>50.024000000000001</v>
      </c>
      <c r="M1682" s="646" t="s">
        <v>118</v>
      </c>
      <c r="N1682" s="657" t="s">
        <v>123</v>
      </c>
      <c r="O1682" s="646" t="s">
        <v>416</v>
      </c>
    </row>
    <row r="1683" spans="1:15">
      <c r="A1683" s="647">
        <v>1682</v>
      </c>
      <c r="B1683" s="647">
        <v>9700</v>
      </c>
      <c r="C1683" s="646" t="s">
        <v>187</v>
      </c>
      <c r="D1683" s="646">
        <v>35</v>
      </c>
      <c r="F1683" s="654" t="str">
        <f>IF(M1683="R",VLOOKUP(D1683,'Routes and Directions'!$A$2:$D$283,3,FALSE),VLOOKUP(D1683,'Routes and Directions'!$A$2:$D$283,4,FALSE))</f>
        <v>NB</v>
      </c>
      <c r="H1683" s="646">
        <v>0</v>
      </c>
      <c r="I1683" s="646">
        <v>1.83</v>
      </c>
      <c r="K1683" s="646">
        <v>50.024000000000001</v>
      </c>
      <c r="L1683" s="646">
        <v>51.853999999999999</v>
      </c>
      <c r="M1683" s="646" t="s">
        <v>118</v>
      </c>
      <c r="N1683" s="657" t="s">
        <v>123</v>
      </c>
      <c r="O1683" s="646" t="s">
        <v>416</v>
      </c>
    </row>
    <row r="1684" spans="1:15">
      <c r="A1684" s="647">
        <v>1683</v>
      </c>
      <c r="B1684" s="647">
        <v>9700</v>
      </c>
      <c r="C1684" s="646" t="s">
        <v>187</v>
      </c>
      <c r="D1684" s="646">
        <v>35</v>
      </c>
      <c r="F1684" s="654" t="str">
        <f>IF(M1684="R",VLOOKUP(D1684,'Routes and Directions'!$A$2:$D$283,3,FALSE),VLOOKUP(D1684,'Routes and Directions'!$A$2:$D$283,4,FALSE))</f>
        <v>NB</v>
      </c>
      <c r="H1684" s="646">
        <v>1.83</v>
      </c>
      <c r="I1684" s="646">
        <v>2.0059999999999998</v>
      </c>
      <c r="K1684" s="646">
        <v>51.853999999999999</v>
      </c>
      <c r="L1684" s="646">
        <v>52.03</v>
      </c>
      <c r="M1684" s="646" t="s">
        <v>118</v>
      </c>
      <c r="N1684" s="657" t="s">
        <v>115</v>
      </c>
      <c r="O1684" s="646" t="s">
        <v>416</v>
      </c>
    </row>
    <row r="1685" spans="1:15">
      <c r="A1685" s="647">
        <v>1684</v>
      </c>
      <c r="B1685" s="647">
        <v>9700</v>
      </c>
      <c r="C1685" s="646" t="s">
        <v>187</v>
      </c>
      <c r="D1685" s="646">
        <v>35</v>
      </c>
      <c r="F1685" s="654" t="str">
        <f>IF(M1685="R",VLOOKUP(D1685,'Routes and Directions'!$A$2:$D$283,3,FALSE),VLOOKUP(D1685,'Routes and Directions'!$A$2:$D$283,4,FALSE))</f>
        <v>NB</v>
      </c>
      <c r="H1685" s="646">
        <v>2.0059999999999998</v>
      </c>
      <c r="I1685" s="646">
        <v>3.1640000000000001</v>
      </c>
      <c r="K1685" s="646">
        <v>52.03</v>
      </c>
      <c r="L1685" s="646">
        <v>53.188000000000002</v>
      </c>
      <c r="M1685" s="646" t="s">
        <v>118</v>
      </c>
      <c r="N1685" s="657" t="s">
        <v>123</v>
      </c>
      <c r="O1685" s="646" t="s">
        <v>416</v>
      </c>
    </row>
    <row r="1686" spans="1:15">
      <c r="A1686" s="647">
        <v>1685</v>
      </c>
      <c r="B1686" s="647">
        <v>100</v>
      </c>
      <c r="C1686" s="646" t="s">
        <v>188</v>
      </c>
      <c r="D1686" s="646">
        <v>35</v>
      </c>
      <c r="F1686" s="654" t="str">
        <f>IF(M1686="R",VLOOKUP(D1686,'Routes and Directions'!$A$2:$D$283,3,FALSE),VLOOKUP(D1686,'Routes and Directions'!$A$2:$D$283,4,FALSE))</f>
        <v>SB</v>
      </c>
      <c r="G1686" s="646" t="s">
        <v>118</v>
      </c>
      <c r="H1686" s="646">
        <v>0</v>
      </c>
      <c r="I1686" s="646">
        <v>0.104</v>
      </c>
      <c r="K1686" s="646">
        <v>0</v>
      </c>
      <c r="L1686" s="646">
        <v>0.104</v>
      </c>
      <c r="M1686" s="646" t="s">
        <v>121</v>
      </c>
      <c r="N1686" s="657" t="s">
        <v>115</v>
      </c>
      <c r="O1686" s="646" t="s">
        <v>417</v>
      </c>
    </row>
    <row r="1687" spans="1:15">
      <c r="A1687" s="647">
        <v>1686</v>
      </c>
      <c r="B1687" s="647">
        <v>600</v>
      </c>
      <c r="C1687" s="646" t="s">
        <v>188</v>
      </c>
      <c r="D1687" s="646">
        <v>35</v>
      </c>
      <c r="F1687" s="654" t="str">
        <f>IF(M1687="R",VLOOKUP(D1687,'Routes and Directions'!$A$2:$D$283,3,FALSE),VLOOKUP(D1687,'Routes and Directions'!$A$2:$D$283,4,FALSE))</f>
        <v>SB</v>
      </c>
      <c r="H1687" s="646">
        <v>7.8E-2</v>
      </c>
      <c r="I1687" s="646">
        <v>0.23</v>
      </c>
      <c r="K1687" s="646">
        <v>0.104</v>
      </c>
      <c r="L1687" s="646">
        <v>0.25600000000000001</v>
      </c>
      <c r="M1687" s="646" t="s">
        <v>121</v>
      </c>
      <c r="N1687" s="657" t="s">
        <v>115</v>
      </c>
      <c r="O1687" s="646" t="s">
        <v>417</v>
      </c>
    </row>
    <row r="1688" spans="1:15">
      <c r="A1688" s="647">
        <v>1687</v>
      </c>
      <c r="B1688" s="647">
        <v>650</v>
      </c>
      <c r="C1688" s="646" t="s">
        <v>189</v>
      </c>
      <c r="D1688" s="646">
        <v>35</v>
      </c>
      <c r="F1688" s="654" t="str">
        <f>IF(M1688="R",VLOOKUP(D1688,'Routes and Directions'!$A$2:$D$283,3,FALSE),VLOOKUP(D1688,'Routes and Directions'!$A$2:$D$283,4,FALSE))</f>
        <v>SB</v>
      </c>
      <c r="H1688" s="646">
        <v>0.23</v>
      </c>
      <c r="I1688" s="646">
        <v>7.68</v>
      </c>
      <c r="K1688" s="646">
        <v>0.25600000000000001</v>
      </c>
      <c r="L1688" s="646">
        <v>7.7060000000000004</v>
      </c>
      <c r="M1688" s="646" t="s">
        <v>121</v>
      </c>
      <c r="N1688" s="657" t="s">
        <v>115</v>
      </c>
      <c r="O1688" s="646" t="s">
        <v>417</v>
      </c>
    </row>
    <row r="1689" spans="1:15">
      <c r="A1689" s="647">
        <v>1688</v>
      </c>
      <c r="B1689" s="647">
        <v>950</v>
      </c>
      <c r="C1689" s="646" t="s">
        <v>188</v>
      </c>
      <c r="D1689" s="646">
        <v>35</v>
      </c>
      <c r="F1689" s="654" t="str">
        <f>IF(M1689="R",VLOOKUP(D1689,'Routes and Directions'!$A$2:$D$283,3,FALSE),VLOOKUP(D1689,'Routes and Directions'!$A$2:$D$283,4,FALSE))</f>
        <v>SB</v>
      </c>
      <c r="H1689" s="646">
        <v>7.68</v>
      </c>
      <c r="I1689" s="646">
        <v>17.120999999999999</v>
      </c>
      <c r="K1689" s="646">
        <v>7.7060000000000004</v>
      </c>
      <c r="L1689" s="646">
        <v>17.146999999999998</v>
      </c>
      <c r="M1689" s="646" t="s">
        <v>121</v>
      </c>
      <c r="N1689" s="657" t="s">
        <v>115</v>
      </c>
      <c r="O1689" s="646" t="s">
        <v>417</v>
      </c>
    </row>
    <row r="1690" spans="1:15">
      <c r="A1690" s="647">
        <v>1689</v>
      </c>
      <c r="B1690" s="647">
        <v>1300</v>
      </c>
      <c r="C1690" s="646" t="s">
        <v>190</v>
      </c>
      <c r="D1690" s="646">
        <v>35</v>
      </c>
      <c r="F1690" s="654" t="str">
        <f>IF(M1690="R",VLOOKUP(D1690,'Routes and Directions'!$A$2:$D$283,3,FALSE),VLOOKUP(D1690,'Routes and Directions'!$A$2:$D$283,4,FALSE))</f>
        <v>SB</v>
      </c>
      <c r="H1690" s="646">
        <v>0</v>
      </c>
      <c r="I1690" s="646">
        <v>0.224</v>
      </c>
      <c r="K1690" s="646">
        <v>17.146999999999998</v>
      </c>
      <c r="L1690" s="646">
        <v>17.370999999999999</v>
      </c>
      <c r="M1690" s="646" t="s">
        <v>121</v>
      </c>
      <c r="N1690" s="657" t="s">
        <v>115</v>
      </c>
      <c r="O1690" s="646" t="s">
        <v>417</v>
      </c>
    </row>
    <row r="1691" spans="1:15">
      <c r="A1691" s="647">
        <v>1690</v>
      </c>
      <c r="B1691" s="647">
        <v>1400</v>
      </c>
      <c r="C1691" s="646" t="s">
        <v>188</v>
      </c>
      <c r="D1691" s="646">
        <v>35</v>
      </c>
      <c r="F1691" s="654" t="str">
        <f>IF(M1691="R",VLOOKUP(D1691,'Routes and Directions'!$A$2:$D$283,3,FALSE),VLOOKUP(D1691,'Routes and Directions'!$A$2:$D$283,4,FALSE))</f>
        <v>SB</v>
      </c>
      <c r="G1691" s="646" t="s">
        <v>123</v>
      </c>
      <c r="H1691" s="646">
        <v>0.224</v>
      </c>
      <c r="I1691" s="646">
        <v>0.27500000000000002</v>
      </c>
      <c r="K1691" s="646">
        <v>17.370999999999999</v>
      </c>
      <c r="L1691" s="646">
        <v>17.422000000000001</v>
      </c>
      <c r="M1691" s="646" t="s">
        <v>121</v>
      </c>
      <c r="N1691" s="657" t="s">
        <v>115</v>
      </c>
      <c r="O1691" s="646" t="s">
        <v>417</v>
      </c>
    </row>
    <row r="1692" spans="1:15">
      <c r="A1692" s="647">
        <v>1691</v>
      </c>
      <c r="B1692" s="647">
        <v>1500</v>
      </c>
      <c r="C1692" s="646" t="s">
        <v>190</v>
      </c>
      <c r="D1692" s="646">
        <v>35</v>
      </c>
      <c r="F1692" s="654" t="str">
        <f>IF(M1692="R",VLOOKUP(D1692,'Routes and Directions'!$A$2:$D$283,3,FALSE),VLOOKUP(D1692,'Routes and Directions'!$A$2:$D$283,4,FALSE))</f>
        <v>SB</v>
      </c>
      <c r="H1692" s="646">
        <v>0.27500000000000002</v>
      </c>
      <c r="I1692" s="646">
        <v>0.31900000000000001</v>
      </c>
      <c r="K1692" s="646">
        <v>17.422000000000001</v>
      </c>
      <c r="L1692" s="646">
        <v>17.466000000000001</v>
      </c>
      <c r="M1692" s="646" t="s">
        <v>121</v>
      </c>
      <c r="N1692" s="657" t="s">
        <v>115</v>
      </c>
      <c r="O1692" s="646" t="s">
        <v>417</v>
      </c>
    </row>
    <row r="1693" spans="1:15">
      <c r="A1693" s="647">
        <v>1692</v>
      </c>
      <c r="B1693" s="647">
        <v>1600</v>
      </c>
      <c r="C1693" s="646" t="s">
        <v>188</v>
      </c>
      <c r="D1693" s="646">
        <v>35</v>
      </c>
      <c r="F1693" s="654" t="str">
        <f>IF(M1693="R",VLOOKUP(D1693,'Routes and Directions'!$A$2:$D$283,3,FALSE),VLOOKUP(D1693,'Routes and Directions'!$A$2:$D$283,4,FALSE))</f>
        <v>SB</v>
      </c>
      <c r="G1693" s="646" t="s">
        <v>123</v>
      </c>
      <c r="H1693" s="646">
        <v>0.31900000000000001</v>
      </c>
      <c r="I1693" s="646">
        <v>0.36299999999999999</v>
      </c>
      <c r="K1693" s="646">
        <v>17.466000000000001</v>
      </c>
      <c r="L1693" s="646">
        <v>17.510000000000002</v>
      </c>
      <c r="M1693" s="646" t="s">
        <v>121</v>
      </c>
      <c r="N1693" s="657" t="s">
        <v>115</v>
      </c>
      <c r="O1693" s="646" t="s">
        <v>417</v>
      </c>
    </row>
    <row r="1694" spans="1:15">
      <c r="A1694" s="647">
        <v>1693</v>
      </c>
      <c r="B1694" s="647">
        <v>1700</v>
      </c>
      <c r="C1694" s="646" t="s">
        <v>190</v>
      </c>
      <c r="D1694" s="646">
        <v>35</v>
      </c>
      <c r="F1694" s="654" t="str">
        <f>IF(M1694="R",VLOOKUP(D1694,'Routes and Directions'!$A$2:$D$283,3,FALSE),VLOOKUP(D1694,'Routes and Directions'!$A$2:$D$283,4,FALSE))</f>
        <v>SB</v>
      </c>
      <c r="H1694" s="646">
        <v>0.36299999999999999</v>
      </c>
      <c r="I1694" s="646">
        <v>0.60199999999999998</v>
      </c>
      <c r="K1694" s="646">
        <v>17.510000000000002</v>
      </c>
      <c r="L1694" s="646">
        <v>17.748999999999999</v>
      </c>
      <c r="M1694" s="646" t="s">
        <v>121</v>
      </c>
      <c r="N1694" s="657" t="s">
        <v>115</v>
      </c>
      <c r="O1694" s="646" t="s">
        <v>417</v>
      </c>
    </row>
    <row r="1695" spans="1:15">
      <c r="A1695" s="647">
        <v>1694</v>
      </c>
      <c r="B1695" s="647">
        <v>1800</v>
      </c>
      <c r="C1695" s="646" t="s">
        <v>188</v>
      </c>
      <c r="D1695" s="646">
        <v>35</v>
      </c>
      <c r="F1695" s="654" t="str">
        <f>IF(M1695="R",VLOOKUP(D1695,'Routes and Directions'!$A$2:$D$283,3,FALSE),VLOOKUP(D1695,'Routes and Directions'!$A$2:$D$283,4,FALSE))</f>
        <v>SB</v>
      </c>
      <c r="G1695" s="646" t="s">
        <v>123</v>
      </c>
      <c r="H1695" s="646">
        <v>0.60199999999999998</v>
      </c>
      <c r="I1695" s="646">
        <v>0.70599999999999996</v>
      </c>
      <c r="K1695" s="646">
        <v>17.748999999999999</v>
      </c>
      <c r="L1695" s="646">
        <v>17.853000000000002</v>
      </c>
      <c r="M1695" s="646" t="s">
        <v>121</v>
      </c>
      <c r="N1695" s="657" t="s">
        <v>115</v>
      </c>
      <c r="O1695" s="646" t="s">
        <v>417</v>
      </c>
    </row>
    <row r="1696" spans="1:15">
      <c r="A1696" s="647">
        <v>1695</v>
      </c>
      <c r="B1696" s="647">
        <v>1900</v>
      </c>
      <c r="C1696" s="646" t="s">
        <v>190</v>
      </c>
      <c r="D1696" s="646">
        <v>35</v>
      </c>
      <c r="F1696" s="654" t="str">
        <f>IF(M1696="R",VLOOKUP(D1696,'Routes and Directions'!$A$2:$D$283,3,FALSE),VLOOKUP(D1696,'Routes and Directions'!$A$2:$D$283,4,FALSE))</f>
        <v>SB</v>
      </c>
      <c r="H1696" s="646">
        <v>0.70599999999999996</v>
      </c>
      <c r="I1696" s="646">
        <v>0.75900000000000001</v>
      </c>
      <c r="K1696" s="646">
        <v>17.853000000000002</v>
      </c>
      <c r="L1696" s="646">
        <v>17.905999999999999</v>
      </c>
      <c r="M1696" s="646" t="s">
        <v>121</v>
      </c>
      <c r="N1696" s="657" t="s">
        <v>115</v>
      </c>
      <c r="O1696" s="646" t="s">
        <v>417</v>
      </c>
    </row>
    <row r="1697" spans="1:15">
      <c r="A1697" s="647">
        <v>1696</v>
      </c>
      <c r="B1697" s="647">
        <v>2000</v>
      </c>
      <c r="C1697" s="646" t="s">
        <v>188</v>
      </c>
      <c r="D1697" s="646">
        <v>35</v>
      </c>
      <c r="F1697" s="654" t="str">
        <f>IF(M1697="R",VLOOKUP(D1697,'Routes and Directions'!$A$2:$D$283,3,FALSE),VLOOKUP(D1697,'Routes and Directions'!$A$2:$D$283,4,FALSE))</f>
        <v>SB</v>
      </c>
      <c r="G1697" s="646" t="s">
        <v>123</v>
      </c>
      <c r="H1697" s="646">
        <v>0.75900000000000001</v>
      </c>
      <c r="I1697" s="646">
        <v>1.149</v>
      </c>
      <c r="K1697" s="646">
        <v>17.905999999999999</v>
      </c>
      <c r="L1697" s="646">
        <v>18.295999999999999</v>
      </c>
      <c r="M1697" s="646" t="s">
        <v>121</v>
      </c>
      <c r="N1697" s="657" t="s">
        <v>115</v>
      </c>
      <c r="O1697" s="646" t="s">
        <v>417</v>
      </c>
    </row>
    <row r="1698" spans="1:15">
      <c r="A1698" s="647">
        <v>1697</v>
      </c>
      <c r="B1698" s="647">
        <v>2100</v>
      </c>
      <c r="C1698" s="646" t="s">
        <v>190</v>
      </c>
      <c r="D1698" s="646">
        <v>35</v>
      </c>
      <c r="F1698" s="654" t="str">
        <f>IF(M1698="R",VLOOKUP(D1698,'Routes and Directions'!$A$2:$D$283,3,FALSE),VLOOKUP(D1698,'Routes and Directions'!$A$2:$D$283,4,FALSE))</f>
        <v>SB</v>
      </c>
      <c r="H1698" s="646">
        <v>1.149</v>
      </c>
      <c r="I1698" s="646">
        <v>1.2390000000000001</v>
      </c>
      <c r="K1698" s="646">
        <v>18.295999999999999</v>
      </c>
      <c r="L1698" s="646">
        <v>18.385999999999999</v>
      </c>
      <c r="M1698" s="646" t="s">
        <v>121</v>
      </c>
      <c r="N1698" s="657" t="s">
        <v>115</v>
      </c>
      <c r="O1698" s="646" t="s">
        <v>417</v>
      </c>
    </row>
    <row r="1699" spans="1:15">
      <c r="A1699" s="647">
        <v>1698</v>
      </c>
      <c r="B1699" s="647">
        <v>2200</v>
      </c>
      <c r="C1699" s="646" t="s">
        <v>188</v>
      </c>
      <c r="D1699" s="646">
        <v>35</v>
      </c>
      <c r="F1699" s="654" t="str">
        <f>IF(M1699="R",VLOOKUP(D1699,'Routes and Directions'!$A$2:$D$283,3,FALSE),VLOOKUP(D1699,'Routes and Directions'!$A$2:$D$283,4,FALSE))</f>
        <v>SB</v>
      </c>
      <c r="G1699" s="646" t="s">
        <v>123</v>
      </c>
      <c r="H1699" s="646">
        <v>1.2390000000000001</v>
      </c>
      <c r="I1699" s="646">
        <v>1.546</v>
      </c>
      <c r="K1699" s="646">
        <v>18.385999999999999</v>
      </c>
      <c r="L1699" s="646">
        <v>18.693000000000001</v>
      </c>
      <c r="M1699" s="646" t="s">
        <v>121</v>
      </c>
      <c r="N1699" s="657" t="s">
        <v>115</v>
      </c>
      <c r="O1699" s="646" t="s">
        <v>417</v>
      </c>
    </row>
    <row r="1700" spans="1:15">
      <c r="A1700" s="647">
        <v>1699</v>
      </c>
      <c r="B1700" s="647">
        <v>2300</v>
      </c>
      <c r="C1700" s="646" t="s">
        <v>190</v>
      </c>
      <c r="D1700" s="646">
        <v>35</v>
      </c>
      <c r="F1700" s="654" t="str">
        <f>IF(M1700="R",VLOOKUP(D1700,'Routes and Directions'!$A$2:$D$283,3,FALSE),VLOOKUP(D1700,'Routes and Directions'!$A$2:$D$283,4,FALSE))</f>
        <v>SB</v>
      </c>
      <c r="H1700" s="646">
        <v>1.546</v>
      </c>
      <c r="I1700" s="646">
        <v>1.6479999999999999</v>
      </c>
      <c r="K1700" s="646">
        <v>18.693000000000001</v>
      </c>
      <c r="L1700" s="646">
        <v>18.795000000000002</v>
      </c>
      <c r="M1700" s="646" t="s">
        <v>121</v>
      </c>
      <c r="N1700" s="657" t="s">
        <v>115</v>
      </c>
      <c r="O1700" s="646" t="s">
        <v>417</v>
      </c>
    </row>
    <row r="1701" spans="1:15">
      <c r="A1701" s="647">
        <v>1700</v>
      </c>
      <c r="B1701" s="647">
        <v>2400</v>
      </c>
      <c r="C1701" s="646" t="s">
        <v>188</v>
      </c>
      <c r="D1701" s="646">
        <v>35</v>
      </c>
      <c r="F1701" s="654" t="str">
        <f>IF(M1701="R",VLOOKUP(D1701,'Routes and Directions'!$A$2:$D$283,3,FALSE),VLOOKUP(D1701,'Routes and Directions'!$A$2:$D$283,4,FALSE))</f>
        <v>SB</v>
      </c>
      <c r="G1701" s="646" t="s">
        <v>123</v>
      </c>
      <c r="H1701" s="646">
        <v>1.6479999999999999</v>
      </c>
      <c r="I1701" s="646">
        <v>2.121</v>
      </c>
      <c r="K1701" s="646">
        <v>18.795000000000002</v>
      </c>
      <c r="L1701" s="646">
        <v>19.268000000000001</v>
      </c>
      <c r="M1701" s="646" t="s">
        <v>121</v>
      </c>
      <c r="N1701" s="657" t="s">
        <v>115</v>
      </c>
      <c r="O1701" s="646" t="s">
        <v>417</v>
      </c>
    </row>
    <row r="1702" spans="1:15">
      <c r="A1702" s="647">
        <v>1701</v>
      </c>
      <c r="B1702" s="647">
        <v>2600</v>
      </c>
      <c r="C1702" s="646" t="s">
        <v>190</v>
      </c>
      <c r="D1702" s="646">
        <v>35</v>
      </c>
      <c r="F1702" s="654" t="str">
        <f>IF(M1702="R",VLOOKUP(D1702,'Routes and Directions'!$A$2:$D$283,3,FALSE),VLOOKUP(D1702,'Routes and Directions'!$A$2:$D$283,4,FALSE))</f>
        <v>SB</v>
      </c>
      <c r="H1702" s="646">
        <v>2.121</v>
      </c>
      <c r="I1702" s="646">
        <v>23.036999999999999</v>
      </c>
      <c r="K1702" s="646">
        <v>19.268000000000001</v>
      </c>
      <c r="L1702" s="646">
        <v>40.183999999999997</v>
      </c>
      <c r="M1702" s="646" t="s">
        <v>121</v>
      </c>
      <c r="N1702" s="657" t="s">
        <v>115</v>
      </c>
      <c r="O1702" s="646" t="s">
        <v>417</v>
      </c>
    </row>
    <row r="1703" spans="1:15">
      <c r="A1703" s="647">
        <v>1702</v>
      </c>
      <c r="B1703" s="647">
        <v>4110</v>
      </c>
      <c r="C1703" s="646" t="s">
        <v>190</v>
      </c>
      <c r="D1703" s="646">
        <v>35</v>
      </c>
      <c r="F1703" s="654" t="str">
        <f>IF(M1703="R",VLOOKUP(D1703,'Routes and Directions'!$A$2:$D$283,3,FALSE),VLOOKUP(D1703,'Routes and Directions'!$A$2:$D$283,4,FALSE))</f>
        <v>SB</v>
      </c>
      <c r="G1703" s="646" t="s">
        <v>121</v>
      </c>
      <c r="H1703" s="646">
        <v>21.72</v>
      </c>
      <c r="I1703" s="646">
        <v>22.602</v>
      </c>
      <c r="K1703" s="646">
        <v>40.183999999999997</v>
      </c>
      <c r="L1703" s="646">
        <v>41.066000000000003</v>
      </c>
      <c r="M1703" s="646" t="s">
        <v>121</v>
      </c>
      <c r="N1703" s="657" t="s">
        <v>115</v>
      </c>
      <c r="O1703" s="646" t="s">
        <v>417</v>
      </c>
    </row>
    <row r="1704" spans="1:15">
      <c r="A1704" s="647">
        <v>1703</v>
      </c>
      <c r="B1704" s="647">
        <v>4274</v>
      </c>
      <c r="C1704" s="646" t="s">
        <v>190</v>
      </c>
      <c r="D1704" s="646">
        <v>35</v>
      </c>
      <c r="F1704" s="654" t="str">
        <f>IF(M1704="R",VLOOKUP(D1704,'Routes and Directions'!$A$2:$D$283,3,FALSE),VLOOKUP(D1704,'Routes and Directions'!$A$2:$D$283,4,FALSE))</f>
        <v>SB</v>
      </c>
      <c r="G1704" s="646" t="s">
        <v>121</v>
      </c>
      <c r="H1704" s="646">
        <v>22.602</v>
      </c>
      <c r="I1704" s="646">
        <v>22.76</v>
      </c>
      <c r="K1704" s="646">
        <v>41.066000000000003</v>
      </c>
      <c r="L1704" s="646">
        <v>41.223999999999997</v>
      </c>
      <c r="M1704" s="646" t="s">
        <v>121</v>
      </c>
      <c r="N1704" s="657" t="s">
        <v>123</v>
      </c>
      <c r="O1704" s="646" t="s">
        <v>417</v>
      </c>
    </row>
    <row r="1705" spans="1:15">
      <c r="A1705" s="647">
        <v>1704</v>
      </c>
      <c r="B1705" s="647">
        <v>4400</v>
      </c>
      <c r="C1705" s="646" t="s">
        <v>190</v>
      </c>
      <c r="D1705" s="646">
        <v>35</v>
      </c>
      <c r="F1705" s="654" t="str">
        <f>IF(M1705="R",VLOOKUP(D1705,'Routes and Directions'!$A$2:$D$283,3,FALSE),VLOOKUP(D1705,'Routes and Directions'!$A$2:$D$283,4,FALSE))</f>
        <v>SB</v>
      </c>
      <c r="G1705" s="646" t="s">
        <v>121</v>
      </c>
      <c r="H1705" s="646">
        <v>22.760999999999999</v>
      </c>
      <c r="I1705" s="646">
        <v>23.036999999999999</v>
      </c>
      <c r="K1705" s="646">
        <v>41.223999999999997</v>
      </c>
      <c r="L1705" s="646">
        <v>41.5</v>
      </c>
      <c r="M1705" s="646" t="s">
        <v>121</v>
      </c>
      <c r="N1705" s="657" t="s">
        <v>123</v>
      </c>
      <c r="O1705" s="646" t="s">
        <v>417</v>
      </c>
    </row>
    <row r="1706" spans="1:15">
      <c r="A1706" s="647">
        <v>1705</v>
      </c>
      <c r="B1706" s="647">
        <v>4800</v>
      </c>
      <c r="C1706" s="646" t="s">
        <v>190</v>
      </c>
      <c r="D1706" s="646">
        <v>35</v>
      </c>
      <c r="F1706" s="654" t="str">
        <f>IF(M1706="R",VLOOKUP(D1706,'Routes and Directions'!$A$2:$D$283,3,FALSE),VLOOKUP(D1706,'Routes and Directions'!$A$2:$D$283,4,FALSE))</f>
        <v>SB</v>
      </c>
      <c r="G1706" s="646" t="s">
        <v>118</v>
      </c>
      <c r="H1706" s="646">
        <v>23.036999999999999</v>
      </c>
      <c r="I1706" s="646">
        <v>23.376000000000001</v>
      </c>
      <c r="K1706" s="646">
        <v>41.5</v>
      </c>
      <c r="L1706" s="646">
        <v>41.838999999999999</v>
      </c>
      <c r="M1706" s="646" t="s">
        <v>121</v>
      </c>
      <c r="N1706" s="657" t="s">
        <v>123</v>
      </c>
      <c r="O1706" s="646" t="s">
        <v>417</v>
      </c>
    </row>
    <row r="1707" spans="1:15">
      <c r="A1707" s="647">
        <v>1706</v>
      </c>
      <c r="B1707" s="647">
        <v>5400</v>
      </c>
      <c r="C1707" s="646" t="s">
        <v>190</v>
      </c>
      <c r="D1707" s="646">
        <v>35</v>
      </c>
      <c r="F1707" s="654" t="str">
        <f>IF(M1707="R",VLOOKUP(D1707,'Routes and Directions'!$A$2:$D$283,3,FALSE),VLOOKUP(D1707,'Routes and Directions'!$A$2:$D$283,4,FALSE))</f>
        <v>SB</v>
      </c>
      <c r="G1707" s="646" t="s">
        <v>122</v>
      </c>
      <c r="H1707" s="646">
        <v>23.376000000000001</v>
      </c>
      <c r="I1707" s="646">
        <v>23.439</v>
      </c>
      <c r="K1707" s="646">
        <v>41.838999999999999</v>
      </c>
      <c r="L1707" s="646">
        <v>41.902000000000001</v>
      </c>
      <c r="M1707" s="646" t="s">
        <v>121</v>
      </c>
      <c r="N1707" s="657" t="s">
        <v>123</v>
      </c>
      <c r="O1707" s="646" t="s">
        <v>417</v>
      </c>
    </row>
    <row r="1708" spans="1:15">
      <c r="A1708" s="647">
        <v>1707</v>
      </c>
      <c r="B1708" s="647">
        <v>5400</v>
      </c>
      <c r="C1708" s="646" t="s">
        <v>190</v>
      </c>
      <c r="D1708" s="646">
        <v>35</v>
      </c>
      <c r="F1708" s="654" t="str">
        <f>IF(M1708="R",VLOOKUP(D1708,'Routes and Directions'!$A$2:$D$283,3,FALSE),VLOOKUP(D1708,'Routes and Directions'!$A$2:$D$283,4,FALSE))</f>
        <v>SB</v>
      </c>
      <c r="G1708" s="646" t="s">
        <v>122</v>
      </c>
      <c r="H1708" s="646">
        <v>23.439</v>
      </c>
      <c r="I1708" s="646">
        <v>23.591999999999999</v>
      </c>
      <c r="K1708" s="646">
        <v>41.902000000000001</v>
      </c>
      <c r="L1708" s="646">
        <v>42.055</v>
      </c>
      <c r="M1708" s="646" t="s">
        <v>121</v>
      </c>
      <c r="N1708" s="657" t="s">
        <v>115</v>
      </c>
      <c r="O1708" s="646" t="s">
        <v>417</v>
      </c>
    </row>
    <row r="1709" spans="1:15">
      <c r="A1709" s="647">
        <v>1708</v>
      </c>
      <c r="B1709" s="647">
        <v>5600</v>
      </c>
      <c r="C1709" s="646" t="s">
        <v>190</v>
      </c>
      <c r="D1709" s="646">
        <v>35</v>
      </c>
      <c r="F1709" s="654" t="str">
        <f>IF(M1709="R",VLOOKUP(D1709,'Routes and Directions'!$A$2:$D$283,3,FALSE),VLOOKUP(D1709,'Routes and Directions'!$A$2:$D$283,4,FALSE))</f>
        <v>SB</v>
      </c>
      <c r="H1709" s="646">
        <v>23.658999999999999</v>
      </c>
      <c r="I1709" s="646">
        <v>24.852</v>
      </c>
      <c r="K1709" s="646">
        <v>42.055</v>
      </c>
      <c r="L1709" s="646">
        <v>43.247999999999998</v>
      </c>
      <c r="M1709" s="646" t="s">
        <v>121</v>
      </c>
      <c r="N1709" s="657" t="s">
        <v>115</v>
      </c>
      <c r="O1709" s="646" t="s">
        <v>417</v>
      </c>
    </row>
    <row r="1710" spans="1:15">
      <c r="A1710" s="647">
        <v>1709</v>
      </c>
      <c r="B1710" s="647">
        <v>5600</v>
      </c>
      <c r="C1710" s="646" t="s">
        <v>190</v>
      </c>
      <c r="D1710" s="646">
        <v>35</v>
      </c>
      <c r="F1710" s="654" t="str">
        <f>IF(M1710="R",VLOOKUP(D1710,'Routes and Directions'!$A$2:$D$283,3,FALSE),VLOOKUP(D1710,'Routes and Directions'!$A$2:$D$283,4,FALSE))</f>
        <v>SB</v>
      </c>
      <c r="H1710" s="646">
        <v>24.852</v>
      </c>
      <c r="I1710" s="646">
        <v>26.466000000000001</v>
      </c>
      <c r="K1710" s="646">
        <v>43.247999999999998</v>
      </c>
      <c r="L1710" s="646">
        <v>44.862000000000002</v>
      </c>
      <c r="M1710" s="646" t="s">
        <v>121</v>
      </c>
      <c r="N1710" s="657" t="s">
        <v>123</v>
      </c>
      <c r="O1710" s="646" t="s">
        <v>417</v>
      </c>
    </row>
    <row r="1711" spans="1:15">
      <c r="A1711" s="647">
        <v>1710</v>
      </c>
      <c r="B1711" s="647">
        <v>5600</v>
      </c>
      <c r="C1711" s="646" t="s">
        <v>190</v>
      </c>
      <c r="D1711" s="646">
        <v>35</v>
      </c>
      <c r="F1711" s="654" t="str">
        <f>IF(M1711="R",VLOOKUP(D1711,'Routes and Directions'!$A$2:$D$283,3,FALSE),VLOOKUP(D1711,'Routes and Directions'!$A$2:$D$283,4,FALSE))</f>
        <v>SB</v>
      </c>
      <c r="H1711" s="646">
        <v>26.466000000000001</v>
      </c>
      <c r="I1711" s="646">
        <v>27.931999999999999</v>
      </c>
      <c r="K1711" s="646">
        <v>44.862000000000002</v>
      </c>
      <c r="L1711" s="646">
        <v>46.328000000000003</v>
      </c>
      <c r="M1711" s="646" t="s">
        <v>121</v>
      </c>
      <c r="N1711" s="657" t="s">
        <v>115</v>
      </c>
      <c r="O1711" s="646" t="s">
        <v>417</v>
      </c>
    </row>
    <row r="1712" spans="1:15">
      <c r="A1712" s="647">
        <v>1711</v>
      </c>
      <c r="B1712" s="647">
        <v>5600</v>
      </c>
      <c r="C1712" s="646" t="s">
        <v>190</v>
      </c>
      <c r="D1712" s="646">
        <v>35</v>
      </c>
      <c r="F1712" s="654" t="str">
        <f>IF(M1712="R",VLOOKUP(D1712,'Routes and Directions'!$A$2:$D$283,3,FALSE),VLOOKUP(D1712,'Routes and Directions'!$A$2:$D$283,4,FALSE))</f>
        <v>SB</v>
      </c>
      <c r="H1712" s="646">
        <v>27.931999999999999</v>
      </c>
      <c r="I1712" s="646">
        <v>28.271000000000001</v>
      </c>
      <c r="K1712" s="646">
        <v>46.328000000000003</v>
      </c>
      <c r="L1712" s="646">
        <v>46.667000000000002</v>
      </c>
      <c r="M1712" s="646" t="s">
        <v>121</v>
      </c>
      <c r="N1712" s="657" t="s">
        <v>123</v>
      </c>
      <c r="O1712" s="646" t="s">
        <v>417</v>
      </c>
    </row>
    <row r="1713" spans="1:15">
      <c r="A1713" s="647">
        <v>1712</v>
      </c>
      <c r="B1713" s="647">
        <v>7500</v>
      </c>
      <c r="C1713" s="646" t="s">
        <v>190</v>
      </c>
      <c r="D1713" s="646">
        <v>35</v>
      </c>
      <c r="F1713" s="654" t="str">
        <f>IF(M1713="R",VLOOKUP(D1713,'Routes and Directions'!$A$2:$D$283,3,FALSE),VLOOKUP(D1713,'Routes and Directions'!$A$2:$D$283,4,FALSE))</f>
        <v>SB</v>
      </c>
      <c r="G1713" s="646" t="s">
        <v>118</v>
      </c>
      <c r="H1713" s="646">
        <v>28.271000000000001</v>
      </c>
      <c r="I1713" s="646">
        <v>28.981000000000002</v>
      </c>
      <c r="K1713" s="646">
        <v>46.667000000000002</v>
      </c>
      <c r="L1713" s="646">
        <v>47.377000000000002</v>
      </c>
      <c r="M1713" s="646" t="s">
        <v>121</v>
      </c>
      <c r="N1713" s="657" t="s">
        <v>123</v>
      </c>
      <c r="O1713" s="646" t="s">
        <v>417</v>
      </c>
    </row>
    <row r="1714" spans="1:15">
      <c r="A1714" s="647">
        <v>1713</v>
      </c>
      <c r="B1714" s="647">
        <v>8700</v>
      </c>
      <c r="C1714" s="646" t="s">
        <v>190</v>
      </c>
      <c r="D1714" s="646">
        <v>35</v>
      </c>
      <c r="F1714" s="654" t="str">
        <f>IF(M1714="R",VLOOKUP(D1714,'Routes and Directions'!$A$2:$D$283,3,FALSE),VLOOKUP(D1714,'Routes and Directions'!$A$2:$D$283,4,FALSE))</f>
        <v>SB</v>
      </c>
      <c r="H1714" s="646">
        <v>28.89</v>
      </c>
      <c r="I1714" s="646">
        <v>31.536999999999999</v>
      </c>
      <c r="K1714" s="646">
        <v>47.377000000000002</v>
      </c>
      <c r="L1714" s="646">
        <v>50.024000000000001</v>
      </c>
      <c r="M1714" s="646" t="s">
        <v>121</v>
      </c>
      <c r="N1714" s="657" t="s">
        <v>123</v>
      </c>
      <c r="O1714" s="646" t="s">
        <v>417</v>
      </c>
    </row>
    <row r="1715" spans="1:15">
      <c r="A1715" s="647">
        <v>1714</v>
      </c>
      <c r="B1715" s="647">
        <v>9700</v>
      </c>
      <c r="C1715" s="646" t="s">
        <v>187</v>
      </c>
      <c r="D1715" s="646">
        <v>35</v>
      </c>
      <c r="F1715" s="654" t="str">
        <f>IF(M1715="R",VLOOKUP(D1715,'Routes and Directions'!$A$2:$D$283,3,FALSE),VLOOKUP(D1715,'Routes and Directions'!$A$2:$D$283,4,FALSE))</f>
        <v>SB</v>
      </c>
      <c r="H1715" s="646">
        <v>0</v>
      </c>
      <c r="I1715" s="646">
        <v>1.83</v>
      </c>
      <c r="K1715" s="646">
        <v>50.024000000000001</v>
      </c>
      <c r="L1715" s="646">
        <v>51.853999999999999</v>
      </c>
      <c r="M1715" s="646" t="s">
        <v>121</v>
      </c>
      <c r="N1715" s="657" t="s">
        <v>123</v>
      </c>
      <c r="O1715" s="646" t="s">
        <v>417</v>
      </c>
    </row>
    <row r="1716" spans="1:15">
      <c r="A1716" s="647">
        <v>1715</v>
      </c>
      <c r="B1716" s="647">
        <v>9700</v>
      </c>
      <c r="C1716" s="646" t="s">
        <v>187</v>
      </c>
      <c r="D1716" s="646">
        <v>35</v>
      </c>
      <c r="F1716" s="654" t="str">
        <f>IF(M1716="R",VLOOKUP(D1716,'Routes and Directions'!$A$2:$D$283,3,FALSE),VLOOKUP(D1716,'Routes and Directions'!$A$2:$D$283,4,FALSE))</f>
        <v>SB</v>
      </c>
      <c r="H1716" s="646">
        <v>1.83</v>
      </c>
      <c r="I1716" s="646">
        <v>2.0059999999999998</v>
      </c>
      <c r="K1716" s="646">
        <v>51.853999999999999</v>
      </c>
      <c r="L1716" s="646">
        <v>52.03</v>
      </c>
      <c r="M1716" s="646" t="s">
        <v>121</v>
      </c>
      <c r="N1716" s="657" t="s">
        <v>115</v>
      </c>
      <c r="O1716" s="646" t="s">
        <v>417</v>
      </c>
    </row>
    <row r="1717" spans="1:15">
      <c r="A1717" s="647">
        <v>1716</v>
      </c>
      <c r="B1717" s="647">
        <v>9700</v>
      </c>
      <c r="C1717" s="646" t="s">
        <v>187</v>
      </c>
      <c r="D1717" s="646">
        <v>35</v>
      </c>
      <c r="F1717" s="654" t="str">
        <f>IF(M1717="R",VLOOKUP(D1717,'Routes and Directions'!$A$2:$D$283,3,FALSE),VLOOKUP(D1717,'Routes and Directions'!$A$2:$D$283,4,FALSE))</f>
        <v>SB</v>
      </c>
      <c r="H1717" s="646">
        <v>2.0059999999999998</v>
      </c>
      <c r="I1717" s="646">
        <v>3.1640000000000001</v>
      </c>
      <c r="K1717" s="646">
        <v>52.03</v>
      </c>
      <c r="L1717" s="646">
        <v>53.188000000000002</v>
      </c>
      <c r="M1717" s="646" t="s">
        <v>121</v>
      </c>
      <c r="N1717" s="657" t="s">
        <v>123</v>
      </c>
      <c r="O1717" s="646" t="s">
        <v>417</v>
      </c>
    </row>
    <row r="1718" spans="1:15">
      <c r="A1718" s="647">
        <v>1717</v>
      </c>
      <c r="B1718" s="647">
        <v>100</v>
      </c>
      <c r="C1718" s="646" t="s">
        <v>162</v>
      </c>
      <c r="D1718" s="646">
        <v>36</v>
      </c>
      <c r="F1718" s="654" t="str">
        <f>IF(M1718="R",VLOOKUP(D1718,'Routes and Directions'!$A$2:$D$283,3,FALSE),VLOOKUP(D1718,'Routes and Directions'!$A$2:$D$283,4,FALSE))</f>
        <v>EB</v>
      </c>
      <c r="H1718" s="646">
        <v>0</v>
      </c>
      <c r="I1718" s="646">
        <v>2.8109999999999999</v>
      </c>
      <c r="K1718" s="646">
        <v>0</v>
      </c>
      <c r="L1718" s="646">
        <v>2.8109999999999999</v>
      </c>
      <c r="M1718" s="646" t="s">
        <v>118</v>
      </c>
      <c r="N1718" s="657" t="s">
        <v>115</v>
      </c>
      <c r="O1718" s="646" t="s">
        <v>418</v>
      </c>
    </row>
    <row r="1719" spans="1:15">
      <c r="A1719" s="647">
        <v>1718</v>
      </c>
      <c r="B1719" s="647">
        <v>100</v>
      </c>
      <c r="C1719" s="646" t="s">
        <v>162</v>
      </c>
      <c r="D1719" s="646">
        <v>36</v>
      </c>
      <c r="F1719" s="654" t="str">
        <f>IF(M1719="R",VLOOKUP(D1719,'Routes and Directions'!$A$2:$D$283,3,FALSE),VLOOKUP(D1719,'Routes and Directions'!$A$2:$D$283,4,FALSE))</f>
        <v>EB</v>
      </c>
      <c r="H1719" s="646">
        <v>2.8109999999999999</v>
      </c>
      <c r="I1719" s="646">
        <v>3.0720000000000001</v>
      </c>
      <c r="K1719" s="646">
        <v>2.8109999999999999</v>
      </c>
      <c r="L1719" s="646">
        <v>3.0720000000000001</v>
      </c>
      <c r="M1719" s="646" t="s">
        <v>118</v>
      </c>
      <c r="N1719" s="657" t="s">
        <v>123</v>
      </c>
      <c r="O1719" s="646" t="s">
        <v>418</v>
      </c>
    </row>
    <row r="1720" spans="1:15">
      <c r="A1720" s="647">
        <v>1719</v>
      </c>
      <c r="B1720" s="647">
        <v>100</v>
      </c>
      <c r="C1720" s="646" t="s">
        <v>162</v>
      </c>
      <c r="D1720" s="646">
        <v>36</v>
      </c>
      <c r="F1720" s="654" t="str">
        <f>IF(M1720="R",VLOOKUP(D1720,'Routes and Directions'!$A$2:$D$283,3,FALSE),VLOOKUP(D1720,'Routes and Directions'!$A$2:$D$283,4,FALSE))</f>
        <v>EB</v>
      </c>
      <c r="H1720" s="646">
        <v>3.0720000000000001</v>
      </c>
      <c r="I1720" s="646">
        <v>23.709</v>
      </c>
      <c r="K1720" s="646">
        <v>3.0720000000000001</v>
      </c>
      <c r="L1720" s="646">
        <v>23.709</v>
      </c>
      <c r="M1720" s="646" t="s">
        <v>118</v>
      </c>
      <c r="N1720" s="657" t="s">
        <v>115</v>
      </c>
      <c r="O1720" s="646" t="s">
        <v>418</v>
      </c>
    </row>
    <row r="1721" spans="1:15">
      <c r="A1721" s="647">
        <v>1720</v>
      </c>
      <c r="B1721" s="647">
        <v>5000</v>
      </c>
      <c r="C1721" s="646" t="s">
        <v>162</v>
      </c>
      <c r="D1721" s="646">
        <v>36</v>
      </c>
      <c r="F1721" s="654" t="str">
        <f>IF(M1721="R",VLOOKUP(D1721,'Routes and Directions'!$A$2:$D$283,3,FALSE),VLOOKUP(D1721,'Routes and Directions'!$A$2:$D$283,4,FALSE))</f>
        <v>EB</v>
      </c>
      <c r="G1721" s="646" t="s">
        <v>118</v>
      </c>
      <c r="H1721" s="646">
        <v>23.709</v>
      </c>
      <c r="I1721" s="646">
        <v>24.106000000000002</v>
      </c>
      <c r="K1721" s="646">
        <v>23.709</v>
      </c>
      <c r="L1721" s="646">
        <v>24.106000000000002</v>
      </c>
      <c r="M1721" s="646" t="s">
        <v>118</v>
      </c>
      <c r="N1721" s="657" t="s">
        <v>115</v>
      </c>
      <c r="O1721" s="646" t="s">
        <v>418</v>
      </c>
    </row>
    <row r="1722" spans="1:15">
      <c r="A1722" s="647">
        <v>1721</v>
      </c>
      <c r="B1722" s="647">
        <v>6000</v>
      </c>
      <c r="C1722" s="646" t="s">
        <v>162</v>
      </c>
      <c r="D1722" s="646">
        <v>36</v>
      </c>
      <c r="F1722" s="654" t="str">
        <f>IF(M1722="R",VLOOKUP(D1722,'Routes and Directions'!$A$2:$D$283,3,FALSE),VLOOKUP(D1722,'Routes and Directions'!$A$2:$D$283,4,FALSE))</f>
        <v>EB</v>
      </c>
      <c r="H1722" s="646">
        <v>24.21</v>
      </c>
      <c r="I1722" s="646">
        <v>45.680999999999997</v>
      </c>
      <c r="K1722" s="646">
        <v>24.106000000000002</v>
      </c>
      <c r="L1722" s="646">
        <v>45.576999999999998</v>
      </c>
      <c r="M1722" s="646" t="s">
        <v>118</v>
      </c>
      <c r="N1722" s="657" t="s">
        <v>115</v>
      </c>
      <c r="O1722" s="646" t="s">
        <v>418</v>
      </c>
    </row>
    <row r="1723" spans="1:15">
      <c r="A1723" s="647">
        <v>1722</v>
      </c>
      <c r="B1723" s="647">
        <v>9000</v>
      </c>
      <c r="C1723" s="646" t="s">
        <v>219</v>
      </c>
      <c r="D1723" s="646">
        <v>36</v>
      </c>
      <c r="F1723" s="654" t="str">
        <f>IF(M1723="R",VLOOKUP(D1723,'Routes and Directions'!$A$2:$D$283,3,FALSE),VLOOKUP(D1723,'Routes and Directions'!$A$2:$D$283,4,FALSE))</f>
        <v>EB</v>
      </c>
      <c r="H1723" s="646">
        <v>0</v>
      </c>
      <c r="I1723" s="646">
        <v>0.54700000000000004</v>
      </c>
      <c r="K1723" s="646">
        <v>45.576999999999998</v>
      </c>
      <c r="L1723" s="646">
        <v>46.124000000000002</v>
      </c>
      <c r="M1723" s="646" t="s">
        <v>118</v>
      </c>
      <c r="N1723" s="657" t="s">
        <v>115</v>
      </c>
      <c r="O1723" s="646" t="s">
        <v>418</v>
      </c>
    </row>
    <row r="1724" spans="1:15">
      <c r="A1724" s="647">
        <v>1723</v>
      </c>
      <c r="B1724" s="647">
        <v>9300</v>
      </c>
      <c r="C1724" s="646" t="s">
        <v>219</v>
      </c>
      <c r="D1724" s="646">
        <v>36</v>
      </c>
      <c r="F1724" s="654" t="str">
        <f>IF(M1724="R",VLOOKUP(D1724,'Routes and Directions'!$A$2:$D$283,3,FALSE),VLOOKUP(D1724,'Routes and Directions'!$A$2:$D$283,4,FALSE))</f>
        <v>EB</v>
      </c>
      <c r="G1724" s="646" t="s">
        <v>118</v>
      </c>
      <c r="H1724" s="646">
        <v>0.54700000000000004</v>
      </c>
      <c r="I1724" s="646">
        <v>9.2959999999999994</v>
      </c>
      <c r="K1724" s="646">
        <v>46.124000000000002</v>
      </c>
      <c r="L1724" s="646">
        <v>54.872999999999998</v>
      </c>
      <c r="M1724" s="646" t="s">
        <v>118</v>
      </c>
      <c r="N1724" s="657" t="s">
        <v>115</v>
      </c>
      <c r="O1724" s="646" t="s">
        <v>418</v>
      </c>
    </row>
    <row r="1725" spans="1:15">
      <c r="A1725" s="647">
        <v>1724</v>
      </c>
      <c r="B1725" s="647">
        <v>11000</v>
      </c>
      <c r="C1725" s="646" t="s">
        <v>219</v>
      </c>
      <c r="D1725" s="646">
        <v>36</v>
      </c>
      <c r="F1725" s="654" t="str">
        <f>IF(M1725="R",VLOOKUP(D1725,'Routes and Directions'!$A$2:$D$283,3,FALSE),VLOOKUP(D1725,'Routes and Directions'!$A$2:$D$283,4,FALSE))</f>
        <v>EB</v>
      </c>
      <c r="H1725" s="646">
        <v>10.08</v>
      </c>
      <c r="I1725" s="646">
        <v>27.231999999999999</v>
      </c>
      <c r="K1725" s="646">
        <v>54.872999999999998</v>
      </c>
      <c r="L1725" s="646">
        <v>72.025000000000006</v>
      </c>
      <c r="M1725" s="646" t="s">
        <v>118</v>
      </c>
      <c r="N1725" s="657" t="s">
        <v>115</v>
      </c>
      <c r="O1725" s="646" t="s">
        <v>418</v>
      </c>
    </row>
    <row r="1726" spans="1:15">
      <c r="A1726" s="647">
        <v>1725</v>
      </c>
      <c r="B1726" s="647">
        <v>13300</v>
      </c>
      <c r="C1726" s="646" t="s">
        <v>219</v>
      </c>
      <c r="D1726" s="646">
        <v>36</v>
      </c>
      <c r="F1726" s="654" t="str">
        <f>IF(M1726="R",VLOOKUP(D1726,'Routes and Directions'!$A$2:$D$283,3,FALSE),VLOOKUP(D1726,'Routes and Directions'!$A$2:$D$283,4,FALSE))</f>
        <v>EB</v>
      </c>
      <c r="G1726" s="646" t="s">
        <v>118</v>
      </c>
      <c r="H1726" s="646">
        <v>28.65</v>
      </c>
      <c r="I1726" s="646">
        <v>41.139000000000003</v>
      </c>
      <c r="K1726" s="646">
        <v>72.025000000000006</v>
      </c>
      <c r="L1726" s="646">
        <v>84.513999999999996</v>
      </c>
      <c r="M1726" s="646" t="s">
        <v>118</v>
      </c>
      <c r="N1726" s="657" t="s">
        <v>115</v>
      </c>
      <c r="O1726" s="646" t="s">
        <v>418</v>
      </c>
    </row>
    <row r="1727" spans="1:15">
      <c r="A1727" s="647">
        <v>1726</v>
      </c>
      <c r="B1727" s="647">
        <v>14400</v>
      </c>
      <c r="C1727" s="646" t="s">
        <v>169</v>
      </c>
      <c r="D1727" s="646">
        <v>36</v>
      </c>
      <c r="F1727" s="654" t="str">
        <f>IF(M1727="R",VLOOKUP(D1727,'Routes and Directions'!$A$2:$D$283,3,FALSE),VLOOKUP(D1727,'Routes and Directions'!$A$2:$D$283,4,FALSE))</f>
        <v>EB</v>
      </c>
      <c r="H1727" s="646">
        <v>0</v>
      </c>
      <c r="I1727" s="646">
        <v>11.928000000000001</v>
      </c>
      <c r="K1727" s="646">
        <v>84.513999999999996</v>
      </c>
      <c r="L1727" s="646">
        <v>96.441999999999993</v>
      </c>
      <c r="M1727" s="646" t="s">
        <v>118</v>
      </c>
      <c r="N1727" s="657" t="s">
        <v>115</v>
      </c>
      <c r="O1727" s="646" t="s">
        <v>418</v>
      </c>
    </row>
    <row r="1728" spans="1:15">
      <c r="A1728" s="647">
        <v>1727</v>
      </c>
      <c r="B1728" s="647">
        <v>15500</v>
      </c>
      <c r="C1728" s="646" t="s">
        <v>174</v>
      </c>
      <c r="D1728" s="646">
        <v>36</v>
      </c>
      <c r="F1728" s="654" t="str">
        <f>IF(M1728="R",VLOOKUP(D1728,'Routes and Directions'!$A$2:$D$283,3,FALSE),VLOOKUP(D1728,'Routes and Directions'!$A$2:$D$283,4,FALSE))</f>
        <v>EB</v>
      </c>
      <c r="G1728" s="646" t="s">
        <v>121</v>
      </c>
      <c r="H1728" s="646">
        <v>0</v>
      </c>
      <c r="I1728" s="646">
        <v>1.7999999999999999E-2</v>
      </c>
      <c r="K1728" s="646">
        <v>96.441999999999993</v>
      </c>
      <c r="L1728" s="646">
        <v>96.46</v>
      </c>
      <c r="M1728" s="646" t="s">
        <v>118</v>
      </c>
      <c r="N1728" s="657" t="s">
        <v>115</v>
      </c>
      <c r="O1728" s="646" t="s">
        <v>418</v>
      </c>
    </row>
    <row r="1729" spans="1:15">
      <c r="A1729" s="647">
        <v>1728</v>
      </c>
      <c r="B1729" s="647">
        <v>15700</v>
      </c>
      <c r="C1729" s="646" t="s">
        <v>174</v>
      </c>
      <c r="D1729" s="646">
        <v>36</v>
      </c>
      <c r="F1729" s="654" t="str">
        <f>IF(M1729="R",VLOOKUP(D1729,'Routes and Directions'!$A$2:$D$283,3,FALSE),VLOOKUP(D1729,'Routes and Directions'!$A$2:$D$283,4,FALSE))</f>
        <v>EB</v>
      </c>
      <c r="H1729" s="646">
        <v>0</v>
      </c>
      <c r="I1729" s="646">
        <v>11.887</v>
      </c>
      <c r="K1729" s="646">
        <v>96.46</v>
      </c>
      <c r="L1729" s="646">
        <v>108.34699999999999</v>
      </c>
      <c r="M1729" s="646" t="s">
        <v>118</v>
      </c>
      <c r="N1729" s="657" t="s">
        <v>115</v>
      </c>
      <c r="O1729" s="646" t="s">
        <v>418</v>
      </c>
    </row>
    <row r="1730" spans="1:15">
      <c r="A1730" s="647">
        <v>1729</v>
      </c>
      <c r="B1730" s="647">
        <v>15750</v>
      </c>
      <c r="C1730" s="646" t="s">
        <v>174</v>
      </c>
      <c r="D1730" s="646">
        <v>36</v>
      </c>
      <c r="F1730" s="654" t="str">
        <f>IF(M1730="R",VLOOKUP(D1730,'Routes and Directions'!$A$2:$D$283,3,FALSE),VLOOKUP(D1730,'Routes and Directions'!$A$2:$D$283,4,FALSE))</f>
        <v>EB</v>
      </c>
      <c r="G1730" s="646" t="s">
        <v>118</v>
      </c>
      <c r="H1730" s="646">
        <v>11.887</v>
      </c>
      <c r="I1730" s="646">
        <v>12.106999999999999</v>
      </c>
      <c r="K1730" s="646">
        <v>108.34699999999999</v>
      </c>
      <c r="L1730" s="646">
        <v>108.56699999999999</v>
      </c>
      <c r="M1730" s="646" t="s">
        <v>118</v>
      </c>
      <c r="N1730" s="657" t="s">
        <v>115</v>
      </c>
      <c r="O1730" s="646" t="s">
        <v>418</v>
      </c>
    </row>
    <row r="1731" spans="1:15">
      <c r="A1731" s="647">
        <v>1730</v>
      </c>
      <c r="B1731" s="647">
        <v>15760</v>
      </c>
      <c r="C1731" s="646" t="s">
        <v>174</v>
      </c>
      <c r="D1731" s="646">
        <v>36</v>
      </c>
      <c r="F1731" s="654" t="str">
        <f>IF(M1731="R",VLOOKUP(D1731,'Routes and Directions'!$A$2:$D$283,3,FALSE),VLOOKUP(D1731,'Routes and Directions'!$A$2:$D$283,4,FALSE))</f>
        <v>EB</v>
      </c>
      <c r="H1731" s="646">
        <v>12.12</v>
      </c>
      <c r="I1731" s="646">
        <v>15.27</v>
      </c>
      <c r="K1731" s="646">
        <v>108.56699999999999</v>
      </c>
      <c r="L1731" s="646">
        <v>111.717</v>
      </c>
      <c r="M1731" s="646" t="s">
        <v>118</v>
      </c>
      <c r="N1731" s="657" t="s">
        <v>115</v>
      </c>
      <c r="O1731" s="646" t="s">
        <v>418</v>
      </c>
    </row>
    <row r="1732" spans="1:15">
      <c r="A1732" s="647">
        <v>1731</v>
      </c>
      <c r="B1732" s="647">
        <v>15770</v>
      </c>
      <c r="C1732" s="646" t="s">
        <v>174</v>
      </c>
      <c r="D1732" s="646">
        <v>36</v>
      </c>
      <c r="F1732" s="654" t="str">
        <f>IF(M1732="R",VLOOKUP(D1732,'Routes and Directions'!$A$2:$D$283,3,FALSE),VLOOKUP(D1732,'Routes and Directions'!$A$2:$D$283,4,FALSE))</f>
        <v>EB</v>
      </c>
      <c r="G1732" s="646" t="s">
        <v>118</v>
      </c>
      <c r="H1732" s="646">
        <v>15.27</v>
      </c>
      <c r="I1732" s="646">
        <v>15.554</v>
      </c>
      <c r="K1732" s="646">
        <v>111.717</v>
      </c>
      <c r="L1732" s="646">
        <v>112.001</v>
      </c>
      <c r="M1732" s="646" t="s">
        <v>118</v>
      </c>
      <c r="N1732" s="657" t="s">
        <v>115</v>
      </c>
      <c r="O1732" s="646" t="s">
        <v>418</v>
      </c>
    </row>
    <row r="1733" spans="1:15">
      <c r="A1733" s="647">
        <v>1732</v>
      </c>
      <c r="B1733" s="647">
        <v>15780</v>
      </c>
      <c r="C1733" s="646" t="s">
        <v>174</v>
      </c>
      <c r="D1733" s="646">
        <v>36</v>
      </c>
      <c r="F1733" s="654" t="str">
        <f>IF(M1733="R",VLOOKUP(D1733,'Routes and Directions'!$A$2:$D$283,3,FALSE),VLOOKUP(D1733,'Routes and Directions'!$A$2:$D$283,4,FALSE))</f>
        <v>EB</v>
      </c>
      <c r="H1733" s="646">
        <v>15.576000000000001</v>
      </c>
      <c r="I1733" s="646">
        <v>16.399999999999999</v>
      </c>
      <c r="K1733" s="646">
        <v>112.001</v>
      </c>
      <c r="L1733" s="646">
        <v>112.825</v>
      </c>
      <c r="M1733" s="646" t="s">
        <v>118</v>
      </c>
      <c r="N1733" s="657" t="s">
        <v>115</v>
      </c>
      <c r="O1733" s="646" t="s">
        <v>418</v>
      </c>
    </row>
    <row r="1734" spans="1:15">
      <c r="A1734" s="647">
        <v>1733</v>
      </c>
      <c r="B1734" s="647">
        <v>16520</v>
      </c>
      <c r="C1734" s="646" t="s">
        <v>174</v>
      </c>
      <c r="D1734" s="646">
        <v>36</v>
      </c>
      <c r="F1734" s="654" t="str">
        <f>IF(M1734="R",VLOOKUP(D1734,'Routes and Directions'!$A$2:$D$283,3,FALSE),VLOOKUP(D1734,'Routes and Directions'!$A$2:$D$283,4,FALSE))</f>
        <v>EB</v>
      </c>
      <c r="G1734" s="646" t="s">
        <v>118</v>
      </c>
      <c r="H1734" s="646">
        <v>16.399999999999999</v>
      </c>
      <c r="I1734" s="646">
        <v>16.899999999999999</v>
      </c>
      <c r="K1734" s="646">
        <v>112.825</v>
      </c>
      <c r="L1734" s="646">
        <v>113.325</v>
      </c>
      <c r="M1734" s="646" t="s">
        <v>118</v>
      </c>
      <c r="N1734" s="657" t="s">
        <v>115</v>
      </c>
      <c r="O1734" s="646" t="s">
        <v>418</v>
      </c>
    </row>
    <row r="1735" spans="1:15">
      <c r="A1735" s="647">
        <v>1734</v>
      </c>
      <c r="B1735" s="647">
        <v>16570</v>
      </c>
      <c r="C1735" s="646" t="s">
        <v>174</v>
      </c>
      <c r="D1735" s="646">
        <v>36</v>
      </c>
      <c r="F1735" s="654" t="str">
        <f>IF(M1735="R",VLOOKUP(D1735,'Routes and Directions'!$A$2:$D$283,3,FALSE),VLOOKUP(D1735,'Routes and Directions'!$A$2:$D$283,4,FALSE))</f>
        <v>EB</v>
      </c>
      <c r="H1735" s="646">
        <v>17</v>
      </c>
      <c r="I1735" s="646">
        <v>17.056000000000001</v>
      </c>
      <c r="K1735" s="646">
        <v>113.325</v>
      </c>
      <c r="L1735" s="646">
        <v>113.381</v>
      </c>
      <c r="M1735" s="646" t="s">
        <v>118</v>
      </c>
      <c r="N1735" s="657" t="s">
        <v>115</v>
      </c>
      <c r="O1735" s="646" t="s">
        <v>418</v>
      </c>
    </row>
    <row r="1736" spans="1:15">
      <c r="A1736" s="647">
        <v>1735</v>
      </c>
      <c r="B1736" s="647">
        <v>16577</v>
      </c>
      <c r="C1736" s="646" t="s">
        <v>174</v>
      </c>
      <c r="D1736" s="646">
        <v>36</v>
      </c>
      <c r="F1736" s="654" t="str">
        <f>IF(M1736="R",VLOOKUP(D1736,'Routes and Directions'!$A$2:$D$283,3,FALSE),VLOOKUP(D1736,'Routes and Directions'!$A$2:$D$283,4,FALSE))</f>
        <v>EB</v>
      </c>
      <c r="G1736" s="646" t="s">
        <v>118</v>
      </c>
      <c r="H1736" s="659">
        <v>17.056000000000001</v>
      </c>
      <c r="I1736" s="659">
        <v>17.280999999999999</v>
      </c>
      <c r="K1736" s="646">
        <v>113.381</v>
      </c>
      <c r="L1736" s="646">
        <v>113.60599999999999</v>
      </c>
      <c r="M1736" s="646" t="s">
        <v>118</v>
      </c>
      <c r="N1736" s="657" t="s">
        <v>115</v>
      </c>
      <c r="O1736" s="646" t="s">
        <v>418</v>
      </c>
    </row>
    <row r="1737" spans="1:15">
      <c r="A1737" s="647">
        <v>1736</v>
      </c>
      <c r="B1737" s="647">
        <v>16580</v>
      </c>
      <c r="C1737" s="646" t="s">
        <v>174</v>
      </c>
      <c r="D1737" s="646">
        <v>36</v>
      </c>
      <c r="F1737" s="654" t="str">
        <f>IF(M1737="R",VLOOKUP(D1737,'Routes and Directions'!$A$2:$D$283,3,FALSE),VLOOKUP(D1737,'Routes and Directions'!$A$2:$D$283,4,FALSE))</f>
        <v>EB</v>
      </c>
      <c r="H1737" s="646">
        <v>17.335999999999999</v>
      </c>
      <c r="I1737" s="646">
        <v>21.957999999999998</v>
      </c>
      <c r="K1737" s="646">
        <v>113.60599999999999</v>
      </c>
      <c r="L1737" s="646">
        <v>118.22799999999999</v>
      </c>
      <c r="M1737" s="646" t="s">
        <v>118</v>
      </c>
      <c r="N1737" s="657" t="s">
        <v>115</v>
      </c>
      <c r="O1737" s="646" t="s">
        <v>418</v>
      </c>
    </row>
    <row r="1738" spans="1:15">
      <c r="A1738" s="647">
        <v>1737</v>
      </c>
      <c r="B1738" s="647">
        <v>17110</v>
      </c>
      <c r="C1738" s="646" t="s">
        <v>174</v>
      </c>
      <c r="D1738" s="646">
        <v>36</v>
      </c>
      <c r="F1738" s="654" t="str">
        <f>IF(M1738="R",VLOOKUP(D1738,'Routes and Directions'!$A$2:$D$283,3,FALSE),VLOOKUP(D1738,'Routes and Directions'!$A$2:$D$283,4,FALSE))</f>
        <v>EB</v>
      </c>
      <c r="G1738" s="646" t="s">
        <v>118</v>
      </c>
      <c r="H1738" s="646">
        <v>21.957999999999998</v>
      </c>
      <c r="I1738" s="646">
        <v>22.271999999999998</v>
      </c>
      <c r="K1738" s="646">
        <v>118.22799999999999</v>
      </c>
      <c r="L1738" s="646">
        <v>118.542</v>
      </c>
      <c r="M1738" s="646" t="s">
        <v>118</v>
      </c>
      <c r="N1738" s="657" t="s">
        <v>115</v>
      </c>
      <c r="O1738" s="646" t="s">
        <v>418</v>
      </c>
    </row>
    <row r="1739" spans="1:15">
      <c r="A1739" s="647">
        <v>1738</v>
      </c>
      <c r="B1739" s="647">
        <v>17310</v>
      </c>
      <c r="C1739" s="646" t="s">
        <v>174</v>
      </c>
      <c r="D1739" s="646">
        <v>36</v>
      </c>
      <c r="F1739" s="654" t="str">
        <f>IF(M1739="R",VLOOKUP(D1739,'Routes and Directions'!$A$2:$D$283,3,FALSE),VLOOKUP(D1739,'Routes and Directions'!$A$2:$D$283,4,FALSE))</f>
        <v>EB</v>
      </c>
      <c r="H1739" s="646">
        <v>22.326000000000001</v>
      </c>
      <c r="I1739" s="646">
        <v>23.204999999999998</v>
      </c>
      <c r="K1739" s="646">
        <v>118.542</v>
      </c>
      <c r="L1739" s="646">
        <v>119.42100000000001</v>
      </c>
      <c r="M1739" s="646" t="s">
        <v>118</v>
      </c>
      <c r="N1739" s="657" t="s">
        <v>115</v>
      </c>
      <c r="O1739" s="646" t="s">
        <v>418</v>
      </c>
    </row>
    <row r="1740" spans="1:15">
      <c r="A1740" s="647">
        <v>1739</v>
      </c>
      <c r="B1740" s="647">
        <v>17680</v>
      </c>
      <c r="C1740" s="646" t="s">
        <v>174</v>
      </c>
      <c r="D1740" s="646">
        <v>36</v>
      </c>
      <c r="F1740" s="654" t="str">
        <f>IF(M1740="R",VLOOKUP(D1740,'Routes and Directions'!$A$2:$D$283,3,FALSE),VLOOKUP(D1740,'Routes and Directions'!$A$2:$D$283,4,FALSE))</f>
        <v>EB</v>
      </c>
      <c r="G1740" s="646" t="s">
        <v>118</v>
      </c>
      <c r="H1740" s="646">
        <v>23.204999999999998</v>
      </c>
      <c r="I1740" s="646">
        <v>23.611999999999998</v>
      </c>
      <c r="K1740" s="646">
        <v>119.42100000000001</v>
      </c>
      <c r="L1740" s="646">
        <v>119.828</v>
      </c>
      <c r="M1740" s="646" t="s">
        <v>118</v>
      </c>
      <c r="N1740" s="657" t="s">
        <v>115</v>
      </c>
      <c r="O1740" s="646" t="s">
        <v>418</v>
      </c>
    </row>
    <row r="1741" spans="1:15">
      <c r="A1741" s="647">
        <v>1740</v>
      </c>
      <c r="B1741" s="647">
        <v>17900</v>
      </c>
      <c r="C1741" s="646" t="s">
        <v>174</v>
      </c>
      <c r="D1741" s="646">
        <v>36</v>
      </c>
      <c r="F1741" s="654" t="str">
        <f>IF(M1741="R",VLOOKUP(D1741,'Routes and Directions'!$A$2:$D$283,3,FALSE),VLOOKUP(D1741,'Routes and Directions'!$A$2:$D$283,4,FALSE))</f>
        <v>EB</v>
      </c>
      <c r="H1741" s="646">
        <v>23.643999999999998</v>
      </c>
      <c r="I1741" s="646">
        <v>25.042000000000002</v>
      </c>
      <c r="K1741" s="646">
        <v>119.828</v>
      </c>
      <c r="L1741" s="646">
        <v>121.226</v>
      </c>
      <c r="M1741" s="646" t="s">
        <v>118</v>
      </c>
      <c r="N1741" s="657" t="s">
        <v>115</v>
      </c>
      <c r="O1741" s="646" t="s">
        <v>418</v>
      </c>
    </row>
    <row r="1742" spans="1:15">
      <c r="A1742" s="647">
        <v>1741</v>
      </c>
      <c r="B1742" s="647">
        <v>18000</v>
      </c>
      <c r="C1742" s="646" t="s">
        <v>174</v>
      </c>
      <c r="D1742" s="646">
        <v>36</v>
      </c>
      <c r="F1742" s="654" t="str">
        <f>IF(M1742="R",VLOOKUP(D1742,'Routes and Directions'!$A$2:$D$283,3,FALSE),VLOOKUP(D1742,'Routes and Directions'!$A$2:$D$283,4,FALSE))</f>
        <v>EB</v>
      </c>
      <c r="G1742" s="646" t="s">
        <v>118</v>
      </c>
      <c r="H1742" s="646">
        <v>25.157</v>
      </c>
      <c r="I1742" s="646">
        <v>25.905000000000001</v>
      </c>
      <c r="K1742" s="646">
        <v>121.226</v>
      </c>
      <c r="L1742" s="646">
        <v>121.974</v>
      </c>
      <c r="M1742" s="646" t="s">
        <v>118</v>
      </c>
      <c r="N1742" s="657" t="s">
        <v>115</v>
      </c>
      <c r="O1742" s="646" t="s">
        <v>418</v>
      </c>
    </row>
    <row r="1743" spans="1:15">
      <c r="A1743" s="647">
        <v>1742</v>
      </c>
      <c r="B1743" s="647">
        <v>18230</v>
      </c>
      <c r="C1743" s="646" t="s">
        <v>174</v>
      </c>
      <c r="D1743" s="646">
        <v>36</v>
      </c>
      <c r="F1743" s="654" t="str">
        <f>IF(M1743="R",VLOOKUP(D1743,'Routes and Directions'!$A$2:$D$283,3,FALSE),VLOOKUP(D1743,'Routes and Directions'!$A$2:$D$283,4,FALSE))</f>
        <v>EB</v>
      </c>
      <c r="G1743" s="646" t="s">
        <v>118</v>
      </c>
      <c r="H1743" s="646">
        <v>25.914000000000001</v>
      </c>
      <c r="I1743" s="646">
        <v>26.434999999999999</v>
      </c>
      <c r="K1743" s="646">
        <v>121.974</v>
      </c>
      <c r="L1743" s="646">
        <v>122.495</v>
      </c>
      <c r="M1743" s="646" t="s">
        <v>118</v>
      </c>
      <c r="N1743" s="657" t="s">
        <v>115</v>
      </c>
      <c r="O1743" s="646" t="s">
        <v>418</v>
      </c>
    </row>
    <row r="1744" spans="1:15">
      <c r="A1744" s="647">
        <v>1743</v>
      </c>
      <c r="B1744" s="647">
        <v>18320</v>
      </c>
      <c r="C1744" s="646" t="s">
        <v>174</v>
      </c>
      <c r="D1744" s="646">
        <v>36</v>
      </c>
      <c r="F1744" s="654" t="str">
        <f>IF(M1744="R",VLOOKUP(D1744,'Routes and Directions'!$A$2:$D$283,3,FALSE),VLOOKUP(D1744,'Routes and Directions'!$A$2:$D$283,4,FALSE))</f>
        <v>EB</v>
      </c>
      <c r="H1744" s="646">
        <v>26.486999999999998</v>
      </c>
      <c r="I1744" s="646">
        <v>29.96</v>
      </c>
      <c r="K1744" s="646">
        <v>122.495</v>
      </c>
      <c r="L1744" s="646">
        <v>125.968</v>
      </c>
      <c r="M1744" s="646" t="s">
        <v>118</v>
      </c>
      <c r="N1744" s="657" t="s">
        <v>115</v>
      </c>
      <c r="O1744" s="646" t="s">
        <v>418</v>
      </c>
    </row>
    <row r="1745" spans="1:15">
      <c r="A1745" s="647">
        <v>1744</v>
      </c>
      <c r="B1745" s="647">
        <v>18400</v>
      </c>
      <c r="C1745" s="646" t="s">
        <v>174</v>
      </c>
      <c r="D1745" s="646">
        <v>36</v>
      </c>
      <c r="F1745" s="654" t="str">
        <f>IF(M1745="R",VLOOKUP(D1745,'Routes and Directions'!$A$2:$D$283,3,FALSE),VLOOKUP(D1745,'Routes and Directions'!$A$2:$D$283,4,FALSE))</f>
        <v>EB</v>
      </c>
      <c r="G1745" s="646" t="s">
        <v>122</v>
      </c>
      <c r="H1745" s="646">
        <v>28.8</v>
      </c>
      <c r="I1745" s="646">
        <v>29.082000000000001</v>
      </c>
      <c r="K1745" s="646">
        <v>125.968</v>
      </c>
      <c r="L1745" s="646">
        <v>126.25</v>
      </c>
      <c r="M1745" s="646" t="s">
        <v>118</v>
      </c>
      <c r="N1745" s="657" t="s">
        <v>115</v>
      </c>
      <c r="O1745" s="646" t="s">
        <v>418</v>
      </c>
    </row>
    <row r="1746" spans="1:15">
      <c r="A1746" s="647">
        <v>1745</v>
      </c>
      <c r="B1746" s="647">
        <v>18600</v>
      </c>
      <c r="C1746" s="646" t="s">
        <v>174</v>
      </c>
      <c r="D1746" s="646">
        <v>36</v>
      </c>
      <c r="F1746" s="654" t="str">
        <f>IF(M1746="R",VLOOKUP(D1746,'Routes and Directions'!$A$2:$D$283,3,FALSE),VLOOKUP(D1746,'Routes and Directions'!$A$2:$D$283,4,FALSE))</f>
        <v>EB</v>
      </c>
      <c r="G1746" s="646" t="s">
        <v>118</v>
      </c>
      <c r="H1746" s="646">
        <v>29.082000000000001</v>
      </c>
      <c r="I1746" s="646">
        <v>34.738</v>
      </c>
      <c r="K1746" s="646">
        <v>126.25</v>
      </c>
      <c r="L1746" s="646">
        <v>131.90600000000001</v>
      </c>
      <c r="M1746" s="646" t="s">
        <v>118</v>
      </c>
      <c r="N1746" s="657" t="s">
        <v>115</v>
      </c>
      <c r="O1746" s="646" t="s">
        <v>418</v>
      </c>
    </row>
    <row r="1747" spans="1:15">
      <c r="A1747" s="647">
        <v>1746</v>
      </c>
      <c r="B1747" s="647">
        <v>19340</v>
      </c>
      <c r="C1747" s="646" t="s">
        <v>174</v>
      </c>
      <c r="D1747" s="646">
        <v>36</v>
      </c>
      <c r="F1747" s="654" t="str">
        <f>IF(M1747="R",VLOOKUP(D1747,'Routes and Directions'!$A$2:$D$283,3,FALSE),VLOOKUP(D1747,'Routes and Directions'!$A$2:$D$283,4,FALSE))</f>
        <v>EB</v>
      </c>
      <c r="H1747" s="659">
        <v>36.156999999999996</v>
      </c>
      <c r="I1747" s="659">
        <v>39.152000000000001</v>
      </c>
      <c r="K1747" s="646">
        <v>131.90600000000001</v>
      </c>
      <c r="L1747" s="646">
        <v>134.90100000000001</v>
      </c>
      <c r="M1747" s="646" t="s">
        <v>118</v>
      </c>
      <c r="N1747" s="657" t="s">
        <v>115</v>
      </c>
      <c r="O1747" s="646" t="s">
        <v>418</v>
      </c>
    </row>
    <row r="1748" spans="1:15">
      <c r="A1748" s="647">
        <v>1747</v>
      </c>
      <c r="B1748" s="647">
        <v>19550</v>
      </c>
      <c r="C1748" s="646" t="s">
        <v>174</v>
      </c>
      <c r="D1748" s="646">
        <v>36</v>
      </c>
      <c r="F1748" s="654" t="str">
        <f>IF(M1748="R",VLOOKUP(D1748,'Routes and Directions'!$A$2:$D$283,3,FALSE),VLOOKUP(D1748,'Routes and Directions'!$A$2:$D$283,4,FALSE))</f>
        <v>EB</v>
      </c>
      <c r="G1748" s="646" t="s">
        <v>118</v>
      </c>
      <c r="H1748" s="659">
        <v>39.204000000000001</v>
      </c>
      <c r="I1748" s="659">
        <v>39.418999999999997</v>
      </c>
      <c r="K1748" s="646">
        <v>134.90100000000001</v>
      </c>
      <c r="L1748" s="646">
        <v>135.11600000000001</v>
      </c>
      <c r="M1748" s="646" t="s">
        <v>118</v>
      </c>
      <c r="N1748" s="657" t="s">
        <v>115</v>
      </c>
      <c r="O1748" s="646" t="s">
        <v>418</v>
      </c>
    </row>
    <row r="1749" spans="1:15">
      <c r="A1749" s="647">
        <v>1748</v>
      </c>
      <c r="B1749" s="647">
        <v>19600</v>
      </c>
      <c r="C1749" s="646" t="s">
        <v>174</v>
      </c>
      <c r="D1749" s="646">
        <v>36</v>
      </c>
      <c r="F1749" s="654" t="str">
        <f>IF(M1749="R",VLOOKUP(D1749,'Routes and Directions'!$A$2:$D$283,3,FALSE),VLOOKUP(D1749,'Routes and Directions'!$A$2:$D$283,4,FALSE))</f>
        <v>EB</v>
      </c>
      <c r="H1749" s="646">
        <v>39.418999999999997</v>
      </c>
      <c r="I1749" s="646">
        <v>41.151000000000003</v>
      </c>
      <c r="K1749" s="646">
        <v>135.11600000000001</v>
      </c>
      <c r="L1749" s="646">
        <v>136.84800000000001</v>
      </c>
      <c r="M1749" s="646" t="s">
        <v>118</v>
      </c>
      <c r="N1749" s="657" t="s">
        <v>115</v>
      </c>
      <c r="O1749" s="646" t="s">
        <v>418</v>
      </c>
    </row>
    <row r="1750" spans="1:15">
      <c r="A1750" s="647">
        <v>1749</v>
      </c>
      <c r="B1750" s="647">
        <v>19850</v>
      </c>
      <c r="C1750" s="646" t="s">
        <v>174</v>
      </c>
      <c r="D1750" s="646">
        <v>36</v>
      </c>
      <c r="F1750" s="654" t="str">
        <f>IF(M1750="R",VLOOKUP(D1750,'Routes and Directions'!$A$2:$D$283,3,FALSE),VLOOKUP(D1750,'Routes and Directions'!$A$2:$D$283,4,FALSE))</f>
        <v>EB</v>
      </c>
      <c r="G1750" s="646" t="s">
        <v>118</v>
      </c>
      <c r="H1750" s="646">
        <v>41.151000000000003</v>
      </c>
      <c r="I1750" s="646">
        <v>41.253999999999998</v>
      </c>
      <c r="K1750" s="646">
        <v>136.84800000000001</v>
      </c>
      <c r="L1750" s="646">
        <v>136.95099999999999</v>
      </c>
      <c r="M1750" s="646" t="s">
        <v>118</v>
      </c>
      <c r="N1750" s="657" t="s">
        <v>115</v>
      </c>
      <c r="O1750" s="646" t="s">
        <v>418</v>
      </c>
    </row>
    <row r="1751" spans="1:15">
      <c r="A1751" s="647">
        <v>1750</v>
      </c>
      <c r="B1751" s="647">
        <v>20100</v>
      </c>
      <c r="C1751" s="646" t="s">
        <v>174</v>
      </c>
      <c r="D1751" s="646">
        <v>36</v>
      </c>
      <c r="F1751" s="654" t="str">
        <f>IF(M1751="R",VLOOKUP(D1751,'Routes and Directions'!$A$2:$D$283,3,FALSE),VLOOKUP(D1751,'Routes and Directions'!$A$2:$D$283,4,FALSE))</f>
        <v>EB</v>
      </c>
      <c r="G1751" s="646" t="s">
        <v>121</v>
      </c>
      <c r="H1751" s="646">
        <v>39.734000000000002</v>
      </c>
      <c r="I1751" s="646">
        <v>41.290999999999997</v>
      </c>
      <c r="K1751" s="646">
        <v>136.95099999999999</v>
      </c>
      <c r="L1751" s="646">
        <v>138.50800000000001</v>
      </c>
      <c r="M1751" s="646" t="s">
        <v>118</v>
      </c>
      <c r="N1751" s="657" t="s">
        <v>115</v>
      </c>
      <c r="O1751" s="646" t="s">
        <v>418</v>
      </c>
    </row>
    <row r="1752" spans="1:15">
      <c r="A1752" s="647">
        <v>1751</v>
      </c>
      <c r="B1752" s="647">
        <v>20900</v>
      </c>
      <c r="C1752" s="646" t="s">
        <v>174</v>
      </c>
      <c r="D1752" s="646">
        <v>36</v>
      </c>
      <c r="F1752" s="654" t="str">
        <f>IF(M1752="R",VLOOKUP(D1752,'Routes and Directions'!$A$2:$D$283,3,FALSE),VLOOKUP(D1752,'Routes and Directions'!$A$2:$D$283,4,FALSE))</f>
        <v>EB</v>
      </c>
      <c r="H1752" s="646">
        <v>41.290999999999997</v>
      </c>
      <c r="I1752" s="646">
        <v>41.4</v>
      </c>
      <c r="K1752" s="646">
        <v>138.50800000000001</v>
      </c>
      <c r="L1752" s="646">
        <v>138.61699999999999</v>
      </c>
      <c r="M1752" s="646" t="s">
        <v>118</v>
      </c>
      <c r="N1752" s="657" t="s">
        <v>115</v>
      </c>
      <c r="O1752" s="646" t="s">
        <v>418</v>
      </c>
    </row>
    <row r="1753" spans="1:15">
      <c r="A1753" s="647">
        <v>1752</v>
      </c>
      <c r="B1753" s="647">
        <v>20900</v>
      </c>
      <c r="C1753" s="646" t="s">
        <v>174</v>
      </c>
      <c r="D1753" s="646">
        <v>36</v>
      </c>
      <c r="F1753" s="654" t="str">
        <f>IF(M1753="R",VLOOKUP(D1753,'Routes and Directions'!$A$2:$D$283,3,FALSE),VLOOKUP(D1753,'Routes and Directions'!$A$2:$D$283,4,FALSE))</f>
        <v>EB</v>
      </c>
      <c r="H1753" s="646">
        <v>41.4</v>
      </c>
      <c r="I1753" s="646">
        <v>41.71</v>
      </c>
      <c r="K1753" s="646">
        <v>138.61699999999999</v>
      </c>
      <c r="L1753" s="646">
        <v>138.92699999999999</v>
      </c>
      <c r="M1753" s="646" t="s">
        <v>118</v>
      </c>
      <c r="N1753" s="657" t="s">
        <v>123</v>
      </c>
      <c r="O1753" s="646" t="s">
        <v>418</v>
      </c>
    </row>
    <row r="1754" spans="1:15">
      <c r="A1754" s="647">
        <v>1753</v>
      </c>
      <c r="B1754" s="647">
        <v>20900</v>
      </c>
      <c r="C1754" s="646" t="s">
        <v>174</v>
      </c>
      <c r="D1754" s="646">
        <v>36</v>
      </c>
      <c r="F1754" s="654" t="str">
        <f>IF(M1754="R",VLOOKUP(D1754,'Routes and Directions'!$A$2:$D$283,3,FALSE),VLOOKUP(D1754,'Routes and Directions'!$A$2:$D$283,4,FALSE))</f>
        <v>EB</v>
      </c>
      <c r="H1754" s="646">
        <v>41.71</v>
      </c>
      <c r="I1754" s="646">
        <v>41.820999999999998</v>
      </c>
      <c r="K1754" s="646">
        <v>138.92699999999999</v>
      </c>
      <c r="L1754" s="646">
        <v>139.03800000000001</v>
      </c>
      <c r="M1754" s="646" t="s">
        <v>118</v>
      </c>
      <c r="N1754" s="657" t="s">
        <v>115</v>
      </c>
      <c r="O1754" s="646" t="s">
        <v>418</v>
      </c>
    </row>
    <row r="1755" spans="1:15">
      <c r="A1755" s="647">
        <v>1754</v>
      </c>
      <c r="B1755" s="647">
        <v>20900</v>
      </c>
      <c r="C1755" s="646" t="s">
        <v>174</v>
      </c>
      <c r="D1755" s="646">
        <v>36</v>
      </c>
      <c r="F1755" s="654" t="str">
        <f>IF(M1755="R",VLOOKUP(D1755,'Routes and Directions'!$A$2:$D$283,3,FALSE),VLOOKUP(D1755,'Routes and Directions'!$A$2:$D$283,4,FALSE))</f>
        <v>EB</v>
      </c>
      <c r="H1755" s="646">
        <v>41.820999999999998</v>
      </c>
      <c r="I1755" s="646">
        <v>44.048000000000002</v>
      </c>
      <c r="K1755" s="646">
        <v>139.03800000000001</v>
      </c>
      <c r="L1755" s="646">
        <v>141.26499999999999</v>
      </c>
      <c r="M1755" s="646" t="s">
        <v>118</v>
      </c>
      <c r="N1755" s="657" t="s">
        <v>123</v>
      </c>
      <c r="O1755" s="646" t="s">
        <v>418</v>
      </c>
    </row>
    <row r="1756" spans="1:15">
      <c r="A1756" s="647">
        <v>1755</v>
      </c>
      <c r="B1756" s="647">
        <v>20900</v>
      </c>
      <c r="C1756" s="646" t="s">
        <v>174</v>
      </c>
      <c r="D1756" s="646">
        <v>36</v>
      </c>
      <c r="F1756" s="654" t="str">
        <f>IF(M1756="R",VLOOKUP(D1756,'Routes and Directions'!$A$2:$D$283,3,FALSE),VLOOKUP(D1756,'Routes and Directions'!$A$2:$D$283,4,FALSE))</f>
        <v>EB</v>
      </c>
      <c r="H1756" s="646">
        <v>44.048000000000002</v>
      </c>
      <c r="I1756" s="646">
        <v>59.496000000000002</v>
      </c>
      <c r="K1756" s="646">
        <v>141.26499999999999</v>
      </c>
      <c r="L1756" s="646">
        <v>156.71299999999999</v>
      </c>
      <c r="M1756" s="646" t="s">
        <v>118</v>
      </c>
      <c r="N1756" s="657" t="s">
        <v>115</v>
      </c>
      <c r="O1756" s="646" t="s">
        <v>418</v>
      </c>
    </row>
    <row r="1757" spans="1:15">
      <c r="A1757" s="647">
        <v>1756</v>
      </c>
      <c r="B1757" s="647">
        <v>24924</v>
      </c>
      <c r="C1757" s="646" t="s">
        <v>174</v>
      </c>
      <c r="D1757" s="646">
        <v>36</v>
      </c>
      <c r="F1757" s="654" t="str">
        <f>IF(M1757="R",VLOOKUP(D1757,'Routes and Directions'!$A$2:$D$283,3,FALSE),VLOOKUP(D1757,'Routes and Directions'!$A$2:$D$283,4,FALSE))</f>
        <v>EB</v>
      </c>
      <c r="G1757" s="646" t="s">
        <v>118</v>
      </c>
      <c r="H1757" s="646">
        <v>59.496000000000002</v>
      </c>
      <c r="I1757" s="646">
        <v>62.241999999999997</v>
      </c>
      <c r="K1757" s="646">
        <v>156.71299999999999</v>
      </c>
      <c r="L1757" s="646">
        <v>159.459</v>
      </c>
      <c r="M1757" s="646" t="s">
        <v>118</v>
      </c>
      <c r="N1757" s="657" t="s">
        <v>115</v>
      </c>
      <c r="O1757" s="646" t="s">
        <v>418</v>
      </c>
    </row>
    <row r="1758" spans="1:15">
      <c r="A1758" s="647">
        <v>1757</v>
      </c>
      <c r="B1758" s="647">
        <v>25230</v>
      </c>
      <c r="C1758" s="646" t="s">
        <v>174</v>
      </c>
      <c r="D1758" s="646">
        <v>36</v>
      </c>
      <c r="F1758" s="654" t="str">
        <f>IF(M1758="R",VLOOKUP(D1758,'Routes and Directions'!$A$2:$D$283,3,FALSE),VLOOKUP(D1758,'Routes and Directions'!$A$2:$D$283,4,FALSE))</f>
        <v>EB</v>
      </c>
      <c r="H1758" s="646">
        <v>62.273000000000003</v>
      </c>
      <c r="I1758" s="646">
        <v>69.433999999999997</v>
      </c>
      <c r="K1758" s="646">
        <v>159.459</v>
      </c>
      <c r="L1758" s="646">
        <v>166.62</v>
      </c>
      <c r="M1758" s="646" t="s">
        <v>118</v>
      </c>
      <c r="N1758" s="657" t="s">
        <v>115</v>
      </c>
      <c r="O1758" s="646" t="s">
        <v>418</v>
      </c>
    </row>
    <row r="1759" spans="1:15">
      <c r="A1759" s="647">
        <v>1758</v>
      </c>
      <c r="B1759" s="647">
        <v>26950</v>
      </c>
      <c r="C1759" s="646" t="s">
        <v>174</v>
      </c>
      <c r="D1759" s="646">
        <v>36</v>
      </c>
      <c r="F1759" s="654" t="str">
        <f>IF(M1759="R",VLOOKUP(D1759,'Routes and Directions'!$A$2:$D$283,3,FALSE),VLOOKUP(D1759,'Routes and Directions'!$A$2:$D$283,4,FALSE))</f>
        <v>EB</v>
      </c>
      <c r="G1759" s="646" t="s">
        <v>118</v>
      </c>
      <c r="H1759" s="646">
        <v>69.433999999999997</v>
      </c>
      <c r="I1759" s="646">
        <v>75.146000000000001</v>
      </c>
      <c r="K1759" s="646">
        <v>166.62</v>
      </c>
      <c r="L1759" s="646">
        <v>172.33199999999999</v>
      </c>
      <c r="M1759" s="646" t="s">
        <v>118</v>
      </c>
      <c r="N1759" s="657" t="s">
        <v>115</v>
      </c>
      <c r="O1759" s="646" t="s">
        <v>418</v>
      </c>
    </row>
    <row r="1760" spans="1:15">
      <c r="A1760" s="647">
        <v>1759</v>
      </c>
      <c r="B1760" s="647">
        <v>27350</v>
      </c>
      <c r="C1760" s="646" t="s">
        <v>174</v>
      </c>
      <c r="D1760" s="646">
        <v>36</v>
      </c>
      <c r="F1760" s="654" t="str">
        <f>IF(M1760="R",VLOOKUP(D1760,'Routes and Directions'!$A$2:$D$283,3,FALSE),VLOOKUP(D1760,'Routes and Directions'!$A$2:$D$283,4,FALSE))</f>
        <v>EB</v>
      </c>
      <c r="G1760" s="646" t="s">
        <v>122</v>
      </c>
      <c r="H1760" s="659">
        <v>75.146000000000001</v>
      </c>
      <c r="I1760" s="659">
        <v>75.195999999999998</v>
      </c>
      <c r="K1760" s="646">
        <v>172.33199999999999</v>
      </c>
      <c r="L1760" s="646">
        <v>172.38200000000001</v>
      </c>
      <c r="M1760" s="646" t="s">
        <v>118</v>
      </c>
      <c r="N1760" s="657" t="s">
        <v>115</v>
      </c>
      <c r="O1760" s="646" t="s">
        <v>418</v>
      </c>
    </row>
    <row r="1761" spans="1:15">
      <c r="A1761" s="647">
        <v>1760</v>
      </c>
      <c r="B1761" s="647">
        <v>27415</v>
      </c>
      <c r="C1761" s="646" t="s">
        <v>174</v>
      </c>
      <c r="D1761" s="646">
        <v>36</v>
      </c>
      <c r="F1761" s="654" t="str">
        <f>IF(M1761="R",VLOOKUP(D1761,'Routes and Directions'!$A$2:$D$283,3,FALSE),VLOOKUP(D1761,'Routes and Directions'!$A$2:$D$283,4,FALSE))</f>
        <v>EB</v>
      </c>
      <c r="H1761" s="659">
        <v>75.391000000000005</v>
      </c>
      <c r="I1761" s="659">
        <v>80.747</v>
      </c>
      <c r="K1761" s="646">
        <v>172.38200000000001</v>
      </c>
      <c r="L1761" s="646">
        <v>177.738</v>
      </c>
      <c r="M1761" s="646" t="s">
        <v>118</v>
      </c>
      <c r="N1761" s="657" t="s">
        <v>115</v>
      </c>
      <c r="O1761" s="646" t="s">
        <v>418</v>
      </c>
    </row>
    <row r="1762" spans="1:15">
      <c r="A1762" s="647">
        <v>1761</v>
      </c>
      <c r="B1762" s="647">
        <v>27415</v>
      </c>
      <c r="C1762" s="646" t="s">
        <v>174</v>
      </c>
      <c r="D1762" s="646">
        <v>36</v>
      </c>
      <c r="F1762" s="654" t="str">
        <f>IF(M1762="R",VLOOKUP(D1762,'Routes and Directions'!$A$2:$D$283,3,FALSE),VLOOKUP(D1762,'Routes and Directions'!$A$2:$D$283,4,FALSE))</f>
        <v>EB</v>
      </c>
      <c r="H1762" s="646">
        <v>80.747</v>
      </c>
      <c r="I1762" s="646">
        <v>80.938000000000002</v>
      </c>
      <c r="K1762" s="646">
        <v>177.738</v>
      </c>
      <c r="L1762" s="646">
        <v>177.929</v>
      </c>
      <c r="M1762" s="646" t="s">
        <v>118</v>
      </c>
      <c r="N1762" s="657" t="s">
        <v>123</v>
      </c>
      <c r="O1762" s="646" t="s">
        <v>418</v>
      </c>
    </row>
    <row r="1763" spans="1:15">
      <c r="A1763" s="647">
        <v>1762</v>
      </c>
      <c r="B1763" s="647">
        <v>27415</v>
      </c>
      <c r="C1763" s="646" t="s">
        <v>174</v>
      </c>
      <c r="D1763" s="646">
        <v>36</v>
      </c>
      <c r="F1763" s="654" t="str">
        <f>IF(M1763="R",VLOOKUP(D1763,'Routes and Directions'!$A$2:$D$283,3,FALSE),VLOOKUP(D1763,'Routes and Directions'!$A$2:$D$283,4,FALSE))</f>
        <v>EB</v>
      </c>
      <c r="H1763" s="646">
        <v>80.938000000000002</v>
      </c>
      <c r="I1763" s="646">
        <v>98.73</v>
      </c>
      <c r="K1763" s="646">
        <v>177.929</v>
      </c>
      <c r="L1763" s="646">
        <v>195.721</v>
      </c>
      <c r="M1763" s="646" t="s">
        <v>118</v>
      </c>
      <c r="N1763" s="657" t="s">
        <v>115</v>
      </c>
      <c r="O1763" s="646" t="s">
        <v>418</v>
      </c>
    </row>
    <row r="1764" spans="1:15">
      <c r="A1764" s="647">
        <v>1763</v>
      </c>
      <c r="B1764" s="647">
        <v>30700</v>
      </c>
      <c r="C1764" s="646" t="s">
        <v>174</v>
      </c>
      <c r="D1764" s="646">
        <v>36</v>
      </c>
      <c r="F1764" s="654" t="str">
        <f>IF(M1764="R",VLOOKUP(D1764,'Routes and Directions'!$A$2:$D$283,3,FALSE),VLOOKUP(D1764,'Routes and Directions'!$A$2:$D$283,4,FALSE))</f>
        <v>EB</v>
      </c>
      <c r="G1764" s="646" t="s">
        <v>118</v>
      </c>
      <c r="H1764" s="646">
        <v>98.73</v>
      </c>
      <c r="I1764" s="646">
        <v>99.388000000000005</v>
      </c>
      <c r="K1764" s="646">
        <v>195.721</v>
      </c>
      <c r="L1764" s="646">
        <v>196.37899999999999</v>
      </c>
      <c r="M1764" s="646" t="s">
        <v>118</v>
      </c>
      <c r="N1764" s="657" t="s">
        <v>115</v>
      </c>
      <c r="O1764" s="646" t="s">
        <v>418</v>
      </c>
    </row>
    <row r="1765" spans="1:15">
      <c r="A1765" s="647">
        <v>1764</v>
      </c>
      <c r="B1765" s="647">
        <v>31000</v>
      </c>
      <c r="C1765" s="646" t="s">
        <v>174</v>
      </c>
      <c r="D1765" s="646">
        <v>36</v>
      </c>
      <c r="F1765" s="654" t="str">
        <f>IF(M1765="R",VLOOKUP(D1765,'Routes and Directions'!$A$2:$D$283,3,FALSE),VLOOKUP(D1765,'Routes and Directions'!$A$2:$D$283,4,FALSE))</f>
        <v>EB</v>
      </c>
      <c r="H1765" s="646">
        <v>99.432000000000002</v>
      </c>
      <c r="I1765" s="646">
        <v>104.002</v>
      </c>
      <c r="K1765" s="646">
        <v>196.37899999999999</v>
      </c>
      <c r="L1765" s="646">
        <v>200.94900000000001</v>
      </c>
      <c r="M1765" s="646" t="s">
        <v>118</v>
      </c>
      <c r="N1765" s="657" t="s">
        <v>115</v>
      </c>
      <c r="O1765" s="646" t="s">
        <v>418</v>
      </c>
    </row>
    <row r="1766" spans="1:15">
      <c r="A1766" s="647">
        <v>1765</v>
      </c>
      <c r="B1766" s="647">
        <v>31700</v>
      </c>
      <c r="C1766" s="646" t="s">
        <v>168</v>
      </c>
      <c r="D1766" s="646">
        <v>36</v>
      </c>
      <c r="F1766" s="654" t="str">
        <f>IF(M1766="R",VLOOKUP(D1766,'Routes and Directions'!$A$2:$D$283,3,FALSE),VLOOKUP(D1766,'Routes and Directions'!$A$2:$D$283,4,FALSE))</f>
        <v>EB</v>
      </c>
      <c r="H1766" s="646">
        <v>0</v>
      </c>
      <c r="I1766" s="646">
        <v>3.6389999999999998</v>
      </c>
      <c r="K1766" s="646">
        <v>200.94900000000001</v>
      </c>
      <c r="L1766" s="646">
        <v>204.58799999999999</v>
      </c>
      <c r="M1766" s="646" t="s">
        <v>118</v>
      </c>
      <c r="N1766" s="657" t="s">
        <v>115</v>
      </c>
      <c r="O1766" s="646" t="s">
        <v>418</v>
      </c>
    </row>
    <row r="1767" spans="1:15">
      <c r="A1767" s="647">
        <v>1766</v>
      </c>
      <c r="B1767" s="647">
        <v>32040</v>
      </c>
      <c r="C1767" s="646" t="s">
        <v>168</v>
      </c>
      <c r="D1767" s="646">
        <v>36</v>
      </c>
      <c r="F1767" s="654" t="str">
        <f>IF(M1767="R",VLOOKUP(D1767,'Routes and Directions'!$A$2:$D$283,3,FALSE),VLOOKUP(D1767,'Routes and Directions'!$A$2:$D$283,4,FALSE))</f>
        <v>EB</v>
      </c>
      <c r="G1767" s="646" t="s">
        <v>118</v>
      </c>
      <c r="H1767" s="646">
        <v>3.6389999999999998</v>
      </c>
      <c r="I1767" s="646">
        <v>3.8420000000000001</v>
      </c>
      <c r="K1767" s="646">
        <v>204.58799999999999</v>
      </c>
      <c r="L1767" s="646">
        <v>204.791</v>
      </c>
      <c r="M1767" s="646" t="s">
        <v>118</v>
      </c>
      <c r="N1767" s="657" t="s">
        <v>115</v>
      </c>
      <c r="O1767" s="646" t="s">
        <v>418</v>
      </c>
    </row>
    <row r="1768" spans="1:15">
      <c r="A1768" s="647">
        <v>1767</v>
      </c>
      <c r="B1768" s="647">
        <v>32050</v>
      </c>
      <c r="C1768" s="646" t="s">
        <v>168</v>
      </c>
      <c r="D1768" s="646">
        <v>36</v>
      </c>
      <c r="F1768" s="654" t="str">
        <f>IF(M1768="R",VLOOKUP(D1768,'Routes and Directions'!$A$2:$D$283,3,FALSE),VLOOKUP(D1768,'Routes and Directions'!$A$2:$D$283,4,FALSE))</f>
        <v>EB</v>
      </c>
      <c r="H1768" s="646">
        <v>3.8450000000000002</v>
      </c>
      <c r="I1768" s="646">
        <v>4.3070000000000004</v>
      </c>
      <c r="K1768" s="646">
        <v>204.791</v>
      </c>
      <c r="L1768" s="646">
        <v>205.25299999999999</v>
      </c>
      <c r="M1768" s="646" t="s">
        <v>118</v>
      </c>
      <c r="N1768" s="657" t="s">
        <v>115</v>
      </c>
      <c r="O1768" s="646" t="s">
        <v>418</v>
      </c>
    </row>
    <row r="1769" spans="1:15">
      <c r="A1769" s="647">
        <v>1768</v>
      </c>
      <c r="B1769" s="647">
        <v>32070</v>
      </c>
      <c r="C1769" s="646" t="s">
        <v>168</v>
      </c>
      <c r="D1769" s="646">
        <v>36</v>
      </c>
      <c r="F1769" s="654" t="str">
        <f>IF(M1769="R",VLOOKUP(D1769,'Routes and Directions'!$A$2:$D$283,3,FALSE),VLOOKUP(D1769,'Routes and Directions'!$A$2:$D$283,4,FALSE))</f>
        <v>EB</v>
      </c>
      <c r="G1769" s="646" t="s">
        <v>118</v>
      </c>
      <c r="H1769" s="646">
        <v>4.3070000000000004</v>
      </c>
      <c r="I1769" s="646">
        <v>5.3019999999999996</v>
      </c>
      <c r="K1769" s="646">
        <v>205.25299999999999</v>
      </c>
      <c r="L1769" s="646">
        <v>206.24799999999999</v>
      </c>
      <c r="M1769" s="646" t="s">
        <v>118</v>
      </c>
      <c r="N1769" s="657" t="s">
        <v>115</v>
      </c>
      <c r="O1769" s="646" t="s">
        <v>418</v>
      </c>
    </row>
    <row r="1770" spans="1:15">
      <c r="A1770" s="647">
        <v>1769</v>
      </c>
      <c r="B1770" s="647">
        <v>32080</v>
      </c>
      <c r="C1770" s="646" t="s">
        <v>168</v>
      </c>
      <c r="D1770" s="646">
        <v>36</v>
      </c>
      <c r="F1770" s="654" t="str">
        <f>IF(M1770="R",VLOOKUP(D1770,'Routes and Directions'!$A$2:$D$283,3,FALSE),VLOOKUP(D1770,'Routes and Directions'!$A$2:$D$283,4,FALSE))</f>
        <v>EB</v>
      </c>
      <c r="H1770" s="646">
        <v>5.2750000000000004</v>
      </c>
      <c r="I1770" s="646">
        <v>10.534000000000001</v>
      </c>
      <c r="K1770" s="646">
        <v>206.24799999999999</v>
      </c>
      <c r="L1770" s="646">
        <v>211.50700000000001</v>
      </c>
      <c r="M1770" s="646" t="s">
        <v>118</v>
      </c>
      <c r="N1770" s="657" t="s">
        <v>115</v>
      </c>
      <c r="O1770" s="646" t="s">
        <v>418</v>
      </c>
    </row>
    <row r="1771" spans="1:15">
      <c r="A1771" s="647">
        <v>1770</v>
      </c>
      <c r="B1771" s="647">
        <v>34100</v>
      </c>
      <c r="C1771" s="646" t="s">
        <v>168</v>
      </c>
      <c r="D1771" s="646">
        <v>36</v>
      </c>
      <c r="F1771" s="654" t="str">
        <f>IF(M1771="R",VLOOKUP(D1771,'Routes and Directions'!$A$2:$D$283,3,FALSE),VLOOKUP(D1771,'Routes and Directions'!$A$2:$D$283,4,FALSE))</f>
        <v>EB</v>
      </c>
      <c r="G1771" s="646" t="s">
        <v>118</v>
      </c>
      <c r="H1771" s="646">
        <v>10.534000000000001</v>
      </c>
      <c r="I1771" s="646">
        <v>15.869</v>
      </c>
      <c r="K1771" s="646">
        <v>211.50700000000001</v>
      </c>
      <c r="L1771" s="646">
        <v>216.84200000000001</v>
      </c>
      <c r="M1771" s="646" t="s">
        <v>118</v>
      </c>
      <c r="N1771" s="657" t="s">
        <v>115</v>
      </c>
      <c r="O1771" s="646" t="s">
        <v>418</v>
      </c>
    </row>
    <row r="1772" spans="1:15">
      <c r="A1772" s="647">
        <v>1771</v>
      </c>
      <c r="B1772" s="647">
        <v>35200</v>
      </c>
      <c r="C1772" s="646" t="s">
        <v>168</v>
      </c>
      <c r="D1772" s="646">
        <v>36</v>
      </c>
      <c r="F1772" s="654" t="str">
        <f>IF(M1772="R",VLOOKUP(D1772,'Routes and Directions'!$A$2:$D$283,3,FALSE),VLOOKUP(D1772,'Routes and Directions'!$A$2:$D$283,4,FALSE))</f>
        <v>EB</v>
      </c>
      <c r="G1772" s="646" t="s">
        <v>122</v>
      </c>
      <c r="H1772" s="646">
        <v>15.869</v>
      </c>
      <c r="I1772" s="646">
        <v>16.207000000000001</v>
      </c>
      <c r="K1772" s="646">
        <v>216.84200000000001</v>
      </c>
      <c r="L1772" s="646">
        <v>217.18</v>
      </c>
      <c r="M1772" s="646" t="s">
        <v>118</v>
      </c>
      <c r="N1772" s="657" t="s">
        <v>115</v>
      </c>
      <c r="O1772" s="646" t="s">
        <v>418</v>
      </c>
    </row>
    <row r="1773" spans="1:15">
      <c r="A1773" s="647">
        <v>1772</v>
      </c>
      <c r="B1773" s="647">
        <v>35300</v>
      </c>
      <c r="C1773" s="646" t="s">
        <v>168</v>
      </c>
      <c r="D1773" s="646">
        <v>36</v>
      </c>
      <c r="F1773" s="654" t="str">
        <f>IF(M1773="R",VLOOKUP(D1773,'Routes and Directions'!$A$2:$D$283,3,FALSE),VLOOKUP(D1773,'Routes and Directions'!$A$2:$D$283,4,FALSE))</f>
        <v>EB</v>
      </c>
      <c r="H1773" s="646">
        <v>16.213999999999999</v>
      </c>
      <c r="I1773" s="646">
        <v>18.420999999999999</v>
      </c>
      <c r="K1773" s="646">
        <v>217.18</v>
      </c>
      <c r="L1773" s="646">
        <v>219.387</v>
      </c>
      <c r="M1773" s="646" t="s">
        <v>118</v>
      </c>
      <c r="N1773" s="657" t="s">
        <v>115</v>
      </c>
      <c r="O1773" s="646" t="s">
        <v>418</v>
      </c>
    </row>
    <row r="1774" spans="1:15">
      <c r="A1774" s="647">
        <v>1773</v>
      </c>
      <c r="B1774" s="647">
        <v>36100</v>
      </c>
      <c r="C1774" s="646" t="s">
        <v>166</v>
      </c>
      <c r="D1774" s="646">
        <v>36</v>
      </c>
      <c r="F1774" s="654" t="str">
        <f>IF(M1774="R",VLOOKUP(D1774,'Routes and Directions'!$A$2:$D$283,3,FALSE),VLOOKUP(D1774,'Routes and Directions'!$A$2:$D$283,4,FALSE))</f>
        <v>EB</v>
      </c>
      <c r="H1774" s="646">
        <v>0</v>
      </c>
      <c r="I1774" s="646">
        <v>16.786000000000001</v>
      </c>
      <c r="K1774" s="646">
        <v>219.387</v>
      </c>
      <c r="L1774" s="646">
        <v>236.173</v>
      </c>
      <c r="M1774" s="646" t="s">
        <v>118</v>
      </c>
      <c r="N1774" s="657" t="s">
        <v>115</v>
      </c>
      <c r="O1774" s="646" t="s">
        <v>418</v>
      </c>
    </row>
    <row r="1775" spans="1:15">
      <c r="A1775" s="647">
        <v>1774</v>
      </c>
      <c r="B1775" s="647">
        <v>38300</v>
      </c>
      <c r="C1775" s="646" t="s">
        <v>166</v>
      </c>
      <c r="D1775" s="646">
        <v>36</v>
      </c>
      <c r="F1775" s="654" t="str">
        <f>IF(M1775="R",VLOOKUP(D1775,'Routes and Directions'!$A$2:$D$283,3,FALSE),VLOOKUP(D1775,'Routes and Directions'!$A$2:$D$283,4,FALSE))</f>
        <v>EB</v>
      </c>
      <c r="G1775" s="646" t="s">
        <v>118</v>
      </c>
      <c r="H1775" s="646">
        <v>16.786000000000001</v>
      </c>
      <c r="I1775" s="646">
        <v>17.658999999999999</v>
      </c>
      <c r="K1775" s="646">
        <v>236.173</v>
      </c>
      <c r="L1775" s="646">
        <v>237.04599999999999</v>
      </c>
      <c r="M1775" s="646" t="s">
        <v>118</v>
      </c>
      <c r="N1775" s="657" t="s">
        <v>115</v>
      </c>
      <c r="O1775" s="646" t="s">
        <v>418</v>
      </c>
    </row>
    <row r="1776" spans="1:15">
      <c r="A1776" s="647">
        <v>1775</v>
      </c>
      <c r="B1776" s="647">
        <v>38300</v>
      </c>
      <c r="C1776" s="646" t="s">
        <v>166</v>
      </c>
      <c r="D1776" s="646">
        <v>36</v>
      </c>
      <c r="F1776" s="654" t="str">
        <f>IF(M1776="R",VLOOKUP(D1776,'Routes and Directions'!$A$2:$D$283,3,FALSE),VLOOKUP(D1776,'Routes and Directions'!$A$2:$D$283,4,FALSE))</f>
        <v>EB</v>
      </c>
      <c r="G1776" s="646" t="s">
        <v>118</v>
      </c>
      <c r="H1776" s="646">
        <v>17.658999999999999</v>
      </c>
      <c r="I1776" s="646">
        <v>18.803000000000001</v>
      </c>
      <c r="K1776" s="646">
        <v>237.04599999999999</v>
      </c>
      <c r="L1776" s="646">
        <v>238.19</v>
      </c>
      <c r="M1776" s="646" t="s">
        <v>118</v>
      </c>
      <c r="N1776" s="657" t="s">
        <v>123</v>
      </c>
      <c r="O1776" s="646" t="s">
        <v>418</v>
      </c>
    </row>
    <row r="1777" spans="1:15">
      <c r="A1777" s="647">
        <v>1776</v>
      </c>
      <c r="B1777" s="647">
        <v>38300</v>
      </c>
      <c r="C1777" s="646" t="s">
        <v>166</v>
      </c>
      <c r="D1777" s="646">
        <v>36</v>
      </c>
      <c r="F1777" s="654" t="str">
        <f>IF(M1777="R",VLOOKUP(D1777,'Routes and Directions'!$A$2:$D$283,3,FALSE),VLOOKUP(D1777,'Routes and Directions'!$A$2:$D$283,4,FALSE))</f>
        <v>EB</v>
      </c>
      <c r="G1777" s="646" t="s">
        <v>118</v>
      </c>
      <c r="H1777" s="646">
        <v>18.803000000000001</v>
      </c>
      <c r="I1777" s="646">
        <v>20.664999999999999</v>
      </c>
      <c r="K1777" s="646">
        <v>238.19</v>
      </c>
      <c r="L1777" s="646">
        <v>240.05199999999999</v>
      </c>
      <c r="M1777" s="646" t="s">
        <v>118</v>
      </c>
      <c r="N1777" s="657" t="s">
        <v>115</v>
      </c>
      <c r="O1777" s="646" t="s">
        <v>418</v>
      </c>
    </row>
    <row r="1778" spans="1:15">
      <c r="A1778" s="647">
        <v>1777</v>
      </c>
      <c r="B1778" s="647">
        <v>39600</v>
      </c>
      <c r="C1778" s="646" t="s">
        <v>166</v>
      </c>
      <c r="D1778" s="646">
        <v>36</v>
      </c>
      <c r="F1778" s="654" t="str">
        <f>IF(M1778="R",VLOOKUP(D1778,'Routes and Directions'!$A$2:$D$283,3,FALSE),VLOOKUP(D1778,'Routes and Directions'!$A$2:$D$283,4,FALSE))</f>
        <v>EB</v>
      </c>
      <c r="G1778" s="646" t="s">
        <v>122</v>
      </c>
      <c r="H1778" s="646">
        <v>20.664999999999999</v>
      </c>
      <c r="I1778" s="646">
        <v>20.87</v>
      </c>
      <c r="K1778" s="646">
        <v>240.05199999999999</v>
      </c>
      <c r="L1778" s="646">
        <v>240.25700000000001</v>
      </c>
      <c r="M1778" s="646" t="s">
        <v>118</v>
      </c>
      <c r="N1778" s="657" t="s">
        <v>115</v>
      </c>
      <c r="O1778" s="646" t="s">
        <v>418</v>
      </c>
    </row>
    <row r="1779" spans="1:15">
      <c r="A1779" s="647">
        <v>1778</v>
      </c>
      <c r="B1779" s="647">
        <v>39700</v>
      </c>
      <c r="C1779" s="646" t="s">
        <v>166</v>
      </c>
      <c r="D1779" s="646">
        <v>36</v>
      </c>
      <c r="F1779" s="654" t="str">
        <f>IF(M1779="R",VLOOKUP(D1779,'Routes and Directions'!$A$2:$D$283,3,FALSE),VLOOKUP(D1779,'Routes and Directions'!$A$2:$D$283,4,FALSE))</f>
        <v>EB</v>
      </c>
      <c r="H1779" s="646">
        <v>20.905999999999999</v>
      </c>
      <c r="I1779" s="646">
        <v>25.83</v>
      </c>
      <c r="K1779" s="646">
        <v>240.25700000000001</v>
      </c>
      <c r="L1779" s="646">
        <v>245.18100000000001</v>
      </c>
      <c r="M1779" s="646" t="s">
        <v>118</v>
      </c>
      <c r="N1779" s="657" t="s">
        <v>115</v>
      </c>
      <c r="O1779" s="646" t="s">
        <v>418</v>
      </c>
    </row>
    <row r="1780" spans="1:15">
      <c r="A1780" s="647">
        <v>1779</v>
      </c>
      <c r="B1780" s="647">
        <v>39700</v>
      </c>
      <c r="C1780" s="646" t="s">
        <v>166</v>
      </c>
      <c r="D1780" s="646">
        <v>36</v>
      </c>
      <c r="F1780" s="654" t="str">
        <f>IF(M1780="R",VLOOKUP(D1780,'Routes and Directions'!$A$2:$D$283,3,FALSE),VLOOKUP(D1780,'Routes and Directions'!$A$2:$D$283,4,FALSE))</f>
        <v>EB</v>
      </c>
      <c r="H1780" s="646">
        <v>25.83</v>
      </c>
      <c r="I1780" s="646">
        <v>26.175000000000001</v>
      </c>
      <c r="K1780" s="646">
        <v>245.18100000000001</v>
      </c>
      <c r="L1780" s="646">
        <v>245.52600000000001</v>
      </c>
      <c r="M1780" s="646" t="s">
        <v>118</v>
      </c>
      <c r="N1780" s="657" t="s">
        <v>123</v>
      </c>
      <c r="O1780" s="646" t="s">
        <v>418</v>
      </c>
    </row>
    <row r="1781" spans="1:15">
      <c r="A1781" s="647">
        <v>1780</v>
      </c>
      <c r="B1781" s="647">
        <v>41300</v>
      </c>
      <c r="C1781" s="646" t="s">
        <v>166</v>
      </c>
      <c r="D1781" s="646">
        <v>36</v>
      </c>
      <c r="F1781" s="654" t="str">
        <f>IF(M1781="R",VLOOKUP(D1781,'Routes and Directions'!$A$2:$D$283,3,FALSE),VLOOKUP(D1781,'Routes and Directions'!$A$2:$D$283,4,FALSE))</f>
        <v>EB</v>
      </c>
      <c r="G1781" s="646" t="s">
        <v>118</v>
      </c>
      <c r="H1781" s="646">
        <v>26.175000000000001</v>
      </c>
      <c r="I1781" s="646">
        <v>26.515000000000001</v>
      </c>
      <c r="K1781" s="646">
        <v>245.52600000000001</v>
      </c>
      <c r="L1781" s="646">
        <v>245.86600000000001</v>
      </c>
      <c r="M1781" s="646" t="s">
        <v>118</v>
      </c>
      <c r="N1781" s="657" t="s">
        <v>123</v>
      </c>
      <c r="O1781" s="646" t="s">
        <v>418</v>
      </c>
    </row>
    <row r="1782" spans="1:15">
      <c r="A1782" s="647">
        <v>1781</v>
      </c>
      <c r="B1782" s="647">
        <v>41300</v>
      </c>
      <c r="C1782" s="646" t="s">
        <v>166</v>
      </c>
      <c r="D1782" s="646">
        <v>36</v>
      </c>
      <c r="F1782" s="654" t="str">
        <f>IF(M1782="R",VLOOKUP(D1782,'Routes and Directions'!$A$2:$D$283,3,FALSE),VLOOKUP(D1782,'Routes and Directions'!$A$2:$D$283,4,FALSE))</f>
        <v>EB</v>
      </c>
      <c r="G1782" s="646" t="s">
        <v>118</v>
      </c>
      <c r="H1782" s="646">
        <v>26.515000000000001</v>
      </c>
      <c r="I1782" s="646">
        <v>29.393999999999998</v>
      </c>
      <c r="K1782" s="646">
        <v>245.86600000000001</v>
      </c>
      <c r="L1782" s="646">
        <v>248.745</v>
      </c>
      <c r="M1782" s="646" t="s">
        <v>118</v>
      </c>
      <c r="N1782" s="657" t="s">
        <v>115</v>
      </c>
      <c r="O1782" s="646" t="s">
        <v>418</v>
      </c>
    </row>
    <row r="1783" spans="1:15">
      <c r="A1783" s="647">
        <v>1782</v>
      </c>
      <c r="B1783" s="647">
        <v>100</v>
      </c>
      <c r="C1783" s="646" t="s">
        <v>162</v>
      </c>
      <c r="D1783" s="646">
        <v>36</v>
      </c>
      <c r="F1783" s="654" t="str">
        <f>IF(M1783="R",VLOOKUP(D1783,'Routes and Directions'!$A$2:$D$283,3,FALSE),VLOOKUP(D1783,'Routes and Directions'!$A$2:$D$283,4,FALSE))</f>
        <v>WB</v>
      </c>
      <c r="H1783" s="646">
        <v>0</v>
      </c>
      <c r="I1783" s="646">
        <v>2.8109999999999999</v>
      </c>
      <c r="K1783" s="646">
        <v>0</v>
      </c>
      <c r="L1783" s="646">
        <v>2.8109999999999999</v>
      </c>
      <c r="M1783" s="646" t="s">
        <v>121</v>
      </c>
      <c r="N1783" s="657" t="s">
        <v>115</v>
      </c>
      <c r="O1783" s="646" t="s">
        <v>419</v>
      </c>
    </row>
    <row r="1784" spans="1:15">
      <c r="A1784" s="647">
        <v>1783</v>
      </c>
      <c r="B1784" s="647">
        <v>100</v>
      </c>
      <c r="C1784" s="646" t="s">
        <v>162</v>
      </c>
      <c r="D1784" s="646">
        <v>36</v>
      </c>
      <c r="F1784" s="654" t="str">
        <f>IF(M1784="R",VLOOKUP(D1784,'Routes and Directions'!$A$2:$D$283,3,FALSE),VLOOKUP(D1784,'Routes and Directions'!$A$2:$D$283,4,FALSE))</f>
        <v>WB</v>
      </c>
      <c r="H1784" s="646">
        <v>2.8109999999999999</v>
      </c>
      <c r="I1784" s="646">
        <v>3.0720000000000001</v>
      </c>
      <c r="K1784" s="646">
        <v>2.8109999999999999</v>
      </c>
      <c r="L1784" s="646">
        <v>3.0720000000000001</v>
      </c>
      <c r="M1784" s="646" t="s">
        <v>121</v>
      </c>
      <c r="N1784" s="657" t="s">
        <v>123</v>
      </c>
      <c r="O1784" s="646" t="s">
        <v>419</v>
      </c>
    </row>
    <row r="1785" spans="1:15">
      <c r="A1785" s="647">
        <v>1784</v>
      </c>
      <c r="B1785" s="647">
        <v>100</v>
      </c>
      <c r="C1785" s="646" t="s">
        <v>162</v>
      </c>
      <c r="D1785" s="646">
        <v>36</v>
      </c>
      <c r="F1785" s="654" t="str">
        <f>IF(M1785="R",VLOOKUP(D1785,'Routes and Directions'!$A$2:$D$283,3,FALSE),VLOOKUP(D1785,'Routes and Directions'!$A$2:$D$283,4,FALSE))</f>
        <v>WB</v>
      </c>
      <c r="H1785" s="646">
        <v>3.0720000000000001</v>
      </c>
      <c r="I1785" s="646">
        <v>23.709</v>
      </c>
      <c r="K1785" s="646">
        <v>3.0720000000000001</v>
      </c>
      <c r="L1785" s="646">
        <v>23.709</v>
      </c>
      <c r="M1785" s="646" t="s">
        <v>121</v>
      </c>
      <c r="N1785" s="657" t="s">
        <v>115</v>
      </c>
      <c r="O1785" s="646" t="s">
        <v>419</v>
      </c>
    </row>
    <row r="1786" spans="1:15">
      <c r="A1786" s="647">
        <v>1785</v>
      </c>
      <c r="B1786" s="647">
        <v>5000</v>
      </c>
      <c r="C1786" s="646" t="s">
        <v>162</v>
      </c>
      <c r="D1786" s="646">
        <v>36</v>
      </c>
      <c r="F1786" s="654" t="str">
        <f>IF(M1786="R",VLOOKUP(D1786,'Routes and Directions'!$A$2:$D$283,3,FALSE),VLOOKUP(D1786,'Routes and Directions'!$A$2:$D$283,4,FALSE))</f>
        <v>WB</v>
      </c>
      <c r="G1786" s="646" t="s">
        <v>118</v>
      </c>
      <c r="H1786" s="646">
        <v>23.709</v>
      </c>
      <c r="I1786" s="646">
        <v>24.106000000000002</v>
      </c>
      <c r="K1786" s="646">
        <v>23.709</v>
      </c>
      <c r="L1786" s="646">
        <v>24.106000000000002</v>
      </c>
      <c r="M1786" s="646" t="s">
        <v>121</v>
      </c>
      <c r="N1786" s="657" t="s">
        <v>115</v>
      </c>
      <c r="O1786" s="646" t="s">
        <v>419</v>
      </c>
    </row>
    <row r="1787" spans="1:15">
      <c r="A1787" s="647">
        <v>1786</v>
      </c>
      <c r="B1787" s="647">
        <v>6000</v>
      </c>
      <c r="C1787" s="646" t="s">
        <v>162</v>
      </c>
      <c r="D1787" s="646">
        <v>36</v>
      </c>
      <c r="F1787" s="654" t="str">
        <f>IF(M1787="R",VLOOKUP(D1787,'Routes and Directions'!$A$2:$D$283,3,FALSE),VLOOKUP(D1787,'Routes and Directions'!$A$2:$D$283,4,FALSE))</f>
        <v>WB</v>
      </c>
      <c r="H1787" s="646">
        <v>24.21</v>
      </c>
      <c r="I1787" s="646">
        <v>45.680999999999997</v>
      </c>
      <c r="K1787" s="646">
        <v>24.106000000000002</v>
      </c>
      <c r="L1787" s="646">
        <v>45.576999999999998</v>
      </c>
      <c r="M1787" s="646" t="s">
        <v>121</v>
      </c>
      <c r="N1787" s="657" t="s">
        <v>115</v>
      </c>
      <c r="O1787" s="646" t="s">
        <v>419</v>
      </c>
    </row>
    <row r="1788" spans="1:15">
      <c r="A1788" s="647">
        <v>1787</v>
      </c>
      <c r="B1788" s="647">
        <v>9000</v>
      </c>
      <c r="C1788" s="646" t="s">
        <v>219</v>
      </c>
      <c r="D1788" s="646">
        <v>36</v>
      </c>
      <c r="F1788" s="654" t="str">
        <f>IF(M1788="R",VLOOKUP(D1788,'Routes and Directions'!$A$2:$D$283,3,FALSE),VLOOKUP(D1788,'Routes and Directions'!$A$2:$D$283,4,FALSE))</f>
        <v>WB</v>
      </c>
      <c r="H1788" s="646">
        <v>0</v>
      </c>
      <c r="I1788" s="646">
        <v>0.54700000000000004</v>
      </c>
      <c r="K1788" s="646">
        <v>45.576999999999998</v>
      </c>
      <c r="L1788" s="646">
        <v>46.124000000000002</v>
      </c>
      <c r="M1788" s="646" t="s">
        <v>121</v>
      </c>
      <c r="N1788" s="657" t="s">
        <v>115</v>
      </c>
      <c r="O1788" s="646" t="s">
        <v>419</v>
      </c>
    </row>
    <row r="1789" spans="1:15">
      <c r="A1789" s="647">
        <v>1788</v>
      </c>
      <c r="B1789" s="647">
        <v>9300</v>
      </c>
      <c r="C1789" s="646" t="s">
        <v>219</v>
      </c>
      <c r="D1789" s="646">
        <v>36</v>
      </c>
      <c r="F1789" s="654" t="str">
        <f>IF(M1789="R",VLOOKUP(D1789,'Routes and Directions'!$A$2:$D$283,3,FALSE),VLOOKUP(D1789,'Routes and Directions'!$A$2:$D$283,4,FALSE))</f>
        <v>WB</v>
      </c>
      <c r="G1789" s="646" t="s">
        <v>118</v>
      </c>
      <c r="H1789" s="659">
        <v>0.54700000000000004</v>
      </c>
      <c r="I1789" s="659">
        <v>9.2959999999999994</v>
      </c>
      <c r="K1789" s="646">
        <v>46.124000000000002</v>
      </c>
      <c r="L1789" s="646">
        <v>54.872999999999998</v>
      </c>
      <c r="M1789" s="646" t="s">
        <v>121</v>
      </c>
      <c r="N1789" s="657" t="s">
        <v>115</v>
      </c>
      <c r="O1789" s="646" t="s">
        <v>419</v>
      </c>
    </row>
    <row r="1790" spans="1:15">
      <c r="A1790" s="647">
        <v>1789</v>
      </c>
      <c r="B1790" s="647">
        <v>11000</v>
      </c>
      <c r="C1790" s="646" t="s">
        <v>219</v>
      </c>
      <c r="D1790" s="646">
        <v>36</v>
      </c>
      <c r="F1790" s="654" t="str">
        <f>IF(M1790="R",VLOOKUP(D1790,'Routes and Directions'!$A$2:$D$283,3,FALSE),VLOOKUP(D1790,'Routes and Directions'!$A$2:$D$283,4,FALSE))</f>
        <v>WB</v>
      </c>
      <c r="H1790" s="649">
        <v>10.08</v>
      </c>
      <c r="I1790" s="649">
        <v>27.231999999999999</v>
      </c>
      <c r="K1790" s="646">
        <v>54.872999999999998</v>
      </c>
      <c r="L1790" s="646">
        <v>72.025000000000006</v>
      </c>
      <c r="M1790" s="646" t="s">
        <v>121</v>
      </c>
      <c r="N1790" s="657" t="s">
        <v>115</v>
      </c>
      <c r="O1790" s="646" t="s">
        <v>419</v>
      </c>
    </row>
    <row r="1791" spans="1:15">
      <c r="A1791" s="647">
        <v>1790</v>
      </c>
      <c r="B1791" s="647">
        <v>13300</v>
      </c>
      <c r="C1791" s="646" t="s">
        <v>219</v>
      </c>
      <c r="D1791" s="646">
        <v>36</v>
      </c>
      <c r="F1791" s="654" t="str">
        <f>IF(M1791="R",VLOOKUP(D1791,'Routes and Directions'!$A$2:$D$283,3,FALSE),VLOOKUP(D1791,'Routes and Directions'!$A$2:$D$283,4,FALSE))</f>
        <v>WB</v>
      </c>
      <c r="G1791" s="646" t="s">
        <v>118</v>
      </c>
      <c r="H1791" s="649">
        <v>28.65</v>
      </c>
      <c r="I1791" s="649">
        <v>41.139000000000003</v>
      </c>
      <c r="K1791" s="646">
        <v>72.025000000000006</v>
      </c>
      <c r="L1791" s="646">
        <v>84.513999999999996</v>
      </c>
      <c r="M1791" s="646" t="s">
        <v>121</v>
      </c>
      <c r="N1791" s="657" t="s">
        <v>115</v>
      </c>
      <c r="O1791" s="646" t="s">
        <v>419</v>
      </c>
    </row>
    <row r="1792" spans="1:15">
      <c r="A1792" s="647">
        <v>1791</v>
      </c>
      <c r="B1792" s="647">
        <v>14400</v>
      </c>
      <c r="C1792" s="646" t="s">
        <v>169</v>
      </c>
      <c r="D1792" s="646">
        <v>36</v>
      </c>
      <c r="F1792" s="654" t="str">
        <f>IF(M1792="R",VLOOKUP(D1792,'Routes and Directions'!$A$2:$D$283,3,FALSE),VLOOKUP(D1792,'Routes and Directions'!$A$2:$D$283,4,FALSE))</f>
        <v>WB</v>
      </c>
      <c r="H1792" s="646">
        <v>0</v>
      </c>
      <c r="I1792" s="646">
        <v>11.928000000000001</v>
      </c>
      <c r="K1792" s="646">
        <v>84.513999999999996</v>
      </c>
      <c r="L1792" s="646">
        <v>96.441999999999993</v>
      </c>
      <c r="M1792" s="646" t="s">
        <v>121</v>
      </c>
      <c r="N1792" s="657" t="s">
        <v>115</v>
      </c>
      <c r="O1792" s="646" t="s">
        <v>419</v>
      </c>
    </row>
    <row r="1793" spans="1:15">
      <c r="A1793" s="647">
        <v>1792</v>
      </c>
      <c r="B1793" s="647">
        <v>15500</v>
      </c>
      <c r="C1793" s="646" t="s">
        <v>174</v>
      </c>
      <c r="D1793" s="646">
        <v>36</v>
      </c>
      <c r="F1793" s="654" t="str">
        <f>IF(M1793="R",VLOOKUP(D1793,'Routes and Directions'!$A$2:$D$283,3,FALSE),VLOOKUP(D1793,'Routes and Directions'!$A$2:$D$283,4,FALSE))</f>
        <v>WB</v>
      </c>
      <c r="G1793" s="646" t="s">
        <v>121</v>
      </c>
      <c r="H1793" s="646">
        <v>0</v>
      </c>
      <c r="I1793" s="646">
        <v>1.7999999999999999E-2</v>
      </c>
      <c r="K1793" s="646">
        <v>96.441999999999993</v>
      </c>
      <c r="L1793" s="646">
        <v>96.46</v>
      </c>
      <c r="M1793" s="646" t="s">
        <v>121</v>
      </c>
      <c r="N1793" s="657" t="s">
        <v>115</v>
      </c>
      <c r="O1793" s="646" t="s">
        <v>419</v>
      </c>
    </row>
    <row r="1794" spans="1:15">
      <c r="A1794" s="647">
        <v>1793</v>
      </c>
      <c r="B1794" s="647">
        <v>15700</v>
      </c>
      <c r="C1794" s="646" t="s">
        <v>174</v>
      </c>
      <c r="D1794" s="646">
        <v>36</v>
      </c>
      <c r="F1794" s="654" t="str">
        <f>IF(M1794="R",VLOOKUP(D1794,'Routes and Directions'!$A$2:$D$283,3,FALSE),VLOOKUP(D1794,'Routes and Directions'!$A$2:$D$283,4,FALSE))</f>
        <v>WB</v>
      </c>
      <c r="H1794" s="646">
        <v>0</v>
      </c>
      <c r="I1794" s="646">
        <v>11.887</v>
      </c>
      <c r="K1794" s="646">
        <v>96.46</v>
      </c>
      <c r="L1794" s="646">
        <v>108.34699999999999</v>
      </c>
      <c r="M1794" s="646" t="s">
        <v>121</v>
      </c>
      <c r="N1794" s="657" t="s">
        <v>115</v>
      </c>
      <c r="O1794" s="646" t="s">
        <v>419</v>
      </c>
    </row>
    <row r="1795" spans="1:15">
      <c r="A1795" s="647">
        <v>1794</v>
      </c>
      <c r="B1795" s="647">
        <v>15750</v>
      </c>
      <c r="C1795" s="646" t="s">
        <v>174</v>
      </c>
      <c r="D1795" s="646">
        <v>36</v>
      </c>
      <c r="F1795" s="654" t="str">
        <f>IF(M1795="R",VLOOKUP(D1795,'Routes and Directions'!$A$2:$D$283,3,FALSE),VLOOKUP(D1795,'Routes and Directions'!$A$2:$D$283,4,FALSE))</f>
        <v>WB</v>
      </c>
      <c r="G1795" s="646" t="s">
        <v>118</v>
      </c>
      <c r="H1795" s="646">
        <v>11.887</v>
      </c>
      <c r="I1795" s="646">
        <v>12.106999999999999</v>
      </c>
      <c r="K1795" s="646">
        <v>108.34699999999999</v>
      </c>
      <c r="L1795" s="646">
        <v>108.56699999999999</v>
      </c>
      <c r="M1795" s="646" t="s">
        <v>121</v>
      </c>
      <c r="N1795" s="657" t="s">
        <v>115</v>
      </c>
      <c r="O1795" s="646" t="s">
        <v>419</v>
      </c>
    </row>
    <row r="1796" spans="1:15">
      <c r="A1796" s="647">
        <v>1795</v>
      </c>
      <c r="B1796" s="647">
        <v>15760</v>
      </c>
      <c r="C1796" s="646" t="s">
        <v>174</v>
      </c>
      <c r="D1796" s="646">
        <v>36</v>
      </c>
      <c r="F1796" s="654" t="str">
        <f>IF(M1796="R",VLOOKUP(D1796,'Routes and Directions'!$A$2:$D$283,3,FALSE),VLOOKUP(D1796,'Routes and Directions'!$A$2:$D$283,4,FALSE))</f>
        <v>WB</v>
      </c>
      <c r="H1796" s="646">
        <v>12.12</v>
      </c>
      <c r="I1796" s="646">
        <v>15.27</v>
      </c>
      <c r="K1796" s="646">
        <v>108.56699999999999</v>
      </c>
      <c r="L1796" s="646">
        <v>111.717</v>
      </c>
      <c r="M1796" s="646" t="s">
        <v>121</v>
      </c>
      <c r="N1796" s="657" t="s">
        <v>115</v>
      </c>
      <c r="O1796" s="646" t="s">
        <v>419</v>
      </c>
    </row>
    <row r="1797" spans="1:15">
      <c r="A1797" s="647">
        <v>1796</v>
      </c>
      <c r="B1797" s="647">
        <v>15770</v>
      </c>
      <c r="C1797" s="646" t="s">
        <v>174</v>
      </c>
      <c r="D1797" s="646">
        <v>36</v>
      </c>
      <c r="F1797" s="654" t="str">
        <f>IF(M1797="R",VLOOKUP(D1797,'Routes and Directions'!$A$2:$D$283,3,FALSE),VLOOKUP(D1797,'Routes and Directions'!$A$2:$D$283,4,FALSE))</f>
        <v>WB</v>
      </c>
      <c r="G1797" s="646" t="s">
        <v>118</v>
      </c>
      <c r="H1797" s="646">
        <v>15.27</v>
      </c>
      <c r="I1797" s="646">
        <v>15.554</v>
      </c>
      <c r="K1797" s="646">
        <v>111.717</v>
      </c>
      <c r="L1797" s="646">
        <v>112.001</v>
      </c>
      <c r="M1797" s="646" t="s">
        <v>121</v>
      </c>
      <c r="N1797" s="657" t="s">
        <v>115</v>
      </c>
      <c r="O1797" s="646" t="s">
        <v>419</v>
      </c>
    </row>
    <row r="1798" spans="1:15">
      <c r="A1798" s="647">
        <v>1797</v>
      </c>
      <c r="B1798" s="647">
        <v>15780</v>
      </c>
      <c r="C1798" s="646" t="s">
        <v>174</v>
      </c>
      <c r="D1798" s="646">
        <v>36</v>
      </c>
      <c r="F1798" s="654" t="str">
        <f>IF(M1798="R",VLOOKUP(D1798,'Routes and Directions'!$A$2:$D$283,3,FALSE),VLOOKUP(D1798,'Routes and Directions'!$A$2:$D$283,4,FALSE))</f>
        <v>WB</v>
      </c>
      <c r="H1798" s="646">
        <v>15.576000000000001</v>
      </c>
      <c r="I1798" s="646">
        <v>16.399999999999999</v>
      </c>
      <c r="K1798" s="646">
        <v>112.001</v>
      </c>
      <c r="L1798" s="646">
        <v>112.825</v>
      </c>
      <c r="M1798" s="646" t="s">
        <v>121</v>
      </c>
      <c r="N1798" s="657" t="s">
        <v>115</v>
      </c>
      <c r="O1798" s="646" t="s">
        <v>419</v>
      </c>
    </row>
    <row r="1799" spans="1:15">
      <c r="A1799" s="647">
        <v>1798</v>
      </c>
      <c r="B1799" s="647">
        <v>16520</v>
      </c>
      <c r="C1799" s="646" t="s">
        <v>174</v>
      </c>
      <c r="D1799" s="646">
        <v>36</v>
      </c>
      <c r="F1799" s="654" t="str">
        <f>IF(M1799="R",VLOOKUP(D1799,'Routes and Directions'!$A$2:$D$283,3,FALSE),VLOOKUP(D1799,'Routes and Directions'!$A$2:$D$283,4,FALSE))</f>
        <v>WB</v>
      </c>
      <c r="G1799" s="646" t="s">
        <v>118</v>
      </c>
      <c r="H1799" s="646">
        <v>16.399999999999999</v>
      </c>
      <c r="I1799" s="646">
        <v>16.899999999999999</v>
      </c>
      <c r="K1799" s="646">
        <v>112.825</v>
      </c>
      <c r="L1799" s="646">
        <v>113.325</v>
      </c>
      <c r="M1799" s="646" t="s">
        <v>121</v>
      </c>
      <c r="N1799" s="657" t="s">
        <v>115</v>
      </c>
      <c r="O1799" s="646" t="s">
        <v>419</v>
      </c>
    </row>
    <row r="1800" spans="1:15">
      <c r="A1800" s="647">
        <v>1799</v>
      </c>
      <c r="B1800" s="647">
        <v>16570</v>
      </c>
      <c r="C1800" s="646" t="s">
        <v>174</v>
      </c>
      <c r="D1800" s="646">
        <v>36</v>
      </c>
      <c r="F1800" s="654" t="str">
        <f>IF(M1800="R",VLOOKUP(D1800,'Routes and Directions'!$A$2:$D$283,3,FALSE),VLOOKUP(D1800,'Routes and Directions'!$A$2:$D$283,4,FALSE))</f>
        <v>WB</v>
      </c>
      <c r="H1800" s="646">
        <v>17</v>
      </c>
      <c r="I1800" s="646">
        <v>17.056000000000001</v>
      </c>
      <c r="K1800" s="646">
        <v>113.325</v>
      </c>
      <c r="L1800" s="646">
        <v>113.381</v>
      </c>
      <c r="M1800" s="646" t="s">
        <v>121</v>
      </c>
      <c r="N1800" s="657" t="s">
        <v>115</v>
      </c>
      <c r="O1800" s="646" t="s">
        <v>419</v>
      </c>
    </row>
    <row r="1801" spans="1:15">
      <c r="A1801" s="647">
        <v>1800</v>
      </c>
      <c r="B1801" s="647">
        <v>16577</v>
      </c>
      <c r="C1801" s="646" t="s">
        <v>174</v>
      </c>
      <c r="D1801" s="646">
        <v>36</v>
      </c>
      <c r="F1801" s="654" t="str">
        <f>IF(M1801="R",VLOOKUP(D1801,'Routes and Directions'!$A$2:$D$283,3,FALSE),VLOOKUP(D1801,'Routes and Directions'!$A$2:$D$283,4,FALSE))</f>
        <v>WB</v>
      </c>
      <c r="G1801" s="646" t="s">
        <v>118</v>
      </c>
      <c r="H1801" s="646">
        <v>17.056000000000001</v>
      </c>
      <c r="I1801" s="646">
        <v>17.280999999999999</v>
      </c>
      <c r="K1801" s="646">
        <v>113.381</v>
      </c>
      <c r="L1801" s="646">
        <v>113.60599999999999</v>
      </c>
      <c r="M1801" s="646" t="s">
        <v>121</v>
      </c>
      <c r="N1801" s="657" t="s">
        <v>115</v>
      </c>
      <c r="O1801" s="646" t="s">
        <v>419</v>
      </c>
    </row>
    <row r="1802" spans="1:15">
      <c r="A1802" s="647">
        <v>1801</v>
      </c>
      <c r="B1802" s="647">
        <v>16580</v>
      </c>
      <c r="C1802" s="646" t="s">
        <v>174</v>
      </c>
      <c r="D1802" s="646">
        <v>36</v>
      </c>
      <c r="F1802" s="654" t="str">
        <f>IF(M1802="R",VLOOKUP(D1802,'Routes and Directions'!$A$2:$D$283,3,FALSE),VLOOKUP(D1802,'Routes and Directions'!$A$2:$D$283,4,FALSE))</f>
        <v>WB</v>
      </c>
      <c r="H1802" s="646">
        <v>17.335999999999999</v>
      </c>
      <c r="I1802" s="646">
        <v>21.957999999999998</v>
      </c>
      <c r="K1802" s="646">
        <v>113.60599999999999</v>
      </c>
      <c r="L1802" s="646">
        <v>118.22799999999999</v>
      </c>
      <c r="M1802" s="646" t="s">
        <v>121</v>
      </c>
      <c r="N1802" s="657" t="s">
        <v>115</v>
      </c>
      <c r="O1802" s="646" t="s">
        <v>419</v>
      </c>
    </row>
    <row r="1803" spans="1:15">
      <c r="A1803" s="647">
        <v>1802</v>
      </c>
      <c r="B1803" s="647">
        <v>17110</v>
      </c>
      <c r="C1803" s="646" t="s">
        <v>174</v>
      </c>
      <c r="D1803" s="646">
        <v>36</v>
      </c>
      <c r="F1803" s="654" t="str">
        <f>IF(M1803="R",VLOOKUP(D1803,'Routes and Directions'!$A$2:$D$283,3,FALSE),VLOOKUP(D1803,'Routes and Directions'!$A$2:$D$283,4,FALSE))</f>
        <v>WB</v>
      </c>
      <c r="G1803" s="646" t="s">
        <v>118</v>
      </c>
      <c r="H1803" s="646">
        <v>21.957999999999998</v>
      </c>
      <c r="I1803" s="646">
        <v>22.271999999999998</v>
      </c>
      <c r="K1803" s="646">
        <v>118.22799999999999</v>
      </c>
      <c r="L1803" s="646">
        <v>118.542</v>
      </c>
      <c r="M1803" s="646" t="s">
        <v>121</v>
      </c>
      <c r="N1803" s="657" t="s">
        <v>115</v>
      </c>
      <c r="O1803" s="646" t="s">
        <v>419</v>
      </c>
    </row>
    <row r="1804" spans="1:15">
      <c r="A1804" s="647">
        <v>1803</v>
      </c>
      <c r="B1804" s="647">
        <v>17310</v>
      </c>
      <c r="C1804" s="646" t="s">
        <v>174</v>
      </c>
      <c r="D1804" s="646">
        <v>36</v>
      </c>
      <c r="F1804" s="654" t="str">
        <f>IF(M1804="R",VLOOKUP(D1804,'Routes and Directions'!$A$2:$D$283,3,FALSE),VLOOKUP(D1804,'Routes and Directions'!$A$2:$D$283,4,FALSE))</f>
        <v>WB</v>
      </c>
      <c r="H1804" s="646">
        <v>22.326000000000001</v>
      </c>
      <c r="I1804" s="646">
        <v>23.204999999999998</v>
      </c>
      <c r="K1804" s="646">
        <v>118.542</v>
      </c>
      <c r="L1804" s="646">
        <v>119.42100000000001</v>
      </c>
      <c r="M1804" s="646" t="s">
        <v>121</v>
      </c>
      <c r="N1804" s="657" t="s">
        <v>115</v>
      </c>
      <c r="O1804" s="646" t="s">
        <v>419</v>
      </c>
    </row>
    <row r="1805" spans="1:15">
      <c r="A1805" s="647">
        <v>1804</v>
      </c>
      <c r="B1805" s="647">
        <v>17680</v>
      </c>
      <c r="C1805" s="646" t="s">
        <v>174</v>
      </c>
      <c r="D1805" s="646">
        <v>36</v>
      </c>
      <c r="F1805" s="654" t="str">
        <f>IF(M1805="R",VLOOKUP(D1805,'Routes and Directions'!$A$2:$D$283,3,FALSE),VLOOKUP(D1805,'Routes and Directions'!$A$2:$D$283,4,FALSE))</f>
        <v>WB</v>
      </c>
      <c r="G1805" s="646" t="s">
        <v>118</v>
      </c>
      <c r="H1805" s="646">
        <v>23.204999999999998</v>
      </c>
      <c r="I1805" s="646">
        <v>23.611999999999998</v>
      </c>
      <c r="K1805" s="646">
        <v>119.42100000000001</v>
      </c>
      <c r="L1805" s="646">
        <v>119.828</v>
      </c>
      <c r="M1805" s="646" t="s">
        <v>121</v>
      </c>
      <c r="N1805" s="657" t="s">
        <v>115</v>
      </c>
      <c r="O1805" s="646" t="s">
        <v>419</v>
      </c>
    </row>
    <row r="1806" spans="1:15">
      <c r="A1806" s="647">
        <v>1805</v>
      </c>
      <c r="B1806" s="647">
        <v>17900</v>
      </c>
      <c r="C1806" s="646" t="s">
        <v>174</v>
      </c>
      <c r="D1806" s="646">
        <v>36</v>
      </c>
      <c r="F1806" s="654" t="str">
        <f>IF(M1806="R",VLOOKUP(D1806,'Routes and Directions'!$A$2:$D$283,3,FALSE),VLOOKUP(D1806,'Routes and Directions'!$A$2:$D$283,4,FALSE))</f>
        <v>WB</v>
      </c>
      <c r="H1806" s="646">
        <v>23.643999999999998</v>
      </c>
      <c r="I1806" s="646">
        <v>25.042000000000002</v>
      </c>
      <c r="K1806" s="646">
        <v>119.828</v>
      </c>
      <c r="L1806" s="646">
        <v>121.226</v>
      </c>
      <c r="M1806" s="646" t="s">
        <v>121</v>
      </c>
      <c r="N1806" s="657" t="s">
        <v>115</v>
      </c>
      <c r="O1806" s="646" t="s">
        <v>419</v>
      </c>
    </row>
    <row r="1807" spans="1:15">
      <c r="A1807" s="647">
        <v>1806</v>
      </c>
      <c r="B1807" s="647">
        <v>18000</v>
      </c>
      <c r="C1807" s="646" t="s">
        <v>174</v>
      </c>
      <c r="D1807" s="646">
        <v>36</v>
      </c>
      <c r="F1807" s="654" t="str">
        <f>IF(M1807="R",VLOOKUP(D1807,'Routes and Directions'!$A$2:$D$283,3,FALSE),VLOOKUP(D1807,'Routes and Directions'!$A$2:$D$283,4,FALSE))</f>
        <v>WB</v>
      </c>
      <c r="G1807" s="646" t="s">
        <v>118</v>
      </c>
      <c r="H1807" s="646">
        <v>25.157</v>
      </c>
      <c r="I1807" s="646">
        <v>25.905000000000001</v>
      </c>
      <c r="K1807" s="646">
        <v>121.226</v>
      </c>
      <c r="L1807" s="646">
        <v>121.974</v>
      </c>
      <c r="M1807" s="646" t="s">
        <v>121</v>
      </c>
      <c r="N1807" s="657" t="s">
        <v>115</v>
      </c>
      <c r="O1807" s="646" t="s">
        <v>419</v>
      </c>
    </row>
    <row r="1808" spans="1:15">
      <c r="A1808" s="647">
        <v>1807</v>
      </c>
      <c r="B1808" s="647">
        <v>18230</v>
      </c>
      <c r="C1808" s="646" t="s">
        <v>174</v>
      </c>
      <c r="D1808" s="646">
        <v>36</v>
      </c>
      <c r="F1808" s="654" t="str">
        <f>IF(M1808="R",VLOOKUP(D1808,'Routes and Directions'!$A$2:$D$283,3,FALSE),VLOOKUP(D1808,'Routes and Directions'!$A$2:$D$283,4,FALSE))</f>
        <v>WB</v>
      </c>
      <c r="G1808" s="646" t="s">
        <v>118</v>
      </c>
      <c r="H1808" s="646">
        <v>25.914000000000001</v>
      </c>
      <c r="I1808" s="646">
        <v>26.434999999999999</v>
      </c>
      <c r="K1808" s="646">
        <v>121.974</v>
      </c>
      <c r="L1808" s="646">
        <v>122.495</v>
      </c>
      <c r="M1808" s="646" t="s">
        <v>121</v>
      </c>
      <c r="N1808" s="657" t="s">
        <v>115</v>
      </c>
      <c r="O1808" s="646" t="s">
        <v>419</v>
      </c>
    </row>
    <row r="1809" spans="1:15">
      <c r="A1809" s="647">
        <v>1808</v>
      </c>
      <c r="B1809" s="647">
        <v>18320</v>
      </c>
      <c r="C1809" s="646" t="s">
        <v>174</v>
      </c>
      <c r="D1809" s="646">
        <v>36</v>
      </c>
      <c r="F1809" s="654" t="str">
        <f>IF(M1809="R",VLOOKUP(D1809,'Routes and Directions'!$A$2:$D$283,3,FALSE),VLOOKUP(D1809,'Routes and Directions'!$A$2:$D$283,4,FALSE))</f>
        <v>WB</v>
      </c>
      <c r="H1809" s="646">
        <v>26.486999999999998</v>
      </c>
      <c r="I1809" s="646">
        <v>29.96</v>
      </c>
      <c r="K1809" s="646">
        <v>122.495</v>
      </c>
      <c r="L1809" s="646">
        <v>125.968</v>
      </c>
      <c r="M1809" s="646" t="s">
        <v>121</v>
      </c>
      <c r="N1809" s="657" t="s">
        <v>115</v>
      </c>
      <c r="O1809" s="646" t="s">
        <v>419</v>
      </c>
    </row>
    <row r="1810" spans="1:15">
      <c r="A1810" s="647">
        <v>1809</v>
      </c>
      <c r="B1810" s="647">
        <v>18400</v>
      </c>
      <c r="C1810" s="646" t="s">
        <v>174</v>
      </c>
      <c r="D1810" s="646">
        <v>36</v>
      </c>
      <c r="F1810" s="654" t="str">
        <f>IF(M1810="R",VLOOKUP(D1810,'Routes and Directions'!$A$2:$D$283,3,FALSE),VLOOKUP(D1810,'Routes and Directions'!$A$2:$D$283,4,FALSE))</f>
        <v>WB</v>
      </c>
      <c r="G1810" s="646" t="s">
        <v>122</v>
      </c>
      <c r="H1810" s="646">
        <v>28.8</v>
      </c>
      <c r="I1810" s="646">
        <v>29.082000000000001</v>
      </c>
      <c r="K1810" s="646">
        <v>125.968</v>
      </c>
      <c r="L1810" s="646">
        <v>126.25</v>
      </c>
      <c r="M1810" s="646" t="s">
        <v>121</v>
      </c>
      <c r="N1810" s="657" t="s">
        <v>115</v>
      </c>
      <c r="O1810" s="646" t="s">
        <v>419</v>
      </c>
    </row>
    <row r="1811" spans="1:15">
      <c r="A1811" s="647">
        <v>1810</v>
      </c>
      <c r="B1811" s="647">
        <v>18600</v>
      </c>
      <c r="C1811" s="646" t="s">
        <v>174</v>
      </c>
      <c r="D1811" s="646">
        <v>36</v>
      </c>
      <c r="F1811" s="654" t="str">
        <f>IF(M1811="R",VLOOKUP(D1811,'Routes and Directions'!$A$2:$D$283,3,FALSE),VLOOKUP(D1811,'Routes and Directions'!$A$2:$D$283,4,FALSE))</f>
        <v>WB</v>
      </c>
      <c r="G1811" s="646" t="s">
        <v>118</v>
      </c>
      <c r="H1811" s="646">
        <v>29.082000000000001</v>
      </c>
      <c r="I1811" s="646">
        <v>34.738</v>
      </c>
      <c r="K1811" s="646">
        <v>126.25</v>
      </c>
      <c r="L1811" s="646">
        <v>131.90600000000001</v>
      </c>
      <c r="M1811" s="646" t="s">
        <v>121</v>
      </c>
      <c r="N1811" s="657" t="s">
        <v>115</v>
      </c>
      <c r="O1811" s="646" t="s">
        <v>419</v>
      </c>
    </row>
    <row r="1812" spans="1:15">
      <c r="A1812" s="647">
        <v>1811</v>
      </c>
      <c r="B1812" s="647">
        <v>19340</v>
      </c>
      <c r="C1812" s="646" t="s">
        <v>174</v>
      </c>
      <c r="D1812" s="646">
        <v>36</v>
      </c>
      <c r="F1812" s="654" t="str">
        <f>IF(M1812="R",VLOOKUP(D1812,'Routes and Directions'!$A$2:$D$283,3,FALSE),VLOOKUP(D1812,'Routes and Directions'!$A$2:$D$283,4,FALSE))</f>
        <v>WB</v>
      </c>
      <c r="H1812" s="646">
        <v>36.156999999999996</v>
      </c>
      <c r="I1812" s="646">
        <v>39.152000000000001</v>
      </c>
      <c r="K1812" s="646">
        <v>131.90600000000001</v>
      </c>
      <c r="L1812" s="646">
        <v>134.90100000000001</v>
      </c>
      <c r="M1812" s="646" t="s">
        <v>121</v>
      </c>
      <c r="N1812" s="657" t="s">
        <v>115</v>
      </c>
      <c r="O1812" s="646" t="s">
        <v>419</v>
      </c>
    </row>
    <row r="1813" spans="1:15">
      <c r="A1813" s="647">
        <v>1812</v>
      </c>
      <c r="B1813" s="647">
        <v>19550</v>
      </c>
      <c r="C1813" s="646" t="s">
        <v>174</v>
      </c>
      <c r="D1813" s="646">
        <v>36</v>
      </c>
      <c r="F1813" s="654" t="str">
        <f>IF(M1813="R",VLOOKUP(D1813,'Routes and Directions'!$A$2:$D$283,3,FALSE),VLOOKUP(D1813,'Routes and Directions'!$A$2:$D$283,4,FALSE))</f>
        <v>WB</v>
      </c>
      <c r="G1813" s="646" t="s">
        <v>118</v>
      </c>
      <c r="H1813" s="646">
        <v>39.204000000000001</v>
      </c>
      <c r="I1813" s="646">
        <v>39.418999999999997</v>
      </c>
      <c r="K1813" s="646">
        <v>134.90100000000001</v>
      </c>
      <c r="L1813" s="646">
        <v>135.11600000000001</v>
      </c>
      <c r="M1813" s="646" t="s">
        <v>121</v>
      </c>
      <c r="N1813" s="657" t="s">
        <v>115</v>
      </c>
      <c r="O1813" s="646" t="s">
        <v>419</v>
      </c>
    </row>
    <row r="1814" spans="1:15">
      <c r="A1814" s="647">
        <v>1813</v>
      </c>
      <c r="B1814" s="647">
        <v>19600</v>
      </c>
      <c r="C1814" s="646" t="s">
        <v>174</v>
      </c>
      <c r="D1814" s="646">
        <v>36</v>
      </c>
      <c r="F1814" s="654" t="str">
        <f>IF(M1814="R",VLOOKUP(D1814,'Routes and Directions'!$A$2:$D$283,3,FALSE),VLOOKUP(D1814,'Routes and Directions'!$A$2:$D$283,4,FALSE))</f>
        <v>WB</v>
      </c>
      <c r="H1814" s="646">
        <v>39.418999999999997</v>
      </c>
      <c r="I1814" s="646">
        <v>41.151000000000003</v>
      </c>
      <c r="K1814" s="646">
        <v>135.11600000000001</v>
      </c>
      <c r="L1814" s="646">
        <v>136.84800000000001</v>
      </c>
      <c r="M1814" s="646" t="s">
        <v>121</v>
      </c>
      <c r="N1814" s="657" t="s">
        <v>115</v>
      </c>
      <c r="O1814" s="646" t="s">
        <v>419</v>
      </c>
    </row>
    <row r="1815" spans="1:15">
      <c r="A1815" s="647">
        <v>1814</v>
      </c>
      <c r="B1815" s="647">
        <v>19850</v>
      </c>
      <c r="C1815" s="646" t="s">
        <v>174</v>
      </c>
      <c r="D1815" s="646">
        <v>36</v>
      </c>
      <c r="F1815" s="654" t="str">
        <f>IF(M1815="R",VLOOKUP(D1815,'Routes and Directions'!$A$2:$D$283,3,FALSE),VLOOKUP(D1815,'Routes and Directions'!$A$2:$D$283,4,FALSE))</f>
        <v>WB</v>
      </c>
      <c r="G1815" s="646" t="s">
        <v>118</v>
      </c>
      <c r="H1815" s="646">
        <v>41.151000000000003</v>
      </c>
      <c r="I1815" s="646">
        <v>41.253999999999998</v>
      </c>
      <c r="K1815" s="646">
        <v>136.84800000000001</v>
      </c>
      <c r="L1815" s="646">
        <v>136.95099999999999</v>
      </c>
      <c r="M1815" s="646" t="s">
        <v>121</v>
      </c>
      <c r="N1815" s="657" t="s">
        <v>115</v>
      </c>
      <c r="O1815" s="646" t="s">
        <v>419</v>
      </c>
    </row>
    <row r="1816" spans="1:15">
      <c r="A1816" s="647">
        <v>1815</v>
      </c>
      <c r="B1816" s="647">
        <v>20100</v>
      </c>
      <c r="C1816" s="646" t="s">
        <v>174</v>
      </c>
      <c r="D1816" s="646">
        <v>36</v>
      </c>
      <c r="F1816" s="654" t="str">
        <f>IF(M1816="R",VLOOKUP(D1816,'Routes and Directions'!$A$2:$D$283,3,FALSE),VLOOKUP(D1816,'Routes and Directions'!$A$2:$D$283,4,FALSE))</f>
        <v>WB</v>
      </c>
      <c r="G1816" s="646" t="s">
        <v>121</v>
      </c>
      <c r="H1816" s="646">
        <v>39.734000000000002</v>
      </c>
      <c r="I1816" s="646">
        <v>41.290999999999997</v>
      </c>
      <c r="K1816" s="646">
        <v>136.95099999999999</v>
      </c>
      <c r="L1816" s="646">
        <v>138.50800000000001</v>
      </c>
      <c r="M1816" s="646" t="s">
        <v>121</v>
      </c>
      <c r="N1816" s="657" t="s">
        <v>115</v>
      </c>
      <c r="O1816" s="646" t="s">
        <v>419</v>
      </c>
    </row>
    <row r="1817" spans="1:15">
      <c r="A1817" s="647">
        <v>1816</v>
      </c>
      <c r="B1817" s="647">
        <v>20900</v>
      </c>
      <c r="C1817" s="646" t="s">
        <v>174</v>
      </c>
      <c r="D1817" s="646">
        <v>36</v>
      </c>
      <c r="F1817" s="654" t="str">
        <f>IF(M1817="R",VLOOKUP(D1817,'Routes and Directions'!$A$2:$D$283,3,FALSE),VLOOKUP(D1817,'Routes and Directions'!$A$2:$D$283,4,FALSE))</f>
        <v>WB</v>
      </c>
      <c r="H1817" s="646">
        <v>41.290999999999997</v>
      </c>
      <c r="I1817" s="646">
        <v>41.4</v>
      </c>
      <c r="K1817" s="646">
        <v>138.50800000000001</v>
      </c>
      <c r="L1817" s="646">
        <v>138.61699999999999</v>
      </c>
      <c r="M1817" s="646" t="s">
        <v>121</v>
      </c>
      <c r="N1817" s="657" t="s">
        <v>115</v>
      </c>
      <c r="O1817" s="646" t="s">
        <v>419</v>
      </c>
    </row>
    <row r="1818" spans="1:15">
      <c r="A1818" s="647">
        <v>1817</v>
      </c>
      <c r="B1818" s="647">
        <v>20900</v>
      </c>
      <c r="C1818" s="646" t="s">
        <v>174</v>
      </c>
      <c r="D1818" s="646">
        <v>36</v>
      </c>
      <c r="F1818" s="654" t="str">
        <f>IF(M1818="R",VLOOKUP(D1818,'Routes and Directions'!$A$2:$D$283,3,FALSE),VLOOKUP(D1818,'Routes and Directions'!$A$2:$D$283,4,FALSE))</f>
        <v>WB</v>
      </c>
      <c r="H1818" s="646">
        <v>41.4</v>
      </c>
      <c r="I1818" s="646">
        <v>41.71</v>
      </c>
      <c r="K1818" s="646">
        <v>138.61699999999999</v>
      </c>
      <c r="L1818" s="646">
        <v>138.92699999999999</v>
      </c>
      <c r="M1818" s="646" t="s">
        <v>121</v>
      </c>
      <c r="N1818" s="657" t="s">
        <v>123</v>
      </c>
      <c r="O1818" s="646" t="s">
        <v>419</v>
      </c>
    </row>
    <row r="1819" spans="1:15">
      <c r="A1819" s="647">
        <v>1818</v>
      </c>
      <c r="B1819" s="647">
        <v>20900</v>
      </c>
      <c r="C1819" s="646" t="s">
        <v>174</v>
      </c>
      <c r="D1819" s="646">
        <v>36</v>
      </c>
      <c r="F1819" s="654" t="str">
        <f>IF(M1819="R",VLOOKUP(D1819,'Routes and Directions'!$A$2:$D$283,3,FALSE),VLOOKUP(D1819,'Routes and Directions'!$A$2:$D$283,4,FALSE))</f>
        <v>WB</v>
      </c>
      <c r="H1819" s="646">
        <v>41.71</v>
      </c>
      <c r="I1819" s="646">
        <v>41.820999999999998</v>
      </c>
      <c r="K1819" s="646">
        <v>138.92699999999999</v>
      </c>
      <c r="L1819" s="646">
        <v>139.03800000000001</v>
      </c>
      <c r="M1819" s="646" t="s">
        <v>121</v>
      </c>
      <c r="N1819" s="657" t="s">
        <v>115</v>
      </c>
      <c r="O1819" s="646" t="s">
        <v>419</v>
      </c>
    </row>
    <row r="1820" spans="1:15">
      <c r="A1820" s="647">
        <v>1819</v>
      </c>
      <c r="B1820" s="647">
        <v>20900</v>
      </c>
      <c r="C1820" s="646" t="s">
        <v>174</v>
      </c>
      <c r="D1820" s="646">
        <v>36</v>
      </c>
      <c r="F1820" s="654" t="str">
        <f>IF(M1820="R",VLOOKUP(D1820,'Routes and Directions'!$A$2:$D$283,3,FALSE),VLOOKUP(D1820,'Routes and Directions'!$A$2:$D$283,4,FALSE))</f>
        <v>WB</v>
      </c>
      <c r="H1820" s="646">
        <v>41.820999999999998</v>
      </c>
      <c r="I1820" s="646">
        <v>44.048000000000002</v>
      </c>
      <c r="K1820" s="646">
        <v>139.03800000000001</v>
      </c>
      <c r="L1820" s="646">
        <v>141.26499999999999</v>
      </c>
      <c r="M1820" s="646" t="s">
        <v>121</v>
      </c>
      <c r="N1820" s="657" t="s">
        <v>123</v>
      </c>
      <c r="O1820" s="646" t="s">
        <v>419</v>
      </c>
    </row>
    <row r="1821" spans="1:15">
      <c r="A1821" s="647">
        <v>1820</v>
      </c>
      <c r="B1821" s="647">
        <v>20900</v>
      </c>
      <c r="C1821" s="646" t="s">
        <v>174</v>
      </c>
      <c r="D1821" s="646">
        <v>36</v>
      </c>
      <c r="F1821" s="654" t="str">
        <f>IF(M1821="R",VLOOKUP(D1821,'Routes and Directions'!$A$2:$D$283,3,FALSE),VLOOKUP(D1821,'Routes and Directions'!$A$2:$D$283,4,FALSE))</f>
        <v>WB</v>
      </c>
      <c r="H1821" s="646">
        <v>44.048000000000002</v>
      </c>
      <c r="I1821" s="646">
        <v>59.496000000000002</v>
      </c>
      <c r="K1821" s="646">
        <v>141.26499999999999</v>
      </c>
      <c r="L1821" s="646">
        <v>156.71299999999999</v>
      </c>
      <c r="M1821" s="646" t="s">
        <v>121</v>
      </c>
      <c r="N1821" s="657" t="s">
        <v>115</v>
      </c>
      <c r="O1821" s="646" t="s">
        <v>419</v>
      </c>
    </row>
    <row r="1822" spans="1:15">
      <c r="A1822" s="647">
        <v>1821</v>
      </c>
      <c r="B1822" s="647">
        <v>24924</v>
      </c>
      <c r="C1822" s="646" t="s">
        <v>174</v>
      </c>
      <c r="D1822" s="646">
        <v>36</v>
      </c>
      <c r="F1822" s="654" t="str">
        <f>IF(M1822="R",VLOOKUP(D1822,'Routes and Directions'!$A$2:$D$283,3,FALSE),VLOOKUP(D1822,'Routes and Directions'!$A$2:$D$283,4,FALSE))</f>
        <v>WB</v>
      </c>
      <c r="G1822" s="646" t="s">
        <v>118</v>
      </c>
      <c r="H1822" s="646">
        <v>59.496000000000002</v>
      </c>
      <c r="I1822" s="646">
        <v>62.241999999999997</v>
      </c>
      <c r="K1822" s="646">
        <v>156.71299999999999</v>
      </c>
      <c r="L1822" s="646">
        <v>159.459</v>
      </c>
      <c r="M1822" s="646" t="s">
        <v>121</v>
      </c>
      <c r="N1822" s="657" t="s">
        <v>115</v>
      </c>
      <c r="O1822" s="646" t="s">
        <v>419</v>
      </c>
    </row>
    <row r="1823" spans="1:15">
      <c r="A1823" s="647">
        <v>1822</v>
      </c>
      <c r="B1823" s="647">
        <v>25230</v>
      </c>
      <c r="C1823" s="646" t="s">
        <v>174</v>
      </c>
      <c r="D1823" s="646">
        <v>36</v>
      </c>
      <c r="F1823" s="654" t="str">
        <f>IF(M1823="R",VLOOKUP(D1823,'Routes and Directions'!$A$2:$D$283,3,FALSE),VLOOKUP(D1823,'Routes and Directions'!$A$2:$D$283,4,FALSE))</f>
        <v>WB</v>
      </c>
      <c r="H1823" s="646">
        <v>62.273000000000003</v>
      </c>
      <c r="I1823" s="646">
        <v>69.433999999999997</v>
      </c>
      <c r="K1823" s="646">
        <v>159.459</v>
      </c>
      <c r="L1823" s="646">
        <v>166.62</v>
      </c>
      <c r="M1823" s="646" t="s">
        <v>121</v>
      </c>
      <c r="N1823" s="657" t="s">
        <v>115</v>
      </c>
      <c r="O1823" s="646" t="s">
        <v>419</v>
      </c>
    </row>
    <row r="1824" spans="1:15">
      <c r="A1824" s="647">
        <v>1823</v>
      </c>
      <c r="B1824" s="647">
        <v>26950</v>
      </c>
      <c r="C1824" s="646" t="s">
        <v>174</v>
      </c>
      <c r="D1824" s="646">
        <v>36</v>
      </c>
      <c r="F1824" s="654" t="str">
        <f>IF(M1824="R",VLOOKUP(D1824,'Routes and Directions'!$A$2:$D$283,3,FALSE),VLOOKUP(D1824,'Routes and Directions'!$A$2:$D$283,4,FALSE))</f>
        <v>WB</v>
      </c>
      <c r="G1824" s="646" t="s">
        <v>118</v>
      </c>
      <c r="H1824" s="646">
        <v>69.433999999999997</v>
      </c>
      <c r="I1824" s="646">
        <v>75.146000000000001</v>
      </c>
      <c r="K1824" s="646">
        <v>166.62</v>
      </c>
      <c r="L1824" s="646">
        <v>172.33199999999999</v>
      </c>
      <c r="M1824" s="646" t="s">
        <v>121</v>
      </c>
      <c r="N1824" s="657" t="s">
        <v>115</v>
      </c>
      <c r="O1824" s="646" t="s">
        <v>419</v>
      </c>
    </row>
    <row r="1825" spans="1:15">
      <c r="A1825" s="647">
        <v>1824</v>
      </c>
      <c r="B1825" s="647">
        <v>27350</v>
      </c>
      <c r="C1825" s="646" t="s">
        <v>174</v>
      </c>
      <c r="D1825" s="646">
        <v>36</v>
      </c>
      <c r="F1825" s="654" t="str">
        <f>IF(M1825="R",VLOOKUP(D1825,'Routes and Directions'!$A$2:$D$283,3,FALSE),VLOOKUP(D1825,'Routes and Directions'!$A$2:$D$283,4,FALSE))</f>
        <v>WB</v>
      </c>
      <c r="G1825" s="646" t="s">
        <v>122</v>
      </c>
      <c r="H1825" s="646">
        <v>75.146000000000001</v>
      </c>
      <c r="I1825" s="646">
        <v>75.195999999999998</v>
      </c>
      <c r="K1825" s="646">
        <v>172.33199999999999</v>
      </c>
      <c r="L1825" s="646">
        <v>172.38200000000001</v>
      </c>
      <c r="M1825" s="646" t="s">
        <v>121</v>
      </c>
      <c r="N1825" s="657" t="s">
        <v>115</v>
      </c>
      <c r="O1825" s="646" t="s">
        <v>419</v>
      </c>
    </row>
    <row r="1826" spans="1:15">
      <c r="A1826" s="647">
        <v>1825</v>
      </c>
      <c r="B1826" s="647">
        <v>27415</v>
      </c>
      <c r="C1826" s="646" t="s">
        <v>174</v>
      </c>
      <c r="D1826" s="646">
        <v>36</v>
      </c>
      <c r="F1826" s="654" t="str">
        <f>IF(M1826="R",VLOOKUP(D1826,'Routes and Directions'!$A$2:$D$283,3,FALSE),VLOOKUP(D1826,'Routes and Directions'!$A$2:$D$283,4,FALSE))</f>
        <v>WB</v>
      </c>
      <c r="H1826" s="646">
        <v>75.391000000000005</v>
      </c>
      <c r="I1826" s="646">
        <v>80.747</v>
      </c>
      <c r="K1826" s="646">
        <v>172.38200000000001</v>
      </c>
      <c r="L1826" s="646">
        <v>177.738</v>
      </c>
      <c r="M1826" s="646" t="s">
        <v>121</v>
      </c>
      <c r="N1826" s="657" t="s">
        <v>115</v>
      </c>
      <c r="O1826" s="646" t="s">
        <v>419</v>
      </c>
    </row>
    <row r="1827" spans="1:15">
      <c r="A1827" s="647">
        <v>1826</v>
      </c>
      <c r="B1827" s="647">
        <v>27415</v>
      </c>
      <c r="C1827" s="646" t="s">
        <v>174</v>
      </c>
      <c r="D1827" s="646">
        <v>36</v>
      </c>
      <c r="F1827" s="654" t="str">
        <f>IF(M1827="R",VLOOKUP(D1827,'Routes and Directions'!$A$2:$D$283,3,FALSE),VLOOKUP(D1827,'Routes and Directions'!$A$2:$D$283,4,FALSE))</f>
        <v>WB</v>
      </c>
      <c r="H1827" s="646">
        <v>80.747</v>
      </c>
      <c r="I1827" s="646">
        <v>80.938000000000002</v>
      </c>
      <c r="K1827" s="646">
        <v>177.738</v>
      </c>
      <c r="L1827" s="646">
        <v>177.929</v>
      </c>
      <c r="M1827" s="646" t="s">
        <v>121</v>
      </c>
      <c r="N1827" s="657" t="s">
        <v>123</v>
      </c>
      <c r="O1827" s="646" t="s">
        <v>419</v>
      </c>
    </row>
    <row r="1828" spans="1:15">
      <c r="A1828" s="647">
        <v>1827</v>
      </c>
      <c r="B1828" s="647">
        <v>27415</v>
      </c>
      <c r="C1828" s="646" t="s">
        <v>174</v>
      </c>
      <c r="D1828" s="646">
        <v>36</v>
      </c>
      <c r="F1828" s="654" t="str">
        <f>IF(M1828="R",VLOOKUP(D1828,'Routes and Directions'!$A$2:$D$283,3,FALSE),VLOOKUP(D1828,'Routes and Directions'!$A$2:$D$283,4,FALSE))</f>
        <v>WB</v>
      </c>
      <c r="H1828" s="646">
        <v>80.938000000000002</v>
      </c>
      <c r="I1828" s="646">
        <v>98.73</v>
      </c>
      <c r="K1828" s="646">
        <v>177.929</v>
      </c>
      <c r="L1828" s="646">
        <v>195.721</v>
      </c>
      <c r="M1828" s="646" t="s">
        <v>121</v>
      </c>
      <c r="N1828" s="657" t="s">
        <v>115</v>
      </c>
      <c r="O1828" s="646" t="s">
        <v>419</v>
      </c>
    </row>
    <row r="1829" spans="1:15">
      <c r="A1829" s="647">
        <v>1828</v>
      </c>
      <c r="B1829" s="647">
        <v>30700</v>
      </c>
      <c r="C1829" s="646" t="s">
        <v>174</v>
      </c>
      <c r="D1829" s="646">
        <v>36</v>
      </c>
      <c r="F1829" s="654" t="str">
        <f>IF(M1829="R",VLOOKUP(D1829,'Routes and Directions'!$A$2:$D$283,3,FALSE),VLOOKUP(D1829,'Routes and Directions'!$A$2:$D$283,4,FALSE))</f>
        <v>WB</v>
      </c>
      <c r="G1829" s="646" t="s">
        <v>118</v>
      </c>
      <c r="H1829" s="646">
        <v>98.73</v>
      </c>
      <c r="I1829" s="646">
        <v>99.388000000000005</v>
      </c>
      <c r="K1829" s="646">
        <v>195.721</v>
      </c>
      <c r="L1829" s="646">
        <v>196.37899999999999</v>
      </c>
      <c r="M1829" s="646" t="s">
        <v>121</v>
      </c>
      <c r="N1829" s="657" t="s">
        <v>115</v>
      </c>
      <c r="O1829" s="646" t="s">
        <v>419</v>
      </c>
    </row>
    <row r="1830" spans="1:15">
      <c r="A1830" s="647">
        <v>1829</v>
      </c>
      <c r="B1830" s="647">
        <v>31000</v>
      </c>
      <c r="C1830" s="646" t="s">
        <v>174</v>
      </c>
      <c r="D1830" s="646">
        <v>36</v>
      </c>
      <c r="F1830" s="654" t="str">
        <f>IF(M1830="R",VLOOKUP(D1830,'Routes and Directions'!$A$2:$D$283,3,FALSE),VLOOKUP(D1830,'Routes and Directions'!$A$2:$D$283,4,FALSE))</f>
        <v>WB</v>
      </c>
      <c r="H1830" s="646">
        <v>99.432000000000002</v>
      </c>
      <c r="I1830" s="646">
        <v>104.002</v>
      </c>
      <c r="K1830" s="646">
        <v>196.37899999999999</v>
      </c>
      <c r="L1830" s="646">
        <v>200.94900000000001</v>
      </c>
      <c r="M1830" s="646" t="s">
        <v>121</v>
      </c>
      <c r="N1830" s="657" t="s">
        <v>115</v>
      </c>
      <c r="O1830" s="646" t="s">
        <v>419</v>
      </c>
    </row>
    <row r="1831" spans="1:15">
      <c r="A1831" s="647">
        <v>1830</v>
      </c>
      <c r="B1831" s="647">
        <v>31700</v>
      </c>
      <c r="C1831" s="646" t="s">
        <v>168</v>
      </c>
      <c r="D1831" s="646">
        <v>36</v>
      </c>
      <c r="F1831" s="654" t="str">
        <f>IF(M1831="R",VLOOKUP(D1831,'Routes and Directions'!$A$2:$D$283,3,FALSE),VLOOKUP(D1831,'Routes and Directions'!$A$2:$D$283,4,FALSE))</f>
        <v>WB</v>
      </c>
      <c r="H1831" s="646">
        <v>0</v>
      </c>
      <c r="I1831" s="646">
        <v>3.6389999999999998</v>
      </c>
      <c r="K1831" s="646">
        <v>200.94900000000001</v>
      </c>
      <c r="L1831" s="646">
        <v>204.58799999999999</v>
      </c>
      <c r="M1831" s="646" t="s">
        <v>121</v>
      </c>
      <c r="N1831" s="657" t="s">
        <v>115</v>
      </c>
      <c r="O1831" s="646" t="s">
        <v>419</v>
      </c>
    </row>
    <row r="1832" spans="1:15">
      <c r="A1832" s="647">
        <v>1831</v>
      </c>
      <c r="B1832" s="647">
        <v>32040</v>
      </c>
      <c r="C1832" s="646" t="s">
        <v>168</v>
      </c>
      <c r="D1832" s="646">
        <v>36</v>
      </c>
      <c r="F1832" s="654" t="str">
        <f>IF(M1832="R",VLOOKUP(D1832,'Routes and Directions'!$A$2:$D$283,3,FALSE),VLOOKUP(D1832,'Routes and Directions'!$A$2:$D$283,4,FALSE))</f>
        <v>WB</v>
      </c>
      <c r="G1832" s="646" t="s">
        <v>118</v>
      </c>
      <c r="H1832" s="646">
        <v>3.6389999999999998</v>
      </c>
      <c r="I1832" s="646">
        <v>3.8420000000000001</v>
      </c>
      <c r="K1832" s="646">
        <v>204.58799999999999</v>
      </c>
      <c r="L1832" s="646">
        <v>204.791</v>
      </c>
      <c r="M1832" s="646" t="s">
        <v>121</v>
      </c>
      <c r="N1832" s="657" t="s">
        <v>115</v>
      </c>
      <c r="O1832" s="646" t="s">
        <v>419</v>
      </c>
    </row>
    <row r="1833" spans="1:15">
      <c r="A1833" s="647">
        <v>1832</v>
      </c>
      <c r="B1833" s="647">
        <v>32050</v>
      </c>
      <c r="C1833" s="646" t="s">
        <v>168</v>
      </c>
      <c r="D1833" s="646">
        <v>36</v>
      </c>
      <c r="F1833" s="654" t="str">
        <f>IF(M1833="R",VLOOKUP(D1833,'Routes and Directions'!$A$2:$D$283,3,FALSE),VLOOKUP(D1833,'Routes and Directions'!$A$2:$D$283,4,FALSE))</f>
        <v>WB</v>
      </c>
      <c r="H1833" s="646">
        <v>3.8450000000000002</v>
      </c>
      <c r="I1833" s="646">
        <v>4.3070000000000004</v>
      </c>
      <c r="K1833" s="646">
        <v>204.791</v>
      </c>
      <c r="L1833" s="646">
        <v>205.25299999999999</v>
      </c>
      <c r="M1833" s="646" t="s">
        <v>121</v>
      </c>
      <c r="N1833" s="657" t="s">
        <v>115</v>
      </c>
      <c r="O1833" s="646" t="s">
        <v>419</v>
      </c>
    </row>
    <row r="1834" spans="1:15">
      <c r="A1834" s="647">
        <v>1833</v>
      </c>
      <c r="B1834" s="647">
        <v>32070</v>
      </c>
      <c r="C1834" s="646" t="s">
        <v>168</v>
      </c>
      <c r="D1834" s="646">
        <v>36</v>
      </c>
      <c r="F1834" s="654" t="str">
        <f>IF(M1834="R",VLOOKUP(D1834,'Routes and Directions'!$A$2:$D$283,3,FALSE),VLOOKUP(D1834,'Routes and Directions'!$A$2:$D$283,4,FALSE))</f>
        <v>WB</v>
      </c>
      <c r="G1834" s="646" t="s">
        <v>118</v>
      </c>
      <c r="H1834" s="646">
        <v>4.3070000000000004</v>
      </c>
      <c r="I1834" s="646">
        <v>5.3019999999999996</v>
      </c>
      <c r="K1834" s="646">
        <v>205.25299999999999</v>
      </c>
      <c r="L1834" s="646">
        <v>206.24799999999999</v>
      </c>
      <c r="M1834" s="646" t="s">
        <v>121</v>
      </c>
      <c r="N1834" s="657" t="s">
        <v>115</v>
      </c>
      <c r="O1834" s="646" t="s">
        <v>419</v>
      </c>
    </row>
    <row r="1835" spans="1:15">
      <c r="A1835" s="647">
        <v>1834</v>
      </c>
      <c r="B1835" s="647">
        <v>32080</v>
      </c>
      <c r="C1835" s="646" t="s">
        <v>168</v>
      </c>
      <c r="D1835" s="646">
        <v>36</v>
      </c>
      <c r="F1835" s="654" t="str">
        <f>IF(M1835="R",VLOOKUP(D1835,'Routes and Directions'!$A$2:$D$283,3,FALSE),VLOOKUP(D1835,'Routes and Directions'!$A$2:$D$283,4,FALSE))</f>
        <v>WB</v>
      </c>
      <c r="H1835" s="646">
        <v>5.2750000000000004</v>
      </c>
      <c r="I1835" s="646">
        <v>10.534000000000001</v>
      </c>
      <c r="K1835" s="646">
        <v>206.24799999999999</v>
      </c>
      <c r="L1835" s="646">
        <v>211.50700000000001</v>
      </c>
      <c r="M1835" s="646" t="s">
        <v>121</v>
      </c>
      <c r="N1835" s="657" t="s">
        <v>115</v>
      </c>
      <c r="O1835" s="646" t="s">
        <v>419</v>
      </c>
    </row>
    <row r="1836" spans="1:15">
      <c r="A1836" s="647">
        <v>1835</v>
      </c>
      <c r="B1836" s="647">
        <v>34100</v>
      </c>
      <c r="C1836" s="646" t="s">
        <v>168</v>
      </c>
      <c r="D1836" s="646">
        <v>36</v>
      </c>
      <c r="F1836" s="654" t="str">
        <f>IF(M1836="R",VLOOKUP(D1836,'Routes and Directions'!$A$2:$D$283,3,FALSE),VLOOKUP(D1836,'Routes and Directions'!$A$2:$D$283,4,FALSE))</f>
        <v>WB</v>
      </c>
      <c r="G1836" s="646" t="s">
        <v>118</v>
      </c>
      <c r="H1836" s="646">
        <v>10.534000000000001</v>
      </c>
      <c r="I1836" s="646">
        <v>15.869</v>
      </c>
      <c r="K1836" s="646">
        <v>211.50700000000001</v>
      </c>
      <c r="L1836" s="646">
        <v>216.84200000000001</v>
      </c>
      <c r="M1836" s="646" t="s">
        <v>121</v>
      </c>
      <c r="N1836" s="657" t="s">
        <v>115</v>
      </c>
      <c r="O1836" s="646" t="s">
        <v>419</v>
      </c>
    </row>
    <row r="1837" spans="1:15">
      <c r="A1837" s="647">
        <v>1836</v>
      </c>
      <c r="B1837" s="647">
        <v>35200</v>
      </c>
      <c r="C1837" s="646" t="s">
        <v>168</v>
      </c>
      <c r="D1837" s="646">
        <v>36</v>
      </c>
      <c r="F1837" s="654" t="str">
        <f>IF(M1837="R",VLOOKUP(D1837,'Routes and Directions'!$A$2:$D$283,3,FALSE),VLOOKUP(D1837,'Routes and Directions'!$A$2:$D$283,4,FALSE))</f>
        <v>WB</v>
      </c>
      <c r="G1837" s="646" t="s">
        <v>122</v>
      </c>
      <c r="H1837" s="646">
        <v>15.869</v>
      </c>
      <c r="I1837" s="646">
        <v>16.207000000000001</v>
      </c>
      <c r="K1837" s="646">
        <v>216.84200000000001</v>
      </c>
      <c r="L1837" s="646">
        <v>217.18</v>
      </c>
      <c r="M1837" s="646" t="s">
        <v>121</v>
      </c>
      <c r="N1837" s="657" t="s">
        <v>115</v>
      </c>
      <c r="O1837" s="646" t="s">
        <v>419</v>
      </c>
    </row>
    <row r="1838" spans="1:15">
      <c r="A1838" s="647">
        <v>1837</v>
      </c>
      <c r="B1838" s="647">
        <v>35300</v>
      </c>
      <c r="C1838" s="646" t="s">
        <v>168</v>
      </c>
      <c r="D1838" s="646">
        <v>36</v>
      </c>
      <c r="F1838" s="654" t="str">
        <f>IF(M1838="R",VLOOKUP(D1838,'Routes and Directions'!$A$2:$D$283,3,FALSE),VLOOKUP(D1838,'Routes and Directions'!$A$2:$D$283,4,FALSE))</f>
        <v>WB</v>
      </c>
      <c r="H1838" s="646">
        <v>16.213999999999999</v>
      </c>
      <c r="I1838" s="646">
        <v>18.420999999999999</v>
      </c>
      <c r="K1838" s="646">
        <v>217.18</v>
      </c>
      <c r="L1838" s="646">
        <v>219.387</v>
      </c>
      <c r="M1838" s="646" t="s">
        <v>121</v>
      </c>
      <c r="N1838" s="657" t="s">
        <v>115</v>
      </c>
      <c r="O1838" s="646" t="s">
        <v>419</v>
      </c>
    </row>
    <row r="1839" spans="1:15">
      <c r="A1839" s="647">
        <v>1838</v>
      </c>
      <c r="B1839" s="647">
        <v>36100</v>
      </c>
      <c r="C1839" s="646" t="s">
        <v>166</v>
      </c>
      <c r="D1839" s="646">
        <v>36</v>
      </c>
      <c r="F1839" s="654" t="str">
        <f>IF(M1839="R",VLOOKUP(D1839,'Routes and Directions'!$A$2:$D$283,3,FALSE),VLOOKUP(D1839,'Routes and Directions'!$A$2:$D$283,4,FALSE))</f>
        <v>WB</v>
      </c>
      <c r="H1839" s="646">
        <v>0</v>
      </c>
      <c r="I1839" s="646">
        <v>16.786000000000001</v>
      </c>
      <c r="K1839" s="646">
        <v>219.387</v>
      </c>
      <c r="L1839" s="646">
        <v>236.173</v>
      </c>
      <c r="M1839" s="646" t="s">
        <v>121</v>
      </c>
      <c r="N1839" s="657" t="s">
        <v>115</v>
      </c>
      <c r="O1839" s="646" t="s">
        <v>419</v>
      </c>
    </row>
    <row r="1840" spans="1:15">
      <c r="A1840" s="647">
        <v>1839</v>
      </c>
      <c r="B1840" s="647">
        <v>38300</v>
      </c>
      <c r="C1840" s="646" t="s">
        <v>166</v>
      </c>
      <c r="D1840" s="646">
        <v>36</v>
      </c>
      <c r="F1840" s="654" t="str">
        <f>IF(M1840="R",VLOOKUP(D1840,'Routes and Directions'!$A$2:$D$283,3,FALSE),VLOOKUP(D1840,'Routes and Directions'!$A$2:$D$283,4,FALSE))</f>
        <v>WB</v>
      </c>
      <c r="G1840" s="646" t="s">
        <v>118</v>
      </c>
      <c r="H1840" s="646">
        <v>16.786000000000001</v>
      </c>
      <c r="I1840" s="646">
        <v>17.658999999999999</v>
      </c>
      <c r="K1840" s="646">
        <v>236.173</v>
      </c>
      <c r="L1840" s="646">
        <v>237.04599999999999</v>
      </c>
      <c r="M1840" s="646" t="s">
        <v>121</v>
      </c>
      <c r="N1840" s="657" t="s">
        <v>115</v>
      </c>
      <c r="O1840" s="646" t="s">
        <v>419</v>
      </c>
    </row>
    <row r="1841" spans="1:15">
      <c r="A1841" s="647">
        <v>1840</v>
      </c>
      <c r="B1841" s="647">
        <v>38300</v>
      </c>
      <c r="C1841" s="646" t="s">
        <v>166</v>
      </c>
      <c r="D1841" s="646">
        <v>36</v>
      </c>
      <c r="F1841" s="654" t="str">
        <f>IF(M1841="R",VLOOKUP(D1841,'Routes and Directions'!$A$2:$D$283,3,FALSE),VLOOKUP(D1841,'Routes and Directions'!$A$2:$D$283,4,FALSE))</f>
        <v>WB</v>
      </c>
      <c r="G1841" s="646" t="s">
        <v>118</v>
      </c>
      <c r="H1841" s="646">
        <v>17.658999999999999</v>
      </c>
      <c r="I1841" s="646">
        <v>18.803000000000001</v>
      </c>
      <c r="K1841" s="646">
        <v>237.04599999999999</v>
      </c>
      <c r="L1841" s="646">
        <v>238.19</v>
      </c>
      <c r="M1841" s="646" t="s">
        <v>121</v>
      </c>
      <c r="N1841" s="657" t="s">
        <v>123</v>
      </c>
      <c r="O1841" s="646" t="s">
        <v>419</v>
      </c>
    </row>
    <row r="1842" spans="1:15">
      <c r="A1842" s="647">
        <v>1841</v>
      </c>
      <c r="B1842" s="647">
        <v>38300</v>
      </c>
      <c r="C1842" s="646" t="s">
        <v>166</v>
      </c>
      <c r="D1842" s="646">
        <v>36</v>
      </c>
      <c r="F1842" s="654" t="str">
        <f>IF(M1842="R",VLOOKUP(D1842,'Routes and Directions'!$A$2:$D$283,3,FALSE),VLOOKUP(D1842,'Routes and Directions'!$A$2:$D$283,4,FALSE))</f>
        <v>WB</v>
      </c>
      <c r="G1842" s="646" t="s">
        <v>118</v>
      </c>
      <c r="H1842" s="646">
        <v>18.803000000000001</v>
      </c>
      <c r="I1842" s="646">
        <v>20.664999999999999</v>
      </c>
      <c r="K1842" s="646">
        <v>238.19</v>
      </c>
      <c r="L1842" s="646">
        <v>240.05199999999999</v>
      </c>
      <c r="M1842" s="646" t="s">
        <v>121</v>
      </c>
      <c r="N1842" s="657" t="s">
        <v>115</v>
      </c>
      <c r="O1842" s="646" t="s">
        <v>419</v>
      </c>
    </row>
    <row r="1843" spans="1:15">
      <c r="A1843" s="647">
        <v>1842</v>
      </c>
      <c r="B1843" s="647">
        <v>39600</v>
      </c>
      <c r="C1843" s="646" t="s">
        <v>166</v>
      </c>
      <c r="D1843" s="646">
        <v>36</v>
      </c>
      <c r="F1843" s="654" t="str">
        <f>IF(M1843="R",VLOOKUP(D1843,'Routes and Directions'!$A$2:$D$283,3,FALSE),VLOOKUP(D1843,'Routes and Directions'!$A$2:$D$283,4,FALSE))</f>
        <v>WB</v>
      </c>
      <c r="G1843" s="646" t="s">
        <v>122</v>
      </c>
      <c r="H1843" s="646">
        <v>20.664999999999999</v>
      </c>
      <c r="I1843" s="646">
        <v>20.87</v>
      </c>
      <c r="K1843" s="646">
        <v>240.05199999999999</v>
      </c>
      <c r="L1843" s="646">
        <v>240.25700000000001</v>
      </c>
      <c r="M1843" s="646" t="s">
        <v>121</v>
      </c>
      <c r="N1843" s="657" t="s">
        <v>115</v>
      </c>
      <c r="O1843" s="646" t="s">
        <v>419</v>
      </c>
    </row>
    <row r="1844" spans="1:15">
      <c r="A1844" s="647">
        <v>1843</v>
      </c>
      <c r="B1844" s="647">
        <v>39700</v>
      </c>
      <c r="C1844" s="646" t="s">
        <v>166</v>
      </c>
      <c r="D1844" s="646">
        <v>36</v>
      </c>
      <c r="F1844" s="654" t="str">
        <f>IF(M1844="R",VLOOKUP(D1844,'Routes and Directions'!$A$2:$D$283,3,FALSE),VLOOKUP(D1844,'Routes and Directions'!$A$2:$D$283,4,FALSE))</f>
        <v>WB</v>
      </c>
      <c r="H1844" s="646">
        <v>20.905999999999999</v>
      </c>
      <c r="I1844" s="646">
        <v>25.83</v>
      </c>
      <c r="K1844" s="646">
        <v>240.25700000000001</v>
      </c>
      <c r="L1844" s="646">
        <v>245.18100000000001</v>
      </c>
      <c r="M1844" s="646" t="s">
        <v>121</v>
      </c>
      <c r="N1844" s="657" t="s">
        <v>115</v>
      </c>
      <c r="O1844" s="646" t="s">
        <v>419</v>
      </c>
    </row>
    <row r="1845" spans="1:15">
      <c r="A1845" s="647">
        <v>1844</v>
      </c>
      <c r="B1845" s="647">
        <v>39700</v>
      </c>
      <c r="C1845" s="646" t="s">
        <v>166</v>
      </c>
      <c r="D1845" s="646">
        <v>36</v>
      </c>
      <c r="F1845" s="654" t="str">
        <f>IF(M1845="R",VLOOKUP(D1845,'Routes and Directions'!$A$2:$D$283,3,FALSE),VLOOKUP(D1845,'Routes and Directions'!$A$2:$D$283,4,FALSE))</f>
        <v>WB</v>
      </c>
      <c r="H1845" s="646">
        <v>25.83</v>
      </c>
      <c r="I1845" s="646">
        <v>26.175000000000001</v>
      </c>
      <c r="K1845" s="646">
        <v>245.18100000000001</v>
      </c>
      <c r="L1845" s="646">
        <v>245.52600000000001</v>
      </c>
      <c r="M1845" s="646" t="s">
        <v>121</v>
      </c>
      <c r="N1845" s="657" t="s">
        <v>123</v>
      </c>
      <c r="O1845" s="646" t="s">
        <v>419</v>
      </c>
    </row>
    <row r="1846" spans="1:15">
      <c r="A1846" s="647">
        <v>1845</v>
      </c>
      <c r="B1846" s="647">
        <v>41300</v>
      </c>
      <c r="C1846" s="646" t="s">
        <v>166</v>
      </c>
      <c r="D1846" s="646">
        <v>36</v>
      </c>
      <c r="F1846" s="654" t="str">
        <f>IF(M1846="R",VLOOKUP(D1846,'Routes and Directions'!$A$2:$D$283,3,FALSE),VLOOKUP(D1846,'Routes and Directions'!$A$2:$D$283,4,FALSE))</f>
        <v>WB</v>
      </c>
      <c r="G1846" s="646" t="s">
        <v>118</v>
      </c>
      <c r="H1846" s="646">
        <v>26.175000000000001</v>
      </c>
      <c r="I1846" s="646">
        <v>26.515000000000001</v>
      </c>
      <c r="K1846" s="646">
        <v>245.52600000000001</v>
      </c>
      <c r="L1846" s="646">
        <v>245.86600000000001</v>
      </c>
      <c r="M1846" s="646" t="s">
        <v>121</v>
      </c>
      <c r="N1846" s="657" t="s">
        <v>123</v>
      </c>
      <c r="O1846" s="646" t="s">
        <v>419</v>
      </c>
    </row>
    <row r="1847" spans="1:15">
      <c r="A1847" s="647">
        <v>1846</v>
      </c>
      <c r="B1847" s="647">
        <v>41300</v>
      </c>
      <c r="C1847" s="646" t="s">
        <v>166</v>
      </c>
      <c r="D1847" s="646">
        <v>36</v>
      </c>
      <c r="F1847" s="654" t="str">
        <f>IF(M1847="R",VLOOKUP(D1847,'Routes and Directions'!$A$2:$D$283,3,FALSE),VLOOKUP(D1847,'Routes and Directions'!$A$2:$D$283,4,FALSE))</f>
        <v>WB</v>
      </c>
      <c r="G1847" s="646" t="s">
        <v>118</v>
      </c>
      <c r="H1847" s="646">
        <v>26.515000000000001</v>
      </c>
      <c r="I1847" s="646">
        <v>29.393999999999998</v>
      </c>
      <c r="K1847" s="646">
        <v>245.86600000000001</v>
      </c>
      <c r="L1847" s="646">
        <v>248.745</v>
      </c>
      <c r="M1847" s="646" t="s">
        <v>121</v>
      </c>
      <c r="N1847" s="657" t="s">
        <v>115</v>
      </c>
      <c r="O1847" s="646" t="s">
        <v>419</v>
      </c>
    </row>
    <row r="1848" spans="1:15">
      <c r="A1848" s="647">
        <v>1847</v>
      </c>
      <c r="B1848" s="647">
        <v>900</v>
      </c>
      <c r="C1848" s="646" t="s">
        <v>185</v>
      </c>
      <c r="D1848" s="646">
        <v>37</v>
      </c>
      <c r="F1848" s="654" t="str">
        <f>IF(M1848="R",VLOOKUP(D1848,'Routes and Directions'!$A$2:$D$283,3,FALSE),VLOOKUP(D1848,'Routes and Directions'!$A$2:$D$283,4,FALSE))</f>
        <v>EB</v>
      </c>
      <c r="G1848" s="646" t="s">
        <v>118</v>
      </c>
      <c r="H1848" s="646">
        <v>11.2</v>
      </c>
      <c r="I1848" s="646">
        <v>11.849</v>
      </c>
      <c r="K1848" s="646">
        <v>0</v>
      </c>
      <c r="L1848" s="646">
        <v>0.64900000000000002</v>
      </c>
      <c r="M1848" s="646" t="s">
        <v>118</v>
      </c>
      <c r="N1848" s="657" t="s">
        <v>123</v>
      </c>
      <c r="O1848" s="646" t="s">
        <v>420</v>
      </c>
    </row>
    <row r="1849" spans="1:15">
      <c r="A1849" s="647">
        <v>1848</v>
      </c>
      <c r="B1849" s="647">
        <v>1800</v>
      </c>
      <c r="C1849" s="646" t="s">
        <v>185</v>
      </c>
      <c r="D1849" s="646">
        <v>37</v>
      </c>
      <c r="F1849" s="654" t="str">
        <f>IF(M1849="R",VLOOKUP(D1849,'Routes and Directions'!$A$2:$D$283,3,FALSE),VLOOKUP(D1849,'Routes and Directions'!$A$2:$D$283,4,FALSE))</f>
        <v>EB</v>
      </c>
      <c r="H1849" s="646">
        <v>11.855</v>
      </c>
      <c r="I1849" s="646">
        <v>14.617000000000001</v>
      </c>
      <c r="K1849" s="646">
        <v>0.64900000000000002</v>
      </c>
      <c r="L1849" s="646">
        <v>3.411</v>
      </c>
      <c r="M1849" s="646" t="s">
        <v>118</v>
      </c>
      <c r="N1849" s="657" t="s">
        <v>123</v>
      </c>
      <c r="O1849" s="646" t="s">
        <v>420</v>
      </c>
    </row>
    <row r="1850" spans="1:15">
      <c r="A1850" s="647">
        <v>1849</v>
      </c>
      <c r="B1850" s="647">
        <v>3200</v>
      </c>
      <c r="C1850" s="646" t="s">
        <v>191</v>
      </c>
      <c r="D1850" s="646">
        <v>37</v>
      </c>
      <c r="F1850" s="654" t="str">
        <f>IF(M1850="R",VLOOKUP(D1850,'Routes and Directions'!$A$2:$D$283,3,FALSE),VLOOKUP(D1850,'Routes and Directions'!$A$2:$D$283,4,FALSE))</f>
        <v>EB</v>
      </c>
      <c r="H1850" s="646">
        <v>0</v>
      </c>
      <c r="I1850" s="646">
        <v>3.9</v>
      </c>
      <c r="K1850" s="646">
        <v>3.411</v>
      </c>
      <c r="L1850" s="646">
        <v>7.3109999999999999</v>
      </c>
      <c r="M1850" s="646" t="s">
        <v>118</v>
      </c>
      <c r="N1850" s="657" t="s">
        <v>123</v>
      </c>
      <c r="O1850" s="646" t="s">
        <v>420</v>
      </c>
    </row>
    <row r="1851" spans="1:15">
      <c r="A1851" s="647">
        <v>1850</v>
      </c>
      <c r="B1851" s="647">
        <v>3200</v>
      </c>
      <c r="C1851" s="646" t="s">
        <v>191</v>
      </c>
      <c r="D1851" s="646">
        <v>37</v>
      </c>
      <c r="F1851" s="654" t="str">
        <f>IF(M1851="R",VLOOKUP(D1851,'Routes and Directions'!$A$2:$D$283,3,FALSE),VLOOKUP(D1851,'Routes and Directions'!$A$2:$D$283,4,FALSE))</f>
        <v>EB</v>
      </c>
      <c r="H1851" s="646">
        <v>3.9</v>
      </c>
      <c r="I1851" s="646">
        <v>3.964</v>
      </c>
      <c r="K1851" s="646">
        <v>7.3109999999999999</v>
      </c>
      <c r="L1851" s="646">
        <v>7.375</v>
      </c>
      <c r="M1851" s="646" t="s">
        <v>118</v>
      </c>
      <c r="N1851" s="657" t="s">
        <v>115</v>
      </c>
      <c r="O1851" s="646" t="s">
        <v>420</v>
      </c>
    </row>
    <row r="1852" spans="1:15">
      <c r="A1852" s="647">
        <v>1851</v>
      </c>
      <c r="B1852" s="647">
        <v>3200</v>
      </c>
      <c r="C1852" s="646" t="s">
        <v>191</v>
      </c>
      <c r="D1852" s="646">
        <v>37</v>
      </c>
      <c r="F1852" s="654" t="str">
        <f>IF(M1852="R",VLOOKUP(D1852,'Routes and Directions'!$A$2:$D$283,3,FALSE),VLOOKUP(D1852,'Routes and Directions'!$A$2:$D$283,4,FALSE))</f>
        <v>EB</v>
      </c>
      <c r="H1852" s="646">
        <v>3.964</v>
      </c>
      <c r="I1852" s="646">
        <v>5.867</v>
      </c>
      <c r="K1852" s="646">
        <v>7.375</v>
      </c>
      <c r="L1852" s="646">
        <v>9.2780000000000005</v>
      </c>
      <c r="M1852" s="646" t="s">
        <v>118</v>
      </c>
      <c r="N1852" s="657" t="s">
        <v>123</v>
      </c>
      <c r="O1852" s="646" t="s">
        <v>420</v>
      </c>
    </row>
    <row r="1853" spans="1:15">
      <c r="A1853" s="647">
        <v>1852</v>
      </c>
      <c r="B1853" s="647">
        <v>4500</v>
      </c>
      <c r="C1853" s="646" t="s">
        <v>191</v>
      </c>
      <c r="D1853" s="646">
        <v>37</v>
      </c>
      <c r="F1853" s="654" t="str">
        <f>IF(M1853="R",VLOOKUP(D1853,'Routes and Directions'!$A$2:$D$283,3,FALSE),VLOOKUP(D1853,'Routes and Directions'!$A$2:$D$283,4,FALSE))</f>
        <v>EB</v>
      </c>
      <c r="G1853" s="646" t="s">
        <v>118</v>
      </c>
      <c r="H1853" s="646">
        <v>5.867</v>
      </c>
      <c r="I1853" s="646">
        <v>6.048</v>
      </c>
      <c r="K1853" s="646">
        <v>9.2780000000000005</v>
      </c>
      <c r="L1853" s="646">
        <v>9.4589999999999996</v>
      </c>
      <c r="M1853" s="646" t="s">
        <v>118</v>
      </c>
      <c r="N1853" s="657" t="s">
        <v>123</v>
      </c>
      <c r="O1853" s="646" t="s">
        <v>420</v>
      </c>
    </row>
    <row r="1854" spans="1:15">
      <c r="A1854" s="647">
        <v>1853</v>
      </c>
      <c r="B1854" s="647">
        <v>4500</v>
      </c>
      <c r="C1854" s="646" t="s">
        <v>191</v>
      </c>
      <c r="D1854" s="646">
        <v>37</v>
      </c>
      <c r="F1854" s="654" t="str">
        <f>IF(M1854="R",VLOOKUP(D1854,'Routes and Directions'!$A$2:$D$283,3,FALSE),VLOOKUP(D1854,'Routes and Directions'!$A$2:$D$283,4,FALSE))</f>
        <v>EB</v>
      </c>
      <c r="G1854" s="646" t="s">
        <v>118</v>
      </c>
      <c r="H1854" s="646">
        <v>6.048</v>
      </c>
      <c r="I1854" s="646">
        <v>6.2450000000000001</v>
      </c>
      <c r="K1854" s="646">
        <v>9.4589999999999996</v>
      </c>
      <c r="L1854" s="646">
        <v>9.6560000000000006</v>
      </c>
      <c r="M1854" s="646" t="s">
        <v>118</v>
      </c>
      <c r="N1854" s="657" t="s">
        <v>115</v>
      </c>
      <c r="O1854" s="646" t="s">
        <v>420</v>
      </c>
    </row>
    <row r="1855" spans="1:15">
      <c r="A1855" s="647">
        <v>1854</v>
      </c>
      <c r="B1855" s="647">
        <v>4900</v>
      </c>
      <c r="C1855" s="646" t="s">
        <v>214</v>
      </c>
      <c r="D1855" s="646">
        <v>37</v>
      </c>
      <c r="F1855" s="654" t="str">
        <f>IF(M1855="R",VLOOKUP(D1855,'Routes and Directions'!$A$2:$D$283,3,FALSE),VLOOKUP(D1855,'Routes and Directions'!$A$2:$D$283,4,FALSE))</f>
        <v>EB</v>
      </c>
      <c r="G1855" s="646" t="s">
        <v>118</v>
      </c>
      <c r="H1855" s="646">
        <v>0</v>
      </c>
      <c r="I1855" s="646">
        <v>0.17</v>
      </c>
      <c r="K1855" s="646">
        <v>9.6560000000000006</v>
      </c>
      <c r="L1855" s="646">
        <v>9.8260000000000005</v>
      </c>
      <c r="M1855" s="646" t="s">
        <v>118</v>
      </c>
      <c r="N1855" s="657" t="s">
        <v>115</v>
      </c>
      <c r="O1855" s="646" t="s">
        <v>420</v>
      </c>
    </row>
    <row r="1856" spans="1:15">
      <c r="A1856" s="647">
        <v>1855</v>
      </c>
      <c r="B1856" s="647">
        <v>4900</v>
      </c>
      <c r="C1856" s="646" t="s">
        <v>214</v>
      </c>
      <c r="D1856" s="646">
        <v>37</v>
      </c>
      <c r="F1856" s="654" t="str">
        <f>IF(M1856="R",VLOOKUP(D1856,'Routes and Directions'!$A$2:$D$283,3,FALSE),VLOOKUP(D1856,'Routes and Directions'!$A$2:$D$283,4,FALSE))</f>
        <v>EB</v>
      </c>
      <c r="G1856" s="646" t="s">
        <v>118</v>
      </c>
      <c r="H1856" s="646">
        <v>0.17</v>
      </c>
      <c r="I1856" s="646">
        <v>0.31900000000000001</v>
      </c>
      <c r="K1856" s="646">
        <v>9.8260000000000005</v>
      </c>
      <c r="L1856" s="646">
        <v>9.9749999999999996</v>
      </c>
      <c r="M1856" s="646" t="s">
        <v>118</v>
      </c>
      <c r="N1856" s="657" t="s">
        <v>123</v>
      </c>
      <c r="O1856" s="646" t="s">
        <v>420</v>
      </c>
    </row>
    <row r="1857" spans="1:15">
      <c r="A1857" s="647">
        <v>1856</v>
      </c>
      <c r="B1857" s="647">
        <v>5200</v>
      </c>
      <c r="C1857" s="646" t="s">
        <v>214</v>
      </c>
      <c r="D1857" s="646">
        <v>37</v>
      </c>
      <c r="F1857" s="654" t="str">
        <f>IF(M1857="R",VLOOKUP(D1857,'Routes and Directions'!$A$2:$D$283,3,FALSE),VLOOKUP(D1857,'Routes and Directions'!$A$2:$D$283,4,FALSE))</f>
        <v>EB</v>
      </c>
      <c r="H1857" s="646">
        <v>0.46300000000000002</v>
      </c>
      <c r="I1857" s="646">
        <v>1.8720000000000001</v>
      </c>
      <c r="K1857" s="646">
        <v>9.9749999999999996</v>
      </c>
      <c r="L1857" s="646">
        <v>11.384</v>
      </c>
      <c r="M1857" s="646" t="s">
        <v>118</v>
      </c>
      <c r="N1857" s="657" t="s">
        <v>123</v>
      </c>
      <c r="O1857" s="646" t="s">
        <v>420</v>
      </c>
    </row>
    <row r="1858" spans="1:15">
      <c r="A1858" s="647">
        <v>1857</v>
      </c>
      <c r="B1858" s="647">
        <v>5300</v>
      </c>
      <c r="C1858" s="646" t="s">
        <v>214</v>
      </c>
      <c r="D1858" s="646">
        <v>37</v>
      </c>
      <c r="F1858" s="654" t="str">
        <f>IF(M1858="R",VLOOKUP(D1858,'Routes and Directions'!$A$2:$D$283,3,FALSE),VLOOKUP(D1858,'Routes and Directions'!$A$2:$D$283,4,FALSE))</f>
        <v>EB</v>
      </c>
      <c r="G1858" s="646" t="s">
        <v>118</v>
      </c>
      <c r="H1858" s="646">
        <v>1.8720000000000001</v>
      </c>
      <c r="I1858" s="646">
        <v>2.2200000000000002</v>
      </c>
      <c r="K1858" s="646">
        <v>11.384</v>
      </c>
      <c r="L1858" s="646">
        <v>11.731999999999999</v>
      </c>
      <c r="M1858" s="646" t="s">
        <v>118</v>
      </c>
      <c r="N1858" s="657" t="s">
        <v>123</v>
      </c>
      <c r="O1858" s="646" t="s">
        <v>420</v>
      </c>
    </row>
    <row r="1859" spans="1:15">
      <c r="A1859" s="647">
        <v>1858</v>
      </c>
      <c r="B1859" s="647">
        <v>5400</v>
      </c>
      <c r="C1859" s="646" t="s">
        <v>214</v>
      </c>
      <c r="D1859" s="646">
        <v>37</v>
      </c>
      <c r="F1859" s="654" t="str">
        <f>IF(M1859="R",VLOOKUP(D1859,'Routes and Directions'!$A$2:$D$283,3,FALSE),VLOOKUP(D1859,'Routes and Directions'!$A$2:$D$283,4,FALSE))</f>
        <v>EB</v>
      </c>
      <c r="H1859" s="646">
        <v>2.2240000000000002</v>
      </c>
      <c r="I1859" s="646">
        <v>6.1349999999999998</v>
      </c>
      <c r="K1859" s="646">
        <v>11.731999999999999</v>
      </c>
      <c r="L1859" s="646">
        <v>15.643000000000001</v>
      </c>
      <c r="M1859" s="646" t="s">
        <v>118</v>
      </c>
      <c r="N1859" s="657" t="s">
        <v>123</v>
      </c>
      <c r="O1859" s="646" t="s">
        <v>420</v>
      </c>
    </row>
    <row r="1860" spans="1:15">
      <c r="A1860" s="647">
        <v>1859</v>
      </c>
      <c r="B1860" s="647">
        <v>5500</v>
      </c>
      <c r="C1860" s="646" t="s">
        <v>214</v>
      </c>
      <c r="D1860" s="646">
        <v>37</v>
      </c>
      <c r="F1860" s="654" t="str">
        <f>IF(M1860="R",VLOOKUP(D1860,'Routes and Directions'!$A$2:$D$283,3,FALSE),VLOOKUP(D1860,'Routes and Directions'!$A$2:$D$283,4,FALSE))</f>
        <v>EB</v>
      </c>
      <c r="G1860" s="646" t="s">
        <v>118</v>
      </c>
      <c r="H1860" s="646">
        <v>6.1440000000000001</v>
      </c>
      <c r="I1860" s="646">
        <v>8.4390000000000001</v>
      </c>
      <c r="K1860" s="646">
        <v>15.643000000000001</v>
      </c>
      <c r="L1860" s="646">
        <v>17.937999999999999</v>
      </c>
      <c r="M1860" s="646" t="s">
        <v>118</v>
      </c>
      <c r="N1860" s="657" t="s">
        <v>123</v>
      </c>
      <c r="O1860" s="646" t="s">
        <v>420</v>
      </c>
    </row>
    <row r="1861" spans="1:15">
      <c r="A1861" s="647">
        <v>1860</v>
      </c>
      <c r="B1861" s="647">
        <v>7000</v>
      </c>
      <c r="C1861" s="646" t="s">
        <v>214</v>
      </c>
      <c r="D1861" s="646">
        <v>37</v>
      </c>
      <c r="F1861" s="654" t="str">
        <f>IF(M1861="R",VLOOKUP(D1861,'Routes and Directions'!$A$2:$D$283,3,FALSE),VLOOKUP(D1861,'Routes and Directions'!$A$2:$D$283,4,FALSE))</f>
        <v>EB</v>
      </c>
      <c r="H1861" s="646">
        <v>8.4450000000000003</v>
      </c>
      <c r="I1861" s="646">
        <v>9.1880000000000006</v>
      </c>
      <c r="K1861" s="646">
        <v>17.937999999999999</v>
      </c>
      <c r="L1861" s="646">
        <v>18.681000000000001</v>
      </c>
      <c r="M1861" s="646" t="s">
        <v>118</v>
      </c>
      <c r="N1861" s="657" t="s">
        <v>115</v>
      </c>
      <c r="O1861" s="646" t="s">
        <v>420</v>
      </c>
    </row>
    <row r="1862" spans="1:15">
      <c r="A1862" s="647">
        <v>1861</v>
      </c>
      <c r="B1862" s="647">
        <v>7000</v>
      </c>
      <c r="C1862" s="646" t="s">
        <v>214</v>
      </c>
      <c r="D1862" s="646">
        <v>37</v>
      </c>
      <c r="F1862" s="654" t="str">
        <f>IF(M1862="R",VLOOKUP(D1862,'Routes and Directions'!$A$2:$D$283,3,FALSE),VLOOKUP(D1862,'Routes and Directions'!$A$2:$D$283,4,FALSE))</f>
        <v>EB</v>
      </c>
      <c r="G1862" s="646" t="s">
        <v>118</v>
      </c>
      <c r="H1862" s="646">
        <v>9.1880000000000006</v>
      </c>
      <c r="I1862" s="646">
        <v>10.446999999999999</v>
      </c>
      <c r="K1862" s="646">
        <v>18.681000000000001</v>
      </c>
      <c r="L1862" s="646">
        <v>19.940000000000001</v>
      </c>
      <c r="M1862" s="646" t="s">
        <v>118</v>
      </c>
      <c r="N1862" s="657" t="s">
        <v>123</v>
      </c>
      <c r="O1862" s="646" t="s">
        <v>420</v>
      </c>
    </row>
    <row r="1863" spans="1:15">
      <c r="A1863" s="647">
        <v>1862</v>
      </c>
      <c r="B1863" s="647">
        <v>7000</v>
      </c>
      <c r="C1863" s="646" t="s">
        <v>214</v>
      </c>
      <c r="D1863" s="646">
        <v>37</v>
      </c>
      <c r="F1863" s="654" t="str">
        <f>IF(M1863="R",VLOOKUP(D1863,'Routes and Directions'!$A$2:$D$283,3,FALSE),VLOOKUP(D1863,'Routes and Directions'!$A$2:$D$283,4,FALSE))</f>
        <v>EB</v>
      </c>
      <c r="H1863" s="646">
        <v>10.388</v>
      </c>
      <c r="I1863" s="646">
        <v>11.023999999999999</v>
      </c>
      <c r="K1863" s="646">
        <v>19.940000000000001</v>
      </c>
      <c r="L1863" s="646">
        <v>20.576000000000001</v>
      </c>
      <c r="M1863" s="646" t="s">
        <v>118</v>
      </c>
      <c r="N1863" s="657" t="s">
        <v>123</v>
      </c>
      <c r="O1863" s="646" t="s">
        <v>420</v>
      </c>
    </row>
    <row r="1864" spans="1:15">
      <c r="A1864" s="647">
        <v>1863</v>
      </c>
      <c r="B1864" s="647">
        <v>8760</v>
      </c>
      <c r="C1864" s="646" t="s">
        <v>214</v>
      </c>
      <c r="D1864" s="646">
        <v>37</v>
      </c>
      <c r="F1864" s="654" t="str">
        <f>IF(M1864="R",VLOOKUP(D1864,'Routes and Directions'!$A$2:$D$283,3,FALSE),VLOOKUP(D1864,'Routes and Directions'!$A$2:$D$283,4,FALSE))</f>
        <v>EB</v>
      </c>
      <c r="G1864" s="646" t="s">
        <v>118</v>
      </c>
      <c r="H1864" s="646">
        <v>11.023999999999999</v>
      </c>
      <c r="I1864" s="646">
        <v>11.41</v>
      </c>
      <c r="K1864" s="646">
        <v>20.576000000000001</v>
      </c>
      <c r="L1864" s="646">
        <v>20.962</v>
      </c>
      <c r="M1864" s="646" t="s">
        <v>118</v>
      </c>
      <c r="N1864" s="657" t="s">
        <v>123</v>
      </c>
      <c r="O1864" s="646" t="s">
        <v>420</v>
      </c>
    </row>
    <row r="1865" spans="1:15">
      <c r="A1865" s="647">
        <v>1864</v>
      </c>
      <c r="B1865" s="647">
        <v>8810</v>
      </c>
      <c r="C1865" s="646" t="s">
        <v>214</v>
      </c>
      <c r="D1865" s="646">
        <v>37</v>
      </c>
      <c r="F1865" s="654" t="str">
        <f>IF(M1865="R",VLOOKUP(D1865,'Routes and Directions'!$A$2:$D$283,3,FALSE),VLOOKUP(D1865,'Routes and Directions'!$A$2:$D$283,4,FALSE))</f>
        <v>EB</v>
      </c>
      <c r="G1865" s="646" t="s">
        <v>118</v>
      </c>
      <c r="H1865" s="646">
        <v>11.41</v>
      </c>
      <c r="I1865" s="646">
        <v>12.097</v>
      </c>
      <c r="J1865" s="646" t="s">
        <v>118</v>
      </c>
      <c r="K1865" s="646">
        <v>20.962</v>
      </c>
      <c r="L1865" s="646">
        <v>21.649000000000001</v>
      </c>
      <c r="M1865" s="646" t="s">
        <v>118</v>
      </c>
      <c r="N1865" s="657" t="s">
        <v>118</v>
      </c>
      <c r="O1865" s="646" t="s">
        <v>420</v>
      </c>
    </row>
    <row r="1866" spans="1:15">
      <c r="A1866" s="647">
        <v>1865</v>
      </c>
      <c r="B1866" s="647">
        <v>900</v>
      </c>
      <c r="C1866" s="646" t="s">
        <v>185</v>
      </c>
      <c r="D1866" s="646">
        <v>37</v>
      </c>
      <c r="F1866" s="654" t="str">
        <f>IF(M1866="R",VLOOKUP(D1866,'Routes and Directions'!$A$2:$D$283,3,FALSE),VLOOKUP(D1866,'Routes and Directions'!$A$2:$D$283,4,FALSE))</f>
        <v>WB</v>
      </c>
      <c r="G1866" s="646" t="s">
        <v>118</v>
      </c>
      <c r="H1866" s="646">
        <v>11.2</v>
      </c>
      <c r="I1866" s="646">
        <v>11.849</v>
      </c>
      <c r="K1866" s="646">
        <v>0</v>
      </c>
      <c r="L1866" s="646">
        <v>0.64900000000000002</v>
      </c>
      <c r="M1866" s="646" t="s">
        <v>121</v>
      </c>
      <c r="N1866" s="657" t="s">
        <v>123</v>
      </c>
      <c r="O1866" s="646" t="s">
        <v>421</v>
      </c>
    </row>
    <row r="1867" spans="1:15">
      <c r="A1867" s="647">
        <v>1866</v>
      </c>
      <c r="B1867" s="647">
        <v>1800</v>
      </c>
      <c r="C1867" s="646" t="s">
        <v>185</v>
      </c>
      <c r="D1867" s="646">
        <v>37</v>
      </c>
      <c r="F1867" s="654" t="str">
        <f>IF(M1867="R",VLOOKUP(D1867,'Routes and Directions'!$A$2:$D$283,3,FALSE),VLOOKUP(D1867,'Routes and Directions'!$A$2:$D$283,4,FALSE))</f>
        <v>WB</v>
      </c>
      <c r="H1867" s="646">
        <v>11.855</v>
      </c>
      <c r="I1867" s="646">
        <v>14.617000000000001</v>
      </c>
      <c r="K1867" s="646">
        <v>0.64900000000000002</v>
      </c>
      <c r="L1867" s="646">
        <v>3.411</v>
      </c>
      <c r="M1867" s="646" t="s">
        <v>121</v>
      </c>
      <c r="N1867" s="657" t="s">
        <v>123</v>
      </c>
      <c r="O1867" s="646" t="s">
        <v>421</v>
      </c>
    </row>
    <row r="1868" spans="1:15">
      <c r="A1868" s="647">
        <v>1867</v>
      </c>
      <c r="B1868" s="647">
        <v>3200</v>
      </c>
      <c r="C1868" s="646" t="s">
        <v>191</v>
      </c>
      <c r="D1868" s="646">
        <v>37</v>
      </c>
      <c r="F1868" s="654" t="str">
        <f>IF(M1868="R",VLOOKUP(D1868,'Routes and Directions'!$A$2:$D$283,3,FALSE),VLOOKUP(D1868,'Routes and Directions'!$A$2:$D$283,4,FALSE))</f>
        <v>WB</v>
      </c>
      <c r="H1868" s="646">
        <v>0</v>
      </c>
      <c r="I1868" s="646">
        <v>3.9</v>
      </c>
      <c r="K1868" s="646">
        <v>3.411</v>
      </c>
      <c r="L1868" s="646">
        <v>7.3109999999999999</v>
      </c>
      <c r="M1868" s="646" t="s">
        <v>121</v>
      </c>
      <c r="N1868" s="657" t="s">
        <v>123</v>
      </c>
      <c r="O1868" s="646" t="s">
        <v>421</v>
      </c>
    </row>
    <row r="1869" spans="1:15">
      <c r="A1869" s="647">
        <v>1868</v>
      </c>
      <c r="B1869" s="647">
        <v>3200</v>
      </c>
      <c r="C1869" s="646" t="s">
        <v>191</v>
      </c>
      <c r="D1869" s="646">
        <v>37</v>
      </c>
      <c r="F1869" s="654" t="str">
        <f>IF(M1869="R",VLOOKUP(D1869,'Routes and Directions'!$A$2:$D$283,3,FALSE),VLOOKUP(D1869,'Routes and Directions'!$A$2:$D$283,4,FALSE))</f>
        <v>WB</v>
      </c>
      <c r="H1869" s="646">
        <v>3.9</v>
      </c>
      <c r="I1869" s="646">
        <v>3.964</v>
      </c>
      <c r="K1869" s="646">
        <v>7.3109999999999999</v>
      </c>
      <c r="L1869" s="646">
        <v>7.375</v>
      </c>
      <c r="M1869" s="646" t="s">
        <v>121</v>
      </c>
      <c r="N1869" s="657" t="s">
        <v>115</v>
      </c>
      <c r="O1869" s="646" t="s">
        <v>421</v>
      </c>
    </row>
    <row r="1870" spans="1:15">
      <c r="A1870" s="647">
        <v>1869</v>
      </c>
      <c r="B1870" s="647">
        <v>3200</v>
      </c>
      <c r="C1870" s="646" t="s">
        <v>191</v>
      </c>
      <c r="D1870" s="646">
        <v>37</v>
      </c>
      <c r="F1870" s="654" t="str">
        <f>IF(M1870="R",VLOOKUP(D1870,'Routes and Directions'!$A$2:$D$283,3,FALSE),VLOOKUP(D1870,'Routes and Directions'!$A$2:$D$283,4,FALSE))</f>
        <v>WB</v>
      </c>
      <c r="H1870" s="646">
        <v>3.964</v>
      </c>
      <c r="I1870" s="646">
        <v>5.867</v>
      </c>
      <c r="K1870" s="646">
        <v>7.375</v>
      </c>
      <c r="L1870" s="646">
        <v>9.2780000000000005</v>
      </c>
      <c r="M1870" s="646" t="s">
        <v>121</v>
      </c>
      <c r="N1870" s="657" t="s">
        <v>123</v>
      </c>
      <c r="O1870" s="646" t="s">
        <v>421</v>
      </c>
    </row>
    <row r="1871" spans="1:15">
      <c r="A1871" s="647">
        <v>1870</v>
      </c>
      <c r="B1871" s="647">
        <v>4500</v>
      </c>
      <c r="C1871" s="646" t="s">
        <v>191</v>
      </c>
      <c r="D1871" s="646">
        <v>37</v>
      </c>
      <c r="F1871" s="654" t="str">
        <f>IF(M1871="R",VLOOKUP(D1871,'Routes and Directions'!$A$2:$D$283,3,FALSE),VLOOKUP(D1871,'Routes and Directions'!$A$2:$D$283,4,FALSE))</f>
        <v>WB</v>
      </c>
      <c r="G1871" s="646" t="s">
        <v>118</v>
      </c>
      <c r="H1871" s="646">
        <v>5.867</v>
      </c>
      <c r="I1871" s="646">
        <v>6.048</v>
      </c>
      <c r="K1871" s="646">
        <v>9.2780000000000005</v>
      </c>
      <c r="L1871" s="646">
        <v>9.4589999999999996</v>
      </c>
      <c r="M1871" s="646" t="s">
        <v>121</v>
      </c>
      <c r="N1871" s="657" t="s">
        <v>123</v>
      </c>
      <c r="O1871" s="646" t="s">
        <v>421</v>
      </c>
    </row>
    <row r="1872" spans="1:15">
      <c r="A1872" s="647">
        <v>1871</v>
      </c>
      <c r="B1872" s="647">
        <v>4500</v>
      </c>
      <c r="C1872" s="646" t="s">
        <v>191</v>
      </c>
      <c r="D1872" s="646">
        <v>37</v>
      </c>
      <c r="F1872" s="654" t="str">
        <f>IF(M1872="R",VLOOKUP(D1872,'Routes and Directions'!$A$2:$D$283,3,FALSE),VLOOKUP(D1872,'Routes and Directions'!$A$2:$D$283,4,FALSE))</f>
        <v>WB</v>
      </c>
      <c r="G1872" s="646" t="s">
        <v>118</v>
      </c>
      <c r="H1872" s="646">
        <v>6.048</v>
      </c>
      <c r="I1872" s="646">
        <v>6.2450000000000001</v>
      </c>
      <c r="K1872" s="646">
        <v>9.4589999999999996</v>
      </c>
      <c r="L1872" s="646">
        <v>9.6560000000000006</v>
      </c>
      <c r="M1872" s="646" t="s">
        <v>121</v>
      </c>
      <c r="N1872" s="657" t="s">
        <v>115</v>
      </c>
      <c r="O1872" s="646" t="s">
        <v>421</v>
      </c>
    </row>
    <row r="1873" spans="1:15">
      <c r="A1873" s="647">
        <v>1872</v>
      </c>
      <c r="B1873" s="647">
        <v>4900</v>
      </c>
      <c r="C1873" s="646" t="s">
        <v>214</v>
      </c>
      <c r="D1873" s="646">
        <v>37</v>
      </c>
      <c r="F1873" s="654" t="str">
        <f>IF(M1873="R",VLOOKUP(D1873,'Routes and Directions'!$A$2:$D$283,3,FALSE),VLOOKUP(D1873,'Routes and Directions'!$A$2:$D$283,4,FALSE))</f>
        <v>WB</v>
      </c>
      <c r="G1873" s="646" t="s">
        <v>118</v>
      </c>
      <c r="H1873" s="646">
        <v>0</v>
      </c>
      <c r="I1873" s="646">
        <v>0.17</v>
      </c>
      <c r="K1873" s="646">
        <v>9.6560000000000006</v>
      </c>
      <c r="L1873" s="646">
        <v>9.8260000000000005</v>
      </c>
      <c r="M1873" s="646" t="s">
        <v>121</v>
      </c>
      <c r="N1873" s="657" t="s">
        <v>115</v>
      </c>
      <c r="O1873" s="646" t="s">
        <v>421</v>
      </c>
    </row>
    <row r="1874" spans="1:15">
      <c r="A1874" s="647">
        <v>1873</v>
      </c>
      <c r="B1874" s="647">
        <v>4900</v>
      </c>
      <c r="C1874" s="646" t="s">
        <v>214</v>
      </c>
      <c r="D1874" s="646">
        <v>37</v>
      </c>
      <c r="F1874" s="654" t="str">
        <f>IF(M1874="R",VLOOKUP(D1874,'Routes and Directions'!$A$2:$D$283,3,FALSE),VLOOKUP(D1874,'Routes and Directions'!$A$2:$D$283,4,FALSE))</f>
        <v>WB</v>
      </c>
      <c r="G1874" s="646" t="s">
        <v>118</v>
      </c>
      <c r="H1874" s="646">
        <v>0.17</v>
      </c>
      <c r="I1874" s="646">
        <v>0.31900000000000001</v>
      </c>
      <c r="K1874" s="646">
        <v>9.8260000000000005</v>
      </c>
      <c r="L1874" s="646">
        <v>9.9749999999999996</v>
      </c>
      <c r="M1874" s="646" t="s">
        <v>121</v>
      </c>
      <c r="N1874" s="657" t="s">
        <v>123</v>
      </c>
      <c r="O1874" s="646" t="s">
        <v>421</v>
      </c>
    </row>
    <row r="1875" spans="1:15">
      <c r="A1875" s="647">
        <v>1874</v>
      </c>
      <c r="B1875" s="647">
        <v>5200</v>
      </c>
      <c r="C1875" s="646" t="s">
        <v>214</v>
      </c>
      <c r="D1875" s="646">
        <v>37</v>
      </c>
      <c r="F1875" s="654" t="str">
        <f>IF(M1875="R",VLOOKUP(D1875,'Routes and Directions'!$A$2:$D$283,3,FALSE),VLOOKUP(D1875,'Routes and Directions'!$A$2:$D$283,4,FALSE))</f>
        <v>WB</v>
      </c>
      <c r="H1875" s="646">
        <v>0.46300000000000002</v>
      </c>
      <c r="I1875" s="646">
        <v>1.8720000000000001</v>
      </c>
      <c r="K1875" s="646">
        <v>9.9749999999999996</v>
      </c>
      <c r="L1875" s="646">
        <v>11.384</v>
      </c>
      <c r="M1875" s="646" t="s">
        <v>121</v>
      </c>
      <c r="N1875" s="657" t="s">
        <v>123</v>
      </c>
      <c r="O1875" s="646" t="s">
        <v>421</v>
      </c>
    </row>
    <row r="1876" spans="1:15">
      <c r="A1876" s="647">
        <v>1875</v>
      </c>
      <c r="B1876" s="647">
        <v>5300</v>
      </c>
      <c r="C1876" s="646" t="s">
        <v>214</v>
      </c>
      <c r="D1876" s="646">
        <v>37</v>
      </c>
      <c r="F1876" s="654" t="str">
        <f>IF(M1876="R",VLOOKUP(D1876,'Routes and Directions'!$A$2:$D$283,3,FALSE),VLOOKUP(D1876,'Routes and Directions'!$A$2:$D$283,4,FALSE))</f>
        <v>WB</v>
      </c>
      <c r="G1876" s="646" t="s">
        <v>118</v>
      </c>
      <c r="H1876" s="646">
        <v>1.8720000000000001</v>
      </c>
      <c r="I1876" s="646">
        <v>2.2200000000000002</v>
      </c>
      <c r="K1876" s="646">
        <v>11.384</v>
      </c>
      <c r="L1876" s="646">
        <v>11.731999999999999</v>
      </c>
      <c r="M1876" s="646" t="s">
        <v>121</v>
      </c>
      <c r="N1876" s="657" t="s">
        <v>123</v>
      </c>
      <c r="O1876" s="646" t="s">
        <v>421</v>
      </c>
    </row>
    <row r="1877" spans="1:15">
      <c r="A1877" s="647">
        <v>1876</v>
      </c>
      <c r="B1877" s="647">
        <v>5400</v>
      </c>
      <c r="C1877" s="646" t="s">
        <v>214</v>
      </c>
      <c r="D1877" s="646">
        <v>37</v>
      </c>
      <c r="F1877" s="654" t="str">
        <f>IF(M1877="R",VLOOKUP(D1877,'Routes and Directions'!$A$2:$D$283,3,FALSE),VLOOKUP(D1877,'Routes and Directions'!$A$2:$D$283,4,FALSE))</f>
        <v>WB</v>
      </c>
      <c r="H1877" s="646">
        <v>2.2240000000000002</v>
      </c>
      <c r="I1877" s="646">
        <v>6.1349999999999998</v>
      </c>
      <c r="K1877" s="646">
        <v>11.731999999999999</v>
      </c>
      <c r="L1877" s="646">
        <v>15.643000000000001</v>
      </c>
      <c r="M1877" s="646" t="s">
        <v>121</v>
      </c>
      <c r="N1877" s="657" t="s">
        <v>123</v>
      </c>
      <c r="O1877" s="646" t="s">
        <v>421</v>
      </c>
    </row>
    <row r="1878" spans="1:15">
      <c r="A1878" s="647">
        <v>1877</v>
      </c>
      <c r="B1878" s="647">
        <v>5500</v>
      </c>
      <c r="C1878" s="646" t="s">
        <v>214</v>
      </c>
      <c r="D1878" s="646">
        <v>37</v>
      </c>
      <c r="F1878" s="654" t="str">
        <f>IF(M1878="R",VLOOKUP(D1878,'Routes and Directions'!$A$2:$D$283,3,FALSE),VLOOKUP(D1878,'Routes and Directions'!$A$2:$D$283,4,FALSE))</f>
        <v>WB</v>
      </c>
      <c r="G1878" s="646" t="s">
        <v>118</v>
      </c>
      <c r="H1878" s="646">
        <v>6.1440000000000001</v>
      </c>
      <c r="I1878" s="646">
        <v>8.4390000000000001</v>
      </c>
      <c r="K1878" s="646">
        <v>15.643000000000001</v>
      </c>
      <c r="L1878" s="646">
        <v>17.937999999999999</v>
      </c>
      <c r="M1878" s="646" t="s">
        <v>121</v>
      </c>
      <c r="N1878" s="657" t="s">
        <v>123</v>
      </c>
      <c r="O1878" s="646" t="s">
        <v>421</v>
      </c>
    </row>
    <row r="1879" spans="1:15">
      <c r="A1879" s="647">
        <v>1878</v>
      </c>
      <c r="B1879" s="647">
        <v>7000</v>
      </c>
      <c r="C1879" s="646" t="s">
        <v>214</v>
      </c>
      <c r="D1879" s="646">
        <v>37</v>
      </c>
      <c r="F1879" s="654" t="str">
        <f>IF(M1879="R",VLOOKUP(D1879,'Routes and Directions'!$A$2:$D$283,3,FALSE),VLOOKUP(D1879,'Routes and Directions'!$A$2:$D$283,4,FALSE))</f>
        <v>WB</v>
      </c>
      <c r="H1879" s="646">
        <v>8.4450000000000003</v>
      </c>
      <c r="I1879" s="646">
        <v>9.1880000000000006</v>
      </c>
      <c r="K1879" s="646">
        <v>17.937999999999999</v>
      </c>
      <c r="L1879" s="646">
        <v>18.681000000000001</v>
      </c>
      <c r="M1879" s="646" t="s">
        <v>121</v>
      </c>
      <c r="N1879" s="657" t="s">
        <v>115</v>
      </c>
      <c r="O1879" s="646" t="s">
        <v>421</v>
      </c>
    </row>
    <row r="1880" spans="1:15">
      <c r="A1880" s="647">
        <v>1879</v>
      </c>
      <c r="B1880" s="647">
        <v>7000</v>
      </c>
      <c r="C1880" s="646" t="s">
        <v>214</v>
      </c>
      <c r="D1880" s="646">
        <v>37</v>
      </c>
      <c r="F1880" s="654" t="str">
        <f>IF(M1880="R",VLOOKUP(D1880,'Routes and Directions'!$A$2:$D$283,3,FALSE),VLOOKUP(D1880,'Routes and Directions'!$A$2:$D$283,4,FALSE))</f>
        <v>WB</v>
      </c>
      <c r="G1880" s="646" t="s">
        <v>118</v>
      </c>
      <c r="H1880" s="646">
        <v>9.1880000000000006</v>
      </c>
      <c r="I1880" s="646">
        <v>10.446999999999999</v>
      </c>
      <c r="K1880" s="646">
        <v>18.681000000000001</v>
      </c>
      <c r="L1880" s="646">
        <v>19.940000000000001</v>
      </c>
      <c r="M1880" s="646" t="s">
        <v>121</v>
      </c>
      <c r="N1880" s="657" t="s">
        <v>123</v>
      </c>
      <c r="O1880" s="646" t="s">
        <v>421</v>
      </c>
    </row>
    <row r="1881" spans="1:15">
      <c r="A1881" s="647">
        <v>1880</v>
      </c>
      <c r="B1881" s="647">
        <v>7000</v>
      </c>
      <c r="C1881" s="646" t="s">
        <v>214</v>
      </c>
      <c r="D1881" s="646">
        <v>37</v>
      </c>
      <c r="F1881" s="654" t="str">
        <f>IF(M1881="R",VLOOKUP(D1881,'Routes and Directions'!$A$2:$D$283,3,FALSE),VLOOKUP(D1881,'Routes and Directions'!$A$2:$D$283,4,FALSE))</f>
        <v>WB</v>
      </c>
      <c r="H1881" s="646">
        <v>10.388</v>
      </c>
      <c r="I1881" s="646">
        <v>11.023999999999999</v>
      </c>
      <c r="K1881" s="646">
        <v>19.940000000000001</v>
      </c>
      <c r="L1881" s="646">
        <v>20.576000000000001</v>
      </c>
      <c r="M1881" s="646" t="s">
        <v>121</v>
      </c>
      <c r="N1881" s="657" t="s">
        <v>123</v>
      </c>
      <c r="O1881" s="646" t="s">
        <v>421</v>
      </c>
    </row>
    <row r="1882" spans="1:15">
      <c r="A1882" s="647">
        <v>1881</v>
      </c>
      <c r="B1882" s="647">
        <v>8760</v>
      </c>
      <c r="C1882" s="646" t="s">
        <v>214</v>
      </c>
      <c r="D1882" s="646">
        <v>37</v>
      </c>
      <c r="F1882" s="654" t="str">
        <f>IF(M1882="R",VLOOKUP(D1882,'Routes and Directions'!$A$2:$D$283,3,FALSE),VLOOKUP(D1882,'Routes and Directions'!$A$2:$D$283,4,FALSE))</f>
        <v>WB</v>
      </c>
      <c r="G1882" s="646" t="s">
        <v>118</v>
      </c>
      <c r="H1882" s="646">
        <v>11.023999999999999</v>
      </c>
      <c r="I1882" s="646">
        <v>11.41</v>
      </c>
      <c r="K1882" s="646">
        <v>20.576000000000001</v>
      </c>
      <c r="L1882" s="646">
        <v>20.962</v>
      </c>
      <c r="M1882" s="646" t="s">
        <v>121</v>
      </c>
      <c r="N1882" s="657" t="s">
        <v>123</v>
      </c>
      <c r="O1882" s="646" t="s">
        <v>421</v>
      </c>
    </row>
    <row r="1883" spans="1:15">
      <c r="A1883" s="647">
        <v>1882</v>
      </c>
      <c r="B1883" s="647">
        <v>8960</v>
      </c>
      <c r="C1883" s="646" t="s">
        <v>214</v>
      </c>
      <c r="D1883" s="646">
        <v>37</v>
      </c>
      <c r="F1883" s="654" t="str">
        <f>IF(M1883="R",VLOOKUP(D1883,'Routes and Directions'!$A$2:$D$283,3,FALSE),VLOOKUP(D1883,'Routes and Directions'!$A$2:$D$283,4,FALSE))</f>
        <v>WB</v>
      </c>
      <c r="G1883" s="646" t="s">
        <v>118</v>
      </c>
      <c r="H1883" s="646">
        <v>11.41</v>
      </c>
      <c r="I1883" s="646">
        <v>12.000999999999999</v>
      </c>
      <c r="J1883" s="646" t="s">
        <v>121</v>
      </c>
      <c r="K1883" s="646">
        <v>20.962</v>
      </c>
      <c r="L1883" s="646">
        <v>21.553000000000001</v>
      </c>
      <c r="M1883" s="646" t="s">
        <v>121</v>
      </c>
      <c r="N1883" s="657" t="s">
        <v>121</v>
      </c>
      <c r="O1883" s="646" t="s">
        <v>421</v>
      </c>
    </row>
    <row r="1884" spans="1:15">
      <c r="A1884" s="647">
        <v>1883</v>
      </c>
      <c r="B1884" s="647">
        <v>165</v>
      </c>
      <c r="C1884" s="646" t="s">
        <v>206</v>
      </c>
      <c r="D1884" s="646">
        <v>38</v>
      </c>
      <c r="F1884" s="654" t="str">
        <f>IF(M1884="R",VLOOKUP(D1884,'Routes and Directions'!$A$2:$D$283,3,FALSE),VLOOKUP(D1884,'Routes and Directions'!$A$2:$D$283,4,FALSE))</f>
        <v>EB</v>
      </c>
      <c r="G1884" s="646" t="s">
        <v>116</v>
      </c>
      <c r="H1884" s="646">
        <v>0.372</v>
      </c>
      <c r="I1884" s="646">
        <v>0.82199999999999995</v>
      </c>
      <c r="K1884" s="646">
        <v>0</v>
      </c>
      <c r="L1884" s="646">
        <v>0.45</v>
      </c>
      <c r="M1884" s="646" t="s">
        <v>118</v>
      </c>
      <c r="N1884" s="657" t="s">
        <v>115</v>
      </c>
      <c r="O1884" s="646" t="s">
        <v>422</v>
      </c>
    </row>
    <row r="1885" spans="1:15">
      <c r="A1885" s="647">
        <v>1884</v>
      </c>
      <c r="B1885" s="647">
        <v>620</v>
      </c>
      <c r="C1885" s="646" t="s">
        <v>206</v>
      </c>
      <c r="D1885" s="646">
        <v>38</v>
      </c>
      <c r="F1885" s="654" t="str">
        <f>IF(M1885="R",VLOOKUP(D1885,'Routes and Directions'!$A$2:$D$283,3,FALSE),VLOOKUP(D1885,'Routes and Directions'!$A$2:$D$283,4,FALSE))</f>
        <v>EB</v>
      </c>
      <c r="G1885" s="646" t="s">
        <v>116</v>
      </c>
      <c r="H1885" s="646">
        <v>0.82199999999999995</v>
      </c>
      <c r="I1885" s="646">
        <v>0.85499999999999998</v>
      </c>
      <c r="K1885" s="646">
        <v>0.45</v>
      </c>
      <c r="L1885" s="646">
        <v>0.48299999999999998</v>
      </c>
      <c r="M1885" s="646" t="s">
        <v>118</v>
      </c>
      <c r="N1885" s="657" t="s">
        <v>123</v>
      </c>
      <c r="O1885" s="646" t="s">
        <v>422</v>
      </c>
    </row>
    <row r="1886" spans="1:15">
      <c r="A1886" s="647">
        <v>1885</v>
      </c>
      <c r="B1886" s="647">
        <v>1100</v>
      </c>
      <c r="C1886" s="646" t="s">
        <v>206</v>
      </c>
      <c r="D1886" s="646">
        <v>38</v>
      </c>
      <c r="F1886" s="654" t="str">
        <f>IF(M1886="R",VLOOKUP(D1886,'Routes and Directions'!$A$2:$D$283,3,FALSE),VLOOKUP(D1886,'Routes and Directions'!$A$2:$D$283,4,FALSE))</f>
        <v>EB</v>
      </c>
      <c r="H1886" s="646">
        <v>0</v>
      </c>
      <c r="I1886" s="646">
        <v>7.0999999999999994E-2</v>
      </c>
      <c r="K1886" s="646">
        <v>0.48299999999999998</v>
      </c>
      <c r="L1886" s="646">
        <v>0.55400000000000005</v>
      </c>
      <c r="M1886" s="646" t="s">
        <v>118</v>
      </c>
      <c r="N1886" s="657" t="s">
        <v>123</v>
      </c>
      <c r="O1886" s="646" t="s">
        <v>422</v>
      </c>
    </row>
    <row r="1887" spans="1:15">
      <c r="A1887" s="647">
        <v>1886</v>
      </c>
      <c r="B1887" s="647">
        <v>1100</v>
      </c>
      <c r="C1887" s="646" t="s">
        <v>206</v>
      </c>
      <c r="D1887" s="646">
        <v>38</v>
      </c>
      <c r="F1887" s="654" t="str">
        <f>IF(M1887="R",VLOOKUP(D1887,'Routes and Directions'!$A$2:$D$283,3,FALSE),VLOOKUP(D1887,'Routes and Directions'!$A$2:$D$283,4,FALSE))</f>
        <v>EB</v>
      </c>
      <c r="H1887" s="646">
        <v>7.0999999999999994E-2</v>
      </c>
      <c r="I1887" s="646">
        <v>4.9379999999999997</v>
      </c>
      <c r="K1887" s="646">
        <v>0.55400000000000005</v>
      </c>
      <c r="L1887" s="646">
        <v>5.4210000000000003</v>
      </c>
      <c r="M1887" s="646" t="s">
        <v>118</v>
      </c>
      <c r="N1887" s="657" t="s">
        <v>115</v>
      </c>
      <c r="O1887" s="646" t="s">
        <v>422</v>
      </c>
    </row>
    <row r="1888" spans="1:15">
      <c r="A1888" s="647">
        <v>1887</v>
      </c>
      <c r="B1888" s="647">
        <v>2680</v>
      </c>
      <c r="C1888" s="646" t="s">
        <v>206</v>
      </c>
      <c r="D1888" s="646">
        <v>38</v>
      </c>
      <c r="F1888" s="654" t="str">
        <f>IF(M1888="R",VLOOKUP(D1888,'Routes and Directions'!$A$2:$D$283,3,FALSE),VLOOKUP(D1888,'Routes and Directions'!$A$2:$D$283,4,FALSE))</f>
        <v>EB</v>
      </c>
      <c r="G1888" s="646" t="s">
        <v>118</v>
      </c>
      <c r="H1888" s="646">
        <v>4.9379999999999997</v>
      </c>
      <c r="I1888" s="646">
        <v>5.2969999999999997</v>
      </c>
      <c r="K1888" s="646">
        <v>5.4210000000000003</v>
      </c>
      <c r="L1888" s="646">
        <v>5.78</v>
      </c>
      <c r="M1888" s="646" t="s">
        <v>118</v>
      </c>
      <c r="N1888" s="657" t="s">
        <v>115</v>
      </c>
      <c r="O1888" s="646" t="s">
        <v>422</v>
      </c>
    </row>
    <row r="1889" spans="1:15">
      <c r="A1889" s="647">
        <v>1888</v>
      </c>
      <c r="B1889" s="647">
        <v>2830</v>
      </c>
      <c r="C1889" s="646" t="s">
        <v>206</v>
      </c>
      <c r="D1889" s="646">
        <v>38</v>
      </c>
      <c r="F1889" s="654" t="str">
        <f>IF(M1889="R",VLOOKUP(D1889,'Routes and Directions'!$A$2:$D$283,3,FALSE),VLOOKUP(D1889,'Routes and Directions'!$A$2:$D$283,4,FALSE))</f>
        <v>EB</v>
      </c>
      <c r="H1889" s="646">
        <v>5.2990000000000004</v>
      </c>
      <c r="I1889" s="646">
        <v>9.6370000000000005</v>
      </c>
      <c r="K1889" s="646">
        <v>5.78</v>
      </c>
      <c r="L1889" s="646">
        <v>10.118</v>
      </c>
      <c r="M1889" s="646" t="s">
        <v>118</v>
      </c>
      <c r="N1889" s="657" t="s">
        <v>115</v>
      </c>
      <c r="O1889" s="646" t="s">
        <v>422</v>
      </c>
    </row>
    <row r="1890" spans="1:15">
      <c r="A1890" s="647">
        <v>1889</v>
      </c>
      <c r="B1890" s="647">
        <v>4220</v>
      </c>
      <c r="C1890" s="646" t="s">
        <v>206</v>
      </c>
      <c r="D1890" s="646">
        <v>38</v>
      </c>
      <c r="F1890" s="654" t="str">
        <f>IF(M1890="R",VLOOKUP(D1890,'Routes and Directions'!$A$2:$D$283,3,FALSE),VLOOKUP(D1890,'Routes and Directions'!$A$2:$D$283,4,FALSE))</f>
        <v>EB</v>
      </c>
      <c r="G1890" s="646" t="s">
        <v>118</v>
      </c>
      <c r="H1890" s="646">
        <v>9.6370000000000005</v>
      </c>
      <c r="I1890" s="646">
        <v>14.523999999999999</v>
      </c>
      <c r="K1890" s="646">
        <v>10.118</v>
      </c>
      <c r="L1890" s="646">
        <v>15.005000000000001</v>
      </c>
      <c r="M1890" s="646" t="s">
        <v>118</v>
      </c>
      <c r="N1890" s="657" t="s">
        <v>115</v>
      </c>
      <c r="O1890" s="646" t="s">
        <v>422</v>
      </c>
    </row>
    <row r="1891" spans="1:15">
      <c r="A1891" s="647">
        <v>1890</v>
      </c>
      <c r="B1891" s="647">
        <v>5500</v>
      </c>
      <c r="C1891" s="646" t="s">
        <v>206</v>
      </c>
      <c r="D1891" s="646">
        <v>38</v>
      </c>
      <c r="F1891" s="654" t="str">
        <f>IF(M1891="R",VLOOKUP(D1891,'Routes and Directions'!$A$2:$D$283,3,FALSE),VLOOKUP(D1891,'Routes and Directions'!$A$2:$D$283,4,FALSE))</f>
        <v>EB</v>
      </c>
      <c r="H1891" s="646">
        <v>14.867000000000001</v>
      </c>
      <c r="I1891" s="646">
        <v>49.52</v>
      </c>
      <c r="K1891" s="646">
        <v>15.005000000000001</v>
      </c>
      <c r="L1891" s="646">
        <v>49.658000000000001</v>
      </c>
      <c r="M1891" s="646" t="s">
        <v>118</v>
      </c>
      <c r="N1891" s="657" t="s">
        <v>115</v>
      </c>
      <c r="O1891" s="646" t="s">
        <v>422</v>
      </c>
    </row>
    <row r="1892" spans="1:15">
      <c r="A1892" s="647">
        <v>1891</v>
      </c>
      <c r="B1892" s="647">
        <v>7800</v>
      </c>
      <c r="C1892" s="646" t="s">
        <v>206</v>
      </c>
      <c r="D1892" s="646">
        <v>38</v>
      </c>
      <c r="F1892" s="654" t="str">
        <f>IF(M1892="R",VLOOKUP(D1892,'Routes and Directions'!$A$2:$D$283,3,FALSE),VLOOKUP(D1892,'Routes and Directions'!$A$2:$D$283,4,FALSE))</f>
        <v>EB</v>
      </c>
      <c r="H1892" s="646">
        <v>49.53</v>
      </c>
      <c r="I1892" s="646">
        <v>53.290999999999997</v>
      </c>
      <c r="K1892" s="646">
        <v>49.658000000000001</v>
      </c>
      <c r="L1892" s="646">
        <v>53.418999999999997</v>
      </c>
      <c r="M1892" s="646" t="s">
        <v>118</v>
      </c>
      <c r="N1892" s="657" t="s">
        <v>115</v>
      </c>
      <c r="O1892" s="646" t="s">
        <v>422</v>
      </c>
    </row>
    <row r="1893" spans="1:15">
      <c r="A1893" s="647">
        <v>1892</v>
      </c>
      <c r="B1893" s="647">
        <v>8510</v>
      </c>
      <c r="C1893" s="646" t="s">
        <v>206</v>
      </c>
      <c r="D1893" s="646">
        <v>38</v>
      </c>
      <c r="F1893" s="654" t="str">
        <f>IF(M1893="R",VLOOKUP(D1893,'Routes and Directions'!$A$2:$D$283,3,FALSE),VLOOKUP(D1893,'Routes and Directions'!$A$2:$D$283,4,FALSE))</f>
        <v>EB</v>
      </c>
      <c r="G1893" s="646" t="s">
        <v>118</v>
      </c>
      <c r="H1893" s="646">
        <v>53.290999999999997</v>
      </c>
      <c r="I1893" s="646">
        <v>54.4</v>
      </c>
      <c r="K1893" s="646">
        <v>53.418999999999997</v>
      </c>
      <c r="L1893" s="646">
        <v>54.527999999999999</v>
      </c>
      <c r="M1893" s="646" t="s">
        <v>118</v>
      </c>
      <c r="N1893" s="657" t="s">
        <v>115</v>
      </c>
      <c r="O1893" s="646" t="s">
        <v>422</v>
      </c>
    </row>
    <row r="1894" spans="1:15">
      <c r="A1894" s="647">
        <v>1893</v>
      </c>
      <c r="B1894" s="647">
        <v>8570</v>
      </c>
      <c r="C1894" s="646" t="s">
        <v>206</v>
      </c>
      <c r="D1894" s="646">
        <v>38</v>
      </c>
      <c r="F1894" s="654" t="str">
        <f>IF(M1894="R",VLOOKUP(D1894,'Routes and Directions'!$A$2:$D$283,3,FALSE),VLOOKUP(D1894,'Routes and Directions'!$A$2:$D$283,4,FALSE))</f>
        <v>EB</v>
      </c>
      <c r="H1894" s="646">
        <v>54.4</v>
      </c>
      <c r="I1894" s="646">
        <v>59.396000000000001</v>
      </c>
      <c r="K1894" s="646">
        <v>54.527999999999999</v>
      </c>
      <c r="L1894" s="646">
        <v>59.524000000000001</v>
      </c>
      <c r="M1894" s="646" t="s">
        <v>118</v>
      </c>
      <c r="N1894" s="657" t="s">
        <v>115</v>
      </c>
      <c r="O1894" s="646" t="s">
        <v>422</v>
      </c>
    </row>
    <row r="1895" spans="1:15">
      <c r="A1895" s="647">
        <v>1894</v>
      </c>
      <c r="B1895" s="647">
        <v>165</v>
      </c>
      <c r="C1895" s="646" t="s">
        <v>206</v>
      </c>
      <c r="D1895" s="646">
        <v>38</v>
      </c>
      <c r="F1895" s="654" t="str">
        <f>IF(M1895="R",VLOOKUP(D1895,'Routes and Directions'!$A$2:$D$283,3,FALSE),VLOOKUP(D1895,'Routes and Directions'!$A$2:$D$283,4,FALSE))</f>
        <v>WB</v>
      </c>
      <c r="G1895" s="646" t="s">
        <v>116</v>
      </c>
      <c r="H1895" s="646">
        <v>0.372</v>
      </c>
      <c r="I1895" s="646">
        <v>0.82199999999999995</v>
      </c>
      <c r="K1895" s="646">
        <v>0</v>
      </c>
      <c r="L1895" s="646">
        <v>0.45</v>
      </c>
      <c r="M1895" s="646" t="s">
        <v>121</v>
      </c>
      <c r="N1895" s="657" t="s">
        <v>115</v>
      </c>
      <c r="O1895" s="646" t="s">
        <v>423</v>
      </c>
    </row>
    <row r="1896" spans="1:15">
      <c r="A1896" s="647">
        <v>1895</v>
      </c>
      <c r="B1896" s="647">
        <v>620</v>
      </c>
      <c r="C1896" s="646" t="s">
        <v>206</v>
      </c>
      <c r="D1896" s="646">
        <v>38</v>
      </c>
      <c r="F1896" s="654" t="str">
        <f>IF(M1896="R",VLOOKUP(D1896,'Routes and Directions'!$A$2:$D$283,3,FALSE),VLOOKUP(D1896,'Routes and Directions'!$A$2:$D$283,4,FALSE))</f>
        <v>WB</v>
      </c>
      <c r="G1896" s="646" t="s">
        <v>116</v>
      </c>
      <c r="H1896" s="646">
        <v>0.82199999999999995</v>
      </c>
      <c r="I1896" s="646">
        <v>0.85499999999999998</v>
      </c>
      <c r="K1896" s="646">
        <v>0.45</v>
      </c>
      <c r="L1896" s="646">
        <v>0.48299999999999998</v>
      </c>
      <c r="M1896" s="646" t="s">
        <v>121</v>
      </c>
      <c r="N1896" s="657" t="s">
        <v>123</v>
      </c>
      <c r="O1896" s="646" t="s">
        <v>423</v>
      </c>
    </row>
    <row r="1897" spans="1:15">
      <c r="A1897" s="647">
        <v>1896</v>
      </c>
      <c r="B1897" s="647">
        <v>1100</v>
      </c>
      <c r="C1897" s="646" t="s">
        <v>206</v>
      </c>
      <c r="D1897" s="646">
        <v>38</v>
      </c>
      <c r="F1897" s="654" t="str">
        <f>IF(M1897="R",VLOOKUP(D1897,'Routes and Directions'!$A$2:$D$283,3,FALSE),VLOOKUP(D1897,'Routes and Directions'!$A$2:$D$283,4,FALSE))</f>
        <v>WB</v>
      </c>
      <c r="H1897" s="646">
        <v>0</v>
      </c>
      <c r="I1897" s="646">
        <v>7.0999999999999994E-2</v>
      </c>
      <c r="K1897" s="646">
        <v>0.48299999999999998</v>
      </c>
      <c r="L1897" s="646">
        <v>0.55400000000000005</v>
      </c>
      <c r="M1897" s="646" t="s">
        <v>121</v>
      </c>
      <c r="N1897" s="657" t="s">
        <v>123</v>
      </c>
      <c r="O1897" s="646" t="s">
        <v>423</v>
      </c>
    </row>
    <row r="1898" spans="1:15">
      <c r="A1898" s="647">
        <v>1897</v>
      </c>
      <c r="B1898" s="647">
        <v>1100</v>
      </c>
      <c r="C1898" s="646" t="s">
        <v>206</v>
      </c>
      <c r="D1898" s="646">
        <v>38</v>
      </c>
      <c r="F1898" s="654" t="str">
        <f>IF(M1898="R",VLOOKUP(D1898,'Routes and Directions'!$A$2:$D$283,3,FALSE),VLOOKUP(D1898,'Routes and Directions'!$A$2:$D$283,4,FALSE))</f>
        <v>WB</v>
      </c>
      <c r="H1898" s="646">
        <v>7.0999999999999994E-2</v>
      </c>
      <c r="I1898" s="646">
        <v>4.9379999999999997</v>
      </c>
      <c r="K1898" s="646">
        <v>0.55400000000000005</v>
      </c>
      <c r="L1898" s="646">
        <v>5.4210000000000003</v>
      </c>
      <c r="M1898" s="646" t="s">
        <v>121</v>
      </c>
      <c r="N1898" s="657" t="s">
        <v>115</v>
      </c>
      <c r="O1898" s="646" t="s">
        <v>423</v>
      </c>
    </row>
    <row r="1899" spans="1:15">
      <c r="A1899" s="647">
        <v>1898</v>
      </c>
      <c r="B1899" s="647">
        <v>2680</v>
      </c>
      <c r="C1899" s="646" t="s">
        <v>206</v>
      </c>
      <c r="D1899" s="646">
        <v>38</v>
      </c>
      <c r="F1899" s="654" t="str">
        <f>IF(M1899="R",VLOOKUP(D1899,'Routes and Directions'!$A$2:$D$283,3,FALSE),VLOOKUP(D1899,'Routes and Directions'!$A$2:$D$283,4,FALSE))</f>
        <v>WB</v>
      </c>
      <c r="G1899" s="646" t="s">
        <v>118</v>
      </c>
      <c r="H1899" s="646">
        <v>4.9379999999999997</v>
      </c>
      <c r="I1899" s="646">
        <v>5.2969999999999997</v>
      </c>
      <c r="K1899" s="646">
        <v>5.4210000000000003</v>
      </c>
      <c r="L1899" s="646">
        <v>5.78</v>
      </c>
      <c r="M1899" s="646" t="s">
        <v>121</v>
      </c>
      <c r="N1899" s="657" t="s">
        <v>115</v>
      </c>
      <c r="O1899" s="646" t="s">
        <v>423</v>
      </c>
    </row>
    <row r="1900" spans="1:15">
      <c r="A1900" s="647">
        <v>1899</v>
      </c>
      <c r="B1900" s="647">
        <v>2830</v>
      </c>
      <c r="C1900" s="646" t="s">
        <v>206</v>
      </c>
      <c r="D1900" s="646">
        <v>38</v>
      </c>
      <c r="F1900" s="654" t="str">
        <f>IF(M1900="R",VLOOKUP(D1900,'Routes and Directions'!$A$2:$D$283,3,FALSE),VLOOKUP(D1900,'Routes and Directions'!$A$2:$D$283,4,FALSE))</f>
        <v>WB</v>
      </c>
      <c r="H1900" s="646">
        <v>5.2990000000000004</v>
      </c>
      <c r="I1900" s="646">
        <v>9.6370000000000005</v>
      </c>
      <c r="K1900" s="646">
        <v>5.78</v>
      </c>
      <c r="L1900" s="646">
        <v>10.118</v>
      </c>
      <c r="M1900" s="646" t="s">
        <v>121</v>
      </c>
      <c r="N1900" s="657" t="s">
        <v>115</v>
      </c>
      <c r="O1900" s="646" t="s">
        <v>423</v>
      </c>
    </row>
    <row r="1901" spans="1:15">
      <c r="A1901" s="647">
        <v>1900</v>
      </c>
      <c r="B1901" s="647">
        <v>4220</v>
      </c>
      <c r="C1901" s="646" t="s">
        <v>206</v>
      </c>
      <c r="D1901" s="646">
        <v>38</v>
      </c>
      <c r="F1901" s="654" t="str">
        <f>IF(M1901="R",VLOOKUP(D1901,'Routes and Directions'!$A$2:$D$283,3,FALSE),VLOOKUP(D1901,'Routes and Directions'!$A$2:$D$283,4,FALSE))</f>
        <v>WB</v>
      </c>
      <c r="G1901" s="646" t="s">
        <v>118</v>
      </c>
      <c r="H1901" s="646">
        <v>9.6370000000000005</v>
      </c>
      <c r="I1901" s="646">
        <v>14.523999999999999</v>
      </c>
      <c r="K1901" s="646">
        <v>10.118</v>
      </c>
      <c r="L1901" s="646">
        <v>15.005000000000001</v>
      </c>
      <c r="M1901" s="646" t="s">
        <v>121</v>
      </c>
      <c r="N1901" s="657" t="s">
        <v>115</v>
      </c>
      <c r="O1901" s="646" t="s">
        <v>423</v>
      </c>
    </row>
    <row r="1902" spans="1:15">
      <c r="A1902" s="647">
        <v>1901</v>
      </c>
      <c r="B1902" s="647">
        <v>5500</v>
      </c>
      <c r="C1902" s="646" t="s">
        <v>206</v>
      </c>
      <c r="D1902" s="646">
        <v>38</v>
      </c>
      <c r="F1902" s="654" t="str">
        <f>IF(M1902="R",VLOOKUP(D1902,'Routes and Directions'!$A$2:$D$283,3,FALSE),VLOOKUP(D1902,'Routes and Directions'!$A$2:$D$283,4,FALSE))</f>
        <v>WB</v>
      </c>
      <c r="H1902" s="646">
        <v>14.867000000000001</v>
      </c>
      <c r="I1902" s="646">
        <v>49.52</v>
      </c>
      <c r="K1902" s="646">
        <v>15.005000000000001</v>
      </c>
      <c r="L1902" s="646">
        <v>49.658000000000001</v>
      </c>
      <c r="M1902" s="646" t="s">
        <v>121</v>
      </c>
      <c r="N1902" s="657" t="s">
        <v>115</v>
      </c>
      <c r="O1902" s="646" t="s">
        <v>423</v>
      </c>
    </row>
    <row r="1903" spans="1:15">
      <c r="A1903" s="647">
        <v>1902</v>
      </c>
      <c r="B1903" s="647">
        <v>7800</v>
      </c>
      <c r="C1903" s="646" t="s">
        <v>206</v>
      </c>
      <c r="D1903" s="646">
        <v>38</v>
      </c>
      <c r="F1903" s="654" t="str">
        <f>IF(M1903="R",VLOOKUP(D1903,'Routes and Directions'!$A$2:$D$283,3,FALSE),VLOOKUP(D1903,'Routes and Directions'!$A$2:$D$283,4,FALSE))</f>
        <v>WB</v>
      </c>
      <c r="H1903" s="646">
        <v>49.53</v>
      </c>
      <c r="I1903" s="646">
        <v>53.290999999999997</v>
      </c>
      <c r="K1903" s="646">
        <v>49.658000000000001</v>
      </c>
      <c r="L1903" s="646">
        <v>53.418999999999997</v>
      </c>
      <c r="M1903" s="646" t="s">
        <v>121</v>
      </c>
      <c r="N1903" s="657" t="s">
        <v>115</v>
      </c>
      <c r="O1903" s="646" t="s">
        <v>423</v>
      </c>
    </row>
    <row r="1904" spans="1:15">
      <c r="A1904" s="647">
        <v>1903</v>
      </c>
      <c r="B1904" s="647">
        <v>8510</v>
      </c>
      <c r="C1904" s="646" t="s">
        <v>206</v>
      </c>
      <c r="D1904" s="646">
        <v>38</v>
      </c>
      <c r="F1904" s="654" t="str">
        <f>IF(M1904="R",VLOOKUP(D1904,'Routes and Directions'!$A$2:$D$283,3,FALSE),VLOOKUP(D1904,'Routes and Directions'!$A$2:$D$283,4,FALSE))</f>
        <v>WB</v>
      </c>
      <c r="G1904" s="646" t="s">
        <v>118</v>
      </c>
      <c r="H1904" s="646">
        <v>53.290999999999997</v>
      </c>
      <c r="I1904" s="646">
        <v>54.4</v>
      </c>
      <c r="K1904" s="646">
        <v>53.418999999999997</v>
      </c>
      <c r="L1904" s="646">
        <v>54.527999999999999</v>
      </c>
      <c r="M1904" s="646" t="s">
        <v>121</v>
      </c>
      <c r="N1904" s="657" t="s">
        <v>115</v>
      </c>
      <c r="O1904" s="646" t="s">
        <v>423</v>
      </c>
    </row>
    <row r="1905" spans="1:15">
      <c r="A1905" s="647">
        <v>1904</v>
      </c>
      <c r="B1905" s="647">
        <v>8570</v>
      </c>
      <c r="C1905" s="646" t="s">
        <v>206</v>
      </c>
      <c r="D1905" s="646">
        <v>38</v>
      </c>
      <c r="F1905" s="654" t="str">
        <f>IF(M1905="R",VLOOKUP(D1905,'Routes and Directions'!$A$2:$D$283,3,FALSE),VLOOKUP(D1905,'Routes and Directions'!$A$2:$D$283,4,FALSE))</f>
        <v>WB</v>
      </c>
      <c r="H1905" s="646">
        <v>54.4</v>
      </c>
      <c r="I1905" s="646">
        <v>59.396000000000001</v>
      </c>
      <c r="K1905" s="646">
        <v>54.527999999999999</v>
      </c>
      <c r="L1905" s="646">
        <v>59.524000000000001</v>
      </c>
      <c r="M1905" s="646" t="s">
        <v>121</v>
      </c>
      <c r="N1905" s="657" t="s">
        <v>115</v>
      </c>
      <c r="O1905" s="646" t="s">
        <v>423</v>
      </c>
    </row>
    <row r="1906" spans="1:15">
      <c r="A1906" s="647">
        <v>1905</v>
      </c>
      <c r="B1906" s="647">
        <v>100</v>
      </c>
      <c r="C1906" s="646" t="s">
        <v>221</v>
      </c>
      <c r="D1906" s="646">
        <v>39</v>
      </c>
      <c r="F1906" s="654" t="str">
        <f>IF(M1906="R",VLOOKUP(D1906,'Routes and Directions'!$A$2:$D$283,3,FALSE),VLOOKUP(D1906,'Routes and Directions'!$A$2:$D$283,4,FALSE))</f>
        <v>NB</v>
      </c>
      <c r="H1906" s="646">
        <v>0</v>
      </c>
      <c r="I1906" s="646">
        <v>17.265999999999998</v>
      </c>
      <c r="K1906" s="646">
        <v>0</v>
      </c>
      <c r="L1906" s="646">
        <v>17.265999999999998</v>
      </c>
      <c r="M1906" s="646" t="s">
        <v>118</v>
      </c>
      <c r="N1906" s="657" t="s">
        <v>123</v>
      </c>
      <c r="O1906" s="646" t="s">
        <v>424</v>
      </c>
    </row>
    <row r="1907" spans="1:15">
      <c r="A1907" s="647">
        <v>1906</v>
      </c>
      <c r="B1907" s="647">
        <v>9400</v>
      </c>
      <c r="C1907" s="646" t="s">
        <v>203</v>
      </c>
      <c r="D1907" s="646">
        <v>39</v>
      </c>
      <c r="F1907" s="654" t="str">
        <f>IF(M1907="R",VLOOKUP(D1907,'Routes and Directions'!$A$2:$D$283,3,FALSE),VLOOKUP(D1907,'Routes and Directions'!$A$2:$D$283,4,FALSE))</f>
        <v>NB</v>
      </c>
      <c r="G1907" s="646" t="s">
        <v>123</v>
      </c>
      <c r="H1907" s="646">
        <v>17.265999999999998</v>
      </c>
      <c r="I1907" s="646">
        <v>17.553999999999998</v>
      </c>
      <c r="K1907" s="646">
        <v>17.265999999999998</v>
      </c>
      <c r="L1907" s="646">
        <v>17.553999999999998</v>
      </c>
      <c r="M1907" s="646" t="s">
        <v>118</v>
      </c>
      <c r="N1907" s="657" t="s">
        <v>123</v>
      </c>
      <c r="O1907" s="646" t="s">
        <v>424</v>
      </c>
    </row>
    <row r="1908" spans="1:15">
      <c r="A1908" s="647">
        <v>1907</v>
      </c>
      <c r="B1908" s="647">
        <v>9600</v>
      </c>
      <c r="C1908" s="646" t="s">
        <v>221</v>
      </c>
      <c r="D1908" s="646">
        <v>39</v>
      </c>
      <c r="F1908" s="654" t="str">
        <f>IF(M1908="R",VLOOKUP(D1908,'Routes and Directions'!$A$2:$D$283,3,FALSE),VLOOKUP(D1908,'Routes and Directions'!$A$2:$D$283,4,FALSE))</f>
        <v>NB</v>
      </c>
      <c r="H1908" s="646">
        <v>17.553999999999998</v>
      </c>
      <c r="I1908" s="646">
        <v>17.843</v>
      </c>
      <c r="K1908" s="646">
        <v>17.553999999999998</v>
      </c>
      <c r="L1908" s="646">
        <v>17.843</v>
      </c>
      <c r="M1908" s="646" t="s">
        <v>118</v>
      </c>
      <c r="N1908" s="657" t="s">
        <v>123</v>
      </c>
      <c r="O1908" s="646" t="s">
        <v>424</v>
      </c>
    </row>
    <row r="1909" spans="1:15">
      <c r="A1909" s="647">
        <v>1908</v>
      </c>
      <c r="B1909" s="647">
        <v>9800</v>
      </c>
      <c r="C1909" s="646" t="s">
        <v>203</v>
      </c>
      <c r="D1909" s="646">
        <v>39</v>
      </c>
      <c r="F1909" s="654" t="str">
        <f>IF(M1909="R",VLOOKUP(D1909,'Routes and Directions'!$A$2:$D$283,3,FALSE),VLOOKUP(D1909,'Routes and Directions'!$A$2:$D$283,4,FALSE))</f>
        <v>NB</v>
      </c>
      <c r="G1909" s="646" t="s">
        <v>123</v>
      </c>
      <c r="H1909" s="646">
        <v>17.843</v>
      </c>
      <c r="I1909" s="646">
        <v>18.446000000000002</v>
      </c>
      <c r="K1909" s="646">
        <v>17.843</v>
      </c>
      <c r="L1909" s="646">
        <v>18.446000000000002</v>
      </c>
      <c r="M1909" s="646" t="s">
        <v>118</v>
      </c>
      <c r="N1909" s="657" t="s">
        <v>123</v>
      </c>
      <c r="O1909" s="646" t="s">
        <v>424</v>
      </c>
    </row>
    <row r="1910" spans="1:15">
      <c r="A1910" s="647">
        <v>1909</v>
      </c>
      <c r="B1910" s="647">
        <v>9900</v>
      </c>
      <c r="C1910" s="646" t="s">
        <v>221</v>
      </c>
      <c r="D1910" s="646">
        <v>39</v>
      </c>
      <c r="F1910" s="654" t="str">
        <f>IF(M1910="R",VLOOKUP(D1910,'Routes and Directions'!$A$2:$D$283,3,FALSE),VLOOKUP(D1910,'Routes and Directions'!$A$2:$D$283,4,FALSE))</f>
        <v>NB</v>
      </c>
      <c r="H1910" s="646">
        <v>18.446000000000002</v>
      </c>
      <c r="I1910" s="646">
        <v>22.66</v>
      </c>
      <c r="K1910" s="646">
        <v>18.446000000000002</v>
      </c>
      <c r="L1910" s="646">
        <v>22.66</v>
      </c>
      <c r="M1910" s="646" t="s">
        <v>118</v>
      </c>
      <c r="N1910" s="657" t="s">
        <v>123</v>
      </c>
      <c r="O1910" s="646" t="s">
        <v>424</v>
      </c>
    </row>
    <row r="1911" spans="1:15">
      <c r="A1911" s="647">
        <v>1910</v>
      </c>
      <c r="B1911" s="647">
        <v>12400</v>
      </c>
      <c r="C1911" s="646" t="s">
        <v>203</v>
      </c>
      <c r="D1911" s="646">
        <v>39</v>
      </c>
      <c r="F1911" s="654" t="str">
        <f>IF(M1911="R",VLOOKUP(D1911,'Routes and Directions'!$A$2:$D$283,3,FALSE),VLOOKUP(D1911,'Routes and Directions'!$A$2:$D$283,4,FALSE))</f>
        <v>NB</v>
      </c>
      <c r="H1911" s="646">
        <v>10.707000000000001</v>
      </c>
      <c r="I1911" s="646">
        <v>11.68</v>
      </c>
      <c r="K1911" s="646">
        <v>22.66</v>
      </c>
      <c r="L1911" s="646">
        <v>23.632999999999999</v>
      </c>
      <c r="M1911" s="646" t="s">
        <v>118</v>
      </c>
      <c r="N1911" s="657" t="s">
        <v>123</v>
      </c>
      <c r="O1911" s="646" t="s">
        <v>424</v>
      </c>
    </row>
    <row r="1912" spans="1:15">
      <c r="A1912" s="647">
        <v>1911</v>
      </c>
      <c r="B1912" s="647">
        <v>16420</v>
      </c>
      <c r="C1912" s="646" t="s">
        <v>203</v>
      </c>
      <c r="D1912" s="646">
        <v>39</v>
      </c>
      <c r="F1912" s="654" t="str">
        <f>IF(M1912="R",VLOOKUP(D1912,'Routes and Directions'!$A$2:$D$283,3,FALSE),VLOOKUP(D1912,'Routes and Directions'!$A$2:$D$283,4,FALSE))</f>
        <v>NB</v>
      </c>
      <c r="H1912" s="646">
        <v>17.812000000000001</v>
      </c>
      <c r="I1912" s="646">
        <v>29.413</v>
      </c>
      <c r="K1912" s="646">
        <v>23.632999999999999</v>
      </c>
      <c r="L1912" s="646">
        <v>35.234000000000002</v>
      </c>
      <c r="M1912" s="646" t="s">
        <v>118</v>
      </c>
      <c r="N1912" s="657" t="s">
        <v>115</v>
      </c>
      <c r="O1912" s="646" t="s">
        <v>424</v>
      </c>
    </row>
    <row r="1913" spans="1:15">
      <c r="A1913" s="647">
        <v>1912</v>
      </c>
      <c r="B1913" s="647">
        <v>18900</v>
      </c>
      <c r="C1913" s="646" t="s">
        <v>203</v>
      </c>
      <c r="D1913" s="646">
        <v>39</v>
      </c>
      <c r="F1913" s="654" t="str">
        <f>IF(M1913="R",VLOOKUP(D1913,'Routes and Directions'!$A$2:$D$283,3,FALSE),VLOOKUP(D1913,'Routes and Directions'!$A$2:$D$283,4,FALSE))</f>
        <v>NB</v>
      </c>
      <c r="G1913" s="646" t="s">
        <v>118</v>
      </c>
      <c r="H1913" s="646">
        <v>29.413</v>
      </c>
      <c r="I1913" s="646">
        <v>31.995000000000001</v>
      </c>
      <c r="K1913" s="646">
        <v>35.234000000000002</v>
      </c>
      <c r="L1913" s="646">
        <v>37.816000000000003</v>
      </c>
      <c r="M1913" s="646" t="s">
        <v>118</v>
      </c>
      <c r="N1913" s="657" t="s">
        <v>115</v>
      </c>
      <c r="O1913" s="646" t="s">
        <v>424</v>
      </c>
    </row>
    <row r="1914" spans="1:15">
      <c r="A1914" s="647">
        <v>1913</v>
      </c>
      <c r="B1914" s="647">
        <v>19570</v>
      </c>
      <c r="C1914" s="646" t="s">
        <v>203</v>
      </c>
      <c r="D1914" s="646">
        <v>39</v>
      </c>
      <c r="F1914" s="654" t="str">
        <f>IF(M1914="R",VLOOKUP(D1914,'Routes and Directions'!$A$2:$D$283,3,FALSE),VLOOKUP(D1914,'Routes and Directions'!$A$2:$D$283,4,FALSE))</f>
        <v>NB</v>
      </c>
      <c r="G1914" s="646" t="s">
        <v>122</v>
      </c>
      <c r="H1914" s="646">
        <v>31.995000000000001</v>
      </c>
      <c r="I1914" s="646">
        <v>32.134999999999998</v>
      </c>
      <c r="K1914" s="646">
        <v>37.816000000000003</v>
      </c>
      <c r="L1914" s="646">
        <v>37.956000000000003</v>
      </c>
      <c r="M1914" s="646" t="s">
        <v>118</v>
      </c>
      <c r="N1914" s="657" t="s">
        <v>115</v>
      </c>
      <c r="O1914" s="646" t="s">
        <v>424</v>
      </c>
    </row>
    <row r="1915" spans="1:15">
      <c r="A1915" s="647">
        <v>1914</v>
      </c>
      <c r="B1915" s="647">
        <v>19630</v>
      </c>
      <c r="C1915" s="646" t="s">
        <v>203</v>
      </c>
      <c r="D1915" s="646">
        <v>39</v>
      </c>
      <c r="F1915" s="654" t="str">
        <f>IF(M1915="R",VLOOKUP(D1915,'Routes and Directions'!$A$2:$D$283,3,FALSE),VLOOKUP(D1915,'Routes and Directions'!$A$2:$D$283,4,FALSE))</f>
        <v>NB</v>
      </c>
      <c r="H1915" s="646">
        <v>32.338999999999999</v>
      </c>
      <c r="I1915" s="646">
        <v>44.4</v>
      </c>
      <c r="K1915" s="646">
        <v>37.956000000000003</v>
      </c>
      <c r="L1915" s="646">
        <v>50.017000000000003</v>
      </c>
      <c r="M1915" s="646" t="s">
        <v>118</v>
      </c>
      <c r="N1915" s="657" t="s">
        <v>115</v>
      </c>
      <c r="O1915" s="646" t="s">
        <v>424</v>
      </c>
    </row>
    <row r="1916" spans="1:15">
      <c r="A1916" s="647">
        <v>1915</v>
      </c>
      <c r="B1916" s="647">
        <v>100</v>
      </c>
      <c r="C1916" s="646" t="s">
        <v>221</v>
      </c>
      <c r="D1916" s="646">
        <v>39</v>
      </c>
      <c r="F1916" s="654" t="str">
        <f>IF(M1916="R",VLOOKUP(D1916,'Routes and Directions'!$A$2:$D$283,3,FALSE),VLOOKUP(D1916,'Routes and Directions'!$A$2:$D$283,4,FALSE))</f>
        <v>SB</v>
      </c>
      <c r="H1916" s="646">
        <v>0</v>
      </c>
      <c r="I1916" s="646">
        <v>17.265999999999998</v>
      </c>
      <c r="K1916" s="646">
        <v>0</v>
      </c>
      <c r="L1916" s="646">
        <v>17.265999999999998</v>
      </c>
      <c r="M1916" s="646" t="s">
        <v>121</v>
      </c>
      <c r="N1916" s="657" t="s">
        <v>123</v>
      </c>
      <c r="O1916" s="646" t="s">
        <v>425</v>
      </c>
    </row>
    <row r="1917" spans="1:15">
      <c r="A1917" s="647">
        <v>1916</v>
      </c>
      <c r="B1917" s="647">
        <v>9400</v>
      </c>
      <c r="C1917" s="646" t="s">
        <v>203</v>
      </c>
      <c r="D1917" s="646">
        <v>39</v>
      </c>
      <c r="F1917" s="654" t="str">
        <f>IF(M1917="R",VLOOKUP(D1917,'Routes and Directions'!$A$2:$D$283,3,FALSE),VLOOKUP(D1917,'Routes and Directions'!$A$2:$D$283,4,FALSE))</f>
        <v>SB</v>
      </c>
      <c r="G1917" s="646" t="s">
        <v>123</v>
      </c>
      <c r="H1917" s="646">
        <v>17.265999999999998</v>
      </c>
      <c r="I1917" s="646">
        <v>17.553999999999998</v>
      </c>
      <c r="K1917" s="646">
        <v>17.265999999999998</v>
      </c>
      <c r="L1917" s="646">
        <v>17.553999999999998</v>
      </c>
      <c r="M1917" s="646" t="s">
        <v>121</v>
      </c>
      <c r="N1917" s="657" t="s">
        <v>123</v>
      </c>
      <c r="O1917" s="646" t="s">
        <v>425</v>
      </c>
    </row>
    <row r="1918" spans="1:15">
      <c r="A1918" s="647">
        <v>1917</v>
      </c>
      <c r="B1918" s="647">
        <v>9600</v>
      </c>
      <c r="C1918" s="646" t="s">
        <v>221</v>
      </c>
      <c r="D1918" s="646">
        <v>39</v>
      </c>
      <c r="F1918" s="654" t="str">
        <f>IF(M1918="R",VLOOKUP(D1918,'Routes and Directions'!$A$2:$D$283,3,FALSE),VLOOKUP(D1918,'Routes and Directions'!$A$2:$D$283,4,FALSE))</f>
        <v>SB</v>
      </c>
      <c r="H1918" s="646">
        <v>17.553999999999998</v>
      </c>
      <c r="I1918" s="646">
        <v>17.843</v>
      </c>
      <c r="K1918" s="646">
        <v>17.553999999999998</v>
      </c>
      <c r="L1918" s="646">
        <v>17.843</v>
      </c>
      <c r="M1918" s="646" t="s">
        <v>121</v>
      </c>
      <c r="N1918" s="657" t="s">
        <v>123</v>
      </c>
      <c r="O1918" s="646" t="s">
        <v>425</v>
      </c>
    </row>
    <row r="1919" spans="1:15">
      <c r="A1919" s="647">
        <v>1918</v>
      </c>
      <c r="B1919" s="647">
        <v>9800</v>
      </c>
      <c r="C1919" s="646" t="s">
        <v>203</v>
      </c>
      <c r="D1919" s="646">
        <v>39</v>
      </c>
      <c r="F1919" s="654" t="str">
        <f>IF(M1919="R",VLOOKUP(D1919,'Routes and Directions'!$A$2:$D$283,3,FALSE),VLOOKUP(D1919,'Routes and Directions'!$A$2:$D$283,4,FALSE))</f>
        <v>SB</v>
      </c>
      <c r="G1919" s="646" t="s">
        <v>123</v>
      </c>
      <c r="H1919" s="646">
        <v>17.843</v>
      </c>
      <c r="I1919" s="646">
        <v>18.446000000000002</v>
      </c>
      <c r="K1919" s="646">
        <v>17.843</v>
      </c>
      <c r="L1919" s="646">
        <v>18.446000000000002</v>
      </c>
      <c r="M1919" s="646" t="s">
        <v>121</v>
      </c>
      <c r="N1919" s="657" t="s">
        <v>123</v>
      </c>
      <c r="O1919" s="646" t="s">
        <v>425</v>
      </c>
    </row>
    <row r="1920" spans="1:15">
      <c r="A1920" s="647">
        <v>1919</v>
      </c>
      <c r="B1920" s="647">
        <v>9900</v>
      </c>
      <c r="C1920" s="646" t="s">
        <v>221</v>
      </c>
      <c r="D1920" s="646">
        <v>39</v>
      </c>
      <c r="F1920" s="654" t="str">
        <f>IF(M1920="R",VLOOKUP(D1920,'Routes and Directions'!$A$2:$D$283,3,FALSE),VLOOKUP(D1920,'Routes and Directions'!$A$2:$D$283,4,FALSE))</f>
        <v>SB</v>
      </c>
      <c r="H1920" s="646">
        <v>18.446000000000002</v>
      </c>
      <c r="I1920" s="646">
        <v>22.66</v>
      </c>
      <c r="K1920" s="646">
        <v>18.446000000000002</v>
      </c>
      <c r="L1920" s="646">
        <v>22.66</v>
      </c>
      <c r="M1920" s="646" t="s">
        <v>121</v>
      </c>
      <c r="N1920" s="657" t="s">
        <v>123</v>
      </c>
      <c r="O1920" s="646" t="s">
        <v>425</v>
      </c>
    </row>
    <row r="1921" spans="1:15">
      <c r="A1921" s="647">
        <v>1920</v>
      </c>
      <c r="B1921" s="647">
        <v>12400</v>
      </c>
      <c r="C1921" s="646" t="s">
        <v>203</v>
      </c>
      <c r="D1921" s="646">
        <v>39</v>
      </c>
      <c r="F1921" s="654" t="str">
        <f>IF(M1921="R",VLOOKUP(D1921,'Routes and Directions'!$A$2:$D$283,3,FALSE),VLOOKUP(D1921,'Routes and Directions'!$A$2:$D$283,4,FALSE))</f>
        <v>SB</v>
      </c>
      <c r="H1921" s="646">
        <v>10.707000000000001</v>
      </c>
      <c r="I1921" s="646">
        <v>11.68</v>
      </c>
      <c r="K1921" s="646">
        <v>22.66</v>
      </c>
      <c r="L1921" s="646">
        <v>23.632999999999999</v>
      </c>
      <c r="M1921" s="646" t="s">
        <v>121</v>
      </c>
      <c r="N1921" s="657" t="s">
        <v>123</v>
      </c>
      <c r="O1921" s="646" t="s">
        <v>425</v>
      </c>
    </row>
    <row r="1922" spans="1:15">
      <c r="A1922" s="647">
        <v>1921</v>
      </c>
      <c r="B1922" s="647">
        <v>16420</v>
      </c>
      <c r="C1922" s="646" t="s">
        <v>203</v>
      </c>
      <c r="D1922" s="646">
        <v>39</v>
      </c>
      <c r="F1922" s="654" t="str">
        <f>IF(M1922="R",VLOOKUP(D1922,'Routes and Directions'!$A$2:$D$283,3,FALSE),VLOOKUP(D1922,'Routes and Directions'!$A$2:$D$283,4,FALSE))</f>
        <v>SB</v>
      </c>
      <c r="H1922" s="646">
        <v>17.812000000000001</v>
      </c>
      <c r="I1922" s="646">
        <v>29.413</v>
      </c>
      <c r="K1922" s="646">
        <v>23.632999999999999</v>
      </c>
      <c r="L1922" s="646">
        <v>35.234000000000002</v>
      </c>
      <c r="M1922" s="646" t="s">
        <v>121</v>
      </c>
      <c r="N1922" s="657" t="s">
        <v>115</v>
      </c>
      <c r="O1922" s="646" t="s">
        <v>425</v>
      </c>
    </row>
    <row r="1923" spans="1:15">
      <c r="A1923" s="647">
        <v>1922</v>
      </c>
      <c r="B1923" s="647">
        <v>18900</v>
      </c>
      <c r="C1923" s="646" t="s">
        <v>203</v>
      </c>
      <c r="D1923" s="646">
        <v>39</v>
      </c>
      <c r="F1923" s="654" t="str">
        <f>IF(M1923="R",VLOOKUP(D1923,'Routes and Directions'!$A$2:$D$283,3,FALSE),VLOOKUP(D1923,'Routes and Directions'!$A$2:$D$283,4,FALSE))</f>
        <v>SB</v>
      </c>
      <c r="G1923" s="646" t="s">
        <v>118</v>
      </c>
      <c r="H1923" s="646">
        <v>29.413</v>
      </c>
      <c r="I1923" s="646">
        <v>31.995000000000001</v>
      </c>
      <c r="K1923" s="646">
        <v>35.234000000000002</v>
      </c>
      <c r="L1923" s="646">
        <v>37.816000000000003</v>
      </c>
      <c r="M1923" s="646" t="s">
        <v>121</v>
      </c>
      <c r="N1923" s="657" t="s">
        <v>115</v>
      </c>
      <c r="O1923" s="646" t="s">
        <v>425</v>
      </c>
    </row>
    <row r="1924" spans="1:15">
      <c r="A1924" s="647">
        <v>1923</v>
      </c>
      <c r="B1924" s="647">
        <v>19570</v>
      </c>
      <c r="C1924" s="646" t="s">
        <v>203</v>
      </c>
      <c r="D1924" s="646">
        <v>39</v>
      </c>
      <c r="F1924" s="654" t="str">
        <f>IF(M1924="R",VLOOKUP(D1924,'Routes and Directions'!$A$2:$D$283,3,FALSE),VLOOKUP(D1924,'Routes and Directions'!$A$2:$D$283,4,FALSE))</f>
        <v>SB</v>
      </c>
      <c r="G1924" s="646" t="s">
        <v>122</v>
      </c>
      <c r="H1924" s="646">
        <v>31.995000000000001</v>
      </c>
      <c r="I1924" s="646">
        <v>32.134999999999998</v>
      </c>
      <c r="K1924" s="646">
        <v>37.816000000000003</v>
      </c>
      <c r="L1924" s="646">
        <v>37.956000000000003</v>
      </c>
      <c r="M1924" s="646" t="s">
        <v>121</v>
      </c>
      <c r="N1924" s="657" t="s">
        <v>115</v>
      </c>
      <c r="O1924" s="646" t="s">
        <v>425</v>
      </c>
    </row>
    <row r="1925" spans="1:15">
      <c r="A1925" s="647">
        <v>1924</v>
      </c>
      <c r="B1925" s="647">
        <v>19630</v>
      </c>
      <c r="C1925" s="646" t="s">
        <v>203</v>
      </c>
      <c r="D1925" s="646">
        <v>39</v>
      </c>
      <c r="F1925" s="654" t="str">
        <f>IF(M1925="R",VLOOKUP(D1925,'Routes and Directions'!$A$2:$D$283,3,FALSE),VLOOKUP(D1925,'Routes and Directions'!$A$2:$D$283,4,FALSE))</f>
        <v>SB</v>
      </c>
      <c r="H1925" s="646">
        <v>32.338999999999999</v>
      </c>
      <c r="I1925" s="646">
        <v>44.4</v>
      </c>
      <c r="K1925" s="646">
        <v>37.956000000000003</v>
      </c>
      <c r="L1925" s="646">
        <v>50.017000000000003</v>
      </c>
      <c r="M1925" s="646" t="s">
        <v>121</v>
      </c>
      <c r="N1925" s="657" t="s">
        <v>115</v>
      </c>
      <c r="O1925" s="646" t="s">
        <v>425</v>
      </c>
    </row>
    <row r="1926" spans="1:15">
      <c r="A1926" s="647">
        <v>1925</v>
      </c>
      <c r="B1926" s="647">
        <v>100</v>
      </c>
      <c r="C1926" s="646" t="s">
        <v>206</v>
      </c>
      <c r="D1926" s="646">
        <v>40</v>
      </c>
      <c r="F1926" s="654" t="str">
        <f>IF(M1926="R",VLOOKUP(D1926,'Routes and Directions'!$A$2:$D$283,3,FALSE),VLOOKUP(D1926,'Routes and Directions'!$A$2:$D$283,4,FALSE))</f>
        <v>EB</v>
      </c>
      <c r="G1926" s="646" t="s">
        <v>116</v>
      </c>
      <c r="H1926" s="646">
        <v>0</v>
      </c>
      <c r="I1926" s="646">
        <v>0.79400000000000004</v>
      </c>
      <c r="K1926" s="646">
        <v>0</v>
      </c>
      <c r="L1926" s="646">
        <v>0.79400000000000004</v>
      </c>
      <c r="M1926" s="646" t="s">
        <v>118</v>
      </c>
      <c r="N1926" s="657" t="s">
        <v>123</v>
      </c>
      <c r="O1926" s="646" t="s">
        <v>426</v>
      </c>
    </row>
    <row r="1927" spans="1:15">
      <c r="A1927" s="647">
        <v>1926</v>
      </c>
      <c r="B1927" s="647">
        <v>1000</v>
      </c>
      <c r="C1927" s="646" t="s">
        <v>206</v>
      </c>
      <c r="D1927" s="646">
        <v>40</v>
      </c>
      <c r="F1927" s="654" t="str">
        <f>IF(M1927="R",VLOOKUP(D1927,'Routes and Directions'!$A$2:$D$283,3,FALSE),VLOOKUP(D1927,'Routes and Directions'!$A$2:$D$283,4,FALSE))</f>
        <v>EB</v>
      </c>
      <c r="H1927" s="646">
        <v>0</v>
      </c>
      <c r="I1927" s="646">
        <v>0.97799999999999998</v>
      </c>
      <c r="K1927" s="646">
        <v>0.79400000000000004</v>
      </c>
      <c r="L1927" s="646">
        <v>1.772</v>
      </c>
      <c r="M1927" s="646" t="s">
        <v>118</v>
      </c>
      <c r="N1927" s="657" t="s">
        <v>123</v>
      </c>
      <c r="O1927" s="646" t="s">
        <v>426</v>
      </c>
    </row>
    <row r="1928" spans="1:15">
      <c r="A1928" s="647">
        <v>1927</v>
      </c>
      <c r="B1928" s="647">
        <v>2000</v>
      </c>
      <c r="C1928" s="646" t="s">
        <v>206</v>
      </c>
      <c r="D1928" s="646">
        <v>40</v>
      </c>
      <c r="F1928" s="654" t="str">
        <f>IF(M1928="R",VLOOKUP(D1928,'Routes and Directions'!$A$2:$D$283,3,FALSE),VLOOKUP(D1928,'Routes and Directions'!$A$2:$D$283,4,FALSE))</f>
        <v>EB</v>
      </c>
      <c r="G1928" s="646" t="s">
        <v>118</v>
      </c>
      <c r="H1928" s="646">
        <v>0.97799999999999998</v>
      </c>
      <c r="I1928" s="646">
        <v>54.454999999999998</v>
      </c>
      <c r="K1928" s="646">
        <v>1.772</v>
      </c>
      <c r="L1928" s="646">
        <v>55.249000000000002</v>
      </c>
      <c r="M1928" s="646" t="s">
        <v>118</v>
      </c>
      <c r="N1928" s="657" t="s">
        <v>123</v>
      </c>
      <c r="O1928" s="646" t="s">
        <v>426</v>
      </c>
    </row>
    <row r="1929" spans="1:15">
      <c r="A1929" s="647">
        <v>1928</v>
      </c>
      <c r="B1929" s="647">
        <v>13310</v>
      </c>
      <c r="C1929" s="646" t="s">
        <v>206</v>
      </c>
      <c r="D1929" s="646">
        <v>40</v>
      </c>
      <c r="F1929" s="654" t="str">
        <f>IF(M1929="R",VLOOKUP(D1929,'Routes and Directions'!$A$2:$D$283,3,FALSE),VLOOKUP(D1929,'Routes and Directions'!$A$2:$D$283,4,FALSE))</f>
        <v>EB</v>
      </c>
      <c r="G1929" s="646" t="s">
        <v>118</v>
      </c>
      <c r="H1929" s="646">
        <v>54.454999999999998</v>
      </c>
      <c r="I1929" s="646">
        <v>67.682000000000002</v>
      </c>
      <c r="J1929" s="646" t="s">
        <v>118</v>
      </c>
      <c r="K1929" s="646">
        <v>55.249000000000002</v>
      </c>
      <c r="L1929" s="646">
        <v>68.475999999999999</v>
      </c>
      <c r="M1929" s="646" t="s">
        <v>118</v>
      </c>
      <c r="N1929" s="657" t="s">
        <v>118</v>
      </c>
      <c r="O1929" s="646" t="s">
        <v>426</v>
      </c>
    </row>
    <row r="1930" spans="1:15">
      <c r="A1930" s="647">
        <v>1929</v>
      </c>
      <c r="B1930" s="647">
        <v>17510</v>
      </c>
      <c r="C1930" s="646" t="s">
        <v>206</v>
      </c>
      <c r="D1930" s="646">
        <v>40</v>
      </c>
      <c r="F1930" s="654" t="str">
        <f>IF(M1930="R",VLOOKUP(D1930,'Routes and Directions'!$A$2:$D$283,3,FALSE),VLOOKUP(D1930,'Routes and Directions'!$A$2:$D$283,4,FALSE))</f>
        <v>EB</v>
      </c>
      <c r="G1930" s="646" t="s">
        <v>118</v>
      </c>
      <c r="H1930" s="646">
        <v>67.698999999999998</v>
      </c>
      <c r="I1930" s="646">
        <v>100.334</v>
      </c>
      <c r="K1930" s="646">
        <v>68.475999999999999</v>
      </c>
      <c r="L1930" s="646">
        <v>101.111</v>
      </c>
      <c r="M1930" s="646" t="s">
        <v>118</v>
      </c>
      <c r="N1930" s="657" t="s">
        <v>123</v>
      </c>
      <c r="O1930" s="646" t="s">
        <v>426</v>
      </c>
    </row>
    <row r="1931" spans="1:15">
      <c r="A1931" s="647">
        <v>1930</v>
      </c>
      <c r="B1931" s="647">
        <v>31110</v>
      </c>
      <c r="C1931" s="646" t="s">
        <v>206</v>
      </c>
      <c r="D1931" s="646">
        <v>40</v>
      </c>
      <c r="F1931" s="654" t="str">
        <f>IF(M1931="R",VLOOKUP(D1931,'Routes and Directions'!$A$2:$D$283,3,FALSE),VLOOKUP(D1931,'Routes and Directions'!$A$2:$D$283,4,FALSE))</f>
        <v>EB</v>
      </c>
      <c r="G1931" s="646" t="s">
        <v>118</v>
      </c>
      <c r="H1931" s="646">
        <v>100.34099999999999</v>
      </c>
      <c r="I1931" s="646">
        <v>124.91800000000001</v>
      </c>
      <c r="K1931" s="646">
        <v>101.111</v>
      </c>
      <c r="L1931" s="646">
        <v>125.688</v>
      </c>
      <c r="M1931" s="646" t="s">
        <v>118</v>
      </c>
      <c r="N1931" s="657" t="s">
        <v>123</v>
      </c>
      <c r="O1931" s="646" t="s">
        <v>426</v>
      </c>
    </row>
    <row r="1932" spans="1:15">
      <c r="A1932" s="647">
        <v>1931</v>
      </c>
      <c r="B1932" s="647">
        <v>41760</v>
      </c>
      <c r="C1932" s="646" t="s">
        <v>206</v>
      </c>
      <c r="D1932" s="646">
        <v>40</v>
      </c>
      <c r="F1932" s="654" t="str">
        <f>IF(M1932="R",VLOOKUP(D1932,'Routes and Directions'!$A$2:$D$283,3,FALSE),VLOOKUP(D1932,'Routes and Directions'!$A$2:$D$283,4,FALSE))</f>
        <v>EB</v>
      </c>
      <c r="G1932" s="646" t="s">
        <v>118</v>
      </c>
      <c r="H1932" s="646">
        <v>124.91800000000001</v>
      </c>
      <c r="I1932" s="646">
        <v>128.744</v>
      </c>
      <c r="J1932" s="646" t="s">
        <v>118</v>
      </c>
      <c r="K1932" s="646">
        <v>125.688</v>
      </c>
      <c r="L1932" s="646">
        <v>129.51400000000001</v>
      </c>
      <c r="M1932" s="646" t="s">
        <v>118</v>
      </c>
      <c r="N1932" s="657" t="s">
        <v>118</v>
      </c>
      <c r="O1932" s="646" t="s">
        <v>426</v>
      </c>
    </row>
    <row r="1933" spans="1:15">
      <c r="A1933" s="647">
        <v>1932</v>
      </c>
      <c r="B1933" s="647">
        <v>41910</v>
      </c>
      <c r="C1933" s="646" t="s">
        <v>206</v>
      </c>
      <c r="D1933" s="646">
        <v>40</v>
      </c>
      <c r="F1933" s="654" t="str">
        <f>IF(M1933="R",VLOOKUP(D1933,'Routes and Directions'!$A$2:$D$283,3,FALSE),VLOOKUP(D1933,'Routes and Directions'!$A$2:$D$283,4,FALSE))</f>
        <v>EB</v>
      </c>
      <c r="G1933" s="646" t="s">
        <v>118</v>
      </c>
      <c r="H1933" s="646">
        <v>128.75399999999999</v>
      </c>
      <c r="I1933" s="646">
        <v>144.00200000000001</v>
      </c>
      <c r="K1933" s="646">
        <v>129.51400000000001</v>
      </c>
      <c r="L1933" s="646">
        <v>144.762</v>
      </c>
      <c r="M1933" s="646" t="s">
        <v>118</v>
      </c>
      <c r="N1933" s="657" t="s">
        <v>123</v>
      </c>
      <c r="O1933" s="646" t="s">
        <v>426</v>
      </c>
    </row>
    <row r="1934" spans="1:15">
      <c r="A1934" s="647">
        <v>1933</v>
      </c>
      <c r="B1934" s="647">
        <v>50700</v>
      </c>
      <c r="C1934" s="646" t="s">
        <v>206</v>
      </c>
      <c r="D1934" s="646">
        <v>40</v>
      </c>
      <c r="F1934" s="654" t="str">
        <f>IF(M1934="R",VLOOKUP(D1934,'Routes and Directions'!$A$2:$D$283,3,FALSE),VLOOKUP(D1934,'Routes and Directions'!$A$2:$D$283,4,FALSE))</f>
        <v>EB</v>
      </c>
      <c r="H1934" s="646">
        <v>144.00200000000001</v>
      </c>
      <c r="I1934" s="646">
        <v>151.345</v>
      </c>
      <c r="K1934" s="646">
        <v>144.762</v>
      </c>
      <c r="L1934" s="646">
        <v>152.10499999999999</v>
      </c>
      <c r="M1934" s="646" t="s">
        <v>118</v>
      </c>
      <c r="N1934" s="657" t="s">
        <v>123</v>
      </c>
      <c r="O1934" s="646" t="s">
        <v>426</v>
      </c>
    </row>
    <row r="1935" spans="1:15">
      <c r="A1935" s="647">
        <v>1934</v>
      </c>
      <c r="B1935" s="647">
        <v>53300</v>
      </c>
      <c r="C1935" s="646" t="s">
        <v>206</v>
      </c>
      <c r="D1935" s="646">
        <v>40</v>
      </c>
      <c r="F1935" s="654" t="str">
        <f>IF(M1935="R",VLOOKUP(D1935,'Routes and Directions'!$A$2:$D$283,3,FALSE),VLOOKUP(D1935,'Routes and Directions'!$A$2:$D$283,4,FALSE))</f>
        <v>EB</v>
      </c>
      <c r="G1935" s="646" t="s">
        <v>118</v>
      </c>
      <c r="H1935" s="646">
        <v>151.345</v>
      </c>
      <c r="I1935" s="646">
        <v>154.643</v>
      </c>
      <c r="K1935" s="646">
        <v>152.10499999999999</v>
      </c>
      <c r="L1935" s="646">
        <v>155.40299999999999</v>
      </c>
      <c r="M1935" s="646" t="s">
        <v>118</v>
      </c>
      <c r="N1935" s="657" t="s">
        <v>123</v>
      </c>
      <c r="O1935" s="646" t="s">
        <v>426</v>
      </c>
    </row>
    <row r="1936" spans="1:15">
      <c r="A1936" s="647">
        <v>1935</v>
      </c>
      <c r="B1936" s="647">
        <v>100</v>
      </c>
      <c r="C1936" s="646" t="s">
        <v>206</v>
      </c>
      <c r="D1936" s="646">
        <v>40</v>
      </c>
      <c r="F1936" s="654" t="str">
        <f>IF(M1936="R",VLOOKUP(D1936,'Routes and Directions'!$A$2:$D$283,3,FALSE),VLOOKUP(D1936,'Routes and Directions'!$A$2:$D$283,4,FALSE))</f>
        <v>WB</v>
      </c>
      <c r="G1936" s="646" t="s">
        <v>116</v>
      </c>
      <c r="H1936" s="646">
        <v>0</v>
      </c>
      <c r="I1936" s="646">
        <v>0.79400000000000004</v>
      </c>
      <c r="K1936" s="646">
        <v>0</v>
      </c>
      <c r="L1936" s="646">
        <v>0.79400000000000004</v>
      </c>
      <c r="M1936" s="646" t="s">
        <v>121</v>
      </c>
      <c r="N1936" s="657" t="s">
        <v>123</v>
      </c>
      <c r="O1936" s="646" t="s">
        <v>427</v>
      </c>
    </row>
    <row r="1937" spans="1:15">
      <c r="A1937" s="647">
        <v>1936</v>
      </c>
      <c r="B1937" s="647">
        <v>1000</v>
      </c>
      <c r="C1937" s="646" t="s">
        <v>206</v>
      </c>
      <c r="D1937" s="646">
        <v>40</v>
      </c>
      <c r="F1937" s="654" t="str">
        <f>IF(M1937="R",VLOOKUP(D1937,'Routes and Directions'!$A$2:$D$283,3,FALSE),VLOOKUP(D1937,'Routes and Directions'!$A$2:$D$283,4,FALSE))</f>
        <v>WB</v>
      </c>
      <c r="H1937" s="646">
        <v>0</v>
      </c>
      <c r="I1937" s="646">
        <v>0.97799999999999998</v>
      </c>
      <c r="K1937" s="646">
        <v>0.79400000000000004</v>
      </c>
      <c r="L1937" s="646">
        <v>1.772</v>
      </c>
      <c r="M1937" s="646" t="s">
        <v>121</v>
      </c>
      <c r="N1937" s="657" t="s">
        <v>123</v>
      </c>
      <c r="O1937" s="646" t="s">
        <v>427</v>
      </c>
    </row>
    <row r="1938" spans="1:15">
      <c r="A1938" s="647">
        <v>1937</v>
      </c>
      <c r="B1938" s="647">
        <v>2000</v>
      </c>
      <c r="C1938" s="646" t="s">
        <v>206</v>
      </c>
      <c r="D1938" s="646">
        <v>40</v>
      </c>
      <c r="F1938" s="654" t="str">
        <f>IF(M1938="R",VLOOKUP(D1938,'Routes and Directions'!$A$2:$D$283,3,FALSE),VLOOKUP(D1938,'Routes and Directions'!$A$2:$D$283,4,FALSE))</f>
        <v>WB</v>
      </c>
      <c r="G1938" s="646" t="s">
        <v>118</v>
      </c>
      <c r="H1938" s="646">
        <v>0.97799999999999998</v>
      </c>
      <c r="I1938" s="646">
        <v>54.454999999999998</v>
      </c>
      <c r="K1938" s="646">
        <v>1.772</v>
      </c>
      <c r="L1938" s="646">
        <v>55.249000000000002</v>
      </c>
      <c r="M1938" s="646" t="s">
        <v>121</v>
      </c>
      <c r="N1938" s="657" t="s">
        <v>123</v>
      </c>
      <c r="O1938" s="646" t="s">
        <v>427</v>
      </c>
    </row>
    <row r="1939" spans="1:15">
      <c r="A1939" s="647">
        <v>1938</v>
      </c>
      <c r="B1939" s="647">
        <v>15510</v>
      </c>
      <c r="C1939" s="646" t="s">
        <v>206</v>
      </c>
      <c r="D1939" s="646">
        <v>40</v>
      </c>
      <c r="F1939" s="654" t="str">
        <f>IF(M1939="R",VLOOKUP(D1939,'Routes and Directions'!$A$2:$D$283,3,FALSE),VLOOKUP(D1939,'Routes and Directions'!$A$2:$D$283,4,FALSE))</f>
        <v>WB</v>
      </c>
      <c r="G1939" s="646" t="s">
        <v>118</v>
      </c>
      <c r="H1939" s="646">
        <v>54.454999999999998</v>
      </c>
      <c r="I1939" s="646">
        <v>67.698999999999998</v>
      </c>
      <c r="J1939" s="646" t="s">
        <v>121</v>
      </c>
      <c r="K1939" s="646">
        <v>55.249000000000002</v>
      </c>
      <c r="L1939" s="646">
        <v>68.492999999999995</v>
      </c>
      <c r="M1939" s="646" t="s">
        <v>121</v>
      </c>
      <c r="N1939" s="657" t="s">
        <v>121</v>
      </c>
      <c r="O1939" s="646" t="s">
        <v>427</v>
      </c>
    </row>
    <row r="1940" spans="1:15">
      <c r="A1940" s="647">
        <v>1939</v>
      </c>
      <c r="B1940" s="647">
        <v>17510</v>
      </c>
      <c r="C1940" s="646" t="s">
        <v>206</v>
      </c>
      <c r="D1940" s="646">
        <v>40</v>
      </c>
      <c r="F1940" s="654" t="str">
        <f>IF(M1940="R",VLOOKUP(D1940,'Routes and Directions'!$A$2:$D$283,3,FALSE),VLOOKUP(D1940,'Routes and Directions'!$A$2:$D$283,4,FALSE))</f>
        <v>WB</v>
      </c>
      <c r="G1940" s="646" t="s">
        <v>118</v>
      </c>
      <c r="H1940" s="646">
        <v>67.698999999999998</v>
      </c>
      <c r="I1940" s="646">
        <v>100.334</v>
      </c>
      <c r="K1940" s="646">
        <v>68.492999999999995</v>
      </c>
      <c r="L1940" s="646">
        <v>101.128</v>
      </c>
      <c r="M1940" s="646" t="s">
        <v>121</v>
      </c>
      <c r="N1940" s="657" t="s">
        <v>123</v>
      </c>
      <c r="O1940" s="646" t="s">
        <v>427</v>
      </c>
    </row>
    <row r="1941" spans="1:15">
      <c r="A1941" s="647">
        <v>1940</v>
      </c>
      <c r="B1941" s="647">
        <v>31110</v>
      </c>
      <c r="C1941" s="646" t="s">
        <v>206</v>
      </c>
      <c r="D1941" s="646">
        <v>40</v>
      </c>
      <c r="F1941" s="654" t="str">
        <f>IF(M1941="R",VLOOKUP(D1941,'Routes and Directions'!$A$2:$D$283,3,FALSE),VLOOKUP(D1941,'Routes and Directions'!$A$2:$D$283,4,FALSE))</f>
        <v>WB</v>
      </c>
      <c r="G1941" s="646" t="s">
        <v>118</v>
      </c>
      <c r="H1941" s="646">
        <v>100.34099999999999</v>
      </c>
      <c r="I1941" s="646">
        <v>124.91800000000001</v>
      </c>
      <c r="K1941" s="646">
        <v>101.128</v>
      </c>
      <c r="L1941" s="646">
        <v>125.705</v>
      </c>
      <c r="M1941" s="646" t="s">
        <v>121</v>
      </c>
      <c r="N1941" s="657" t="s">
        <v>123</v>
      </c>
      <c r="O1941" s="646" t="s">
        <v>427</v>
      </c>
    </row>
    <row r="1942" spans="1:15">
      <c r="A1942" s="647">
        <v>1941</v>
      </c>
      <c r="B1942" s="647">
        <v>41810</v>
      </c>
      <c r="C1942" s="646" t="s">
        <v>206</v>
      </c>
      <c r="D1942" s="646">
        <v>40</v>
      </c>
      <c r="F1942" s="654" t="str">
        <f>IF(M1942="R",VLOOKUP(D1942,'Routes and Directions'!$A$2:$D$283,3,FALSE),VLOOKUP(D1942,'Routes and Directions'!$A$2:$D$283,4,FALSE))</f>
        <v>WB</v>
      </c>
      <c r="G1942" s="646" t="s">
        <v>118</v>
      </c>
      <c r="H1942" s="646">
        <v>124.91800000000001</v>
      </c>
      <c r="I1942" s="646">
        <v>128.75399999999999</v>
      </c>
      <c r="J1942" s="646" t="s">
        <v>121</v>
      </c>
      <c r="K1942" s="646">
        <v>125.705</v>
      </c>
      <c r="L1942" s="646">
        <v>129.541</v>
      </c>
      <c r="M1942" s="646" t="s">
        <v>121</v>
      </c>
      <c r="N1942" s="657" t="s">
        <v>121</v>
      </c>
      <c r="O1942" s="646" t="s">
        <v>427</v>
      </c>
    </row>
    <row r="1943" spans="1:15">
      <c r="A1943" s="647">
        <v>1942</v>
      </c>
      <c r="B1943" s="647">
        <v>41910</v>
      </c>
      <c r="C1943" s="646" t="s">
        <v>206</v>
      </c>
      <c r="D1943" s="646">
        <v>40</v>
      </c>
      <c r="F1943" s="654" t="str">
        <f>IF(M1943="R",VLOOKUP(D1943,'Routes and Directions'!$A$2:$D$283,3,FALSE),VLOOKUP(D1943,'Routes and Directions'!$A$2:$D$283,4,FALSE))</f>
        <v>WB</v>
      </c>
      <c r="G1943" s="646" t="s">
        <v>118</v>
      </c>
      <c r="H1943" s="646">
        <v>128.75399999999999</v>
      </c>
      <c r="I1943" s="646">
        <v>144.00200000000001</v>
      </c>
      <c r="K1943" s="646">
        <v>129.541</v>
      </c>
      <c r="L1943" s="646">
        <v>144.78899999999999</v>
      </c>
      <c r="M1943" s="646" t="s">
        <v>121</v>
      </c>
      <c r="N1943" s="657" t="s">
        <v>123</v>
      </c>
      <c r="O1943" s="646" t="s">
        <v>427</v>
      </c>
    </row>
    <row r="1944" spans="1:15">
      <c r="A1944" s="647">
        <v>1943</v>
      </c>
      <c r="B1944" s="647">
        <v>50700</v>
      </c>
      <c r="C1944" s="646" t="s">
        <v>206</v>
      </c>
      <c r="D1944" s="646">
        <v>40</v>
      </c>
      <c r="F1944" s="654" t="str">
        <f>IF(M1944="R",VLOOKUP(D1944,'Routes and Directions'!$A$2:$D$283,3,FALSE),VLOOKUP(D1944,'Routes and Directions'!$A$2:$D$283,4,FALSE))</f>
        <v>WB</v>
      </c>
      <c r="H1944" s="646">
        <v>144.00200000000001</v>
      </c>
      <c r="I1944" s="646">
        <v>151.345</v>
      </c>
      <c r="K1944" s="646">
        <v>144.78899999999999</v>
      </c>
      <c r="L1944" s="646">
        <v>152.13200000000001</v>
      </c>
      <c r="M1944" s="646" t="s">
        <v>121</v>
      </c>
      <c r="N1944" s="657" t="s">
        <v>123</v>
      </c>
      <c r="O1944" s="646" t="s">
        <v>427</v>
      </c>
    </row>
    <row r="1945" spans="1:15">
      <c r="A1945" s="647">
        <v>1944</v>
      </c>
      <c r="B1945" s="647">
        <v>53300</v>
      </c>
      <c r="C1945" s="646" t="s">
        <v>206</v>
      </c>
      <c r="D1945" s="646">
        <v>40</v>
      </c>
      <c r="F1945" s="654" t="str">
        <f>IF(M1945="R",VLOOKUP(D1945,'Routes and Directions'!$A$2:$D$283,3,FALSE),VLOOKUP(D1945,'Routes and Directions'!$A$2:$D$283,4,FALSE))</f>
        <v>WB</v>
      </c>
      <c r="G1945" s="646" t="s">
        <v>118</v>
      </c>
      <c r="H1945" s="646">
        <v>151.345</v>
      </c>
      <c r="I1945" s="646">
        <v>154.643</v>
      </c>
      <c r="K1945" s="646">
        <v>152.13200000000001</v>
      </c>
      <c r="L1945" s="646">
        <v>155.43</v>
      </c>
      <c r="M1945" s="646" t="s">
        <v>121</v>
      </c>
      <c r="N1945" s="657" t="s">
        <v>123</v>
      </c>
      <c r="O1945" s="646" t="s">
        <v>427</v>
      </c>
    </row>
    <row r="1946" spans="1:15">
      <c r="A1946" s="647">
        <v>1945</v>
      </c>
      <c r="B1946" s="647">
        <v>1020</v>
      </c>
      <c r="C1946" s="646" t="s">
        <v>195</v>
      </c>
      <c r="D1946" s="646">
        <v>41</v>
      </c>
      <c r="F1946" s="654" t="str">
        <f>IF(M1946="R",VLOOKUP(D1946,'Routes and Directions'!$A$2:$D$283,3,FALSE),VLOOKUP(D1946,'Routes and Directions'!$A$2:$D$283,4,FALSE))</f>
        <v>NB</v>
      </c>
      <c r="H1946" s="646">
        <v>0</v>
      </c>
      <c r="I1946" s="646">
        <v>14.109</v>
      </c>
      <c r="K1946" s="646">
        <v>0</v>
      </c>
      <c r="L1946" s="646">
        <v>14.109</v>
      </c>
      <c r="M1946" s="646" t="s">
        <v>118</v>
      </c>
      <c r="N1946" s="657" t="s">
        <v>115</v>
      </c>
      <c r="O1946" s="646" t="s">
        <v>428</v>
      </c>
    </row>
    <row r="1947" spans="1:15">
      <c r="A1947" s="647">
        <v>1946</v>
      </c>
      <c r="B1947" s="647">
        <v>1020</v>
      </c>
      <c r="C1947" s="646" t="s">
        <v>195</v>
      </c>
      <c r="D1947" s="646">
        <v>41</v>
      </c>
      <c r="F1947" s="654" t="str">
        <f>IF(M1947="R",VLOOKUP(D1947,'Routes and Directions'!$A$2:$D$283,3,FALSE),VLOOKUP(D1947,'Routes and Directions'!$A$2:$D$283,4,FALSE))</f>
        <v>NB</v>
      </c>
      <c r="H1947" s="646">
        <v>14.109</v>
      </c>
      <c r="I1947" s="646">
        <v>15.837</v>
      </c>
      <c r="K1947" s="646">
        <v>14.109</v>
      </c>
      <c r="L1947" s="646">
        <v>15.837</v>
      </c>
      <c r="M1947" s="646" t="s">
        <v>118</v>
      </c>
      <c r="N1947" s="657" t="s">
        <v>123</v>
      </c>
      <c r="O1947" s="646" t="s">
        <v>428</v>
      </c>
    </row>
    <row r="1948" spans="1:15">
      <c r="A1948" s="647">
        <v>1947</v>
      </c>
      <c r="B1948" s="647">
        <v>1020</v>
      </c>
      <c r="C1948" s="646" t="s">
        <v>195</v>
      </c>
      <c r="D1948" s="646">
        <v>41</v>
      </c>
      <c r="F1948" s="654" t="str">
        <f>IF(M1948="R",VLOOKUP(D1948,'Routes and Directions'!$A$2:$D$283,3,FALSE),VLOOKUP(D1948,'Routes and Directions'!$A$2:$D$283,4,FALSE))</f>
        <v>NB</v>
      </c>
      <c r="H1948" s="646">
        <v>15.837</v>
      </c>
      <c r="I1948" s="646">
        <v>15.961</v>
      </c>
      <c r="K1948" s="646">
        <v>15.837</v>
      </c>
      <c r="L1948" s="646">
        <v>15.961</v>
      </c>
      <c r="M1948" s="646" t="s">
        <v>118</v>
      </c>
      <c r="N1948" s="657" t="s">
        <v>115</v>
      </c>
      <c r="O1948" s="646" t="s">
        <v>428</v>
      </c>
    </row>
    <row r="1949" spans="1:15">
      <c r="A1949" s="647">
        <v>1948</v>
      </c>
      <c r="B1949" s="647">
        <v>5000</v>
      </c>
      <c r="C1949" s="646" t="s">
        <v>195</v>
      </c>
      <c r="D1949" s="646">
        <v>41</v>
      </c>
      <c r="F1949" s="654" t="str">
        <f>IF(M1949="R",VLOOKUP(D1949,'Routes and Directions'!$A$2:$D$283,3,FALSE),VLOOKUP(D1949,'Routes and Directions'!$A$2:$D$283,4,FALSE))</f>
        <v>NB</v>
      </c>
      <c r="G1949" s="646" t="s">
        <v>118</v>
      </c>
      <c r="H1949" s="646">
        <v>15.961</v>
      </c>
      <c r="I1949" s="646">
        <v>16.106999999999999</v>
      </c>
      <c r="K1949" s="646">
        <v>15.961</v>
      </c>
      <c r="L1949" s="646">
        <v>16.106999999999999</v>
      </c>
      <c r="M1949" s="646" t="s">
        <v>118</v>
      </c>
      <c r="N1949" s="657" t="s">
        <v>123</v>
      </c>
      <c r="O1949" s="646" t="s">
        <v>428</v>
      </c>
    </row>
    <row r="1950" spans="1:15">
      <c r="A1950" s="647">
        <v>1949</v>
      </c>
      <c r="B1950" s="647">
        <v>5000</v>
      </c>
      <c r="C1950" s="646" t="s">
        <v>195</v>
      </c>
      <c r="D1950" s="646">
        <v>41</v>
      </c>
      <c r="F1950" s="654" t="str">
        <f>IF(M1950="R",VLOOKUP(D1950,'Routes and Directions'!$A$2:$D$283,3,FALSE),VLOOKUP(D1950,'Routes and Directions'!$A$2:$D$283,4,FALSE))</f>
        <v>NB</v>
      </c>
      <c r="G1950" s="646" t="s">
        <v>118</v>
      </c>
      <c r="H1950" s="650">
        <v>16.106999999999999</v>
      </c>
      <c r="I1950" s="650">
        <v>18.079999999999998</v>
      </c>
      <c r="K1950" s="646">
        <v>16.106999999999999</v>
      </c>
      <c r="L1950" s="646">
        <v>18.079999999999998</v>
      </c>
      <c r="M1950" s="646" t="s">
        <v>118</v>
      </c>
      <c r="N1950" s="657" t="s">
        <v>115</v>
      </c>
      <c r="O1950" s="646" t="s">
        <v>428</v>
      </c>
    </row>
    <row r="1951" spans="1:15">
      <c r="A1951" s="647">
        <v>1950</v>
      </c>
      <c r="B1951" s="647">
        <v>10000</v>
      </c>
      <c r="C1951" s="646" t="s">
        <v>195</v>
      </c>
      <c r="D1951" s="646">
        <v>41</v>
      </c>
      <c r="F1951" s="654" t="str">
        <f>IF(M1951="R",VLOOKUP(D1951,'Routes and Directions'!$A$2:$D$283,3,FALSE),VLOOKUP(D1951,'Routes and Directions'!$A$2:$D$283,4,FALSE))</f>
        <v>NB</v>
      </c>
      <c r="H1951" s="650">
        <v>19.7</v>
      </c>
      <c r="I1951" s="650">
        <v>43.81</v>
      </c>
      <c r="K1951" s="646">
        <v>18.079999999999998</v>
      </c>
      <c r="L1951" s="646">
        <v>42.19</v>
      </c>
      <c r="M1951" s="646" t="s">
        <v>118</v>
      </c>
      <c r="N1951" s="657" t="s">
        <v>115</v>
      </c>
      <c r="O1951" s="646" t="s">
        <v>428</v>
      </c>
    </row>
    <row r="1952" spans="1:15">
      <c r="A1952" s="647">
        <v>1951</v>
      </c>
      <c r="B1952" s="647">
        <v>27400</v>
      </c>
      <c r="C1952" s="646" t="s">
        <v>195</v>
      </c>
      <c r="D1952" s="646">
        <v>41</v>
      </c>
      <c r="F1952" s="654" t="str">
        <f>IF(M1952="R",VLOOKUP(D1952,'Routes and Directions'!$A$2:$D$283,3,FALSE),VLOOKUP(D1952,'Routes and Directions'!$A$2:$D$283,4,FALSE))</f>
        <v>NB</v>
      </c>
      <c r="H1952" s="646">
        <v>43.85</v>
      </c>
      <c r="I1952" s="646">
        <v>50.433999999999997</v>
      </c>
      <c r="K1952" s="646">
        <v>42.19</v>
      </c>
      <c r="L1952" s="646">
        <v>48.774000000000001</v>
      </c>
      <c r="M1952" s="646" t="s">
        <v>118</v>
      </c>
      <c r="N1952" s="657" t="s">
        <v>115</v>
      </c>
      <c r="O1952" s="646" t="s">
        <v>428</v>
      </c>
    </row>
    <row r="1953" spans="1:15">
      <c r="A1953" s="647">
        <v>1952</v>
      </c>
      <c r="B1953" s="647">
        <v>29600</v>
      </c>
      <c r="C1953" s="646" t="s">
        <v>198</v>
      </c>
      <c r="D1953" s="646">
        <v>41</v>
      </c>
      <c r="F1953" s="654" t="str">
        <f>IF(M1953="R",VLOOKUP(D1953,'Routes and Directions'!$A$2:$D$283,3,FALSE),VLOOKUP(D1953,'Routes and Directions'!$A$2:$D$283,4,FALSE))</f>
        <v>NB</v>
      </c>
      <c r="H1953" s="646">
        <v>0</v>
      </c>
      <c r="I1953" s="646">
        <v>4.9779999999999998</v>
      </c>
      <c r="K1953" s="646">
        <v>48.774000000000001</v>
      </c>
      <c r="L1953" s="646">
        <v>53.752000000000002</v>
      </c>
      <c r="M1953" s="646" t="s">
        <v>118</v>
      </c>
      <c r="N1953" s="657" t="s">
        <v>115</v>
      </c>
      <c r="O1953" s="646" t="s">
        <v>428</v>
      </c>
    </row>
    <row r="1954" spans="1:15">
      <c r="A1954" s="647">
        <v>1953</v>
      </c>
      <c r="B1954" s="647">
        <v>30800</v>
      </c>
      <c r="C1954" s="646" t="s">
        <v>199</v>
      </c>
      <c r="D1954" s="646">
        <v>41</v>
      </c>
      <c r="F1954" s="654" t="str">
        <f>IF(M1954="R",VLOOKUP(D1954,'Routes and Directions'!$A$2:$D$283,3,FALSE),VLOOKUP(D1954,'Routes and Directions'!$A$2:$D$283,4,FALSE))</f>
        <v>NB</v>
      </c>
      <c r="H1954" s="646">
        <v>0</v>
      </c>
      <c r="I1954" s="646">
        <v>16.074000000000002</v>
      </c>
      <c r="K1954" s="646">
        <v>53.752000000000002</v>
      </c>
      <c r="L1954" s="646">
        <v>69.825999999999993</v>
      </c>
      <c r="M1954" s="646" t="s">
        <v>118</v>
      </c>
      <c r="N1954" s="657" t="s">
        <v>115</v>
      </c>
      <c r="O1954" s="646" t="s">
        <v>428</v>
      </c>
    </row>
    <row r="1955" spans="1:15">
      <c r="A1955" s="647">
        <v>1954</v>
      </c>
      <c r="B1955" s="647">
        <v>30800</v>
      </c>
      <c r="C1955" s="646" t="s">
        <v>199</v>
      </c>
      <c r="D1955" s="646">
        <v>41</v>
      </c>
      <c r="F1955" s="654" t="str">
        <f>IF(M1955="R",VLOOKUP(D1955,'Routes and Directions'!$A$2:$D$283,3,FALSE),VLOOKUP(D1955,'Routes and Directions'!$A$2:$D$283,4,FALSE))</f>
        <v>NB</v>
      </c>
      <c r="H1955" s="646">
        <v>16.074000000000002</v>
      </c>
      <c r="I1955" s="646">
        <v>16.798999999999999</v>
      </c>
      <c r="K1955" s="646">
        <v>69.825999999999993</v>
      </c>
      <c r="L1955" s="646">
        <v>70.551000000000002</v>
      </c>
      <c r="M1955" s="646" t="s">
        <v>118</v>
      </c>
      <c r="N1955" s="657" t="s">
        <v>123</v>
      </c>
      <c r="O1955" s="646" t="s">
        <v>428</v>
      </c>
    </row>
    <row r="1956" spans="1:15">
      <c r="A1956" s="647">
        <v>1955</v>
      </c>
      <c r="B1956" s="647">
        <v>30800</v>
      </c>
      <c r="C1956" s="646" t="s">
        <v>199</v>
      </c>
      <c r="D1956" s="646">
        <v>41</v>
      </c>
      <c r="F1956" s="654" t="str">
        <f>IF(M1956="R",VLOOKUP(D1956,'Routes and Directions'!$A$2:$D$283,3,FALSE),VLOOKUP(D1956,'Routes and Directions'!$A$2:$D$283,4,FALSE))</f>
        <v>NB</v>
      </c>
      <c r="H1956" s="646">
        <v>16.798999999999999</v>
      </c>
      <c r="I1956" s="646">
        <v>36.726999999999997</v>
      </c>
      <c r="K1956" s="646">
        <v>70.551000000000002</v>
      </c>
      <c r="L1956" s="646">
        <v>90.478999999999999</v>
      </c>
      <c r="M1956" s="646" t="s">
        <v>118</v>
      </c>
      <c r="N1956" s="657" t="s">
        <v>115</v>
      </c>
      <c r="O1956" s="646" t="s">
        <v>428</v>
      </c>
    </row>
    <row r="1957" spans="1:15">
      <c r="A1957" s="647">
        <v>1956</v>
      </c>
      <c r="B1957" s="647">
        <v>46400</v>
      </c>
      <c r="C1957" s="646" t="s">
        <v>199</v>
      </c>
      <c r="D1957" s="646">
        <v>41</v>
      </c>
      <c r="F1957" s="654" t="str">
        <f>IF(M1957="R",VLOOKUP(D1957,'Routes and Directions'!$A$2:$D$283,3,FALSE),VLOOKUP(D1957,'Routes and Directions'!$A$2:$D$283,4,FALSE))</f>
        <v>NB</v>
      </c>
      <c r="G1957" s="646" t="s">
        <v>118</v>
      </c>
      <c r="H1957" s="646">
        <v>36.726999999999997</v>
      </c>
      <c r="I1957" s="646">
        <v>38.131999999999998</v>
      </c>
      <c r="K1957" s="646">
        <v>90.478999999999999</v>
      </c>
      <c r="L1957" s="646">
        <v>91.884</v>
      </c>
      <c r="M1957" s="646" t="s">
        <v>118</v>
      </c>
      <c r="N1957" s="657" t="s">
        <v>115</v>
      </c>
      <c r="O1957" s="646" t="s">
        <v>428</v>
      </c>
    </row>
    <row r="1958" spans="1:15">
      <c r="A1958" s="647">
        <v>1957</v>
      </c>
      <c r="B1958" s="647">
        <v>47200</v>
      </c>
      <c r="C1958" s="646" t="s">
        <v>199</v>
      </c>
      <c r="D1958" s="646">
        <v>41</v>
      </c>
      <c r="F1958" s="654" t="str">
        <f>IF(M1958="R",VLOOKUP(D1958,'Routes and Directions'!$A$2:$D$283,3,FALSE),VLOOKUP(D1958,'Routes and Directions'!$A$2:$D$283,4,FALSE))</f>
        <v>NB</v>
      </c>
      <c r="H1958" s="646">
        <v>38.44</v>
      </c>
      <c r="I1958" s="646">
        <v>39.280999999999999</v>
      </c>
      <c r="K1958" s="646">
        <v>91.884</v>
      </c>
      <c r="L1958" s="646">
        <v>92.724999999999994</v>
      </c>
      <c r="M1958" s="646" t="s">
        <v>118</v>
      </c>
      <c r="N1958" s="657" t="s">
        <v>115</v>
      </c>
      <c r="O1958" s="646" t="s">
        <v>428</v>
      </c>
    </row>
    <row r="1959" spans="1:15">
      <c r="A1959" s="647">
        <v>1958</v>
      </c>
      <c r="B1959" s="647">
        <v>50000</v>
      </c>
      <c r="C1959" s="646" t="s">
        <v>199</v>
      </c>
      <c r="D1959" s="646">
        <v>41</v>
      </c>
      <c r="F1959" s="654" t="str">
        <f>IF(M1959="R",VLOOKUP(D1959,'Routes and Directions'!$A$2:$D$283,3,FALSE),VLOOKUP(D1959,'Routes and Directions'!$A$2:$D$283,4,FALSE))</f>
        <v>NB</v>
      </c>
      <c r="G1959" s="646" t="s">
        <v>118</v>
      </c>
      <c r="H1959" s="646">
        <v>39.246000000000002</v>
      </c>
      <c r="I1959" s="646">
        <v>39.271999999999998</v>
      </c>
      <c r="K1959" s="646">
        <v>92.724999999999994</v>
      </c>
      <c r="L1959" s="646">
        <v>92.751000000000005</v>
      </c>
      <c r="M1959" s="646" t="s">
        <v>118</v>
      </c>
      <c r="N1959" s="657" t="s">
        <v>115</v>
      </c>
      <c r="O1959" s="646" t="s">
        <v>428</v>
      </c>
    </row>
    <row r="1960" spans="1:15">
      <c r="A1960" s="647">
        <v>1959</v>
      </c>
      <c r="B1960" s="647">
        <v>50000</v>
      </c>
      <c r="C1960" s="646" t="s">
        <v>199</v>
      </c>
      <c r="D1960" s="646">
        <v>41</v>
      </c>
      <c r="F1960" s="654" t="str">
        <f>IF(M1960="R",VLOOKUP(D1960,'Routes and Directions'!$A$2:$D$283,3,FALSE),VLOOKUP(D1960,'Routes and Directions'!$A$2:$D$283,4,FALSE))</f>
        <v>NB</v>
      </c>
      <c r="G1960" s="646" t="s">
        <v>118</v>
      </c>
      <c r="H1960" s="646">
        <v>39.271999999999998</v>
      </c>
      <c r="I1960" s="646">
        <v>48.283000000000001</v>
      </c>
      <c r="K1960" s="646">
        <v>92.751000000000005</v>
      </c>
      <c r="L1960" s="646">
        <v>101.762</v>
      </c>
      <c r="M1960" s="646" t="s">
        <v>118</v>
      </c>
      <c r="N1960" s="657" t="s">
        <v>123</v>
      </c>
      <c r="O1960" s="646" t="s">
        <v>428</v>
      </c>
    </row>
    <row r="1961" spans="1:15">
      <c r="A1961" s="647">
        <v>1960</v>
      </c>
      <c r="B1961" s="647">
        <v>69000</v>
      </c>
      <c r="C1961" s="646" t="s">
        <v>197</v>
      </c>
      <c r="D1961" s="646">
        <v>41</v>
      </c>
      <c r="F1961" s="654" t="str">
        <f>IF(M1961="R",VLOOKUP(D1961,'Routes and Directions'!$A$2:$D$283,3,FALSE),VLOOKUP(D1961,'Routes and Directions'!$A$2:$D$283,4,FALSE))</f>
        <v>NB</v>
      </c>
      <c r="G1961" s="646" t="s">
        <v>118</v>
      </c>
      <c r="H1961" s="646">
        <v>0</v>
      </c>
      <c r="I1961" s="646">
        <v>0.28399999999999997</v>
      </c>
      <c r="K1961" s="646">
        <v>101.762</v>
      </c>
      <c r="L1961" s="646">
        <v>102.04600000000001</v>
      </c>
      <c r="M1961" s="646" t="s">
        <v>118</v>
      </c>
      <c r="N1961" s="657" t="s">
        <v>123</v>
      </c>
      <c r="O1961" s="646" t="s">
        <v>428</v>
      </c>
    </row>
    <row r="1962" spans="1:15">
      <c r="A1962" s="647">
        <v>1961</v>
      </c>
      <c r="B1962" s="647">
        <v>69000</v>
      </c>
      <c r="C1962" s="646" t="s">
        <v>197</v>
      </c>
      <c r="D1962" s="646">
        <v>41</v>
      </c>
      <c r="F1962" s="654" t="str">
        <f>IF(M1962="R",VLOOKUP(D1962,'Routes and Directions'!$A$2:$D$283,3,FALSE),VLOOKUP(D1962,'Routes and Directions'!$A$2:$D$283,4,FALSE))</f>
        <v>NB</v>
      </c>
      <c r="G1962" s="646" t="s">
        <v>118</v>
      </c>
      <c r="H1962" s="646">
        <v>0.28399999999999997</v>
      </c>
      <c r="I1962" s="646">
        <v>5.6109999999999998</v>
      </c>
      <c r="K1962" s="646">
        <v>102.04600000000001</v>
      </c>
      <c r="L1962" s="646">
        <v>107.373</v>
      </c>
      <c r="M1962" s="646" t="s">
        <v>118</v>
      </c>
      <c r="N1962" s="657" t="s">
        <v>115</v>
      </c>
      <c r="O1962" s="646" t="s">
        <v>428</v>
      </c>
    </row>
    <row r="1963" spans="1:15">
      <c r="A1963" s="647">
        <v>1962</v>
      </c>
      <c r="B1963" s="647">
        <v>70000</v>
      </c>
      <c r="C1963" s="646" t="s">
        <v>197</v>
      </c>
      <c r="D1963" s="646">
        <v>41</v>
      </c>
      <c r="F1963" s="654" t="str">
        <f>IF(M1963="R",VLOOKUP(D1963,'Routes and Directions'!$A$2:$D$283,3,FALSE),VLOOKUP(D1963,'Routes and Directions'!$A$2:$D$283,4,FALSE))</f>
        <v>NB</v>
      </c>
      <c r="G1963" s="646" t="s">
        <v>119</v>
      </c>
      <c r="H1963" s="650">
        <v>5.6109999999999998</v>
      </c>
      <c r="I1963" s="650">
        <v>6.1929999999999996</v>
      </c>
      <c r="K1963" s="646">
        <v>107.373</v>
      </c>
      <c r="L1963" s="646">
        <v>107.955</v>
      </c>
      <c r="M1963" s="646" t="s">
        <v>118</v>
      </c>
      <c r="N1963" s="657" t="s">
        <v>115</v>
      </c>
      <c r="O1963" s="646" t="s">
        <v>428</v>
      </c>
    </row>
    <row r="1964" spans="1:15">
      <c r="A1964" s="647">
        <v>1963</v>
      </c>
      <c r="B1964" s="647">
        <v>71000</v>
      </c>
      <c r="C1964" s="646" t="s">
        <v>197</v>
      </c>
      <c r="D1964" s="646">
        <v>41</v>
      </c>
      <c r="F1964" s="654" t="str">
        <f>IF(M1964="R",VLOOKUP(D1964,'Routes and Directions'!$A$2:$D$283,3,FALSE),VLOOKUP(D1964,'Routes and Directions'!$A$2:$D$283,4,FALSE))</f>
        <v>NB</v>
      </c>
      <c r="G1964" s="646" t="s">
        <v>118</v>
      </c>
      <c r="H1964" s="650">
        <v>6.202</v>
      </c>
      <c r="I1964" s="650">
        <v>10.108000000000001</v>
      </c>
      <c r="K1964" s="646">
        <v>107.955</v>
      </c>
      <c r="L1964" s="646">
        <v>111.861</v>
      </c>
      <c r="M1964" s="646" t="s">
        <v>118</v>
      </c>
      <c r="N1964" s="657" t="s">
        <v>115</v>
      </c>
      <c r="O1964" s="646" t="s">
        <v>428</v>
      </c>
    </row>
    <row r="1965" spans="1:15">
      <c r="A1965" s="647">
        <v>1964</v>
      </c>
      <c r="B1965" s="647">
        <v>71000</v>
      </c>
      <c r="C1965" s="646" t="s">
        <v>197</v>
      </c>
      <c r="D1965" s="646">
        <v>41</v>
      </c>
      <c r="F1965" s="654" t="str">
        <f>IF(M1965="R",VLOOKUP(D1965,'Routes and Directions'!$A$2:$D$283,3,FALSE),VLOOKUP(D1965,'Routes and Directions'!$A$2:$D$283,4,FALSE))</f>
        <v>NB</v>
      </c>
      <c r="G1965" s="646" t="s">
        <v>118</v>
      </c>
      <c r="H1965" s="646">
        <v>10.108000000000001</v>
      </c>
      <c r="I1965" s="646">
        <v>12.343999999999999</v>
      </c>
      <c r="K1965" s="646">
        <v>111.861</v>
      </c>
      <c r="L1965" s="646">
        <v>114.09699999999999</v>
      </c>
      <c r="M1965" s="646" t="s">
        <v>118</v>
      </c>
      <c r="N1965" s="657" t="s">
        <v>123</v>
      </c>
      <c r="O1965" s="646" t="s">
        <v>428</v>
      </c>
    </row>
    <row r="1966" spans="1:15">
      <c r="A1966" s="647">
        <v>1965</v>
      </c>
      <c r="B1966" s="647">
        <v>75000</v>
      </c>
      <c r="C1966" s="646" t="s">
        <v>197</v>
      </c>
      <c r="D1966" s="646">
        <v>41</v>
      </c>
      <c r="F1966" s="654" t="str">
        <f>IF(M1966="R",VLOOKUP(D1966,'Routes and Directions'!$A$2:$D$283,3,FALSE),VLOOKUP(D1966,'Routes and Directions'!$A$2:$D$283,4,FALSE))</f>
        <v>NB</v>
      </c>
      <c r="G1966" s="646" t="s">
        <v>118</v>
      </c>
      <c r="H1966" s="646">
        <v>12.343999999999999</v>
      </c>
      <c r="I1966" s="646">
        <v>14.101000000000001</v>
      </c>
      <c r="K1966" s="646">
        <v>114.09699999999999</v>
      </c>
      <c r="L1966" s="646">
        <v>115.854</v>
      </c>
      <c r="M1966" s="646" t="s">
        <v>118</v>
      </c>
      <c r="N1966" s="657" t="s">
        <v>115</v>
      </c>
      <c r="O1966" s="646" t="s">
        <v>428</v>
      </c>
    </row>
    <row r="1967" spans="1:15">
      <c r="A1967" s="647">
        <v>1966</v>
      </c>
      <c r="B1967" s="647">
        <v>75000</v>
      </c>
      <c r="C1967" s="646" t="s">
        <v>197</v>
      </c>
      <c r="D1967" s="646">
        <v>41</v>
      </c>
      <c r="F1967" s="654" t="str">
        <f>IF(M1967="R",VLOOKUP(D1967,'Routes and Directions'!$A$2:$D$283,3,FALSE),VLOOKUP(D1967,'Routes and Directions'!$A$2:$D$283,4,FALSE))</f>
        <v>NB</v>
      </c>
      <c r="G1967" s="646" t="s">
        <v>118</v>
      </c>
      <c r="H1967" s="646">
        <v>14.101000000000001</v>
      </c>
      <c r="I1967" s="646">
        <v>15.362</v>
      </c>
      <c r="K1967" s="646">
        <v>115.854</v>
      </c>
      <c r="L1967" s="646">
        <v>117.11499999999999</v>
      </c>
      <c r="M1967" s="646" t="s">
        <v>118</v>
      </c>
      <c r="N1967" s="657" t="s">
        <v>123</v>
      </c>
      <c r="O1967" s="646" t="s">
        <v>428</v>
      </c>
    </row>
    <row r="1968" spans="1:15">
      <c r="A1968" s="647">
        <v>1967</v>
      </c>
      <c r="B1968" s="647">
        <v>75000</v>
      </c>
      <c r="C1968" s="646" t="s">
        <v>197</v>
      </c>
      <c r="D1968" s="646">
        <v>41</v>
      </c>
      <c r="F1968" s="654" t="str">
        <f>IF(M1968="R",VLOOKUP(D1968,'Routes and Directions'!$A$2:$D$283,3,FALSE),VLOOKUP(D1968,'Routes and Directions'!$A$2:$D$283,4,FALSE))</f>
        <v>NB</v>
      </c>
      <c r="G1968" s="646" t="s">
        <v>118</v>
      </c>
      <c r="H1968" s="646">
        <v>15.362</v>
      </c>
      <c r="I1968" s="646">
        <v>15.679</v>
      </c>
      <c r="K1968" s="646">
        <v>117.11499999999999</v>
      </c>
      <c r="L1968" s="646">
        <v>117.432</v>
      </c>
      <c r="M1968" s="646" t="s">
        <v>118</v>
      </c>
      <c r="N1968" s="657" t="s">
        <v>115</v>
      </c>
      <c r="O1968" s="646" t="s">
        <v>428</v>
      </c>
    </row>
    <row r="1969" spans="1:15">
      <c r="A1969" s="647">
        <v>1968</v>
      </c>
      <c r="B1969" s="647">
        <v>75000</v>
      </c>
      <c r="C1969" s="646" t="s">
        <v>197</v>
      </c>
      <c r="D1969" s="646">
        <v>41</v>
      </c>
      <c r="F1969" s="654" t="str">
        <f>IF(M1969="R",VLOOKUP(D1969,'Routes and Directions'!$A$2:$D$283,3,FALSE),VLOOKUP(D1969,'Routes and Directions'!$A$2:$D$283,4,FALSE))</f>
        <v>NB</v>
      </c>
      <c r="G1969" s="646" t="s">
        <v>118</v>
      </c>
      <c r="H1969" s="646">
        <v>15.679</v>
      </c>
      <c r="I1969" s="646">
        <v>32.33</v>
      </c>
      <c r="K1969" s="646">
        <v>117.432</v>
      </c>
      <c r="L1969" s="646">
        <v>134.083</v>
      </c>
      <c r="M1969" s="646" t="s">
        <v>118</v>
      </c>
      <c r="N1969" s="657" t="s">
        <v>123</v>
      </c>
      <c r="O1969" s="646" t="s">
        <v>428</v>
      </c>
    </row>
    <row r="1970" spans="1:15">
      <c r="A1970" s="647">
        <v>1969</v>
      </c>
      <c r="B1970" s="647">
        <v>124180</v>
      </c>
      <c r="C1970" s="646" t="s">
        <v>197</v>
      </c>
      <c r="D1970" s="646">
        <v>41</v>
      </c>
      <c r="F1970" s="654" t="str">
        <f>IF(M1970="R",VLOOKUP(D1970,'Routes and Directions'!$A$2:$D$283,3,FALSE),VLOOKUP(D1970,'Routes and Directions'!$A$2:$D$283,4,FALSE))</f>
        <v>NB</v>
      </c>
      <c r="G1970" s="646" t="s">
        <v>122</v>
      </c>
      <c r="H1970" s="646">
        <v>32.33</v>
      </c>
      <c r="I1970" s="646">
        <v>32.68</v>
      </c>
      <c r="K1970" s="646">
        <v>134.083</v>
      </c>
      <c r="L1970" s="646">
        <v>134.43299999999999</v>
      </c>
      <c r="M1970" s="646" t="s">
        <v>118</v>
      </c>
      <c r="N1970" s="657" t="s">
        <v>123</v>
      </c>
      <c r="O1970" s="646" t="s">
        <v>428</v>
      </c>
    </row>
    <row r="1971" spans="1:15">
      <c r="A1971" s="647">
        <v>1970</v>
      </c>
      <c r="B1971" s="647">
        <v>124350</v>
      </c>
      <c r="C1971" s="646" t="s">
        <v>197</v>
      </c>
      <c r="D1971" s="646">
        <v>41</v>
      </c>
      <c r="F1971" s="654" t="str">
        <f>IF(M1971="R",VLOOKUP(D1971,'Routes and Directions'!$A$2:$D$283,3,FALSE),VLOOKUP(D1971,'Routes and Directions'!$A$2:$D$283,4,FALSE))</f>
        <v>NB</v>
      </c>
      <c r="H1971" s="646">
        <v>32.880000000000003</v>
      </c>
      <c r="I1971" s="646">
        <v>33.448999999999998</v>
      </c>
      <c r="K1971" s="646">
        <v>134.43299999999999</v>
      </c>
      <c r="L1971" s="646">
        <v>135.00200000000001</v>
      </c>
      <c r="M1971" s="646" t="s">
        <v>118</v>
      </c>
      <c r="N1971" s="657" t="s">
        <v>115</v>
      </c>
      <c r="O1971" s="646" t="s">
        <v>428</v>
      </c>
    </row>
    <row r="1972" spans="1:15">
      <c r="A1972" s="647">
        <v>1971</v>
      </c>
      <c r="B1972" s="647">
        <v>125600</v>
      </c>
      <c r="C1972" s="646" t="s">
        <v>200</v>
      </c>
      <c r="D1972" s="646">
        <v>41</v>
      </c>
      <c r="F1972" s="654" t="str">
        <f>IF(M1972="R",VLOOKUP(D1972,'Routes and Directions'!$A$2:$D$283,3,FALSE),VLOOKUP(D1972,'Routes and Directions'!$A$2:$D$283,4,FALSE))</f>
        <v>NB</v>
      </c>
      <c r="H1972" s="646">
        <v>0</v>
      </c>
      <c r="I1972" s="646">
        <v>5.3410000000000002</v>
      </c>
      <c r="K1972" s="646">
        <v>135.00200000000001</v>
      </c>
      <c r="L1972" s="646">
        <v>140.34299999999999</v>
      </c>
      <c r="M1972" s="646" t="s">
        <v>118</v>
      </c>
      <c r="N1972" s="657" t="s">
        <v>115</v>
      </c>
      <c r="O1972" s="646" t="s">
        <v>428</v>
      </c>
    </row>
    <row r="1973" spans="1:15">
      <c r="A1973" s="647">
        <v>1972</v>
      </c>
      <c r="B1973" s="647">
        <v>125600</v>
      </c>
      <c r="C1973" s="646" t="s">
        <v>200</v>
      </c>
      <c r="D1973" s="646">
        <v>41</v>
      </c>
      <c r="F1973" s="654" t="str">
        <f>IF(M1973="R",VLOOKUP(D1973,'Routes and Directions'!$A$2:$D$283,3,FALSE),VLOOKUP(D1973,'Routes and Directions'!$A$2:$D$283,4,FALSE))</f>
        <v>NB</v>
      </c>
      <c r="H1973" s="646">
        <v>5.3410000000000002</v>
      </c>
      <c r="I1973" s="646">
        <v>6.2279999999999998</v>
      </c>
      <c r="K1973" s="646">
        <v>140.34299999999999</v>
      </c>
      <c r="L1973" s="646">
        <v>141.22999999999999</v>
      </c>
      <c r="M1973" s="646" t="s">
        <v>118</v>
      </c>
      <c r="N1973" s="657" t="s">
        <v>123</v>
      </c>
      <c r="O1973" s="646" t="s">
        <v>428</v>
      </c>
    </row>
    <row r="1974" spans="1:15">
      <c r="A1974" s="647">
        <v>1973</v>
      </c>
      <c r="B1974" s="647">
        <v>125600</v>
      </c>
      <c r="C1974" s="646" t="s">
        <v>200</v>
      </c>
      <c r="D1974" s="646">
        <v>41</v>
      </c>
      <c r="F1974" s="654" t="str">
        <f>IF(M1974="R",VLOOKUP(D1974,'Routes and Directions'!$A$2:$D$283,3,FALSE),VLOOKUP(D1974,'Routes and Directions'!$A$2:$D$283,4,FALSE))</f>
        <v>NB</v>
      </c>
      <c r="H1974" s="646">
        <v>6.2279999999999998</v>
      </c>
      <c r="I1974" s="646">
        <v>28.02</v>
      </c>
      <c r="K1974" s="646">
        <v>141.22999999999999</v>
      </c>
      <c r="L1974" s="646">
        <v>163.02199999999999</v>
      </c>
      <c r="M1974" s="646" t="s">
        <v>118</v>
      </c>
      <c r="N1974" s="657" t="s">
        <v>115</v>
      </c>
      <c r="O1974" s="646" t="s">
        <v>428</v>
      </c>
    </row>
    <row r="1975" spans="1:15">
      <c r="A1975" s="647">
        <v>1974</v>
      </c>
      <c r="B1975" s="647">
        <v>125600</v>
      </c>
      <c r="C1975" s="646" t="s">
        <v>200</v>
      </c>
      <c r="D1975" s="646">
        <v>41</v>
      </c>
      <c r="F1975" s="654" t="str">
        <f>IF(M1975="R",VLOOKUP(D1975,'Routes and Directions'!$A$2:$D$283,3,FALSE),VLOOKUP(D1975,'Routes and Directions'!$A$2:$D$283,4,FALSE))</f>
        <v>NB</v>
      </c>
      <c r="H1975" s="646">
        <v>28.02</v>
      </c>
      <c r="I1975" s="646">
        <v>28.562999999999999</v>
      </c>
      <c r="K1975" s="646">
        <v>163.02199999999999</v>
      </c>
      <c r="L1975" s="646">
        <v>163.565</v>
      </c>
      <c r="M1975" s="646" t="s">
        <v>118</v>
      </c>
      <c r="N1975" s="657" t="s">
        <v>123</v>
      </c>
      <c r="O1975" s="646" t="s">
        <v>428</v>
      </c>
    </row>
    <row r="1976" spans="1:15">
      <c r="A1976" s="647">
        <v>1975</v>
      </c>
      <c r="B1976" s="647">
        <v>125600</v>
      </c>
      <c r="C1976" s="646" t="s">
        <v>200</v>
      </c>
      <c r="D1976" s="646">
        <v>41</v>
      </c>
      <c r="F1976" s="654" t="str">
        <f>IF(M1976="R",VLOOKUP(D1976,'Routes and Directions'!$A$2:$D$283,3,FALSE),VLOOKUP(D1976,'Routes and Directions'!$A$2:$D$283,4,FALSE))</f>
        <v>NB</v>
      </c>
      <c r="H1976" s="646">
        <v>28.562999999999999</v>
      </c>
      <c r="I1976" s="646">
        <v>28.715</v>
      </c>
      <c r="K1976" s="646">
        <v>163.565</v>
      </c>
      <c r="L1976" s="646">
        <v>163.71700000000001</v>
      </c>
      <c r="M1976" s="646" t="s">
        <v>118</v>
      </c>
      <c r="N1976" s="657" t="s">
        <v>115</v>
      </c>
      <c r="O1976" s="646" t="s">
        <v>428</v>
      </c>
    </row>
    <row r="1977" spans="1:15">
      <c r="A1977" s="647">
        <v>1976</v>
      </c>
      <c r="B1977" s="647">
        <v>125600</v>
      </c>
      <c r="C1977" s="646" t="s">
        <v>200</v>
      </c>
      <c r="D1977" s="646">
        <v>41</v>
      </c>
      <c r="F1977" s="654" t="str">
        <f>IF(M1977="R",VLOOKUP(D1977,'Routes and Directions'!$A$2:$D$283,3,FALSE),VLOOKUP(D1977,'Routes and Directions'!$A$2:$D$283,4,FALSE))</f>
        <v>NB</v>
      </c>
      <c r="H1977" s="646">
        <v>28.715</v>
      </c>
      <c r="I1977" s="646">
        <v>28.928000000000001</v>
      </c>
      <c r="K1977" s="646">
        <v>163.71700000000001</v>
      </c>
      <c r="L1977" s="646">
        <v>163.93</v>
      </c>
      <c r="M1977" s="646" t="s">
        <v>118</v>
      </c>
      <c r="N1977" s="657" t="s">
        <v>123</v>
      </c>
      <c r="O1977" s="646" t="s">
        <v>428</v>
      </c>
    </row>
    <row r="1978" spans="1:15">
      <c r="A1978" s="647">
        <v>1977</v>
      </c>
      <c r="B1978" s="647">
        <v>125600</v>
      </c>
      <c r="C1978" s="646" t="s">
        <v>200</v>
      </c>
      <c r="D1978" s="646">
        <v>41</v>
      </c>
      <c r="F1978" s="654" t="str">
        <f>IF(M1978="R",VLOOKUP(D1978,'Routes and Directions'!$A$2:$D$283,3,FALSE),VLOOKUP(D1978,'Routes and Directions'!$A$2:$D$283,4,FALSE))</f>
        <v>NB</v>
      </c>
      <c r="H1978" s="646">
        <v>28.928000000000001</v>
      </c>
      <c r="I1978" s="646">
        <v>40.625</v>
      </c>
      <c r="K1978" s="646">
        <v>163.93</v>
      </c>
      <c r="L1978" s="646">
        <v>175.62700000000001</v>
      </c>
      <c r="M1978" s="646" t="s">
        <v>118</v>
      </c>
      <c r="N1978" s="657" t="s">
        <v>115</v>
      </c>
      <c r="O1978" s="646" t="s">
        <v>428</v>
      </c>
    </row>
    <row r="1979" spans="1:15">
      <c r="A1979" s="647">
        <v>1978</v>
      </c>
      <c r="B1979" s="647">
        <v>144020</v>
      </c>
      <c r="C1979" s="646" t="s">
        <v>200</v>
      </c>
      <c r="D1979" s="646">
        <v>41</v>
      </c>
      <c r="F1979" s="654" t="str">
        <f>IF(M1979="R",VLOOKUP(D1979,'Routes and Directions'!$A$2:$D$283,3,FALSE),VLOOKUP(D1979,'Routes and Directions'!$A$2:$D$283,4,FALSE))</f>
        <v>NB</v>
      </c>
      <c r="G1979" s="646" t="s">
        <v>118</v>
      </c>
      <c r="H1979" s="646">
        <v>40.625</v>
      </c>
      <c r="I1979" s="646">
        <v>40.784999999999997</v>
      </c>
      <c r="K1979" s="646">
        <v>175.62700000000001</v>
      </c>
      <c r="L1979" s="646">
        <v>175.78700000000001</v>
      </c>
      <c r="M1979" s="646" t="s">
        <v>118</v>
      </c>
      <c r="N1979" s="657" t="s">
        <v>115</v>
      </c>
      <c r="O1979" s="646" t="s">
        <v>428</v>
      </c>
    </row>
    <row r="1980" spans="1:15">
      <c r="A1980" s="647">
        <v>1979</v>
      </c>
      <c r="B1980" s="647">
        <v>144350</v>
      </c>
      <c r="C1980" s="646" t="s">
        <v>200</v>
      </c>
      <c r="D1980" s="646">
        <v>41</v>
      </c>
      <c r="F1980" s="654" t="str">
        <f>IF(M1980="R",VLOOKUP(D1980,'Routes and Directions'!$A$2:$D$283,3,FALSE),VLOOKUP(D1980,'Routes and Directions'!$A$2:$D$283,4,FALSE))</f>
        <v>NB</v>
      </c>
      <c r="H1980" s="646">
        <v>40.820999999999998</v>
      </c>
      <c r="I1980" s="646">
        <v>45.738999999999997</v>
      </c>
      <c r="K1980" s="646">
        <v>175.78700000000001</v>
      </c>
      <c r="L1980" s="646">
        <v>180.70500000000001</v>
      </c>
      <c r="M1980" s="646" t="s">
        <v>118</v>
      </c>
      <c r="N1980" s="657" t="s">
        <v>115</v>
      </c>
      <c r="O1980" s="646" t="s">
        <v>428</v>
      </c>
    </row>
    <row r="1981" spans="1:15">
      <c r="A1981" s="647">
        <v>1980</v>
      </c>
      <c r="B1981" s="647">
        <v>145400</v>
      </c>
      <c r="C1981" s="646" t="s">
        <v>201</v>
      </c>
      <c r="D1981" s="646">
        <v>41</v>
      </c>
      <c r="F1981" s="654" t="str">
        <f>IF(M1981="R",VLOOKUP(D1981,'Routes and Directions'!$A$2:$D$283,3,FALSE),VLOOKUP(D1981,'Routes and Directions'!$A$2:$D$283,4,FALSE))</f>
        <v>NB</v>
      </c>
      <c r="H1981" s="646">
        <v>0</v>
      </c>
      <c r="I1981" s="646">
        <v>0.63900000000000001</v>
      </c>
      <c r="K1981" s="646">
        <v>180.70500000000001</v>
      </c>
      <c r="L1981" s="646">
        <v>181.34399999999999</v>
      </c>
      <c r="M1981" s="646" t="s">
        <v>118</v>
      </c>
      <c r="N1981" s="657" t="s">
        <v>115</v>
      </c>
      <c r="O1981" s="646" t="s">
        <v>428</v>
      </c>
    </row>
    <row r="1982" spans="1:15">
      <c r="A1982" s="647">
        <v>1981</v>
      </c>
      <c r="B1982" s="647">
        <v>146200</v>
      </c>
      <c r="C1982" s="646" t="s">
        <v>200</v>
      </c>
      <c r="D1982" s="646">
        <v>41</v>
      </c>
      <c r="F1982" s="654" t="str">
        <f>IF(M1982="R",VLOOKUP(D1982,'Routes and Directions'!$A$2:$D$283,3,FALSE),VLOOKUP(D1982,'Routes and Directions'!$A$2:$D$283,4,FALSE))</f>
        <v>NB</v>
      </c>
      <c r="G1982" s="646" t="s">
        <v>123</v>
      </c>
      <c r="H1982" s="646">
        <v>0.63900000000000001</v>
      </c>
      <c r="I1982" s="646">
        <v>1.841</v>
      </c>
      <c r="K1982" s="646">
        <v>181.34399999999999</v>
      </c>
      <c r="L1982" s="646">
        <v>182.54599999999999</v>
      </c>
      <c r="M1982" s="646" t="s">
        <v>118</v>
      </c>
      <c r="N1982" s="657" t="s">
        <v>115</v>
      </c>
      <c r="O1982" s="646" t="s">
        <v>428</v>
      </c>
    </row>
    <row r="1983" spans="1:15">
      <c r="A1983" s="647">
        <v>1982</v>
      </c>
      <c r="B1983" s="647">
        <v>147000</v>
      </c>
      <c r="C1983" s="646" t="s">
        <v>201</v>
      </c>
      <c r="D1983" s="646">
        <v>41</v>
      </c>
      <c r="F1983" s="654" t="str">
        <f>IF(M1983="R",VLOOKUP(D1983,'Routes and Directions'!$A$2:$D$283,3,FALSE),VLOOKUP(D1983,'Routes and Directions'!$A$2:$D$283,4,FALSE))</f>
        <v>NB</v>
      </c>
      <c r="H1983" s="646">
        <v>1.841</v>
      </c>
      <c r="I1983" s="646">
        <v>4.9180000000000001</v>
      </c>
      <c r="K1983" s="646">
        <v>182.54599999999999</v>
      </c>
      <c r="L1983" s="646">
        <v>185.62299999999999</v>
      </c>
      <c r="M1983" s="646" t="s">
        <v>118</v>
      </c>
      <c r="N1983" s="657" t="s">
        <v>115</v>
      </c>
      <c r="O1983" s="646" t="s">
        <v>428</v>
      </c>
    </row>
    <row r="1984" spans="1:15">
      <c r="A1984" s="647">
        <v>1983</v>
      </c>
      <c r="B1984" s="647">
        <v>1020</v>
      </c>
      <c r="C1984" s="646" t="s">
        <v>195</v>
      </c>
      <c r="D1984" s="646">
        <v>41</v>
      </c>
      <c r="F1984" s="654" t="str">
        <f>IF(M1984="R",VLOOKUP(D1984,'Routes and Directions'!$A$2:$D$283,3,FALSE),VLOOKUP(D1984,'Routes and Directions'!$A$2:$D$283,4,FALSE))</f>
        <v>SB</v>
      </c>
      <c r="H1984" s="646">
        <v>0</v>
      </c>
      <c r="I1984" s="646">
        <v>14.109</v>
      </c>
      <c r="K1984" s="646">
        <v>0</v>
      </c>
      <c r="L1984" s="646">
        <v>14.109</v>
      </c>
      <c r="M1984" s="646" t="s">
        <v>121</v>
      </c>
      <c r="N1984" s="657" t="s">
        <v>115</v>
      </c>
      <c r="O1984" s="646" t="s">
        <v>429</v>
      </c>
    </row>
    <row r="1985" spans="1:15">
      <c r="A1985" s="647">
        <v>1984</v>
      </c>
      <c r="B1985" s="647">
        <v>1020</v>
      </c>
      <c r="C1985" s="646" t="s">
        <v>195</v>
      </c>
      <c r="D1985" s="646">
        <v>41</v>
      </c>
      <c r="F1985" s="654" t="str">
        <f>IF(M1985="R",VLOOKUP(D1985,'Routes and Directions'!$A$2:$D$283,3,FALSE),VLOOKUP(D1985,'Routes and Directions'!$A$2:$D$283,4,FALSE))</f>
        <v>SB</v>
      </c>
      <c r="H1985" s="646">
        <v>14.109</v>
      </c>
      <c r="I1985" s="646">
        <v>15.837</v>
      </c>
      <c r="K1985" s="646">
        <v>14.109</v>
      </c>
      <c r="L1985" s="646">
        <v>15.837</v>
      </c>
      <c r="M1985" s="646" t="s">
        <v>121</v>
      </c>
      <c r="N1985" s="657" t="s">
        <v>123</v>
      </c>
      <c r="O1985" s="646" t="s">
        <v>429</v>
      </c>
    </row>
    <row r="1986" spans="1:15">
      <c r="A1986" s="647">
        <v>1985</v>
      </c>
      <c r="B1986" s="647">
        <v>1020</v>
      </c>
      <c r="C1986" s="646" t="s">
        <v>195</v>
      </c>
      <c r="D1986" s="646">
        <v>41</v>
      </c>
      <c r="F1986" s="654" t="str">
        <f>IF(M1986="R",VLOOKUP(D1986,'Routes and Directions'!$A$2:$D$283,3,FALSE),VLOOKUP(D1986,'Routes and Directions'!$A$2:$D$283,4,FALSE))</f>
        <v>SB</v>
      </c>
      <c r="H1986" s="646">
        <v>15.837</v>
      </c>
      <c r="I1986" s="646">
        <v>15.961</v>
      </c>
      <c r="K1986" s="646">
        <v>15.837</v>
      </c>
      <c r="L1986" s="646">
        <v>15.961</v>
      </c>
      <c r="M1986" s="646" t="s">
        <v>121</v>
      </c>
      <c r="N1986" s="657" t="s">
        <v>115</v>
      </c>
      <c r="O1986" s="646" t="s">
        <v>429</v>
      </c>
    </row>
    <row r="1987" spans="1:15">
      <c r="A1987" s="647">
        <v>1986</v>
      </c>
      <c r="B1987" s="647">
        <v>5000</v>
      </c>
      <c r="C1987" s="646" t="s">
        <v>195</v>
      </c>
      <c r="D1987" s="646">
        <v>41</v>
      </c>
      <c r="F1987" s="654" t="str">
        <f>IF(M1987="R",VLOOKUP(D1987,'Routes and Directions'!$A$2:$D$283,3,FALSE),VLOOKUP(D1987,'Routes and Directions'!$A$2:$D$283,4,FALSE))</f>
        <v>SB</v>
      </c>
      <c r="G1987" s="646" t="s">
        <v>118</v>
      </c>
      <c r="H1987" s="646">
        <v>15.961</v>
      </c>
      <c r="I1987" s="646">
        <v>16.106999999999999</v>
      </c>
      <c r="K1987" s="646">
        <v>15.961</v>
      </c>
      <c r="L1987" s="646">
        <v>16.106999999999999</v>
      </c>
      <c r="M1987" s="646" t="s">
        <v>121</v>
      </c>
      <c r="N1987" s="657" t="s">
        <v>123</v>
      </c>
      <c r="O1987" s="646" t="s">
        <v>429</v>
      </c>
    </row>
    <row r="1988" spans="1:15">
      <c r="A1988" s="647">
        <v>1987</v>
      </c>
      <c r="B1988" s="647">
        <v>5000</v>
      </c>
      <c r="C1988" s="646" t="s">
        <v>195</v>
      </c>
      <c r="D1988" s="646">
        <v>41</v>
      </c>
      <c r="F1988" s="654" t="str">
        <f>IF(M1988="R",VLOOKUP(D1988,'Routes and Directions'!$A$2:$D$283,3,FALSE),VLOOKUP(D1988,'Routes and Directions'!$A$2:$D$283,4,FALSE))</f>
        <v>SB</v>
      </c>
      <c r="G1988" s="646" t="s">
        <v>118</v>
      </c>
      <c r="H1988" s="646">
        <v>16.106999999999999</v>
      </c>
      <c r="I1988" s="646">
        <v>18.079999999999998</v>
      </c>
      <c r="K1988" s="646">
        <v>16.106999999999999</v>
      </c>
      <c r="L1988" s="646">
        <v>18.079999999999998</v>
      </c>
      <c r="M1988" s="646" t="s">
        <v>121</v>
      </c>
      <c r="N1988" s="657" t="s">
        <v>115</v>
      </c>
      <c r="O1988" s="646" t="s">
        <v>429</v>
      </c>
    </row>
    <row r="1989" spans="1:15">
      <c r="A1989" s="647">
        <v>1988</v>
      </c>
      <c r="B1989" s="647">
        <v>10000</v>
      </c>
      <c r="C1989" s="646" t="s">
        <v>195</v>
      </c>
      <c r="D1989" s="646">
        <v>41</v>
      </c>
      <c r="F1989" s="654" t="str">
        <f>IF(M1989="R",VLOOKUP(D1989,'Routes and Directions'!$A$2:$D$283,3,FALSE),VLOOKUP(D1989,'Routes and Directions'!$A$2:$D$283,4,FALSE))</f>
        <v>SB</v>
      </c>
      <c r="H1989" s="646">
        <v>19.7</v>
      </c>
      <c r="I1989" s="646">
        <v>43.81</v>
      </c>
      <c r="K1989" s="646">
        <v>18.079999999999998</v>
      </c>
      <c r="L1989" s="646">
        <v>42.19</v>
      </c>
      <c r="M1989" s="646" t="s">
        <v>121</v>
      </c>
      <c r="N1989" s="657" t="s">
        <v>115</v>
      </c>
      <c r="O1989" s="646" t="s">
        <v>429</v>
      </c>
    </row>
    <row r="1990" spans="1:15">
      <c r="A1990" s="647">
        <v>1989</v>
      </c>
      <c r="B1990" s="647">
        <v>27400</v>
      </c>
      <c r="C1990" s="646" t="s">
        <v>195</v>
      </c>
      <c r="D1990" s="646">
        <v>41</v>
      </c>
      <c r="F1990" s="654" t="str">
        <f>IF(M1990="R",VLOOKUP(D1990,'Routes and Directions'!$A$2:$D$283,3,FALSE),VLOOKUP(D1990,'Routes and Directions'!$A$2:$D$283,4,FALSE))</f>
        <v>SB</v>
      </c>
      <c r="H1990" s="646">
        <v>43.85</v>
      </c>
      <c r="I1990" s="646">
        <v>50.433999999999997</v>
      </c>
      <c r="K1990" s="646">
        <v>42.19</v>
      </c>
      <c r="L1990" s="646">
        <v>48.774000000000001</v>
      </c>
      <c r="M1990" s="646" t="s">
        <v>121</v>
      </c>
      <c r="N1990" s="657" t="s">
        <v>115</v>
      </c>
      <c r="O1990" s="646" t="s">
        <v>429</v>
      </c>
    </row>
    <row r="1991" spans="1:15">
      <c r="A1991" s="647">
        <v>1990</v>
      </c>
      <c r="B1991" s="647">
        <v>29600</v>
      </c>
      <c r="C1991" s="646" t="s">
        <v>198</v>
      </c>
      <c r="D1991" s="646">
        <v>41</v>
      </c>
      <c r="F1991" s="654" t="str">
        <f>IF(M1991="R",VLOOKUP(D1991,'Routes and Directions'!$A$2:$D$283,3,FALSE),VLOOKUP(D1991,'Routes and Directions'!$A$2:$D$283,4,FALSE))</f>
        <v>SB</v>
      </c>
      <c r="H1991" s="646">
        <v>0</v>
      </c>
      <c r="I1991" s="646">
        <v>4.9779999999999998</v>
      </c>
      <c r="K1991" s="646">
        <v>48.774000000000001</v>
      </c>
      <c r="L1991" s="646">
        <v>53.752000000000002</v>
      </c>
      <c r="M1991" s="646" t="s">
        <v>121</v>
      </c>
      <c r="N1991" s="657" t="s">
        <v>115</v>
      </c>
      <c r="O1991" s="646" t="s">
        <v>429</v>
      </c>
    </row>
    <row r="1992" spans="1:15">
      <c r="A1992" s="647">
        <v>1991</v>
      </c>
      <c r="B1992" s="647">
        <v>30800</v>
      </c>
      <c r="C1992" s="646" t="s">
        <v>199</v>
      </c>
      <c r="D1992" s="646">
        <v>41</v>
      </c>
      <c r="F1992" s="654" t="str">
        <f>IF(M1992="R",VLOOKUP(D1992,'Routes and Directions'!$A$2:$D$283,3,FALSE),VLOOKUP(D1992,'Routes and Directions'!$A$2:$D$283,4,FALSE))</f>
        <v>SB</v>
      </c>
      <c r="H1992" s="646">
        <v>0</v>
      </c>
      <c r="I1992" s="646">
        <v>16.074000000000002</v>
      </c>
      <c r="K1992" s="646">
        <v>53.752000000000002</v>
      </c>
      <c r="L1992" s="646">
        <v>69.825999999999993</v>
      </c>
      <c r="M1992" s="646" t="s">
        <v>121</v>
      </c>
      <c r="N1992" s="657" t="s">
        <v>115</v>
      </c>
      <c r="O1992" s="646" t="s">
        <v>429</v>
      </c>
    </row>
    <row r="1993" spans="1:15">
      <c r="A1993" s="647">
        <v>1992</v>
      </c>
      <c r="B1993" s="647">
        <v>30800</v>
      </c>
      <c r="C1993" s="646" t="s">
        <v>199</v>
      </c>
      <c r="D1993" s="646">
        <v>41</v>
      </c>
      <c r="F1993" s="654" t="str">
        <f>IF(M1993="R",VLOOKUP(D1993,'Routes and Directions'!$A$2:$D$283,3,FALSE),VLOOKUP(D1993,'Routes and Directions'!$A$2:$D$283,4,FALSE))</f>
        <v>SB</v>
      </c>
      <c r="H1993" s="646">
        <v>16.074000000000002</v>
      </c>
      <c r="I1993" s="646">
        <v>16.798999999999999</v>
      </c>
      <c r="K1993" s="646">
        <v>69.825999999999993</v>
      </c>
      <c r="L1993" s="646">
        <v>70.551000000000002</v>
      </c>
      <c r="M1993" s="646" t="s">
        <v>121</v>
      </c>
      <c r="N1993" s="657" t="s">
        <v>123</v>
      </c>
      <c r="O1993" s="646" t="s">
        <v>429</v>
      </c>
    </row>
    <row r="1994" spans="1:15">
      <c r="A1994" s="647">
        <v>1993</v>
      </c>
      <c r="B1994" s="647">
        <v>30800</v>
      </c>
      <c r="C1994" s="646" t="s">
        <v>199</v>
      </c>
      <c r="D1994" s="646">
        <v>41</v>
      </c>
      <c r="F1994" s="654" t="str">
        <f>IF(M1994="R",VLOOKUP(D1994,'Routes and Directions'!$A$2:$D$283,3,FALSE),VLOOKUP(D1994,'Routes and Directions'!$A$2:$D$283,4,FALSE))</f>
        <v>SB</v>
      </c>
      <c r="H1994" s="646">
        <v>16.798999999999999</v>
      </c>
      <c r="I1994" s="646">
        <v>36.726999999999997</v>
      </c>
      <c r="K1994" s="646">
        <v>70.551000000000002</v>
      </c>
      <c r="L1994" s="646">
        <v>90.478999999999999</v>
      </c>
      <c r="M1994" s="646" t="s">
        <v>121</v>
      </c>
      <c r="N1994" s="657" t="s">
        <v>115</v>
      </c>
      <c r="O1994" s="646" t="s">
        <v>429</v>
      </c>
    </row>
    <row r="1995" spans="1:15">
      <c r="A1995" s="647">
        <v>1994</v>
      </c>
      <c r="B1995" s="647">
        <v>46400</v>
      </c>
      <c r="C1995" s="646" t="s">
        <v>199</v>
      </c>
      <c r="D1995" s="646">
        <v>41</v>
      </c>
      <c r="F1995" s="654" t="str">
        <f>IF(M1995="R",VLOOKUP(D1995,'Routes and Directions'!$A$2:$D$283,3,FALSE),VLOOKUP(D1995,'Routes and Directions'!$A$2:$D$283,4,FALSE))</f>
        <v>SB</v>
      </c>
      <c r="G1995" s="646" t="s">
        <v>118</v>
      </c>
      <c r="H1995" s="646">
        <v>36.726999999999997</v>
      </c>
      <c r="I1995" s="646">
        <v>38.131999999999998</v>
      </c>
      <c r="K1995" s="646">
        <v>90.478999999999999</v>
      </c>
      <c r="L1995" s="646">
        <v>91.884</v>
      </c>
      <c r="M1995" s="646" t="s">
        <v>121</v>
      </c>
      <c r="N1995" s="657" t="s">
        <v>115</v>
      </c>
      <c r="O1995" s="646" t="s">
        <v>429</v>
      </c>
    </row>
    <row r="1996" spans="1:15">
      <c r="A1996" s="647">
        <v>1995</v>
      </c>
      <c r="B1996" s="647">
        <v>47200</v>
      </c>
      <c r="C1996" s="646" t="s">
        <v>199</v>
      </c>
      <c r="D1996" s="646">
        <v>41</v>
      </c>
      <c r="F1996" s="654" t="str">
        <f>IF(M1996="R",VLOOKUP(D1996,'Routes and Directions'!$A$2:$D$283,3,FALSE),VLOOKUP(D1996,'Routes and Directions'!$A$2:$D$283,4,FALSE))</f>
        <v>SB</v>
      </c>
      <c r="H1996" s="646">
        <v>38.44</v>
      </c>
      <c r="I1996" s="646">
        <v>39.280999999999999</v>
      </c>
      <c r="K1996" s="646">
        <v>91.884</v>
      </c>
      <c r="L1996" s="646">
        <v>92.724999999999994</v>
      </c>
      <c r="M1996" s="646" t="s">
        <v>121</v>
      </c>
      <c r="N1996" s="657" t="s">
        <v>115</v>
      </c>
      <c r="O1996" s="646" t="s">
        <v>429</v>
      </c>
    </row>
    <row r="1997" spans="1:15">
      <c r="A1997" s="647">
        <v>1996</v>
      </c>
      <c r="B1997" s="647">
        <v>50000</v>
      </c>
      <c r="C1997" s="646" t="s">
        <v>199</v>
      </c>
      <c r="D1997" s="646">
        <v>41</v>
      </c>
      <c r="F1997" s="654" t="str">
        <f>IF(M1997="R",VLOOKUP(D1997,'Routes and Directions'!$A$2:$D$283,3,FALSE),VLOOKUP(D1997,'Routes and Directions'!$A$2:$D$283,4,FALSE))</f>
        <v>SB</v>
      </c>
      <c r="G1997" s="646" t="s">
        <v>118</v>
      </c>
      <c r="H1997" s="646">
        <v>39.246000000000002</v>
      </c>
      <c r="I1997" s="646">
        <v>39.271999999999998</v>
      </c>
      <c r="K1997" s="646">
        <v>92.724999999999994</v>
      </c>
      <c r="L1997" s="646">
        <v>92.751000000000005</v>
      </c>
      <c r="M1997" s="646" t="s">
        <v>121</v>
      </c>
      <c r="N1997" s="657" t="s">
        <v>115</v>
      </c>
      <c r="O1997" s="646" t="s">
        <v>429</v>
      </c>
    </row>
    <row r="1998" spans="1:15">
      <c r="A1998" s="647">
        <v>1997</v>
      </c>
      <c r="B1998" s="647">
        <v>50000</v>
      </c>
      <c r="C1998" s="646" t="s">
        <v>199</v>
      </c>
      <c r="D1998" s="646">
        <v>41</v>
      </c>
      <c r="F1998" s="654" t="str">
        <f>IF(M1998="R",VLOOKUP(D1998,'Routes and Directions'!$A$2:$D$283,3,FALSE),VLOOKUP(D1998,'Routes and Directions'!$A$2:$D$283,4,FALSE))</f>
        <v>SB</v>
      </c>
      <c r="G1998" s="646" t="s">
        <v>118</v>
      </c>
      <c r="H1998" s="646">
        <v>39.271999999999998</v>
      </c>
      <c r="I1998" s="646">
        <v>48.283000000000001</v>
      </c>
      <c r="K1998" s="646">
        <v>92.751000000000005</v>
      </c>
      <c r="L1998" s="646">
        <v>101.762</v>
      </c>
      <c r="M1998" s="646" t="s">
        <v>121</v>
      </c>
      <c r="N1998" s="657" t="s">
        <v>123</v>
      </c>
      <c r="O1998" s="646" t="s">
        <v>429</v>
      </c>
    </row>
    <row r="1999" spans="1:15">
      <c r="A1999" s="647">
        <v>1998</v>
      </c>
      <c r="B1999" s="647">
        <v>69000</v>
      </c>
      <c r="C1999" s="646" t="s">
        <v>197</v>
      </c>
      <c r="D1999" s="646">
        <v>41</v>
      </c>
      <c r="F1999" s="654" t="str">
        <f>IF(M1999="R",VLOOKUP(D1999,'Routes and Directions'!$A$2:$D$283,3,FALSE),VLOOKUP(D1999,'Routes and Directions'!$A$2:$D$283,4,FALSE))</f>
        <v>SB</v>
      </c>
      <c r="G1999" s="646" t="s">
        <v>118</v>
      </c>
      <c r="H1999" s="646">
        <v>0</v>
      </c>
      <c r="I1999" s="646">
        <v>0.28399999999999997</v>
      </c>
      <c r="K1999" s="646">
        <v>101.762</v>
      </c>
      <c r="L1999" s="646">
        <v>102.04600000000001</v>
      </c>
      <c r="M1999" s="646" t="s">
        <v>121</v>
      </c>
      <c r="N1999" s="657" t="s">
        <v>123</v>
      </c>
      <c r="O1999" s="646" t="s">
        <v>429</v>
      </c>
    </row>
    <row r="2000" spans="1:15">
      <c r="A2000" s="647">
        <v>1999</v>
      </c>
      <c r="B2000" s="647">
        <v>69000</v>
      </c>
      <c r="C2000" s="646" t="s">
        <v>197</v>
      </c>
      <c r="D2000" s="646">
        <v>41</v>
      </c>
      <c r="F2000" s="654" t="str">
        <f>IF(M2000="R",VLOOKUP(D2000,'Routes and Directions'!$A$2:$D$283,3,FALSE),VLOOKUP(D2000,'Routes and Directions'!$A$2:$D$283,4,FALSE))</f>
        <v>SB</v>
      </c>
      <c r="G2000" s="646" t="s">
        <v>118</v>
      </c>
      <c r="H2000" s="646">
        <v>0.28399999999999997</v>
      </c>
      <c r="I2000" s="646">
        <v>5.6109999999999998</v>
      </c>
      <c r="K2000" s="646">
        <v>102.04600000000001</v>
      </c>
      <c r="L2000" s="646">
        <v>107.373</v>
      </c>
      <c r="M2000" s="646" t="s">
        <v>121</v>
      </c>
      <c r="N2000" s="657" t="s">
        <v>115</v>
      </c>
      <c r="O2000" s="646" t="s">
        <v>429</v>
      </c>
    </row>
    <row r="2001" spans="1:15">
      <c r="A2001" s="647">
        <v>2000</v>
      </c>
      <c r="B2001" s="647">
        <v>70000</v>
      </c>
      <c r="C2001" s="646" t="s">
        <v>197</v>
      </c>
      <c r="D2001" s="646">
        <v>41</v>
      </c>
      <c r="F2001" s="654" t="str">
        <f>IF(M2001="R",VLOOKUP(D2001,'Routes and Directions'!$A$2:$D$283,3,FALSE),VLOOKUP(D2001,'Routes and Directions'!$A$2:$D$283,4,FALSE))</f>
        <v>SB</v>
      </c>
      <c r="G2001" s="646" t="s">
        <v>119</v>
      </c>
      <c r="H2001" s="646">
        <v>5.6109999999999998</v>
      </c>
      <c r="I2001" s="646">
        <v>6.1929999999999996</v>
      </c>
      <c r="K2001" s="646">
        <v>107.373</v>
      </c>
      <c r="L2001" s="646">
        <v>107.955</v>
      </c>
      <c r="M2001" s="646" t="s">
        <v>121</v>
      </c>
      <c r="N2001" s="657" t="s">
        <v>115</v>
      </c>
      <c r="O2001" s="646" t="s">
        <v>429</v>
      </c>
    </row>
    <row r="2002" spans="1:15">
      <c r="A2002" s="647">
        <v>2001</v>
      </c>
      <c r="B2002" s="647">
        <v>71000</v>
      </c>
      <c r="C2002" s="646" t="s">
        <v>197</v>
      </c>
      <c r="D2002" s="646">
        <v>41</v>
      </c>
      <c r="F2002" s="654" t="str">
        <f>IF(M2002="R",VLOOKUP(D2002,'Routes and Directions'!$A$2:$D$283,3,FALSE),VLOOKUP(D2002,'Routes and Directions'!$A$2:$D$283,4,FALSE))</f>
        <v>SB</v>
      </c>
      <c r="G2002" s="646" t="s">
        <v>118</v>
      </c>
      <c r="H2002" s="646">
        <v>6.202</v>
      </c>
      <c r="I2002" s="646">
        <v>10.108000000000001</v>
      </c>
      <c r="K2002" s="646">
        <v>107.955</v>
      </c>
      <c r="L2002" s="646">
        <v>111.861</v>
      </c>
      <c r="M2002" s="646" t="s">
        <v>121</v>
      </c>
      <c r="N2002" s="657" t="s">
        <v>115</v>
      </c>
      <c r="O2002" s="646" t="s">
        <v>429</v>
      </c>
    </row>
    <row r="2003" spans="1:15">
      <c r="A2003" s="647">
        <v>2002</v>
      </c>
      <c r="B2003" s="647">
        <v>71000</v>
      </c>
      <c r="C2003" s="646" t="s">
        <v>197</v>
      </c>
      <c r="D2003" s="646">
        <v>41</v>
      </c>
      <c r="F2003" s="654" t="str">
        <f>IF(M2003="R",VLOOKUP(D2003,'Routes and Directions'!$A$2:$D$283,3,FALSE),VLOOKUP(D2003,'Routes and Directions'!$A$2:$D$283,4,FALSE))</f>
        <v>SB</v>
      </c>
      <c r="G2003" s="646" t="s">
        <v>118</v>
      </c>
      <c r="H2003" s="646">
        <v>10.108000000000001</v>
      </c>
      <c r="I2003" s="646">
        <v>12.343999999999999</v>
      </c>
      <c r="K2003" s="646">
        <v>111.861</v>
      </c>
      <c r="L2003" s="646">
        <v>114.09699999999999</v>
      </c>
      <c r="M2003" s="646" t="s">
        <v>121</v>
      </c>
      <c r="N2003" s="657" t="s">
        <v>123</v>
      </c>
      <c r="O2003" s="646" t="s">
        <v>429</v>
      </c>
    </row>
    <row r="2004" spans="1:15">
      <c r="A2004" s="647">
        <v>2003</v>
      </c>
      <c r="B2004" s="647">
        <v>75000</v>
      </c>
      <c r="C2004" s="646" t="s">
        <v>197</v>
      </c>
      <c r="D2004" s="646">
        <v>41</v>
      </c>
      <c r="F2004" s="654" t="str">
        <f>IF(M2004="R",VLOOKUP(D2004,'Routes and Directions'!$A$2:$D$283,3,FALSE),VLOOKUP(D2004,'Routes and Directions'!$A$2:$D$283,4,FALSE))</f>
        <v>SB</v>
      </c>
      <c r="G2004" s="646" t="s">
        <v>118</v>
      </c>
      <c r="H2004" s="646">
        <v>12.343999999999999</v>
      </c>
      <c r="I2004" s="646">
        <v>14.101000000000001</v>
      </c>
      <c r="K2004" s="646">
        <v>114.09699999999999</v>
      </c>
      <c r="L2004" s="646">
        <v>115.854</v>
      </c>
      <c r="M2004" s="646" t="s">
        <v>121</v>
      </c>
      <c r="N2004" s="657" t="s">
        <v>115</v>
      </c>
      <c r="O2004" s="646" t="s">
        <v>429</v>
      </c>
    </row>
    <row r="2005" spans="1:15">
      <c r="A2005" s="647">
        <v>2004</v>
      </c>
      <c r="B2005" s="647">
        <v>75000</v>
      </c>
      <c r="C2005" s="646" t="s">
        <v>197</v>
      </c>
      <c r="D2005" s="646">
        <v>41</v>
      </c>
      <c r="F2005" s="654" t="str">
        <f>IF(M2005="R",VLOOKUP(D2005,'Routes and Directions'!$A$2:$D$283,3,FALSE),VLOOKUP(D2005,'Routes and Directions'!$A$2:$D$283,4,FALSE))</f>
        <v>SB</v>
      </c>
      <c r="G2005" s="646" t="s">
        <v>118</v>
      </c>
      <c r="H2005" s="646">
        <v>14.101000000000001</v>
      </c>
      <c r="I2005" s="646">
        <v>15.362</v>
      </c>
      <c r="K2005" s="646">
        <v>115.854</v>
      </c>
      <c r="L2005" s="646">
        <v>117.11499999999999</v>
      </c>
      <c r="M2005" s="646" t="s">
        <v>121</v>
      </c>
      <c r="N2005" s="657" t="s">
        <v>123</v>
      </c>
      <c r="O2005" s="646" t="s">
        <v>429</v>
      </c>
    </row>
    <row r="2006" spans="1:15">
      <c r="A2006" s="647">
        <v>2005</v>
      </c>
      <c r="B2006" s="647">
        <v>75000</v>
      </c>
      <c r="C2006" s="646" t="s">
        <v>197</v>
      </c>
      <c r="D2006" s="646">
        <v>41</v>
      </c>
      <c r="F2006" s="654" t="str">
        <f>IF(M2006="R",VLOOKUP(D2006,'Routes and Directions'!$A$2:$D$283,3,FALSE),VLOOKUP(D2006,'Routes and Directions'!$A$2:$D$283,4,FALSE))</f>
        <v>SB</v>
      </c>
      <c r="G2006" s="646" t="s">
        <v>118</v>
      </c>
      <c r="H2006" s="646">
        <v>15.362</v>
      </c>
      <c r="I2006" s="646">
        <v>15.679</v>
      </c>
      <c r="K2006" s="646">
        <v>117.11499999999999</v>
      </c>
      <c r="L2006" s="646">
        <v>117.432</v>
      </c>
      <c r="M2006" s="646" t="s">
        <v>121</v>
      </c>
      <c r="N2006" s="657" t="s">
        <v>115</v>
      </c>
      <c r="O2006" s="646" t="s">
        <v>429</v>
      </c>
    </row>
    <row r="2007" spans="1:15">
      <c r="A2007" s="647">
        <v>2006</v>
      </c>
      <c r="B2007" s="647">
        <v>75000</v>
      </c>
      <c r="C2007" s="646" t="s">
        <v>197</v>
      </c>
      <c r="D2007" s="646">
        <v>41</v>
      </c>
      <c r="F2007" s="654" t="str">
        <f>IF(M2007="R",VLOOKUP(D2007,'Routes and Directions'!$A$2:$D$283,3,FALSE),VLOOKUP(D2007,'Routes and Directions'!$A$2:$D$283,4,FALSE))</f>
        <v>SB</v>
      </c>
      <c r="G2007" s="646" t="s">
        <v>118</v>
      </c>
      <c r="H2007" s="646">
        <v>15.679</v>
      </c>
      <c r="I2007" s="646">
        <v>32.33</v>
      </c>
      <c r="K2007" s="646">
        <v>117.432</v>
      </c>
      <c r="L2007" s="646">
        <v>134.083</v>
      </c>
      <c r="M2007" s="646" t="s">
        <v>121</v>
      </c>
      <c r="N2007" s="657" t="s">
        <v>123</v>
      </c>
      <c r="O2007" s="646" t="s">
        <v>429</v>
      </c>
    </row>
    <row r="2008" spans="1:15">
      <c r="A2008" s="647">
        <v>2007</v>
      </c>
      <c r="B2008" s="647">
        <v>124180</v>
      </c>
      <c r="C2008" s="646" t="s">
        <v>197</v>
      </c>
      <c r="D2008" s="646">
        <v>41</v>
      </c>
      <c r="F2008" s="654" t="str">
        <f>IF(M2008="R",VLOOKUP(D2008,'Routes and Directions'!$A$2:$D$283,3,FALSE),VLOOKUP(D2008,'Routes and Directions'!$A$2:$D$283,4,FALSE))</f>
        <v>SB</v>
      </c>
      <c r="G2008" s="646" t="s">
        <v>122</v>
      </c>
      <c r="H2008" s="646">
        <v>32.33</v>
      </c>
      <c r="I2008" s="646">
        <v>32.68</v>
      </c>
      <c r="K2008" s="646">
        <v>134.083</v>
      </c>
      <c r="L2008" s="646">
        <v>134.43299999999999</v>
      </c>
      <c r="M2008" s="646" t="s">
        <v>121</v>
      </c>
      <c r="N2008" s="657" t="s">
        <v>123</v>
      </c>
      <c r="O2008" s="646" t="s">
        <v>429</v>
      </c>
    </row>
    <row r="2009" spans="1:15">
      <c r="A2009" s="647">
        <v>2008</v>
      </c>
      <c r="B2009" s="647">
        <v>124350</v>
      </c>
      <c r="C2009" s="646" t="s">
        <v>197</v>
      </c>
      <c r="D2009" s="646">
        <v>41</v>
      </c>
      <c r="F2009" s="654" t="str">
        <f>IF(M2009="R",VLOOKUP(D2009,'Routes and Directions'!$A$2:$D$283,3,FALSE),VLOOKUP(D2009,'Routes and Directions'!$A$2:$D$283,4,FALSE))</f>
        <v>SB</v>
      </c>
      <c r="H2009" s="646">
        <v>32.880000000000003</v>
      </c>
      <c r="I2009" s="646">
        <v>33.448999999999998</v>
      </c>
      <c r="K2009" s="646">
        <v>134.43299999999999</v>
      </c>
      <c r="L2009" s="646">
        <v>135.00200000000001</v>
      </c>
      <c r="M2009" s="646" t="s">
        <v>121</v>
      </c>
      <c r="N2009" s="657" t="s">
        <v>115</v>
      </c>
      <c r="O2009" s="646" t="s">
        <v>429</v>
      </c>
    </row>
    <row r="2010" spans="1:15">
      <c r="A2010" s="647">
        <v>2009</v>
      </c>
      <c r="B2010" s="647">
        <v>125600</v>
      </c>
      <c r="C2010" s="646" t="s">
        <v>200</v>
      </c>
      <c r="D2010" s="646">
        <v>41</v>
      </c>
      <c r="F2010" s="654" t="str">
        <f>IF(M2010="R",VLOOKUP(D2010,'Routes and Directions'!$A$2:$D$283,3,FALSE),VLOOKUP(D2010,'Routes and Directions'!$A$2:$D$283,4,FALSE))</f>
        <v>SB</v>
      </c>
      <c r="H2010" s="646">
        <v>0</v>
      </c>
      <c r="I2010" s="646">
        <v>5.3410000000000002</v>
      </c>
      <c r="K2010" s="646">
        <v>135.00200000000001</v>
      </c>
      <c r="L2010" s="646">
        <v>140.34299999999999</v>
      </c>
      <c r="M2010" s="646" t="s">
        <v>121</v>
      </c>
      <c r="N2010" s="657" t="s">
        <v>115</v>
      </c>
      <c r="O2010" s="646" t="s">
        <v>429</v>
      </c>
    </row>
    <row r="2011" spans="1:15">
      <c r="A2011" s="647">
        <v>2010</v>
      </c>
      <c r="B2011" s="647">
        <v>125600</v>
      </c>
      <c r="C2011" s="646" t="s">
        <v>200</v>
      </c>
      <c r="D2011" s="646">
        <v>41</v>
      </c>
      <c r="F2011" s="654" t="str">
        <f>IF(M2011="R",VLOOKUP(D2011,'Routes and Directions'!$A$2:$D$283,3,FALSE),VLOOKUP(D2011,'Routes and Directions'!$A$2:$D$283,4,FALSE))</f>
        <v>SB</v>
      </c>
      <c r="H2011" s="646">
        <v>5.3410000000000002</v>
      </c>
      <c r="I2011" s="646">
        <v>6.2279999999999998</v>
      </c>
      <c r="K2011" s="646">
        <v>140.34299999999999</v>
      </c>
      <c r="L2011" s="646">
        <v>141.22999999999999</v>
      </c>
      <c r="M2011" s="646" t="s">
        <v>121</v>
      </c>
      <c r="N2011" s="657" t="s">
        <v>123</v>
      </c>
      <c r="O2011" s="646" t="s">
        <v>429</v>
      </c>
    </row>
    <row r="2012" spans="1:15">
      <c r="A2012" s="647">
        <v>2011</v>
      </c>
      <c r="B2012" s="647">
        <v>125600</v>
      </c>
      <c r="C2012" s="646" t="s">
        <v>200</v>
      </c>
      <c r="D2012" s="646">
        <v>41</v>
      </c>
      <c r="F2012" s="654" t="str">
        <f>IF(M2012="R",VLOOKUP(D2012,'Routes and Directions'!$A$2:$D$283,3,FALSE),VLOOKUP(D2012,'Routes and Directions'!$A$2:$D$283,4,FALSE))</f>
        <v>SB</v>
      </c>
      <c r="H2012" s="646">
        <v>6.2279999999999998</v>
      </c>
      <c r="I2012" s="646">
        <v>28.02</v>
      </c>
      <c r="K2012" s="646">
        <v>141.22999999999999</v>
      </c>
      <c r="L2012" s="646">
        <v>163.02199999999999</v>
      </c>
      <c r="M2012" s="646" t="s">
        <v>121</v>
      </c>
      <c r="N2012" s="657" t="s">
        <v>115</v>
      </c>
      <c r="O2012" s="646" t="s">
        <v>429</v>
      </c>
    </row>
    <row r="2013" spans="1:15">
      <c r="A2013" s="647">
        <v>2012</v>
      </c>
      <c r="B2013" s="647">
        <v>125600</v>
      </c>
      <c r="C2013" s="646" t="s">
        <v>200</v>
      </c>
      <c r="D2013" s="646">
        <v>41</v>
      </c>
      <c r="F2013" s="654" t="str">
        <f>IF(M2013="R",VLOOKUP(D2013,'Routes and Directions'!$A$2:$D$283,3,FALSE),VLOOKUP(D2013,'Routes and Directions'!$A$2:$D$283,4,FALSE))</f>
        <v>SB</v>
      </c>
      <c r="H2013" s="646">
        <v>28.02</v>
      </c>
      <c r="I2013" s="646">
        <v>28.562999999999999</v>
      </c>
      <c r="K2013" s="646">
        <v>163.02199999999999</v>
      </c>
      <c r="L2013" s="646">
        <v>163.565</v>
      </c>
      <c r="M2013" s="646" t="s">
        <v>121</v>
      </c>
      <c r="N2013" s="657" t="s">
        <v>123</v>
      </c>
      <c r="O2013" s="646" t="s">
        <v>429</v>
      </c>
    </row>
    <row r="2014" spans="1:15">
      <c r="A2014" s="647">
        <v>2013</v>
      </c>
      <c r="B2014" s="647">
        <v>125600</v>
      </c>
      <c r="C2014" s="646" t="s">
        <v>200</v>
      </c>
      <c r="D2014" s="646">
        <v>41</v>
      </c>
      <c r="F2014" s="654" t="str">
        <f>IF(M2014="R",VLOOKUP(D2014,'Routes and Directions'!$A$2:$D$283,3,FALSE),VLOOKUP(D2014,'Routes and Directions'!$A$2:$D$283,4,FALSE))</f>
        <v>SB</v>
      </c>
      <c r="H2014" s="646">
        <v>28.562999999999999</v>
      </c>
      <c r="I2014" s="646">
        <v>28.715</v>
      </c>
      <c r="K2014" s="646">
        <v>163.565</v>
      </c>
      <c r="L2014" s="646">
        <v>163.71700000000001</v>
      </c>
      <c r="M2014" s="646" t="s">
        <v>121</v>
      </c>
      <c r="N2014" s="657" t="s">
        <v>115</v>
      </c>
      <c r="O2014" s="646" t="s">
        <v>429</v>
      </c>
    </row>
    <row r="2015" spans="1:15">
      <c r="A2015" s="647">
        <v>2014</v>
      </c>
      <c r="B2015" s="647">
        <v>125600</v>
      </c>
      <c r="C2015" s="646" t="s">
        <v>200</v>
      </c>
      <c r="D2015" s="646">
        <v>41</v>
      </c>
      <c r="F2015" s="654" t="str">
        <f>IF(M2015="R",VLOOKUP(D2015,'Routes and Directions'!$A$2:$D$283,3,FALSE),VLOOKUP(D2015,'Routes and Directions'!$A$2:$D$283,4,FALSE))</f>
        <v>SB</v>
      </c>
      <c r="H2015" s="646">
        <v>28.715</v>
      </c>
      <c r="I2015" s="646">
        <v>28.928000000000001</v>
      </c>
      <c r="K2015" s="646">
        <v>163.71700000000001</v>
      </c>
      <c r="L2015" s="646">
        <v>163.93</v>
      </c>
      <c r="M2015" s="646" t="s">
        <v>121</v>
      </c>
      <c r="N2015" s="657" t="s">
        <v>123</v>
      </c>
      <c r="O2015" s="646" t="s">
        <v>429</v>
      </c>
    </row>
    <row r="2016" spans="1:15">
      <c r="A2016" s="647">
        <v>2015</v>
      </c>
      <c r="B2016" s="647">
        <v>125600</v>
      </c>
      <c r="C2016" s="646" t="s">
        <v>200</v>
      </c>
      <c r="D2016" s="646">
        <v>41</v>
      </c>
      <c r="F2016" s="654" t="str">
        <f>IF(M2016="R",VLOOKUP(D2016,'Routes and Directions'!$A$2:$D$283,3,FALSE),VLOOKUP(D2016,'Routes and Directions'!$A$2:$D$283,4,FALSE))</f>
        <v>SB</v>
      </c>
      <c r="H2016" s="646">
        <v>28.928000000000001</v>
      </c>
      <c r="I2016" s="646">
        <v>40.625</v>
      </c>
      <c r="K2016" s="646">
        <v>163.93</v>
      </c>
      <c r="L2016" s="646">
        <v>175.62700000000001</v>
      </c>
      <c r="M2016" s="646" t="s">
        <v>121</v>
      </c>
      <c r="N2016" s="657" t="s">
        <v>115</v>
      </c>
      <c r="O2016" s="646" t="s">
        <v>429</v>
      </c>
    </row>
    <row r="2017" spans="1:15">
      <c r="A2017" s="647">
        <v>2016</v>
      </c>
      <c r="B2017" s="647">
        <v>144020</v>
      </c>
      <c r="C2017" s="646" t="s">
        <v>200</v>
      </c>
      <c r="D2017" s="646">
        <v>41</v>
      </c>
      <c r="F2017" s="654" t="str">
        <f>IF(M2017="R",VLOOKUP(D2017,'Routes and Directions'!$A$2:$D$283,3,FALSE),VLOOKUP(D2017,'Routes and Directions'!$A$2:$D$283,4,FALSE))</f>
        <v>SB</v>
      </c>
      <c r="G2017" s="646" t="s">
        <v>118</v>
      </c>
      <c r="H2017" s="646">
        <v>40.625</v>
      </c>
      <c r="I2017" s="646">
        <v>40.784999999999997</v>
      </c>
      <c r="K2017" s="646">
        <v>175.62700000000001</v>
      </c>
      <c r="L2017" s="646">
        <v>175.78700000000001</v>
      </c>
      <c r="M2017" s="646" t="s">
        <v>121</v>
      </c>
      <c r="N2017" s="657" t="s">
        <v>115</v>
      </c>
      <c r="O2017" s="646" t="s">
        <v>429</v>
      </c>
    </row>
    <row r="2018" spans="1:15">
      <c r="A2018" s="647">
        <v>2017</v>
      </c>
      <c r="B2018" s="647">
        <v>144350</v>
      </c>
      <c r="C2018" s="646" t="s">
        <v>200</v>
      </c>
      <c r="D2018" s="646">
        <v>41</v>
      </c>
      <c r="F2018" s="654" t="str">
        <f>IF(M2018="R",VLOOKUP(D2018,'Routes and Directions'!$A$2:$D$283,3,FALSE),VLOOKUP(D2018,'Routes and Directions'!$A$2:$D$283,4,FALSE))</f>
        <v>SB</v>
      </c>
      <c r="H2018" s="646">
        <v>40.820999999999998</v>
      </c>
      <c r="I2018" s="646">
        <v>45.738999999999997</v>
      </c>
      <c r="K2018" s="646">
        <v>175.78700000000001</v>
      </c>
      <c r="L2018" s="646">
        <v>180.70500000000001</v>
      </c>
      <c r="M2018" s="646" t="s">
        <v>121</v>
      </c>
      <c r="N2018" s="657" t="s">
        <v>115</v>
      </c>
      <c r="O2018" s="646" t="s">
        <v>429</v>
      </c>
    </row>
    <row r="2019" spans="1:15">
      <c r="A2019" s="647">
        <v>2018</v>
      </c>
      <c r="B2019" s="647">
        <v>145400</v>
      </c>
      <c r="C2019" s="646" t="s">
        <v>201</v>
      </c>
      <c r="D2019" s="646">
        <v>41</v>
      </c>
      <c r="F2019" s="654" t="str">
        <f>IF(M2019="R",VLOOKUP(D2019,'Routes and Directions'!$A$2:$D$283,3,FALSE),VLOOKUP(D2019,'Routes and Directions'!$A$2:$D$283,4,FALSE))</f>
        <v>SB</v>
      </c>
      <c r="H2019" s="646">
        <v>0</v>
      </c>
      <c r="I2019" s="646">
        <v>0.63900000000000001</v>
      </c>
      <c r="K2019" s="646">
        <v>180.70500000000001</v>
      </c>
      <c r="L2019" s="646">
        <v>181.34399999999999</v>
      </c>
      <c r="M2019" s="646" t="s">
        <v>121</v>
      </c>
      <c r="N2019" s="657" t="s">
        <v>115</v>
      </c>
      <c r="O2019" s="646" t="s">
        <v>429</v>
      </c>
    </row>
    <row r="2020" spans="1:15">
      <c r="A2020" s="647">
        <v>2019</v>
      </c>
      <c r="B2020" s="647">
        <v>146200</v>
      </c>
      <c r="C2020" s="646" t="s">
        <v>200</v>
      </c>
      <c r="D2020" s="646">
        <v>41</v>
      </c>
      <c r="F2020" s="654" t="str">
        <f>IF(M2020="R",VLOOKUP(D2020,'Routes and Directions'!$A$2:$D$283,3,FALSE),VLOOKUP(D2020,'Routes and Directions'!$A$2:$D$283,4,FALSE))</f>
        <v>SB</v>
      </c>
      <c r="G2020" s="646" t="s">
        <v>123</v>
      </c>
      <c r="H2020" s="646">
        <v>0.63900000000000001</v>
      </c>
      <c r="I2020" s="646">
        <v>1.841</v>
      </c>
      <c r="K2020" s="646">
        <v>181.34399999999999</v>
      </c>
      <c r="L2020" s="646">
        <v>182.54599999999999</v>
      </c>
      <c r="M2020" s="646" t="s">
        <v>121</v>
      </c>
      <c r="N2020" s="657" t="s">
        <v>115</v>
      </c>
      <c r="O2020" s="646" t="s">
        <v>429</v>
      </c>
    </row>
    <row r="2021" spans="1:15">
      <c r="A2021" s="647">
        <v>2020</v>
      </c>
      <c r="B2021" s="647">
        <v>147000</v>
      </c>
      <c r="C2021" s="646" t="s">
        <v>201</v>
      </c>
      <c r="D2021" s="646">
        <v>41</v>
      </c>
      <c r="F2021" s="654" t="str">
        <f>IF(M2021="R",VLOOKUP(D2021,'Routes and Directions'!$A$2:$D$283,3,FALSE),VLOOKUP(D2021,'Routes and Directions'!$A$2:$D$283,4,FALSE))</f>
        <v>SB</v>
      </c>
      <c r="H2021" s="646">
        <v>1.841</v>
      </c>
      <c r="I2021" s="646">
        <v>4.9180000000000001</v>
      </c>
      <c r="K2021" s="646">
        <v>182.54599999999999</v>
      </c>
      <c r="L2021" s="646">
        <v>185.62299999999999</v>
      </c>
      <c r="M2021" s="646" t="s">
        <v>121</v>
      </c>
      <c r="N2021" s="657" t="s">
        <v>115</v>
      </c>
      <c r="O2021" s="646" t="s">
        <v>429</v>
      </c>
    </row>
    <row r="2022" spans="1:15">
      <c r="A2022" s="647">
        <v>2021</v>
      </c>
      <c r="B2022" s="647">
        <v>100</v>
      </c>
      <c r="C2022" s="646" t="s">
        <v>198</v>
      </c>
      <c r="D2022" s="646">
        <v>43</v>
      </c>
      <c r="F2022" s="654" t="str">
        <f>IF(M2022="R",VLOOKUP(D2022,'Routes and Directions'!$A$2:$D$283,3,FALSE),VLOOKUP(D2022,'Routes and Directions'!$A$2:$D$283,4,FALSE))</f>
        <v>NB</v>
      </c>
      <c r="H2022" s="646">
        <v>0.111</v>
      </c>
      <c r="I2022" s="646">
        <v>16.222000000000001</v>
      </c>
      <c r="K2022" s="646">
        <v>0</v>
      </c>
      <c r="L2022" s="646">
        <v>16.111000000000001</v>
      </c>
      <c r="M2022" s="646" t="s">
        <v>118</v>
      </c>
      <c r="N2022" s="657" t="s">
        <v>115</v>
      </c>
      <c r="O2022" s="646" t="s">
        <v>430</v>
      </c>
    </row>
    <row r="2023" spans="1:15">
      <c r="A2023" s="647">
        <v>2022</v>
      </c>
      <c r="B2023" s="647">
        <v>100</v>
      </c>
      <c r="C2023" s="646" t="s">
        <v>198</v>
      </c>
      <c r="D2023" s="646">
        <v>43</v>
      </c>
      <c r="F2023" s="654" t="str">
        <f>IF(M2023="R",VLOOKUP(D2023,'Routes and Directions'!$A$2:$D$283,3,FALSE),VLOOKUP(D2023,'Routes and Directions'!$A$2:$D$283,4,FALSE))</f>
        <v>NB</v>
      </c>
      <c r="H2023" s="646">
        <v>16.222000000000001</v>
      </c>
      <c r="I2023" s="646">
        <v>16.63</v>
      </c>
      <c r="K2023" s="646">
        <v>16.111000000000001</v>
      </c>
      <c r="L2023" s="646">
        <v>16.518999999999998</v>
      </c>
      <c r="M2023" s="646" t="s">
        <v>118</v>
      </c>
      <c r="N2023" s="657" t="s">
        <v>123</v>
      </c>
      <c r="O2023" s="646" t="s">
        <v>430</v>
      </c>
    </row>
    <row r="2024" spans="1:15">
      <c r="A2024" s="647">
        <v>2023</v>
      </c>
      <c r="B2024" s="647">
        <v>100</v>
      </c>
      <c r="C2024" s="646" t="s">
        <v>198</v>
      </c>
      <c r="D2024" s="646">
        <v>43</v>
      </c>
      <c r="F2024" s="654" t="str">
        <f>IF(M2024="R",VLOOKUP(D2024,'Routes and Directions'!$A$2:$D$283,3,FALSE),VLOOKUP(D2024,'Routes and Directions'!$A$2:$D$283,4,FALSE))</f>
        <v>NB</v>
      </c>
      <c r="H2024" s="646">
        <v>16.63</v>
      </c>
      <c r="I2024" s="646">
        <v>17.108000000000001</v>
      </c>
      <c r="K2024" s="646">
        <v>16.518999999999998</v>
      </c>
      <c r="L2024" s="646">
        <v>16.997</v>
      </c>
      <c r="M2024" s="646" t="s">
        <v>118</v>
      </c>
      <c r="N2024" s="657" t="s">
        <v>115</v>
      </c>
      <c r="O2024" s="646" t="s">
        <v>430</v>
      </c>
    </row>
    <row r="2025" spans="1:15">
      <c r="A2025" s="647">
        <v>2024</v>
      </c>
      <c r="B2025" s="647">
        <v>100</v>
      </c>
      <c r="C2025" s="646" t="s">
        <v>198</v>
      </c>
      <c r="D2025" s="646">
        <v>43</v>
      </c>
      <c r="F2025" s="654" t="str">
        <f>IF(M2025="R",VLOOKUP(D2025,'Routes and Directions'!$A$2:$D$283,3,FALSE),VLOOKUP(D2025,'Routes and Directions'!$A$2:$D$283,4,FALSE))</f>
        <v>NB</v>
      </c>
      <c r="H2025" s="646">
        <v>17.108000000000001</v>
      </c>
      <c r="I2025" s="646">
        <v>20.600999999999999</v>
      </c>
      <c r="K2025" s="646">
        <v>16.997</v>
      </c>
      <c r="L2025" s="646">
        <v>20.49</v>
      </c>
      <c r="M2025" s="646" t="s">
        <v>118</v>
      </c>
      <c r="N2025" s="657" t="s">
        <v>123</v>
      </c>
      <c r="O2025" s="646" t="s">
        <v>430</v>
      </c>
    </row>
    <row r="2026" spans="1:15">
      <c r="A2026" s="647">
        <v>2025</v>
      </c>
      <c r="B2026" s="647">
        <v>4820</v>
      </c>
      <c r="C2026" s="646" t="s">
        <v>198</v>
      </c>
      <c r="D2026" s="646">
        <v>43</v>
      </c>
      <c r="F2026" s="654" t="str">
        <f>IF(M2026="R",VLOOKUP(D2026,'Routes and Directions'!$A$2:$D$283,3,FALSE),VLOOKUP(D2026,'Routes and Directions'!$A$2:$D$283,4,FALSE))</f>
        <v>NB</v>
      </c>
      <c r="G2026" s="646" t="s">
        <v>118</v>
      </c>
      <c r="H2026" s="646">
        <v>20.600999999999999</v>
      </c>
      <c r="I2026" s="646">
        <v>21.457999999999998</v>
      </c>
      <c r="K2026" s="646">
        <v>20.49</v>
      </c>
      <c r="L2026" s="646">
        <v>21.347000000000001</v>
      </c>
      <c r="M2026" s="646" t="s">
        <v>118</v>
      </c>
      <c r="N2026" s="657" t="s">
        <v>123</v>
      </c>
      <c r="O2026" s="646" t="s">
        <v>430</v>
      </c>
    </row>
    <row r="2027" spans="1:15">
      <c r="A2027" s="647">
        <v>2026</v>
      </c>
      <c r="B2027" s="647">
        <v>5050</v>
      </c>
      <c r="C2027" s="646" t="s">
        <v>198</v>
      </c>
      <c r="D2027" s="646">
        <v>43</v>
      </c>
      <c r="F2027" s="654" t="str">
        <f>IF(M2027="R",VLOOKUP(D2027,'Routes and Directions'!$A$2:$D$283,3,FALSE),VLOOKUP(D2027,'Routes and Directions'!$A$2:$D$283,4,FALSE))</f>
        <v>NB</v>
      </c>
      <c r="H2027" s="646">
        <v>21.463999999999999</v>
      </c>
      <c r="I2027" s="646">
        <v>22.224</v>
      </c>
      <c r="K2027" s="646">
        <v>21.347000000000001</v>
      </c>
      <c r="L2027" s="646">
        <v>22.106999999999999</v>
      </c>
      <c r="M2027" s="646" t="s">
        <v>118</v>
      </c>
      <c r="N2027" s="657" t="s">
        <v>123</v>
      </c>
      <c r="O2027" s="646" t="s">
        <v>430</v>
      </c>
    </row>
    <row r="2028" spans="1:15">
      <c r="A2028" s="647">
        <v>2027</v>
      </c>
      <c r="B2028" s="647">
        <v>5170</v>
      </c>
      <c r="C2028" s="646" t="s">
        <v>198</v>
      </c>
      <c r="D2028" s="646">
        <v>43</v>
      </c>
      <c r="F2028" s="654" t="str">
        <f>IF(M2028="R",VLOOKUP(D2028,'Routes and Directions'!$A$2:$D$283,3,FALSE),VLOOKUP(D2028,'Routes and Directions'!$A$2:$D$283,4,FALSE))</f>
        <v>NB</v>
      </c>
      <c r="G2028" s="646" t="s">
        <v>118</v>
      </c>
      <c r="H2028" s="646">
        <v>22.224</v>
      </c>
      <c r="I2028" s="646">
        <v>25.125</v>
      </c>
      <c r="K2028" s="646">
        <v>22.106999999999999</v>
      </c>
      <c r="L2028" s="646">
        <v>25.007999999999999</v>
      </c>
      <c r="M2028" s="646" t="s">
        <v>118</v>
      </c>
      <c r="N2028" s="657" t="s">
        <v>123</v>
      </c>
      <c r="O2028" s="646" t="s">
        <v>430</v>
      </c>
    </row>
    <row r="2029" spans="1:15">
      <c r="A2029" s="647">
        <v>2028</v>
      </c>
      <c r="B2029" s="647">
        <v>6400</v>
      </c>
      <c r="C2029" s="646" t="s">
        <v>198</v>
      </c>
      <c r="D2029" s="646">
        <v>43</v>
      </c>
      <c r="F2029" s="654" t="str">
        <f>IF(M2029="R",VLOOKUP(D2029,'Routes and Directions'!$A$2:$D$283,3,FALSE),VLOOKUP(D2029,'Routes and Directions'!$A$2:$D$283,4,FALSE))</f>
        <v>NB</v>
      </c>
      <c r="H2029" s="646">
        <v>25.187000000000001</v>
      </c>
      <c r="I2029" s="646">
        <v>38.807000000000002</v>
      </c>
      <c r="K2029" s="646">
        <v>25.007999999999999</v>
      </c>
      <c r="L2029" s="646">
        <v>38.628</v>
      </c>
      <c r="M2029" s="646" t="s">
        <v>118</v>
      </c>
      <c r="N2029" s="657" t="s">
        <v>115</v>
      </c>
      <c r="O2029" s="646" t="s">
        <v>430</v>
      </c>
    </row>
    <row r="2030" spans="1:15">
      <c r="A2030" s="647">
        <v>2029</v>
      </c>
      <c r="B2030" s="647">
        <v>7800</v>
      </c>
      <c r="C2030" s="646" t="s">
        <v>202</v>
      </c>
      <c r="D2030" s="646">
        <v>43</v>
      </c>
      <c r="F2030" s="654" t="str">
        <f>IF(M2030="R",VLOOKUP(D2030,'Routes and Directions'!$A$2:$D$283,3,FALSE),VLOOKUP(D2030,'Routes and Directions'!$A$2:$D$283,4,FALSE))</f>
        <v>NB</v>
      </c>
      <c r="H2030" s="646">
        <v>0</v>
      </c>
      <c r="I2030" s="646">
        <v>9.8970000000000002</v>
      </c>
      <c r="K2030" s="646">
        <v>38.628</v>
      </c>
      <c r="L2030" s="646">
        <v>48.524999999999999</v>
      </c>
      <c r="M2030" s="646" t="s">
        <v>118</v>
      </c>
      <c r="N2030" s="657" t="s">
        <v>115</v>
      </c>
      <c r="O2030" s="646" t="s">
        <v>430</v>
      </c>
    </row>
    <row r="2031" spans="1:15">
      <c r="A2031" s="647">
        <v>2030</v>
      </c>
      <c r="B2031" s="647">
        <v>8210</v>
      </c>
      <c r="C2031" s="646" t="s">
        <v>202</v>
      </c>
      <c r="D2031" s="646">
        <v>43</v>
      </c>
      <c r="F2031" s="654" t="str">
        <f>IF(M2031="R",VLOOKUP(D2031,'Routes and Directions'!$A$2:$D$283,3,FALSE),VLOOKUP(D2031,'Routes and Directions'!$A$2:$D$283,4,FALSE))</f>
        <v>NB</v>
      </c>
      <c r="G2031" s="646" t="s">
        <v>118</v>
      </c>
      <c r="H2031" s="646">
        <v>9.8970000000000002</v>
      </c>
      <c r="I2031" s="646">
        <v>21.934000000000001</v>
      </c>
      <c r="K2031" s="646">
        <v>48.524999999999999</v>
      </c>
      <c r="L2031" s="646">
        <v>60.561999999999998</v>
      </c>
      <c r="M2031" s="646" t="s">
        <v>118</v>
      </c>
      <c r="N2031" s="657" t="s">
        <v>115</v>
      </c>
      <c r="O2031" s="646" t="s">
        <v>430</v>
      </c>
    </row>
    <row r="2032" spans="1:15">
      <c r="A2032" s="647">
        <v>2031</v>
      </c>
      <c r="B2032" s="647">
        <v>8210</v>
      </c>
      <c r="C2032" s="646" t="s">
        <v>202</v>
      </c>
      <c r="D2032" s="646">
        <v>43</v>
      </c>
      <c r="F2032" s="654" t="str">
        <f>IF(M2032="R",VLOOKUP(D2032,'Routes and Directions'!$A$2:$D$283,3,FALSE),VLOOKUP(D2032,'Routes and Directions'!$A$2:$D$283,4,FALSE))</f>
        <v>NB</v>
      </c>
      <c r="G2032" s="646" t="s">
        <v>118</v>
      </c>
      <c r="H2032" s="646">
        <v>21.934000000000001</v>
      </c>
      <c r="I2032" s="646">
        <v>22.132000000000001</v>
      </c>
      <c r="K2032" s="646">
        <v>60.561999999999998</v>
      </c>
      <c r="L2032" s="646">
        <v>60.76</v>
      </c>
      <c r="M2032" s="646" t="s">
        <v>118</v>
      </c>
      <c r="N2032" s="657" t="s">
        <v>123</v>
      </c>
      <c r="O2032" s="646" t="s">
        <v>430</v>
      </c>
    </row>
    <row r="2033" spans="1:15">
      <c r="A2033" s="647">
        <v>2032</v>
      </c>
      <c r="B2033" s="647">
        <v>9420</v>
      </c>
      <c r="C2033" s="646" t="s">
        <v>202</v>
      </c>
      <c r="D2033" s="646">
        <v>43</v>
      </c>
      <c r="F2033" s="654" t="str">
        <f>IF(M2033="R",VLOOKUP(D2033,'Routes and Directions'!$A$2:$D$283,3,FALSE),VLOOKUP(D2033,'Routes and Directions'!$A$2:$D$283,4,FALSE))</f>
        <v>NB</v>
      </c>
      <c r="H2033" s="646">
        <v>22.109000000000002</v>
      </c>
      <c r="I2033" s="646">
        <v>22.213999999999999</v>
      </c>
      <c r="K2033" s="646">
        <v>60.76</v>
      </c>
      <c r="L2033" s="646">
        <v>60.865000000000002</v>
      </c>
      <c r="M2033" s="646" t="s">
        <v>118</v>
      </c>
      <c r="N2033" s="657" t="s">
        <v>123</v>
      </c>
      <c r="O2033" s="646" t="s">
        <v>430</v>
      </c>
    </row>
    <row r="2034" spans="1:15">
      <c r="A2034" s="647">
        <v>2033</v>
      </c>
      <c r="B2034" s="647">
        <v>9420</v>
      </c>
      <c r="C2034" s="646" t="s">
        <v>202</v>
      </c>
      <c r="D2034" s="646">
        <v>43</v>
      </c>
      <c r="F2034" s="654" t="str">
        <f>IF(M2034="R",VLOOKUP(D2034,'Routes and Directions'!$A$2:$D$283,3,FALSE),VLOOKUP(D2034,'Routes and Directions'!$A$2:$D$283,4,FALSE))</f>
        <v>NB</v>
      </c>
      <c r="H2034" s="646">
        <v>22.213999999999999</v>
      </c>
      <c r="I2034" s="646">
        <v>22.673999999999999</v>
      </c>
      <c r="K2034" s="646">
        <v>60.865000000000002</v>
      </c>
      <c r="L2034" s="646">
        <v>61.325000000000003</v>
      </c>
      <c r="M2034" s="646" t="s">
        <v>118</v>
      </c>
      <c r="N2034" s="657" t="s">
        <v>115</v>
      </c>
      <c r="O2034" s="646" t="s">
        <v>430</v>
      </c>
    </row>
    <row r="2035" spans="1:15">
      <c r="A2035" s="647">
        <v>2034</v>
      </c>
      <c r="B2035" s="647">
        <v>9800</v>
      </c>
      <c r="C2035" s="646" t="s">
        <v>199</v>
      </c>
      <c r="D2035" s="646">
        <v>43</v>
      </c>
      <c r="F2035" s="654" t="str">
        <f>IF(M2035="R",VLOOKUP(D2035,'Routes and Directions'!$A$2:$D$283,3,FALSE),VLOOKUP(D2035,'Routes and Directions'!$A$2:$D$283,4,FALSE))</f>
        <v>NB</v>
      </c>
      <c r="H2035" s="646">
        <v>0</v>
      </c>
      <c r="I2035" s="646">
        <v>1.343</v>
      </c>
      <c r="K2035" s="646">
        <v>61.325000000000003</v>
      </c>
      <c r="L2035" s="646">
        <v>62.667999999999999</v>
      </c>
      <c r="M2035" s="646" t="s">
        <v>118</v>
      </c>
      <c r="N2035" s="657" t="s">
        <v>115</v>
      </c>
      <c r="O2035" s="646" t="s">
        <v>430</v>
      </c>
    </row>
    <row r="2036" spans="1:15">
      <c r="A2036" s="647">
        <v>2035</v>
      </c>
      <c r="B2036" s="647">
        <v>9800</v>
      </c>
      <c r="C2036" s="646" t="s">
        <v>199</v>
      </c>
      <c r="D2036" s="646">
        <v>43</v>
      </c>
      <c r="F2036" s="654" t="str">
        <f>IF(M2036="R",VLOOKUP(D2036,'Routes and Directions'!$A$2:$D$283,3,FALSE),VLOOKUP(D2036,'Routes and Directions'!$A$2:$D$283,4,FALSE))</f>
        <v>NB</v>
      </c>
      <c r="H2036" s="646">
        <v>1.343</v>
      </c>
      <c r="I2036" s="646">
        <v>1.573</v>
      </c>
      <c r="K2036" s="646">
        <v>62.667999999999999</v>
      </c>
      <c r="L2036" s="646">
        <v>62.898000000000003</v>
      </c>
      <c r="M2036" s="646" t="s">
        <v>118</v>
      </c>
      <c r="N2036" s="657" t="s">
        <v>123</v>
      </c>
      <c r="O2036" s="646" t="s">
        <v>430</v>
      </c>
    </row>
    <row r="2037" spans="1:15">
      <c r="A2037" s="647">
        <v>2036</v>
      </c>
      <c r="B2037" s="647">
        <v>9800</v>
      </c>
      <c r="C2037" s="646" t="s">
        <v>199</v>
      </c>
      <c r="D2037" s="646">
        <v>43</v>
      </c>
      <c r="F2037" s="654" t="str">
        <f>IF(M2037="R",VLOOKUP(D2037,'Routes and Directions'!$A$2:$D$283,3,FALSE),VLOOKUP(D2037,'Routes and Directions'!$A$2:$D$283,4,FALSE))</f>
        <v>NB</v>
      </c>
      <c r="H2037" s="646">
        <v>1.573</v>
      </c>
      <c r="I2037" s="646">
        <v>27.286000000000001</v>
      </c>
      <c r="K2037" s="646">
        <v>62.898000000000003</v>
      </c>
      <c r="L2037" s="646">
        <v>88.611000000000004</v>
      </c>
      <c r="M2037" s="646" t="s">
        <v>118</v>
      </c>
      <c r="N2037" s="657" t="s">
        <v>115</v>
      </c>
      <c r="O2037" s="646" t="s">
        <v>430</v>
      </c>
    </row>
    <row r="2038" spans="1:15">
      <c r="A2038" s="647">
        <v>2037</v>
      </c>
      <c r="B2038" s="647">
        <v>14300</v>
      </c>
      <c r="C2038" s="646" t="s">
        <v>197</v>
      </c>
      <c r="D2038" s="646">
        <v>43</v>
      </c>
      <c r="F2038" s="654" t="str">
        <f>IF(M2038="R",VLOOKUP(D2038,'Routes and Directions'!$A$2:$D$283,3,FALSE),VLOOKUP(D2038,'Routes and Directions'!$A$2:$D$283,4,FALSE))</f>
        <v>NB</v>
      </c>
      <c r="H2038" s="646">
        <v>0</v>
      </c>
      <c r="I2038" s="646">
        <v>9.2159999999999993</v>
      </c>
      <c r="K2038" s="646">
        <v>88.611000000000004</v>
      </c>
      <c r="L2038" s="646">
        <v>97.826999999999998</v>
      </c>
      <c r="M2038" s="646" t="s">
        <v>118</v>
      </c>
      <c r="N2038" s="657" t="s">
        <v>115</v>
      </c>
      <c r="O2038" s="646" t="s">
        <v>430</v>
      </c>
    </row>
    <row r="2039" spans="1:15">
      <c r="A2039" s="647">
        <v>2038</v>
      </c>
      <c r="B2039" s="647">
        <v>14300</v>
      </c>
      <c r="C2039" s="646" t="s">
        <v>197</v>
      </c>
      <c r="D2039" s="646">
        <v>43</v>
      </c>
      <c r="F2039" s="654" t="str">
        <f>IF(M2039="R",VLOOKUP(D2039,'Routes and Directions'!$A$2:$D$283,3,FALSE),VLOOKUP(D2039,'Routes and Directions'!$A$2:$D$283,4,FALSE))</f>
        <v>NB</v>
      </c>
      <c r="H2039" s="646">
        <v>9.2159999999999993</v>
      </c>
      <c r="I2039" s="646">
        <v>9.3079999999999998</v>
      </c>
      <c r="K2039" s="646">
        <v>97.826999999999998</v>
      </c>
      <c r="L2039" s="646">
        <v>97.918999999999997</v>
      </c>
      <c r="M2039" s="646" t="s">
        <v>118</v>
      </c>
      <c r="N2039" s="657" t="s">
        <v>123</v>
      </c>
      <c r="O2039" s="646" t="s">
        <v>430</v>
      </c>
    </row>
    <row r="2040" spans="1:15">
      <c r="A2040" s="647">
        <v>2039</v>
      </c>
      <c r="B2040" s="647">
        <v>100</v>
      </c>
      <c r="C2040" s="646" t="s">
        <v>198</v>
      </c>
      <c r="D2040" s="646">
        <v>43</v>
      </c>
      <c r="F2040" s="654" t="str">
        <f>IF(M2040="R",VLOOKUP(D2040,'Routes and Directions'!$A$2:$D$283,3,FALSE),VLOOKUP(D2040,'Routes and Directions'!$A$2:$D$283,4,FALSE))</f>
        <v>SB</v>
      </c>
      <c r="H2040" s="646">
        <v>0.111</v>
      </c>
      <c r="I2040" s="646">
        <v>16.222000000000001</v>
      </c>
      <c r="K2040" s="646">
        <v>0</v>
      </c>
      <c r="L2040" s="646">
        <v>16.111000000000001</v>
      </c>
      <c r="M2040" s="646" t="s">
        <v>121</v>
      </c>
      <c r="N2040" s="657" t="s">
        <v>115</v>
      </c>
      <c r="O2040" s="646" t="s">
        <v>431</v>
      </c>
    </row>
    <row r="2041" spans="1:15">
      <c r="A2041" s="647">
        <v>2040</v>
      </c>
      <c r="B2041" s="647">
        <v>100</v>
      </c>
      <c r="C2041" s="646" t="s">
        <v>198</v>
      </c>
      <c r="D2041" s="646">
        <v>43</v>
      </c>
      <c r="F2041" s="654" t="str">
        <f>IF(M2041="R",VLOOKUP(D2041,'Routes and Directions'!$A$2:$D$283,3,FALSE),VLOOKUP(D2041,'Routes and Directions'!$A$2:$D$283,4,FALSE))</f>
        <v>SB</v>
      </c>
      <c r="H2041" s="646">
        <v>16.222000000000001</v>
      </c>
      <c r="I2041" s="646">
        <v>16.63</v>
      </c>
      <c r="K2041" s="646">
        <v>16.111000000000001</v>
      </c>
      <c r="L2041" s="646">
        <v>16.518999999999998</v>
      </c>
      <c r="M2041" s="646" t="s">
        <v>121</v>
      </c>
      <c r="N2041" s="657" t="s">
        <v>123</v>
      </c>
      <c r="O2041" s="646" t="s">
        <v>431</v>
      </c>
    </row>
    <row r="2042" spans="1:15">
      <c r="A2042" s="647">
        <v>2041</v>
      </c>
      <c r="B2042" s="647">
        <v>100</v>
      </c>
      <c r="C2042" s="646" t="s">
        <v>198</v>
      </c>
      <c r="D2042" s="646">
        <v>43</v>
      </c>
      <c r="F2042" s="654" t="str">
        <f>IF(M2042="R",VLOOKUP(D2042,'Routes and Directions'!$A$2:$D$283,3,FALSE),VLOOKUP(D2042,'Routes and Directions'!$A$2:$D$283,4,FALSE))</f>
        <v>SB</v>
      </c>
      <c r="H2042" s="646">
        <v>16.63</v>
      </c>
      <c r="I2042" s="646">
        <v>17.108000000000001</v>
      </c>
      <c r="K2042" s="646">
        <v>16.518999999999998</v>
      </c>
      <c r="L2042" s="646">
        <v>16.997</v>
      </c>
      <c r="M2042" s="646" t="s">
        <v>121</v>
      </c>
      <c r="N2042" s="657" t="s">
        <v>115</v>
      </c>
      <c r="O2042" s="646" t="s">
        <v>431</v>
      </c>
    </row>
    <row r="2043" spans="1:15">
      <c r="A2043" s="647">
        <v>2042</v>
      </c>
      <c r="B2043" s="647">
        <v>100</v>
      </c>
      <c r="C2043" s="646" t="s">
        <v>198</v>
      </c>
      <c r="D2043" s="646">
        <v>43</v>
      </c>
      <c r="F2043" s="654" t="str">
        <f>IF(M2043="R",VLOOKUP(D2043,'Routes and Directions'!$A$2:$D$283,3,FALSE),VLOOKUP(D2043,'Routes and Directions'!$A$2:$D$283,4,FALSE))</f>
        <v>SB</v>
      </c>
      <c r="H2043" s="646">
        <v>17.108000000000001</v>
      </c>
      <c r="I2043" s="646">
        <v>20.600999999999999</v>
      </c>
      <c r="K2043" s="646">
        <v>16.997</v>
      </c>
      <c r="L2043" s="646">
        <v>20.49</v>
      </c>
      <c r="M2043" s="646" t="s">
        <v>121</v>
      </c>
      <c r="N2043" s="657" t="s">
        <v>123</v>
      </c>
      <c r="O2043" s="646" t="s">
        <v>431</v>
      </c>
    </row>
    <row r="2044" spans="1:15">
      <c r="A2044" s="647">
        <v>2043</v>
      </c>
      <c r="B2044" s="647">
        <v>4820</v>
      </c>
      <c r="C2044" s="646" t="s">
        <v>198</v>
      </c>
      <c r="D2044" s="646">
        <v>43</v>
      </c>
      <c r="F2044" s="654" t="str">
        <f>IF(M2044="R",VLOOKUP(D2044,'Routes and Directions'!$A$2:$D$283,3,FALSE),VLOOKUP(D2044,'Routes and Directions'!$A$2:$D$283,4,FALSE))</f>
        <v>SB</v>
      </c>
      <c r="G2044" s="646" t="s">
        <v>118</v>
      </c>
      <c r="H2044" s="646">
        <v>20.600999999999999</v>
      </c>
      <c r="I2044" s="646">
        <v>21.457999999999998</v>
      </c>
      <c r="K2044" s="646">
        <v>20.49</v>
      </c>
      <c r="L2044" s="646">
        <v>21.347000000000001</v>
      </c>
      <c r="M2044" s="646" t="s">
        <v>121</v>
      </c>
      <c r="N2044" s="657" t="s">
        <v>123</v>
      </c>
      <c r="O2044" s="646" t="s">
        <v>431</v>
      </c>
    </row>
    <row r="2045" spans="1:15">
      <c r="A2045" s="647">
        <v>2044</v>
      </c>
      <c r="B2045" s="647">
        <v>5050</v>
      </c>
      <c r="C2045" s="646" t="s">
        <v>198</v>
      </c>
      <c r="D2045" s="646">
        <v>43</v>
      </c>
      <c r="F2045" s="654" t="str">
        <f>IF(M2045="R",VLOOKUP(D2045,'Routes and Directions'!$A$2:$D$283,3,FALSE),VLOOKUP(D2045,'Routes and Directions'!$A$2:$D$283,4,FALSE))</f>
        <v>SB</v>
      </c>
      <c r="H2045" s="646">
        <v>21.463999999999999</v>
      </c>
      <c r="I2045" s="646">
        <v>22.224</v>
      </c>
      <c r="K2045" s="646">
        <v>21.347000000000001</v>
      </c>
      <c r="L2045" s="646">
        <v>22.106999999999999</v>
      </c>
      <c r="M2045" s="646" t="s">
        <v>121</v>
      </c>
      <c r="N2045" s="657" t="s">
        <v>123</v>
      </c>
      <c r="O2045" s="646" t="s">
        <v>431</v>
      </c>
    </row>
    <row r="2046" spans="1:15">
      <c r="A2046" s="647">
        <v>2045</v>
      </c>
      <c r="B2046" s="647">
        <v>5170</v>
      </c>
      <c r="C2046" s="646" t="s">
        <v>198</v>
      </c>
      <c r="D2046" s="646">
        <v>43</v>
      </c>
      <c r="F2046" s="654" t="str">
        <f>IF(M2046="R",VLOOKUP(D2046,'Routes and Directions'!$A$2:$D$283,3,FALSE),VLOOKUP(D2046,'Routes and Directions'!$A$2:$D$283,4,FALSE))</f>
        <v>SB</v>
      </c>
      <c r="G2046" s="646" t="s">
        <v>118</v>
      </c>
      <c r="H2046" s="646">
        <v>22.224</v>
      </c>
      <c r="I2046" s="646">
        <v>25.125</v>
      </c>
      <c r="K2046" s="646">
        <v>22.106999999999999</v>
      </c>
      <c r="L2046" s="646">
        <v>25.007999999999999</v>
      </c>
      <c r="M2046" s="646" t="s">
        <v>121</v>
      </c>
      <c r="N2046" s="657" t="s">
        <v>123</v>
      </c>
      <c r="O2046" s="646" t="s">
        <v>431</v>
      </c>
    </row>
    <row r="2047" spans="1:15">
      <c r="A2047" s="647">
        <v>2046</v>
      </c>
      <c r="B2047" s="647">
        <v>6400</v>
      </c>
      <c r="C2047" s="646" t="s">
        <v>198</v>
      </c>
      <c r="D2047" s="646">
        <v>43</v>
      </c>
      <c r="F2047" s="654" t="str">
        <f>IF(M2047="R",VLOOKUP(D2047,'Routes and Directions'!$A$2:$D$283,3,FALSE),VLOOKUP(D2047,'Routes and Directions'!$A$2:$D$283,4,FALSE))</f>
        <v>SB</v>
      </c>
      <c r="H2047" s="646">
        <v>25.187000000000001</v>
      </c>
      <c r="I2047" s="646">
        <v>38.807000000000002</v>
      </c>
      <c r="K2047" s="646">
        <v>25.007999999999999</v>
      </c>
      <c r="L2047" s="646">
        <v>38.628</v>
      </c>
      <c r="M2047" s="646" t="s">
        <v>121</v>
      </c>
      <c r="N2047" s="657" t="s">
        <v>115</v>
      </c>
      <c r="O2047" s="646" t="s">
        <v>431</v>
      </c>
    </row>
    <row r="2048" spans="1:15">
      <c r="A2048" s="647">
        <v>2047</v>
      </c>
      <c r="B2048" s="647">
        <v>7800</v>
      </c>
      <c r="C2048" s="646" t="s">
        <v>202</v>
      </c>
      <c r="D2048" s="646">
        <v>43</v>
      </c>
      <c r="F2048" s="654" t="str">
        <f>IF(M2048="R",VLOOKUP(D2048,'Routes and Directions'!$A$2:$D$283,3,FALSE),VLOOKUP(D2048,'Routes and Directions'!$A$2:$D$283,4,FALSE))</f>
        <v>SB</v>
      </c>
      <c r="H2048" s="646">
        <v>0</v>
      </c>
      <c r="I2048" s="646">
        <v>9.8970000000000002</v>
      </c>
      <c r="K2048" s="646">
        <v>38.628</v>
      </c>
      <c r="L2048" s="646">
        <v>48.524999999999999</v>
      </c>
      <c r="M2048" s="646" t="s">
        <v>121</v>
      </c>
      <c r="N2048" s="657" t="s">
        <v>115</v>
      </c>
      <c r="O2048" s="646" t="s">
        <v>431</v>
      </c>
    </row>
    <row r="2049" spans="1:15">
      <c r="A2049" s="647">
        <v>2048</v>
      </c>
      <c r="B2049" s="647">
        <v>8210</v>
      </c>
      <c r="C2049" s="646" t="s">
        <v>202</v>
      </c>
      <c r="D2049" s="646">
        <v>43</v>
      </c>
      <c r="F2049" s="654" t="str">
        <f>IF(M2049="R",VLOOKUP(D2049,'Routes and Directions'!$A$2:$D$283,3,FALSE),VLOOKUP(D2049,'Routes and Directions'!$A$2:$D$283,4,FALSE))</f>
        <v>SB</v>
      </c>
      <c r="G2049" s="646" t="s">
        <v>118</v>
      </c>
      <c r="H2049" s="646">
        <v>9.8970000000000002</v>
      </c>
      <c r="I2049" s="646">
        <v>21.934000000000001</v>
      </c>
      <c r="K2049" s="646">
        <v>48.524999999999999</v>
      </c>
      <c r="L2049" s="646">
        <v>60.561999999999998</v>
      </c>
      <c r="M2049" s="646" t="s">
        <v>121</v>
      </c>
      <c r="N2049" s="657" t="s">
        <v>115</v>
      </c>
      <c r="O2049" s="646" t="s">
        <v>431</v>
      </c>
    </row>
    <row r="2050" spans="1:15">
      <c r="A2050" s="647">
        <v>2049</v>
      </c>
      <c r="B2050" s="647">
        <v>8210</v>
      </c>
      <c r="C2050" s="646" t="s">
        <v>202</v>
      </c>
      <c r="D2050" s="646">
        <v>43</v>
      </c>
      <c r="F2050" s="654" t="str">
        <f>IF(M2050="R",VLOOKUP(D2050,'Routes and Directions'!$A$2:$D$283,3,FALSE),VLOOKUP(D2050,'Routes and Directions'!$A$2:$D$283,4,FALSE))</f>
        <v>SB</v>
      </c>
      <c r="G2050" s="646" t="s">
        <v>118</v>
      </c>
      <c r="H2050" s="646">
        <v>21.934000000000001</v>
      </c>
      <c r="I2050" s="646">
        <v>22.132000000000001</v>
      </c>
      <c r="K2050" s="646">
        <v>60.561999999999998</v>
      </c>
      <c r="L2050" s="646">
        <v>60.76</v>
      </c>
      <c r="M2050" s="646" t="s">
        <v>121</v>
      </c>
      <c r="N2050" s="657" t="s">
        <v>123</v>
      </c>
      <c r="O2050" s="646" t="s">
        <v>431</v>
      </c>
    </row>
    <row r="2051" spans="1:15">
      <c r="A2051" s="647">
        <v>2050</v>
      </c>
      <c r="B2051" s="647">
        <v>9420</v>
      </c>
      <c r="C2051" s="646" t="s">
        <v>202</v>
      </c>
      <c r="D2051" s="646">
        <v>43</v>
      </c>
      <c r="F2051" s="654" t="str">
        <f>IF(M2051="R",VLOOKUP(D2051,'Routes and Directions'!$A$2:$D$283,3,FALSE),VLOOKUP(D2051,'Routes and Directions'!$A$2:$D$283,4,FALSE))</f>
        <v>SB</v>
      </c>
      <c r="H2051" s="646">
        <v>22.109000000000002</v>
      </c>
      <c r="I2051" s="646">
        <v>22.213999999999999</v>
      </c>
      <c r="K2051" s="646">
        <v>60.76</v>
      </c>
      <c r="L2051" s="646">
        <v>60.865000000000002</v>
      </c>
      <c r="M2051" s="646" t="s">
        <v>121</v>
      </c>
      <c r="N2051" s="657" t="s">
        <v>123</v>
      </c>
      <c r="O2051" s="646" t="s">
        <v>431</v>
      </c>
    </row>
    <row r="2052" spans="1:15">
      <c r="A2052" s="647">
        <v>2051</v>
      </c>
      <c r="B2052" s="647">
        <v>9420</v>
      </c>
      <c r="C2052" s="646" t="s">
        <v>202</v>
      </c>
      <c r="D2052" s="646">
        <v>43</v>
      </c>
      <c r="F2052" s="654" t="str">
        <f>IF(M2052="R",VLOOKUP(D2052,'Routes and Directions'!$A$2:$D$283,3,FALSE),VLOOKUP(D2052,'Routes and Directions'!$A$2:$D$283,4,FALSE))</f>
        <v>SB</v>
      </c>
      <c r="H2052" s="646">
        <v>22.213999999999999</v>
      </c>
      <c r="I2052" s="646">
        <v>22.673999999999999</v>
      </c>
      <c r="K2052" s="646">
        <v>60.865000000000002</v>
      </c>
      <c r="L2052" s="646">
        <v>61.325000000000003</v>
      </c>
      <c r="M2052" s="646" t="s">
        <v>121</v>
      </c>
      <c r="N2052" s="657" t="s">
        <v>115</v>
      </c>
      <c r="O2052" s="646" t="s">
        <v>431</v>
      </c>
    </row>
    <row r="2053" spans="1:15">
      <c r="A2053" s="647">
        <v>2052</v>
      </c>
      <c r="B2053" s="647">
        <v>9800</v>
      </c>
      <c r="C2053" s="646" t="s">
        <v>199</v>
      </c>
      <c r="D2053" s="646">
        <v>43</v>
      </c>
      <c r="F2053" s="654" t="str">
        <f>IF(M2053="R",VLOOKUP(D2053,'Routes and Directions'!$A$2:$D$283,3,FALSE),VLOOKUP(D2053,'Routes and Directions'!$A$2:$D$283,4,FALSE))</f>
        <v>SB</v>
      </c>
      <c r="H2053" s="646">
        <v>0</v>
      </c>
      <c r="I2053" s="646">
        <v>1.343</v>
      </c>
      <c r="K2053" s="646">
        <v>61.325000000000003</v>
      </c>
      <c r="L2053" s="646">
        <v>62.667999999999999</v>
      </c>
      <c r="M2053" s="646" t="s">
        <v>121</v>
      </c>
      <c r="N2053" s="657" t="s">
        <v>115</v>
      </c>
      <c r="O2053" s="646" t="s">
        <v>431</v>
      </c>
    </row>
    <row r="2054" spans="1:15">
      <c r="A2054" s="647">
        <v>2053</v>
      </c>
      <c r="B2054" s="647">
        <v>9800</v>
      </c>
      <c r="C2054" s="646" t="s">
        <v>199</v>
      </c>
      <c r="D2054" s="646">
        <v>43</v>
      </c>
      <c r="F2054" s="654" t="str">
        <f>IF(M2054="R",VLOOKUP(D2054,'Routes and Directions'!$A$2:$D$283,3,FALSE),VLOOKUP(D2054,'Routes and Directions'!$A$2:$D$283,4,FALSE))</f>
        <v>SB</v>
      </c>
      <c r="H2054" s="646">
        <v>1.343</v>
      </c>
      <c r="I2054" s="646">
        <v>1.573</v>
      </c>
      <c r="K2054" s="646">
        <v>62.667999999999999</v>
      </c>
      <c r="L2054" s="646">
        <v>62.898000000000003</v>
      </c>
      <c r="M2054" s="646" t="s">
        <v>121</v>
      </c>
      <c r="N2054" s="657" t="s">
        <v>123</v>
      </c>
      <c r="O2054" s="646" t="s">
        <v>431</v>
      </c>
    </row>
    <row r="2055" spans="1:15">
      <c r="A2055" s="647">
        <v>2054</v>
      </c>
      <c r="B2055" s="647">
        <v>9800</v>
      </c>
      <c r="C2055" s="646" t="s">
        <v>199</v>
      </c>
      <c r="D2055" s="646">
        <v>43</v>
      </c>
      <c r="F2055" s="654" t="str">
        <f>IF(M2055="R",VLOOKUP(D2055,'Routes and Directions'!$A$2:$D$283,3,FALSE),VLOOKUP(D2055,'Routes and Directions'!$A$2:$D$283,4,FALSE))</f>
        <v>SB</v>
      </c>
      <c r="H2055" s="646">
        <v>1.573</v>
      </c>
      <c r="I2055" s="646">
        <v>27.286000000000001</v>
      </c>
      <c r="K2055" s="646">
        <v>62.898000000000003</v>
      </c>
      <c r="L2055" s="646">
        <v>88.611000000000004</v>
      </c>
      <c r="M2055" s="646" t="s">
        <v>121</v>
      </c>
      <c r="N2055" s="657" t="s">
        <v>115</v>
      </c>
      <c r="O2055" s="646" t="s">
        <v>431</v>
      </c>
    </row>
    <row r="2056" spans="1:15">
      <c r="A2056" s="647">
        <v>2055</v>
      </c>
      <c r="B2056" s="647">
        <v>14300</v>
      </c>
      <c r="C2056" s="646" t="s">
        <v>197</v>
      </c>
      <c r="D2056" s="646">
        <v>43</v>
      </c>
      <c r="F2056" s="654" t="str">
        <f>IF(M2056="R",VLOOKUP(D2056,'Routes and Directions'!$A$2:$D$283,3,FALSE),VLOOKUP(D2056,'Routes and Directions'!$A$2:$D$283,4,FALSE))</f>
        <v>SB</v>
      </c>
      <c r="H2056" s="646">
        <v>0</v>
      </c>
      <c r="I2056" s="646">
        <v>9.2159999999999993</v>
      </c>
      <c r="K2056" s="646">
        <v>88.611000000000004</v>
      </c>
      <c r="L2056" s="646">
        <v>97.826999999999998</v>
      </c>
      <c r="M2056" s="646" t="s">
        <v>121</v>
      </c>
      <c r="N2056" s="657" t="s">
        <v>115</v>
      </c>
      <c r="O2056" s="646" t="s">
        <v>431</v>
      </c>
    </row>
    <row r="2057" spans="1:15">
      <c r="A2057" s="647">
        <v>2056</v>
      </c>
      <c r="B2057" s="647">
        <v>14300</v>
      </c>
      <c r="C2057" s="646" t="s">
        <v>197</v>
      </c>
      <c r="D2057" s="646">
        <v>43</v>
      </c>
      <c r="F2057" s="654" t="str">
        <f>IF(M2057="R",VLOOKUP(D2057,'Routes and Directions'!$A$2:$D$283,3,FALSE),VLOOKUP(D2057,'Routes and Directions'!$A$2:$D$283,4,FALSE))</f>
        <v>SB</v>
      </c>
      <c r="H2057" s="646">
        <v>9.2159999999999993</v>
      </c>
      <c r="I2057" s="646">
        <v>9.3079999999999998</v>
      </c>
      <c r="K2057" s="646">
        <v>97.826999999999998</v>
      </c>
      <c r="L2057" s="646">
        <v>97.918999999999997</v>
      </c>
      <c r="M2057" s="646" t="s">
        <v>121</v>
      </c>
      <c r="N2057" s="657" t="s">
        <v>123</v>
      </c>
      <c r="O2057" s="646" t="s">
        <v>431</v>
      </c>
    </row>
    <row r="2058" spans="1:15">
      <c r="A2058" s="647">
        <v>2057</v>
      </c>
      <c r="B2058" s="647">
        <v>20</v>
      </c>
      <c r="C2058" s="646" t="s">
        <v>169</v>
      </c>
      <c r="D2058" s="646">
        <v>44</v>
      </c>
      <c r="F2058" s="654" t="str">
        <f>IF(M2058="R",VLOOKUP(D2058,'Routes and Directions'!$A$2:$D$283,3,FALSE),VLOOKUP(D2058,'Routes and Directions'!$A$2:$D$283,4,FALSE))</f>
        <v>EB</v>
      </c>
      <c r="G2058" s="646" t="s">
        <v>121</v>
      </c>
      <c r="H2058" s="646">
        <v>0</v>
      </c>
      <c r="I2058" s="646">
        <v>0.54</v>
      </c>
      <c r="J2058" s="646" t="s">
        <v>118</v>
      </c>
      <c r="K2058" s="646">
        <v>0</v>
      </c>
      <c r="L2058" s="646">
        <v>0.54</v>
      </c>
      <c r="M2058" s="646" t="s">
        <v>118</v>
      </c>
      <c r="N2058" s="657" t="s">
        <v>118</v>
      </c>
      <c r="O2058" s="646" t="s">
        <v>432</v>
      </c>
    </row>
    <row r="2059" spans="1:15">
      <c r="A2059" s="647">
        <v>2058</v>
      </c>
      <c r="B2059" s="647">
        <v>40</v>
      </c>
      <c r="C2059" s="646" t="s">
        <v>169</v>
      </c>
      <c r="D2059" s="646">
        <v>44</v>
      </c>
      <c r="F2059" s="654" t="str">
        <f>IF(M2059="R",VLOOKUP(D2059,'Routes and Directions'!$A$2:$D$283,3,FALSE),VLOOKUP(D2059,'Routes and Directions'!$A$2:$D$283,4,FALSE))</f>
        <v>EB</v>
      </c>
      <c r="G2059" s="646" t="s">
        <v>121</v>
      </c>
      <c r="H2059" s="646">
        <v>0.54</v>
      </c>
      <c r="I2059" s="646">
        <v>1.8080000000000001</v>
      </c>
      <c r="K2059" s="646">
        <v>0.54</v>
      </c>
      <c r="L2059" s="646">
        <v>1.8080000000000001</v>
      </c>
      <c r="M2059" s="646" t="s">
        <v>118</v>
      </c>
      <c r="N2059" s="657" t="s">
        <v>123</v>
      </c>
      <c r="O2059" s="646" t="s">
        <v>432</v>
      </c>
    </row>
    <row r="2060" spans="1:15">
      <c r="A2060" s="647">
        <v>2059</v>
      </c>
      <c r="B2060" s="647">
        <v>100</v>
      </c>
      <c r="C2060" s="646" t="s">
        <v>169</v>
      </c>
      <c r="D2060" s="646">
        <v>44</v>
      </c>
      <c r="F2060" s="654" t="str">
        <f>IF(M2060="R",VLOOKUP(D2060,'Routes and Directions'!$A$2:$D$283,3,FALSE),VLOOKUP(D2060,'Routes and Directions'!$A$2:$D$283,4,FALSE))</f>
        <v>EB</v>
      </c>
      <c r="G2060" s="646" t="s">
        <v>118</v>
      </c>
      <c r="H2060" s="646">
        <v>0</v>
      </c>
      <c r="I2060" s="646">
        <v>3.9390000000000001</v>
      </c>
      <c r="K2060" s="646">
        <v>1.8080000000000001</v>
      </c>
      <c r="L2060" s="646">
        <v>5.7469999999999999</v>
      </c>
      <c r="M2060" s="646" t="s">
        <v>118</v>
      </c>
      <c r="N2060" s="657" t="s">
        <v>123</v>
      </c>
      <c r="O2060" s="646" t="s">
        <v>432</v>
      </c>
    </row>
    <row r="2061" spans="1:15">
      <c r="A2061" s="647">
        <v>2060</v>
      </c>
      <c r="B2061" s="647">
        <v>4150</v>
      </c>
      <c r="C2061" s="646" t="s">
        <v>169</v>
      </c>
      <c r="D2061" s="646">
        <v>44</v>
      </c>
      <c r="F2061" s="654" t="str">
        <f>IF(M2061="R",VLOOKUP(D2061,'Routes and Directions'!$A$2:$D$283,3,FALSE),VLOOKUP(D2061,'Routes and Directions'!$A$2:$D$283,4,FALSE))</f>
        <v>EB</v>
      </c>
      <c r="G2061" s="646" t="s">
        <v>118</v>
      </c>
      <c r="H2061" s="646">
        <v>3.9390000000000001</v>
      </c>
      <c r="I2061" s="646">
        <v>28.2</v>
      </c>
      <c r="K2061" s="646">
        <v>5.7469999999999999</v>
      </c>
      <c r="L2061" s="646">
        <v>30.007999999999999</v>
      </c>
      <c r="M2061" s="646" t="s">
        <v>118</v>
      </c>
      <c r="N2061" s="657" t="s">
        <v>115</v>
      </c>
      <c r="O2061" s="646" t="s">
        <v>432</v>
      </c>
    </row>
    <row r="2062" spans="1:15">
      <c r="A2062" s="647">
        <v>2061</v>
      </c>
      <c r="B2062" s="647">
        <v>11600</v>
      </c>
      <c r="C2062" s="646" t="s">
        <v>169</v>
      </c>
      <c r="D2062" s="646">
        <v>44</v>
      </c>
      <c r="F2062" s="654" t="str">
        <f>IF(M2062="R",VLOOKUP(D2062,'Routes and Directions'!$A$2:$D$283,3,FALSE),VLOOKUP(D2062,'Routes and Directions'!$A$2:$D$283,4,FALSE))</f>
        <v>EB</v>
      </c>
      <c r="H2062" s="646">
        <v>32</v>
      </c>
      <c r="I2062" s="646">
        <v>48.56</v>
      </c>
      <c r="K2062" s="646">
        <v>30.007999999999999</v>
      </c>
      <c r="L2062" s="646">
        <v>46.567999999999998</v>
      </c>
      <c r="M2062" s="646" t="s">
        <v>118</v>
      </c>
      <c r="N2062" s="657" t="s">
        <v>115</v>
      </c>
      <c r="O2062" s="646" t="s">
        <v>432</v>
      </c>
    </row>
    <row r="2063" spans="1:15">
      <c r="A2063" s="647">
        <v>2062</v>
      </c>
      <c r="B2063" s="647">
        <v>17020</v>
      </c>
      <c r="C2063" s="646" t="s">
        <v>169</v>
      </c>
      <c r="D2063" s="646">
        <v>44</v>
      </c>
      <c r="F2063" s="654" t="str">
        <f>IF(M2063="R",VLOOKUP(D2063,'Routes and Directions'!$A$2:$D$283,3,FALSE),VLOOKUP(D2063,'Routes and Directions'!$A$2:$D$283,4,FALSE))</f>
        <v>EB</v>
      </c>
      <c r="G2063" s="646" t="s">
        <v>118</v>
      </c>
      <c r="H2063" s="646">
        <v>48.578000000000003</v>
      </c>
      <c r="I2063" s="646">
        <v>49.551000000000002</v>
      </c>
      <c r="K2063" s="646">
        <v>46.567999999999998</v>
      </c>
      <c r="L2063" s="646">
        <v>47.540999999999997</v>
      </c>
      <c r="M2063" s="646" t="s">
        <v>118</v>
      </c>
      <c r="N2063" s="657" t="s">
        <v>115</v>
      </c>
      <c r="O2063" s="646" t="s">
        <v>432</v>
      </c>
    </row>
    <row r="2064" spans="1:15">
      <c r="A2064" s="647">
        <v>2063</v>
      </c>
      <c r="B2064" s="647">
        <v>17460</v>
      </c>
      <c r="C2064" s="646" t="s">
        <v>169</v>
      </c>
      <c r="D2064" s="646">
        <v>44</v>
      </c>
      <c r="F2064" s="654" t="str">
        <f>IF(M2064="R",VLOOKUP(D2064,'Routes and Directions'!$A$2:$D$283,3,FALSE),VLOOKUP(D2064,'Routes and Directions'!$A$2:$D$283,4,FALSE))</f>
        <v>EB</v>
      </c>
      <c r="H2064" s="646">
        <v>49.426000000000002</v>
      </c>
      <c r="I2064" s="646">
        <v>71.388999999999996</v>
      </c>
      <c r="K2064" s="646">
        <v>47.540999999999997</v>
      </c>
      <c r="L2064" s="646">
        <v>69.504000000000005</v>
      </c>
      <c r="M2064" s="646" t="s">
        <v>118</v>
      </c>
      <c r="N2064" s="657" t="s">
        <v>115</v>
      </c>
      <c r="O2064" s="646" t="s">
        <v>432</v>
      </c>
    </row>
    <row r="2065" spans="1:15">
      <c r="A2065" s="647">
        <v>2064</v>
      </c>
      <c r="B2065" s="647">
        <v>26000</v>
      </c>
      <c r="C2065" s="646" t="s">
        <v>166</v>
      </c>
      <c r="D2065" s="646">
        <v>44</v>
      </c>
      <c r="F2065" s="654" t="str">
        <f>IF(M2065="R",VLOOKUP(D2065,'Routes and Directions'!$A$2:$D$283,3,FALSE),VLOOKUP(D2065,'Routes and Directions'!$A$2:$D$283,4,FALSE))</f>
        <v>EB</v>
      </c>
      <c r="H2065" s="646">
        <v>0</v>
      </c>
      <c r="I2065" s="646">
        <v>37.247</v>
      </c>
      <c r="K2065" s="646">
        <v>69.504000000000005</v>
      </c>
      <c r="L2065" s="646">
        <v>106.751</v>
      </c>
      <c r="M2065" s="646" t="s">
        <v>118</v>
      </c>
      <c r="N2065" s="657" t="s">
        <v>115</v>
      </c>
      <c r="O2065" s="646" t="s">
        <v>432</v>
      </c>
    </row>
    <row r="2066" spans="1:15">
      <c r="A2066" s="647">
        <v>2065</v>
      </c>
      <c r="B2066" s="647">
        <v>30</v>
      </c>
      <c r="C2066" s="646" t="s">
        <v>169</v>
      </c>
      <c r="D2066" s="646">
        <v>44</v>
      </c>
      <c r="F2066" s="654" t="str">
        <f>IF(M2066="R",VLOOKUP(D2066,'Routes and Directions'!$A$2:$D$283,3,FALSE),VLOOKUP(D2066,'Routes and Directions'!$A$2:$D$283,4,FALSE))</f>
        <v>WB</v>
      </c>
      <c r="G2066" s="646" t="s">
        <v>121</v>
      </c>
      <c r="H2066" s="646">
        <v>0</v>
      </c>
      <c r="I2066" s="646">
        <v>0.498</v>
      </c>
      <c r="J2066" s="646" t="s">
        <v>121</v>
      </c>
      <c r="K2066" s="646">
        <v>0</v>
      </c>
      <c r="L2066" s="646">
        <v>0.498</v>
      </c>
      <c r="M2066" s="646" t="s">
        <v>121</v>
      </c>
      <c r="N2066" s="657" t="s">
        <v>121</v>
      </c>
      <c r="O2066" s="646" t="s">
        <v>433</v>
      </c>
    </row>
    <row r="2067" spans="1:15">
      <c r="A2067" s="647">
        <v>2066</v>
      </c>
      <c r="B2067" s="647">
        <v>40</v>
      </c>
      <c r="C2067" s="646" t="s">
        <v>169</v>
      </c>
      <c r="D2067" s="646">
        <v>44</v>
      </c>
      <c r="F2067" s="654" t="str">
        <f>IF(M2067="R",VLOOKUP(D2067,'Routes and Directions'!$A$2:$D$283,3,FALSE),VLOOKUP(D2067,'Routes and Directions'!$A$2:$D$283,4,FALSE))</f>
        <v>WB</v>
      </c>
      <c r="G2067" s="646" t="s">
        <v>121</v>
      </c>
      <c r="H2067" s="646">
        <v>0.54</v>
      </c>
      <c r="I2067" s="646">
        <v>1.8080000000000001</v>
      </c>
      <c r="K2067" s="646">
        <v>0.498</v>
      </c>
      <c r="L2067" s="646">
        <v>1.766</v>
      </c>
      <c r="M2067" s="646" t="s">
        <v>121</v>
      </c>
      <c r="N2067" s="657" t="s">
        <v>123</v>
      </c>
      <c r="O2067" s="646" t="s">
        <v>433</v>
      </c>
    </row>
    <row r="2068" spans="1:15">
      <c r="A2068" s="647">
        <v>2067</v>
      </c>
      <c r="B2068" s="647">
        <v>100</v>
      </c>
      <c r="C2068" s="646" t="s">
        <v>169</v>
      </c>
      <c r="D2068" s="646">
        <v>44</v>
      </c>
      <c r="F2068" s="654" t="str">
        <f>IF(M2068="R",VLOOKUP(D2068,'Routes and Directions'!$A$2:$D$283,3,FALSE),VLOOKUP(D2068,'Routes and Directions'!$A$2:$D$283,4,FALSE))</f>
        <v>WB</v>
      </c>
      <c r="G2068" s="646" t="s">
        <v>118</v>
      </c>
      <c r="H2068" s="646">
        <v>0</v>
      </c>
      <c r="I2068" s="646">
        <v>3.9390000000000001</v>
      </c>
      <c r="K2068" s="646">
        <v>1.766</v>
      </c>
      <c r="L2068" s="646">
        <v>5.7050000000000001</v>
      </c>
      <c r="M2068" s="646" t="s">
        <v>121</v>
      </c>
      <c r="N2068" s="657" t="s">
        <v>123</v>
      </c>
      <c r="O2068" s="646" t="s">
        <v>433</v>
      </c>
    </row>
    <row r="2069" spans="1:15">
      <c r="A2069" s="647">
        <v>2068</v>
      </c>
      <c r="B2069" s="647">
        <v>4150</v>
      </c>
      <c r="C2069" s="646" t="s">
        <v>169</v>
      </c>
      <c r="D2069" s="646">
        <v>44</v>
      </c>
      <c r="F2069" s="654" t="str">
        <f>IF(M2069="R",VLOOKUP(D2069,'Routes and Directions'!$A$2:$D$283,3,FALSE),VLOOKUP(D2069,'Routes and Directions'!$A$2:$D$283,4,FALSE))</f>
        <v>WB</v>
      </c>
      <c r="G2069" s="646" t="s">
        <v>118</v>
      </c>
      <c r="H2069" s="646">
        <v>3.9390000000000001</v>
      </c>
      <c r="I2069" s="646">
        <v>28.2</v>
      </c>
      <c r="K2069" s="646">
        <v>5.7050000000000001</v>
      </c>
      <c r="L2069" s="646">
        <v>29.966000000000001</v>
      </c>
      <c r="M2069" s="646" t="s">
        <v>121</v>
      </c>
      <c r="N2069" s="657" t="s">
        <v>115</v>
      </c>
      <c r="O2069" s="646" t="s">
        <v>433</v>
      </c>
    </row>
    <row r="2070" spans="1:15">
      <c r="A2070" s="647">
        <v>2069</v>
      </c>
      <c r="B2070" s="647">
        <v>11600</v>
      </c>
      <c r="C2070" s="646" t="s">
        <v>169</v>
      </c>
      <c r="D2070" s="646">
        <v>44</v>
      </c>
      <c r="F2070" s="654" t="str">
        <f>IF(M2070="R",VLOOKUP(D2070,'Routes and Directions'!$A$2:$D$283,3,FALSE),VLOOKUP(D2070,'Routes and Directions'!$A$2:$D$283,4,FALSE))</f>
        <v>WB</v>
      </c>
      <c r="H2070" s="646">
        <v>32</v>
      </c>
      <c r="I2070" s="646">
        <v>48.56</v>
      </c>
      <c r="K2070" s="646">
        <v>29.966000000000001</v>
      </c>
      <c r="L2070" s="646">
        <v>46.526000000000003</v>
      </c>
      <c r="M2070" s="646" t="s">
        <v>121</v>
      </c>
      <c r="N2070" s="657" t="s">
        <v>115</v>
      </c>
      <c r="O2070" s="646" t="s">
        <v>433</v>
      </c>
    </row>
    <row r="2071" spans="1:15">
      <c r="A2071" s="647">
        <v>2070</v>
      </c>
      <c r="B2071" s="647">
        <v>17020</v>
      </c>
      <c r="C2071" s="646" t="s">
        <v>169</v>
      </c>
      <c r="D2071" s="646">
        <v>44</v>
      </c>
      <c r="F2071" s="654" t="str">
        <f>IF(M2071="R",VLOOKUP(D2071,'Routes and Directions'!$A$2:$D$283,3,FALSE),VLOOKUP(D2071,'Routes and Directions'!$A$2:$D$283,4,FALSE))</f>
        <v>WB</v>
      </c>
      <c r="G2071" s="646" t="s">
        <v>118</v>
      </c>
      <c r="H2071" s="646">
        <v>48.578000000000003</v>
      </c>
      <c r="I2071" s="646">
        <v>49.551000000000002</v>
      </c>
      <c r="K2071" s="646">
        <v>46.526000000000003</v>
      </c>
      <c r="L2071" s="646">
        <v>47.499000000000002</v>
      </c>
      <c r="M2071" s="646" t="s">
        <v>121</v>
      </c>
      <c r="N2071" s="657" t="s">
        <v>115</v>
      </c>
      <c r="O2071" s="646" t="s">
        <v>433</v>
      </c>
    </row>
    <row r="2072" spans="1:15">
      <c r="A2072" s="647">
        <v>2071</v>
      </c>
      <c r="B2072" s="647">
        <v>17460</v>
      </c>
      <c r="C2072" s="646" t="s">
        <v>169</v>
      </c>
      <c r="D2072" s="646">
        <v>44</v>
      </c>
      <c r="F2072" s="654" t="str">
        <f>IF(M2072="R",VLOOKUP(D2072,'Routes and Directions'!$A$2:$D$283,3,FALSE),VLOOKUP(D2072,'Routes and Directions'!$A$2:$D$283,4,FALSE))</f>
        <v>WB</v>
      </c>
      <c r="H2072" s="646">
        <v>49.426000000000002</v>
      </c>
      <c r="I2072" s="646">
        <v>71.388999999999996</v>
      </c>
      <c r="K2072" s="646">
        <v>47.499000000000002</v>
      </c>
      <c r="L2072" s="646">
        <v>69.462000000000003</v>
      </c>
      <c r="M2072" s="646" t="s">
        <v>121</v>
      </c>
      <c r="N2072" s="657" t="s">
        <v>115</v>
      </c>
      <c r="O2072" s="646" t="s">
        <v>433</v>
      </c>
    </row>
    <row r="2073" spans="1:15">
      <c r="A2073" s="647">
        <v>2072</v>
      </c>
      <c r="B2073" s="647">
        <v>26000</v>
      </c>
      <c r="C2073" s="646" t="s">
        <v>166</v>
      </c>
      <c r="D2073" s="646">
        <v>44</v>
      </c>
      <c r="F2073" s="654" t="str">
        <f>IF(M2073="R",VLOOKUP(D2073,'Routes and Directions'!$A$2:$D$283,3,FALSE),VLOOKUP(D2073,'Routes and Directions'!$A$2:$D$283,4,FALSE))</f>
        <v>WB</v>
      </c>
      <c r="H2073" s="646">
        <v>0</v>
      </c>
      <c r="I2073" s="646">
        <v>37.247</v>
      </c>
      <c r="K2073" s="646">
        <v>69.462000000000003</v>
      </c>
      <c r="L2073" s="646">
        <v>106.709</v>
      </c>
      <c r="M2073" s="646" t="s">
        <v>121</v>
      </c>
      <c r="N2073" s="657" t="s">
        <v>115</v>
      </c>
      <c r="O2073" s="646" t="s">
        <v>433</v>
      </c>
    </row>
    <row r="2074" spans="1:15">
      <c r="A2074" s="647">
        <v>2073</v>
      </c>
      <c r="B2074" s="647">
        <v>100</v>
      </c>
      <c r="C2074" s="646" t="s">
        <v>181</v>
      </c>
      <c r="D2074" s="646">
        <v>45</v>
      </c>
      <c r="F2074" s="654" t="str">
        <f>IF(M2074="R",VLOOKUP(D2074,'Routes and Directions'!$A$2:$D$283,3,FALSE),VLOOKUP(D2074,'Routes and Directions'!$A$2:$D$283,4,FALSE))</f>
        <v>NB</v>
      </c>
      <c r="H2074" s="646">
        <v>0</v>
      </c>
      <c r="I2074" s="646">
        <v>12.92</v>
      </c>
      <c r="K2074" s="646">
        <v>0</v>
      </c>
      <c r="L2074" s="646">
        <v>12.92</v>
      </c>
      <c r="M2074" s="646" t="s">
        <v>118</v>
      </c>
      <c r="N2074" s="657" t="s">
        <v>115</v>
      </c>
      <c r="O2074" s="646" t="s">
        <v>434</v>
      </c>
    </row>
    <row r="2075" spans="1:15">
      <c r="A2075" s="647">
        <v>2074</v>
      </c>
      <c r="B2075" s="647">
        <v>1600</v>
      </c>
      <c r="C2075" s="646" t="s">
        <v>171</v>
      </c>
      <c r="D2075" s="646">
        <v>45</v>
      </c>
      <c r="F2075" s="654" t="str">
        <f>IF(M2075="R",VLOOKUP(D2075,'Routes and Directions'!$A$2:$D$283,3,FALSE),VLOOKUP(D2075,'Routes and Directions'!$A$2:$D$283,4,FALSE))</f>
        <v>NB</v>
      </c>
      <c r="H2075" s="646">
        <v>0</v>
      </c>
      <c r="I2075" s="646">
        <v>2.8029999999999999</v>
      </c>
      <c r="K2075" s="646">
        <v>12.92</v>
      </c>
      <c r="L2075" s="646">
        <v>15.723000000000001</v>
      </c>
      <c r="M2075" s="646" t="s">
        <v>118</v>
      </c>
      <c r="N2075" s="657" t="s">
        <v>115</v>
      </c>
      <c r="O2075" s="646" t="s">
        <v>434</v>
      </c>
    </row>
    <row r="2076" spans="1:15">
      <c r="A2076" s="647">
        <v>2075</v>
      </c>
      <c r="B2076" s="647">
        <v>2150</v>
      </c>
      <c r="C2076" s="646" t="s">
        <v>171</v>
      </c>
      <c r="D2076" s="646">
        <v>45</v>
      </c>
      <c r="F2076" s="654" t="str">
        <f>IF(M2076="R",VLOOKUP(D2076,'Routes and Directions'!$A$2:$D$283,3,FALSE),VLOOKUP(D2076,'Routes and Directions'!$A$2:$D$283,4,FALSE))</f>
        <v>NB</v>
      </c>
      <c r="G2076" s="646" t="s">
        <v>118</v>
      </c>
      <c r="H2076" s="646">
        <v>2.8029999999999999</v>
      </c>
      <c r="I2076" s="646">
        <v>3.1429999999999998</v>
      </c>
      <c r="K2076" s="646">
        <v>15.723000000000001</v>
      </c>
      <c r="L2076" s="646">
        <v>16.062999999999999</v>
      </c>
      <c r="M2076" s="646" t="s">
        <v>118</v>
      </c>
      <c r="N2076" s="657" t="s">
        <v>115</v>
      </c>
      <c r="O2076" s="646" t="s">
        <v>434</v>
      </c>
    </row>
    <row r="2077" spans="1:15">
      <c r="A2077" s="647">
        <v>2076</v>
      </c>
      <c r="B2077" s="647">
        <v>2240</v>
      </c>
      <c r="C2077" s="646" t="s">
        <v>171</v>
      </c>
      <c r="D2077" s="646">
        <v>45</v>
      </c>
      <c r="F2077" s="654" t="str">
        <f>IF(M2077="R",VLOOKUP(D2077,'Routes and Directions'!$A$2:$D$283,3,FALSE),VLOOKUP(D2077,'Routes and Directions'!$A$2:$D$283,4,FALSE))</f>
        <v>NB</v>
      </c>
      <c r="H2077" s="646">
        <v>3.2839999999999998</v>
      </c>
      <c r="I2077" s="646">
        <v>4.1319999999999997</v>
      </c>
      <c r="K2077" s="646">
        <v>16.062999999999999</v>
      </c>
      <c r="L2077" s="646">
        <v>16.911000000000001</v>
      </c>
      <c r="M2077" s="646" t="s">
        <v>118</v>
      </c>
      <c r="N2077" s="657" t="s">
        <v>115</v>
      </c>
      <c r="O2077" s="646" t="s">
        <v>434</v>
      </c>
    </row>
    <row r="2078" spans="1:15">
      <c r="A2078" s="647">
        <v>2077</v>
      </c>
      <c r="B2078" s="647">
        <v>2650</v>
      </c>
      <c r="C2078" s="646" t="s">
        <v>171</v>
      </c>
      <c r="D2078" s="646">
        <v>45</v>
      </c>
      <c r="F2078" s="654" t="str">
        <f>IF(M2078="R",VLOOKUP(D2078,'Routes and Directions'!$A$2:$D$283,3,FALSE),VLOOKUP(D2078,'Routes and Directions'!$A$2:$D$283,4,FALSE))</f>
        <v>NB</v>
      </c>
      <c r="G2078" s="646" t="s">
        <v>118</v>
      </c>
      <c r="H2078" s="659">
        <v>4.1319999999999997</v>
      </c>
      <c r="I2078" s="659">
        <v>4.4279999999999999</v>
      </c>
      <c r="K2078" s="646">
        <v>16.911000000000001</v>
      </c>
      <c r="L2078" s="646">
        <v>17.207000000000001</v>
      </c>
      <c r="M2078" s="646" t="s">
        <v>118</v>
      </c>
      <c r="N2078" s="657" t="s">
        <v>115</v>
      </c>
      <c r="O2078" s="646" t="s">
        <v>434</v>
      </c>
    </row>
    <row r="2079" spans="1:15">
      <c r="A2079" s="647">
        <v>2078</v>
      </c>
      <c r="B2079" s="647">
        <v>2750</v>
      </c>
      <c r="C2079" s="646" t="s">
        <v>171</v>
      </c>
      <c r="D2079" s="646">
        <v>45</v>
      </c>
      <c r="F2079" s="654" t="str">
        <f>IF(M2079="R",VLOOKUP(D2079,'Routes and Directions'!$A$2:$D$283,3,FALSE),VLOOKUP(D2079,'Routes and Directions'!$A$2:$D$283,4,FALSE))</f>
        <v>NB</v>
      </c>
      <c r="H2079" s="659">
        <v>4.5069999999999997</v>
      </c>
      <c r="I2079" s="659">
        <v>19.84</v>
      </c>
      <c r="K2079" s="646">
        <v>17.207000000000001</v>
      </c>
      <c r="L2079" s="646">
        <v>32.54</v>
      </c>
      <c r="M2079" s="646" t="s">
        <v>118</v>
      </c>
      <c r="N2079" s="657" t="s">
        <v>115</v>
      </c>
      <c r="O2079" s="646" t="s">
        <v>434</v>
      </c>
    </row>
    <row r="2080" spans="1:15">
      <c r="A2080" s="647">
        <v>2079</v>
      </c>
      <c r="B2080" s="647">
        <v>4750</v>
      </c>
      <c r="C2080" s="646" t="s">
        <v>171</v>
      </c>
      <c r="D2080" s="646">
        <v>45</v>
      </c>
      <c r="F2080" s="654" t="str">
        <f>IF(M2080="R",VLOOKUP(D2080,'Routes and Directions'!$A$2:$D$283,3,FALSE),VLOOKUP(D2080,'Routes and Directions'!$A$2:$D$283,4,FALSE))</f>
        <v>NB</v>
      </c>
      <c r="H2080" s="646">
        <v>19.850000000000001</v>
      </c>
      <c r="I2080" s="646">
        <v>21.8</v>
      </c>
      <c r="K2080" s="646">
        <v>32.54</v>
      </c>
      <c r="L2080" s="646">
        <v>34.49</v>
      </c>
      <c r="M2080" s="646" t="s">
        <v>118</v>
      </c>
      <c r="N2080" s="657" t="s">
        <v>115</v>
      </c>
      <c r="O2080" s="646" t="s">
        <v>434</v>
      </c>
    </row>
    <row r="2081" spans="1:15">
      <c r="A2081" s="647">
        <v>2080</v>
      </c>
      <c r="B2081" s="647">
        <v>6100</v>
      </c>
      <c r="C2081" s="646" t="s">
        <v>171</v>
      </c>
      <c r="D2081" s="646">
        <v>45</v>
      </c>
      <c r="F2081" s="654" t="str">
        <f>IF(M2081="R",VLOOKUP(D2081,'Routes and Directions'!$A$2:$D$283,3,FALSE),VLOOKUP(D2081,'Routes and Directions'!$A$2:$D$283,4,FALSE))</f>
        <v>NB</v>
      </c>
      <c r="G2081" s="646" t="s">
        <v>118</v>
      </c>
      <c r="H2081" s="646">
        <v>21.8</v>
      </c>
      <c r="I2081" s="646">
        <v>22.045999999999999</v>
      </c>
      <c r="K2081" s="646">
        <v>34.49</v>
      </c>
      <c r="L2081" s="646">
        <v>34.735999999999997</v>
      </c>
      <c r="M2081" s="646" t="s">
        <v>118</v>
      </c>
      <c r="N2081" s="657" t="s">
        <v>115</v>
      </c>
      <c r="O2081" s="646" t="s">
        <v>434</v>
      </c>
    </row>
    <row r="2082" spans="1:15">
      <c r="A2082" s="647">
        <v>2081</v>
      </c>
      <c r="B2082" s="647">
        <v>6200</v>
      </c>
      <c r="C2082" s="646" t="s">
        <v>171</v>
      </c>
      <c r="D2082" s="646">
        <v>45</v>
      </c>
      <c r="F2082" s="654" t="str">
        <f>IF(M2082="R",VLOOKUP(D2082,'Routes and Directions'!$A$2:$D$283,3,FALSE),VLOOKUP(D2082,'Routes and Directions'!$A$2:$D$283,4,FALSE))</f>
        <v>NB</v>
      </c>
      <c r="H2082" s="646">
        <v>22.048999999999999</v>
      </c>
      <c r="I2082" s="646">
        <v>34.176000000000002</v>
      </c>
      <c r="K2082" s="646">
        <v>34.735999999999997</v>
      </c>
      <c r="L2082" s="646">
        <v>46.863</v>
      </c>
      <c r="M2082" s="646" t="s">
        <v>118</v>
      </c>
      <c r="N2082" s="657" t="s">
        <v>115</v>
      </c>
      <c r="O2082" s="646" t="s">
        <v>434</v>
      </c>
    </row>
    <row r="2083" spans="1:15">
      <c r="A2083" s="647">
        <v>2082</v>
      </c>
      <c r="B2083" s="647">
        <v>7500</v>
      </c>
      <c r="C2083" s="646" t="s">
        <v>172</v>
      </c>
      <c r="D2083" s="646">
        <v>45</v>
      </c>
      <c r="F2083" s="654" t="str">
        <f>IF(M2083="R",VLOOKUP(D2083,'Routes and Directions'!$A$2:$D$283,3,FALSE),VLOOKUP(D2083,'Routes and Directions'!$A$2:$D$283,4,FALSE))</f>
        <v>NB</v>
      </c>
      <c r="H2083" s="646">
        <v>0</v>
      </c>
      <c r="I2083" s="646">
        <v>20.32</v>
      </c>
      <c r="K2083" s="646">
        <v>46.863</v>
      </c>
      <c r="L2083" s="646">
        <v>67.183000000000007</v>
      </c>
      <c r="M2083" s="646" t="s">
        <v>118</v>
      </c>
      <c r="N2083" s="657" t="s">
        <v>115</v>
      </c>
      <c r="O2083" s="646" t="s">
        <v>434</v>
      </c>
    </row>
    <row r="2084" spans="1:15">
      <c r="A2084" s="647">
        <v>2083</v>
      </c>
      <c r="B2084" s="647">
        <v>9450</v>
      </c>
      <c r="C2084" s="646" t="s">
        <v>172</v>
      </c>
      <c r="D2084" s="646">
        <v>45</v>
      </c>
      <c r="F2084" s="654" t="str">
        <f>IF(M2084="R",VLOOKUP(D2084,'Routes and Directions'!$A$2:$D$283,3,FALSE),VLOOKUP(D2084,'Routes and Directions'!$A$2:$D$283,4,FALSE))</f>
        <v>NB</v>
      </c>
      <c r="G2084" s="646" t="s">
        <v>118</v>
      </c>
      <c r="H2084" s="646">
        <v>20.32</v>
      </c>
      <c r="I2084" s="646">
        <v>21.116</v>
      </c>
      <c r="K2084" s="646">
        <v>67.183000000000007</v>
      </c>
      <c r="L2084" s="646">
        <v>67.978999999999999</v>
      </c>
      <c r="M2084" s="646" t="s">
        <v>118</v>
      </c>
      <c r="N2084" s="657" t="s">
        <v>115</v>
      </c>
      <c r="O2084" s="646" t="s">
        <v>434</v>
      </c>
    </row>
    <row r="2085" spans="1:15">
      <c r="A2085" s="647">
        <v>2084</v>
      </c>
      <c r="B2085" s="647">
        <v>10110</v>
      </c>
      <c r="C2085" s="646" t="s">
        <v>172</v>
      </c>
      <c r="D2085" s="646">
        <v>45</v>
      </c>
      <c r="F2085" s="654" t="str">
        <f>IF(M2085="R",VLOOKUP(D2085,'Routes and Directions'!$A$2:$D$283,3,FALSE),VLOOKUP(D2085,'Routes and Directions'!$A$2:$D$283,4,FALSE))</f>
        <v>NB</v>
      </c>
      <c r="H2085" s="646">
        <v>21.14</v>
      </c>
      <c r="I2085" s="646">
        <v>23.23</v>
      </c>
      <c r="K2085" s="646">
        <v>67.978999999999999</v>
      </c>
      <c r="L2085" s="646">
        <v>70.069000000000003</v>
      </c>
      <c r="M2085" s="646" t="s">
        <v>118</v>
      </c>
      <c r="N2085" s="657" t="s">
        <v>115</v>
      </c>
      <c r="O2085" s="646" t="s">
        <v>434</v>
      </c>
    </row>
    <row r="2086" spans="1:15">
      <c r="A2086" s="647">
        <v>2085</v>
      </c>
      <c r="B2086" s="647">
        <v>100</v>
      </c>
      <c r="C2086" s="646" t="s">
        <v>181</v>
      </c>
      <c r="D2086" s="646">
        <v>45</v>
      </c>
      <c r="F2086" s="654" t="str">
        <f>IF(M2086="R",VLOOKUP(D2086,'Routes and Directions'!$A$2:$D$283,3,FALSE),VLOOKUP(D2086,'Routes and Directions'!$A$2:$D$283,4,FALSE))</f>
        <v>SB</v>
      </c>
      <c r="H2086" s="646">
        <v>0</v>
      </c>
      <c r="I2086" s="646">
        <v>12.92</v>
      </c>
      <c r="K2086" s="646">
        <v>0</v>
      </c>
      <c r="L2086" s="646">
        <v>12.92</v>
      </c>
      <c r="M2086" s="646" t="s">
        <v>121</v>
      </c>
      <c r="N2086" s="657" t="s">
        <v>115</v>
      </c>
      <c r="O2086" s="646" t="s">
        <v>435</v>
      </c>
    </row>
    <row r="2087" spans="1:15">
      <c r="A2087" s="647">
        <v>2086</v>
      </c>
      <c r="B2087" s="647">
        <v>1600</v>
      </c>
      <c r="C2087" s="646" t="s">
        <v>171</v>
      </c>
      <c r="D2087" s="646">
        <v>45</v>
      </c>
      <c r="F2087" s="654" t="str">
        <f>IF(M2087="R",VLOOKUP(D2087,'Routes and Directions'!$A$2:$D$283,3,FALSE),VLOOKUP(D2087,'Routes and Directions'!$A$2:$D$283,4,FALSE))</f>
        <v>SB</v>
      </c>
      <c r="H2087" s="646">
        <v>0</v>
      </c>
      <c r="I2087" s="646">
        <v>2.8029999999999999</v>
      </c>
      <c r="K2087" s="646">
        <v>12.92</v>
      </c>
      <c r="L2087" s="646">
        <v>15.723000000000001</v>
      </c>
      <c r="M2087" s="646" t="s">
        <v>121</v>
      </c>
      <c r="N2087" s="657" t="s">
        <v>115</v>
      </c>
      <c r="O2087" s="646" t="s">
        <v>435</v>
      </c>
    </row>
    <row r="2088" spans="1:15">
      <c r="A2088" s="647">
        <v>2087</v>
      </c>
      <c r="B2088" s="647">
        <v>2150</v>
      </c>
      <c r="C2088" s="646" t="s">
        <v>171</v>
      </c>
      <c r="D2088" s="646">
        <v>45</v>
      </c>
      <c r="F2088" s="654" t="str">
        <f>IF(M2088="R",VLOOKUP(D2088,'Routes and Directions'!$A$2:$D$283,3,FALSE),VLOOKUP(D2088,'Routes and Directions'!$A$2:$D$283,4,FALSE))</f>
        <v>SB</v>
      </c>
      <c r="G2088" s="646" t="s">
        <v>118</v>
      </c>
      <c r="H2088" s="646">
        <v>2.8029999999999999</v>
      </c>
      <c r="I2088" s="646">
        <v>3.1429999999999998</v>
      </c>
      <c r="K2088" s="646">
        <v>15.723000000000001</v>
      </c>
      <c r="L2088" s="646">
        <v>16.062999999999999</v>
      </c>
      <c r="M2088" s="646" t="s">
        <v>121</v>
      </c>
      <c r="N2088" s="657" t="s">
        <v>115</v>
      </c>
      <c r="O2088" s="646" t="s">
        <v>435</v>
      </c>
    </row>
    <row r="2089" spans="1:15">
      <c r="A2089" s="647">
        <v>2088</v>
      </c>
      <c r="B2089" s="647">
        <v>2240</v>
      </c>
      <c r="C2089" s="646" t="s">
        <v>171</v>
      </c>
      <c r="D2089" s="646">
        <v>45</v>
      </c>
      <c r="F2089" s="654" t="str">
        <f>IF(M2089="R",VLOOKUP(D2089,'Routes and Directions'!$A$2:$D$283,3,FALSE),VLOOKUP(D2089,'Routes and Directions'!$A$2:$D$283,4,FALSE))</f>
        <v>SB</v>
      </c>
      <c r="H2089" s="646">
        <v>3.2839999999999998</v>
      </c>
      <c r="I2089" s="646">
        <v>4.1319999999999997</v>
      </c>
      <c r="K2089" s="646">
        <v>16.062999999999999</v>
      </c>
      <c r="L2089" s="646">
        <v>16.911000000000001</v>
      </c>
      <c r="M2089" s="646" t="s">
        <v>121</v>
      </c>
      <c r="N2089" s="657" t="s">
        <v>115</v>
      </c>
      <c r="O2089" s="646" t="s">
        <v>435</v>
      </c>
    </row>
    <row r="2090" spans="1:15">
      <c r="A2090" s="647">
        <v>2089</v>
      </c>
      <c r="B2090" s="647">
        <v>2650</v>
      </c>
      <c r="C2090" s="646" t="s">
        <v>171</v>
      </c>
      <c r="D2090" s="646">
        <v>45</v>
      </c>
      <c r="F2090" s="654" t="str">
        <f>IF(M2090="R",VLOOKUP(D2090,'Routes and Directions'!$A$2:$D$283,3,FALSE),VLOOKUP(D2090,'Routes and Directions'!$A$2:$D$283,4,FALSE))</f>
        <v>SB</v>
      </c>
      <c r="G2090" s="646" t="s">
        <v>118</v>
      </c>
      <c r="H2090" s="646">
        <v>4.1319999999999997</v>
      </c>
      <c r="I2090" s="646">
        <v>4.4279999999999999</v>
      </c>
      <c r="K2090" s="646">
        <v>16.911000000000001</v>
      </c>
      <c r="L2090" s="646">
        <v>17.207000000000001</v>
      </c>
      <c r="M2090" s="646" t="s">
        <v>121</v>
      </c>
      <c r="N2090" s="657" t="s">
        <v>115</v>
      </c>
      <c r="O2090" s="646" t="s">
        <v>435</v>
      </c>
    </row>
    <row r="2091" spans="1:15">
      <c r="A2091" s="647">
        <v>2090</v>
      </c>
      <c r="B2091" s="647">
        <v>2750</v>
      </c>
      <c r="C2091" s="646" t="s">
        <v>171</v>
      </c>
      <c r="D2091" s="646">
        <v>45</v>
      </c>
      <c r="F2091" s="654" t="str">
        <f>IF(M2091="R",VLOOKUP(D2091,'Routes and Directions'!$A$2:$D$283,3,FALSE),VLOOKUP(D2091,'Routes and Directions'!$A$2:$D$283,4,FALSE))</f>
        <v>SB</v>
      </c>
      <c r="H2091" s="646">
        <v>4.5069999999999997</v>
      </c>
      <c r="I2091" s="646">
        <v>19.84</v>
      </c>
      <c r="K2091" s="646">
        <v>17.207000000000001</v>
      </c>
      <c r="L2091" s="646">
        <v>32.54</v>
      </c>
      <c r="M2091" s="646" t="s">
        <v>121</v>
      </c>
      <c r="N2091" s="657" t="s">
        <v>115</v>
      </c>
      <c r="O2091" s="646" t="s">
        <v>435</v>
      </c>
    </row>
    <row r="2092" spans="1:15">
      <c r="A2092" s="647">
        <v>2091</v>
      </c>
      <c r="B2092" s="647">
        <v>4750</v>
      </c>
      <c r="C2092" s="646" t="s">
        <v>171</v>
      </c>
      <c r="D2092" s="646">
        <v>45</v>
      </c>
      <c r="F2092" s="654" t="str">
        <f>IF(M2092="R",VLOOKUP(D2092,'Routes and Directions'!$A$2:$D$283,3,FALSE),VLOOKUP(D2092,'Routes and Directions'!$A$2:$D$283,4,FALSE))</f>
        <v>SB</v>
      </c>
      <c r="H2092" s="646">
        <v>19.850000000000001</v>
      </c>
      <c r="I2092" s="646">
        <v>21.8</v>
      </c>
      <c r="K2092" s="646">
        <v>32.54</v>
      </c>
      <c r="L2092" s="646">
        <v>34.49</v>
      </c>
      <c r="M2092" s="646" t="s">
        <v>121</v>
      </c>
      <c r="N2092" s="657" t="s">
        <v>115</v>
      </c>
      <c r="O2092" s="646" t="s">
        <v>435</v>
      </c>
    </row>
    <row r="2093" spans="1:15">
      <c r="A2093" s="647">
        <v>2092</v>
      </c>
      <c r="B2093" s="647">
        <v>6100</v>
      </c>
      <c r="C2093" s="646" t="s">
        <v>171</v>
      </c>
      <c r="D2093" s="646">
        <v>45</v>
      </c>
      <c r="F2093" s="654" t="str">
        <f>IF(M2093="R",VLOOKUP(D2093,'Routes and Directions'!$A$2:$D$283,3,FALSE),VLOOKUP(D2093,'Routes and Directions'!$A$2:$D$283,4,FALSE))</f>
        <v>SB</v>
      </c>
      <c r="G2093" s="646" t="s">
        <v>118</v>
      </c>
      <c r="H2093" s="646">
        <v>21.8</v>
      </c>
      <c r="I2093" s="646">
        <v>22.045999999999999</v>
      </c>
      <c r="K2093" s="646">
        <v>34.49</v>
      </c>
      <c r="L2093" s="646">
        <v>34.735999999999997</v>
      </c>
      <c r="M2093" s="646" t="s">
        <v>121</v>
      </c>
      <c r="N2093" s="657" t="s">
        <v>115</v>
      </c>
      <c r="O2093" s="646" t="s">
        <v>435</v>
      </c>
    </row>
    <row r="2094" spans="1:15">
      <c r="A2094" s="647">
        <v>2093</v>
      </c>
      <c r="B2094" s="647">
        <v>6200</v>
      </c>
      <c r="C2094" s="646" t="s">
        <v>171</v>
      </c>
      <c r="D2094" s="646">
        <v>45</v>
      </c>
      <c r="F2094" s="654" t="str">
        <f>IF(M2094="R",VLOOKUP(D2094,'Routes and Directions'!$A$2:$D$283,3,FALSE),VLOOKUP(D2094,'Routes and Directions'!$A$2:$D$283,4,FALSE))</f>
        <v>SB</v>
      </c>
      <c r="H2094" s="646">
        <v>22.048999999999999</v>
      </c>
      <c r="I2094" s="646">
        <v>34.176000000000002</v>
      </c>
      <c r="K2094" s="646">
        <v>34.735999999999997</v>
      </c>
      <c r="L2094" s="646">
        <v>46.863</v>
      </c>
      <c r="M2094" s="646" t="s">
        <v>121</v>
      </c>
      <c r="N2094" s="657" t="s">
        <v>115</v>
      </c>
      <c r="O2094" s="646" t="s">
        <v>435</v>
      </c>
    </row>
    <row r="2095" spans="1:15">
      <c r="A2095" s="647">
        <v>2094</v>
      </c>
      <c r="B2095" s="647">
        <v>7500</v>
      </c>
      <c r="C2095" s="646" t="s">
        <v>172</v>
      </c>
      <c r="D2095" s="646">
        <v>45</v>
      </c>
      <c r="F2095" s="654" t="str">
        <f>IF(M2095="R",VLOOKUP(D2095,'Routes and Directions'!$A$2:$D$283,3,FALSE),VLOOKUP(D2095,'Routes and Directions'!$A$2:$D$283,4,FALSE))</f>
        <v>SB</v>
      </c>
      <c r="H2095" s="646">
        <v>0</v>
      </c>
      <c r="I2095" s="646">
        <v>20.32</v>
      </c>
      <c r="K2095" s="646">
        <v>46.863</v>
      </c>
      <c r="L2095" s="646">
        <v>67.183000000000007</v>
      </c>
      <c r="M2095" s="646" t="s">
        <v>121</v>
      </c>
      <c r="N2095" s="657" t="s">
        <v>115</v>
      </c>
      <c r="O2095" s="646" t="s">
        <v>435</v>
      </c>
    </row>
    <row r="2096" spans="1:15">
      <c r="A2096" s="647">
        <v>2095</v>
      </c>
      <c r="B2096" s="647">
        <v>9450</v>
      </c>
      <c r="C2096" s="646" t="s">
        <v>172</v>
      </c>
      <c r="D2096" s="646">
        <v>45</v>
      </c>
      <c r="F2096" s="654" t="str">
        <f>IF(M2096="R",VLOOKUP(D2096,'Routes and Directions'!$A$2:$D$283,3,FALSE),VLOOKUP(D2096,'Routes and Directions'!$A$2:$D$283,4,FALSE))</f>
        <v>SB</v>
      </c>
      <c r="G2096" s="646" t="s">
        <v>118</v>
      </c>
      <c r="H2096" s="646">
        <v>20.32</v>
      </c>
      <c r="I2096" s="646">
        <v>21.116</v>
      </c>
      <c r="K2096" s="646">
        <v>67.183000000000007</v>
      </c>
      <c r="L2096" s="646">
        <v>67.978999999999999</v>
      </c>
      <c r="M2096" s="646" t="s">
        <v>121</v>
      </c>
      <c r="N2096" s="657" t="s">
        <v>115</v>
      </c>
      <c r="O2096" s="646" t="s">
        <v>435</v>
      </c>
    </row>
    <row r="2097" spans="1:15">
      <c r="A2097" s="647">
        <v>2096</v>
      </c>
      <c r="B2097" s="647">
        <v>10110</v>
      </c>
      <c r="C2097" s="646" t="s">
        <v>172</v>
      </c>
      <c r="D2097" s="646">
        <v>45</v>
      </c>
      <c r="F2097" s="654" t="str">
        <f>IF(M2097="R",VLOOKUP(D2097,'Routes and Directions'!$A$2:$D$283,3,FALSE),VLOOKUP(D2097,'Routes and Directions'!$A$2:$D$283,4,FALSE))</f>
        <v>SB</v>
      </c>
      <c r="H2097" s="646">
        <v>21.14</v>
      </c>
      <c r="I2097" s="646">
        <v>23.23</v>
      </c>
      <c r="K2097" s="646">
        <v>67.978999999999999</v>
      </c>
      <c r="L2097" s="646">
        <v>70.069000000000003</v>
      </c>
      <c r="M2097" s="646" t="s">
        <v>121</v>
      </c>
      <c r="N2097" s="657" t="s">
        <v>115</v>
      </c>
      <c r="O2097" s="646" t="s">
        <v>435</v>
      </c>
    </row>
    <row r="2098" spans="1:15">
      <c r="A2098" s="647">
        <v>2097</v>
      </c>
      <c r="B2098" s="647">
        <v>200</v>
      </c>
      <c r="C2098" s="646" t="s">
        <v>195</v>
      </c>
      <c r="D2098" s="646">
        <v>46</v>
      </c>
      <c r="F2098" s="654" t="str">
        <f>IF(M2098="R",VLOOKUP(D2098,'Routes and Directions'!$A$2:$D$283,3,FALSE),VLOOKUP(D2098,'Routes and Directions'!$A$2:$D$283,4,FALSE))</f>
        <v>EB</v>
      </c>
      <c r="G2098" s="646" t="s">
        <v>118</v>
      </c>
      <c r="H2098" s="650">
        <v>0.14599999999999999</v>
      </c>
      <c r="I2098" s="650">
        <v>21.969000000000001</v>
      </c>
      <c r="K2098" s="646">
        <v>0</v>
      </c>
      <c r="L2098" s="646">
        <v>21.823</v>
      </c>
      <c r="M2098" s="646" t="s">
        <v>118</v>
      </c>
      <c r="N2098" s="657" t="s">
        <v>115</v>
      </c>
      <c r="O2098" s="646" t="s">
        <v>436</v>
      </c>
    </row>
    <row r="2099" spans="1:15">
      <c r="A2099" s="647">
        <v>2098</v>
      </c>
      <c r="B2099" s="647">
        <v>4200</v>
      </c>
      <c r="C2099" s="646" t="s">
        <v>195</v>
      </c>
      <c r="D2099" s="646">
        <v>46</v>
      </c>
      <c r="F2099" s="654" t="str">
        <f>IF(M2099="R",VLOOKUP(D2099,'Routes and Directions'!$A$2:$D$283,3,FALSE),VLOOKUP(D2099,'Routes and Directions'!$A$2:$D$283,4,FALSE))</f>
        <v>EB</v>
      </c>
      <c r="H2099" s="650">
        <v>29.760999999999999</v>
      </c>
      <c r="I2099" s="650">
        <v>31.972999999999999</v>
      </c>
      <c r="K2099" s="646">
        <v>21.823</v>
      </c>
      <c r="L2099" s="646">
        <v>24.035</v>
      </c>
      <c r="M2099" s="646" t="s">
        <v>118</v>
      </c>
      <c r="N2099" s="657" t="s">
        <v>123</v>
      </c>
      <c r="O2099" s="646" t="s">
        <v>436</v>
      </c>
    </row>
    <row r="2100" spans="1:15">
      <c r="A2100" s="647">
        <v>2099</v>
      </c>
      <c r="B2100" s="647">
        <v>4200</v>
      </c>
      <c r="C2100" s="646" t="s">
        <v>195</v>
      </c>
      <c r="D2100" s="646">
        <v>46</v>
      </c>
      <c r="F2100" s="654" t="str">
        <f>IF(M2100="R",VLOOKUP(D2100,'Routes and Directions'!$A$2:$D$283,3,FALSE),VLOOKUP(D2100,'Routes and Directions'!$A$2:$D$283,4,FALSE))</f>
        <v>EB</v>
      </c>
      <c r="H2100" s="646">
        <v>31.972999999999999</v>
      </c>
      <c r="I2100" s="646">
        <v>32.029000000000003</v>
      </c>
      <c r="K2100" s="646">
        <v>24.035</v>
      </c>
      <c r="L2100" s="646">
        <v>24.091000000000001</v>
      </c>
      <c r="M2100" s="646" t="s">
        <v>118</v>
      </c>
      <c r="N2100" s="657" t="s">
        <v>115</v>
      </c>
      <c r="O2100" s="646" t="s">
        <v>436</v>
      </c>
    </row>
    <row r="2101" spans="1:15">
      <c r="A2101" s="647">
        <v>2100</v>
      </c>
      <c r="B2101" s="647">
        <v>4200</v>
      </c>
      <c r="C2101" s="646" t="s">
        <v>195</v>
      </c>
      <c r="D2101" s="646">
        <v>46</v>
      </c>
      <c r="F2101" s="654" t="str">
        <f>IF(M2101="R",VLOOKUP(D2101,'Routes and Directions'!$A$2:$D$283,3,FALSE),VLOOKUP(D2101,'Routes and Directions'!$A$2:$D$283,4,FALSE))</f>
        <v>EB</v>
      </c>
      <c r="H2101" s="646">
        <v>32.029000000000003</v>
      </c>
      <c r="I2101" s="646">
        <v>32.28</v>
      </c>
      <c r="K2101" s="646">
        <v>24.091000000000001</v>
      </c>
      <c r="L2101" s="646">
        <v>24.341999999999999</v>
      </c>
      <c r="M2101" s="646" t="s">
        <v>118</v>
      </c>
      <c r="N2101" s="657" t="s">
        <v>123</v>
      </c>
      <c r="O2101" s="646" t="s">
        <v>436</v>
      </c>
    </row>
    <row r="2102" spans="1:15">
      <c r="A2102" s="647">
        <v>2101</v>
      </c>
      <c r="B2102" s="647">
        <v>4200</v>
      </c>
      <c r="C2102" s="646" t="s">
        <v>195</v>
      </c>
      <c r="D2102" s="646">
        <v>46</v>
      </c>
      <c r="F2102" s="654" t="str">
        <f>IF(M2102="R",VLOOKUP(D2102,'Routes and Directions'!$A$2:$D$283,3,FALSE),VLOOKUP(D2102,'Routes and Directions'!$A$2:$D$283,4,FALSE))</f>
        <v>EB</v>
      </c>
      <c r="H2102" s="646">
        <v>32.28</v>
      </c>
      <c r="I2102" s="646">
        <v>50.942999999999998</v>
      </c>
      <c r="K2102" s="646">
        <v>24.341999999999999</v>
      </c>
      <c r="L2102" s="646">
        <v>43.005000000000003</v>
      </c>
      <c r="M2102" s="646" t="s">
        <v>118</v>
      </c>
      <c r="N2102" s="657" t="s">
        <v>115</v>
      </c>
      <c r="O2102" s="646" t="s">
        <v>436</v>
      </c>
    </row>
    <row r="2103" spans="1:15">
      <c r="A2103" s="647">
        <v>2102</v>
      </c>
      <c r="B2103" s="647">
        <v>4200</v>
      </c>
      <c r="C2103" s="646" t="s">
        <v>195</v>
      </c>
      <c r="D2103" s="646">
        <v>46</v>
      </c>
      <c r="F2103" s="654" t="str">
        <f>IF(M2103="R",VLOOKUP(D2103,'Routes and Directions'!$A$2:$D$283,3,FALSE),VLOOKUP(D2103,'Routes and Directions'!$A$2:$D$283,4,FALSE))</f>
        <v>EB</v>
      </c>
      <c r="H2103" s="646">
        <v>50.942999999999998</v>
      </c>
      <c r="I2103" s="646">
        <v>52.764000000000003</v>
      </c>
      <c r="K2103" s="646">
        <v>43.005000000000003</v>
      </c>
      <c r="L2103" s="646">
        <v>44.826000000000001</v>
      </c>
      <c r="M2103" s="646" t="s">
        <v>118</v>
      </c>
      <c r="N2103" s="657" t="s">
        <v>123</v>
      </c>
      <c r="O2103" s="646" t="s">
        <v>436</v>
      </c>
    </row>
    <row r="2104" spans="1:15">
      <c r="A2104" s="647">
        <v>2103</v>
      </c>
      <c r="B2104" s="647">
        <v>4200</v>
      </c>
      <c r="C2104" s="646" t="s">
        <v>195</v>
      </c>
      <c r="D2104" s="646">
        <v>46</v>
      </c>
      <c r="F2104" s="654" t="str">
        <f>IF(M2104="R",VLOOKUP(D2104,'Routes and Directions'!$A$2:$D$283,3,FALSE),VLOOKUP(D2104,'Routes and Directions'!$A$2:$D$283,4,FALSE))</f>
        <v>EB</v>
      </c>
      <c r="H2104" s="646">
        <v>52.764000000000003</v>
      </c>
      <c r="I2104" s="646">
        <v>52.8</v>
      </c>
      <c r="K2104" s="646">
        <v>44.826000000000001</v>
      </c>
      <c r="L2104" s="646">
        <v>44.862000000000002</v>
      </c>
      <c r="M2104" s="646" t="s">
        <v>118</v>
      </c>
      <c r="N2104" s="657" t="s">
        <v>115</v>
      </c>
      <c r="O2104" s="646" t="s">
        <v>436</v>
      </c>
    </row>
    <row r="2105" spans="1:15">
      <c r="A2105" s="647">
        <v>2104</v>
      </c>
      <c r="B2105" s="647">
        <v>4200</v>
      </c>
      <c r="C2105" s="646" t="s">
        <v>195</v>
      </c>
      <c r="D2105" s="646">
        <v>46</v>
      </c>
      <c r="F2105" s="654" t="str">
        <f>IF(M2105="R",VLOOKUP(D2105,'Routes and Directions'!$A$2:$D$283,3,FALSE),VLOOKUP(D2105,'Routes and Directions'!$A$2:$D$283,4,FALSE))</f>
        <v>EB</v>
      </c>
      <c r="H2105" s="646">
        <v>52.8</v>
      </c>
      <c r="I2105" s="646">
        <v>52.835000000000001</v>
      </c>
      <c r="K2105" s="646">
        <v>44.862000000000002</v>
      </c>
      <c r="L2105" s="646">
        <v>44.896999999999998</v>
      </c>
      <c r="M2105" s="646" t="s">
        <v>118</v>
      </c>
      <c r="N2105" s="657" t="s">
        <v>123</v>
      </c>
      <c r="O2105" s="646" t="s">
        <v>436</v>
      </c>
    </row>
    <row r="2106" spans="1:15">
      <c r="A2106" s="647">
        <v>2105</v>
      </c>
      <c r="B2106" s="647">
        <v>4200</v>
      </c>
      <c r="C2106" s="646" t="s">
        <v>195</v>
      </c>
      <c r="D2106" s="646">
        <v>46</v>
      </c>
      <c r="F2106" s="654" t="str">
        <f>IF(M2106="R",VLOOKUP(D2106,'Routes and Directions'!$A$2:$D$283,3,FALSE),VLOOKUP(D2106,'Routes and Directions'!$A$2:$D$283,4,FALSE))</f>
        <v>EB</v>
      </c>
      <c r="H2106" s="646">
        <v>52.835000000000001</v>
      </c>
      <c r="I2106" s="646">
        <v>58.96</v>
      </c>
      <c r="K2106" s="646">
        <v>44.896999999999998</v>
      </c>
      <c r="L2106" s="646">
        <v>51.021999999999998</v>
      </c>
      <c r="M2106" s="646" t="s">
        <v>118</v>
      </c>
      <c r="N2106" s="657" t="s">
        <v>115</v>
      </c>
      <c r="O2106" s="646" t="s">
        <v>436</v>
      </c>
    </row>
    <row r="2107" spans="1:15">
      <c r="A2107" s="647">
        <v>2106</v>
      </c>
      <c r="B2107" s="647">
        <v>4200</v>
      </c>
      <c r="C2107" s="646" t="s">
        <v>195</v>
      </c>
      <c r="D2107" s="646">
        <v>46</v>
      </c>
      <c r="F2107" s="654" t="str">
        <f>IF(M2107="R",VLOOKUP(D2107,'Routes and Directions'!$A$2:$D$283,3,FALSE),VLOOKUP(D2107,'Routes and Directions'!$A$2:$D$283,4,FALSE))</f>
        <v>EB</v>
      </c>
      <c r="H2107" s="646">
        <v>58.96</v>
      </c>
      <c r="I2107" s="646">
        <v>59.167999999999999</v>
      </c>
      <c r="K2107" s="646">
        <v>51.021999999999998</v>
      </c>
      <c r="L2107" s="646">
        <v>51.23</v>
      </c>
      <c r="M2107" s="646" t="s">
        <v>118</v>
      </c>
      <c r="N2107" s="657" t="s">
        <v>123</v>
      </c>
      <c r="O2107" s="646" t="s">
        <v>436</v>
      </c>
    </row>
    <row r="2108" spans="1:15">
      <c r="A2108" s="647">
        <v>2107</v>
      </c>
      <c r="B2108" s="647">
        <v>4200</v>
      </c>
      <c r="C2108" s="646" t="s">
        <v>195</v>
      </c>
      <c r="D2108" s="646">
        <v>46</v>
      </c>
      <c r="F2108" s="654" t="str">
        <f>IF(M2108="R",VLOOKUP(D2108,'Routes and Directions'!$A$2:$D$283,3,FALSE),VLOOKUP(D2108,'Routes and Directions'!$A$2:$D$283,4,FALSE))</f>
        <v>EB</v>
      </c>
      <c r="H2108" s="646">
        <v>59.167999999999999</v>
      </c>
      <c r="I2108" s="646">
        <v>60.848999999999997</v>
      </c>
      <c r="K2108" s="646">
        <v>51.23</v>
      </c>
      <c r="L2108" s="646">
        <v>52.911000000000001</v>
      </c>
      <c r="M2108" s="646" t="s">
        <v>118</v>
      </c>
      <c r="N2108" s="657" t="s">
        <v>115</v>
      </c>
      <c r="O2108" s="646" t="s">
        <v>436</v>
      </c>
    </row>
    <row r="2109" spans="1:15">
      <c r="A2109" s="647">
        <v>2108</v>
      </c>
      <c r="B2109" s="647">
        <v>10400</v>
      </c>
      <c r="C2109" s="646" t="s">
        <v>198</v>
      </c>
      <c r="D2109" s="646">
        <v>46</v>
      </c>
      <c r="F2109" s="654" t="str">
        <f>IF(M2109="R",VLOOKUP(D2109,'Routes and Directions'!$A$2:$D$283,3,FALSE),VLOOKUP(D2109,'Routes and Directions'!$A$2:$D$283,4,FALSE))</f>
        <v>EB</v>
      </c>
      <c r="H2109" s="646">
        <v>0</v>
      </c>
      <c r="I2109" s="646">
        <v>49.887999999999998</v>
      </c>
      <c r="K2109" s="646">
        <v>52.911000000000001</v>
      </c>
      <c r="L2109" s="646">
        <v>102.79900000000001</v>
      </c>
      <c r="M2109" s="646" t="s">
        <v>118</v>
      </c>
      <c r="N2109" s="657" t="s">
        <v>115</v>
      </c>
      <c r="O2109" s="646" t="s">
        <v>436</v>
      </c>
    </row>
    <row r="2110" spans="1:15">
      <c r="A2110" s="647">
        <v>2109</v>
      </c>
      <c r="B2110" s="647">
        <v>10400</v>
      </c>
      <c r="C2110" s="646" t="s">
        <v>198</v>
      </c>
      <c r="D2110" s="646">
        <v>46</v>
      </c>
      <c r="F2110" s="654" t="str">
        <f>IF(M2110="R",VLOOKUP(D2110,'Routes and Directions'!$A$2:$D$283,3,FALSE),VLOOKUP(D2110,'Routes and Directions'!$A$2:$D$283,4,FALSE))</f>
        <v>EB</v>
      </c>
      <c r="H2110" s="646">
        <v>49.887999999999998</v>
      </c>
      <c r="I2110" s="646">
        <v>50.904000000000003</v>
      </c>
      <c r="K2110" s="646">
        <v>102.79900000000001</v>
      </c>
      <c r="L2110" s="646">
        <v>103.815</v>
      </c>
      <c r="M2110" s="646" t="s">
        <v>118</v>
      </c>
      <c r="N2110" s="657" t="s">
        <v>123</v>
      </c>
      <c r="O2110" s="646" t="s">
        <v>436</v>
      </c>
    </row>
    <row r="2111" spans="1:15">
      <c r="A2111" s="647">
        <v>2110</v>
      </c>
      <c r="B2111" s="647">
        <v>10400</v>
      </c>
      <c r="C2111" s="646" t="s">
        <v>198</v>
      </c>
      <c r="D2111" s="646">
        <v>46</v>
      </c>
      <c r="F2111" s="654" t="str">
        <f>IF(M2111="R",VLOOKUP(D2111,'Routes and Directions'!$A$2:$D$283,3,FALSE),VLOOKUP(D2111,'Routes and Directions'!$A$2:$D$283,4,FALSE))</f>
        <v>EB</v>
      </c>
      <c r="H2111" s="646">
        <v>50.904000000000003</v>
      </c>
      <c r="I2111" s="646">
        <v>57.784999999999997</v>
      </c>
      <c r="K2111" s="646">
        <v>103.815</v>
      </c>
      <c r="L2111" s="646">
        <v>110.696</v>
      </c>
      <c r="M2111" s="646" t="s">
        <v>118</v>
      </c>
      <c r="N2111" s="657" t="s">
        <v>115</v>
      </c>
      <c r="O2111" s="646" t="s">
        <v>436</v>
      </c>
    </row>
    <row r="2112" spans="1:15">
      <c r="A2112" s="647">
        <v>2111</v>
      </c>
      <c r="B2112" s="647">
        <v>200</v>
      </c>
      <c r="C2112" s="646" t="s">
        <v>195</v>
      </c>
      <c r="D2112" s="646">
        <v>46</v>
      </c>
      <c r="F2112" s="654" t="str">
        <f>IF(M2112="R",VLOOKUP(D2112,'Routes and Directions'!$A$2:$D$283,3,FALSE),VLOOKUP(D2112,'Routes and Directions'!$A$2:$D$283,4,FALSE))</f>
        <v>WB</v>
      </c>
      <c r="G2112" s="646" t="s">
        <v>118</v>
      </c>
      <c r="H2112" s="646">
        <v>0.14599999999999999</v>
      </c>
      <c r="I2112" s="646">
        <v>21.969000000000001</v>
      </c>
      <c r="K2112" s="646">
        <v>0</v>
      </c>
      <c r="L2112" s="646">
        <v>21.823</v>
      </c>
      <c r="M2112" s="646" t="s">
        <v>121</v>
      </c>
      <c r="N2112" s="657" t="s">
        <v>115</v>
      </c>
      <c r="O2112" s="646" t="s">
        <v>437</v>
      </c>
    </row>
    <row r="2113" spans="1:15">
      <c r="A2113" s="647">
        <v>2112</v>
      </c>
      <c r="B2113" s="647">
        <v>4200</v>
      </c>
      <c r="C2113" s="646" t="s">
        <v>195</v>
      </c>
      <c r="D2113" s="646">
        <v>46</v>
      </c>
      <c r="F2113" s="654" t="str">
        <f>IF(M2113="R",VLOOKUP(D2113,'Routes and Directions'!$A$2:$D$283,3,FALSE),VLOOKUP(D2113,'Routes and Directions'!$A$2:$D$283,4,FALSE))</f>
        <v>WB</v>
      </c>
      <c r="H2113" s="646">
        <v>29.760999999999999</v>
      </c>
      <c r="I2113" s="646">
        <v>31.972999999999999</v>
      </c>
      <c r="K2113" s="646">
        <v>21.823</v>
      </c>
      <c r="L2113" s="646">
        <v>24.035</v>
      </c>
      <c r="M2113" s="646" t="s">
        <v>121</v>
      </c>
      <c r="N2113" s="657" t="s">
        <v>123</v>
      </c>
      <c r="O2113" s="646" t="s">
        <v>437</v>
      </c>
    </row>
    <row r="2114" spans="1:15">
      <c r="A2114" s="647">
        <v>2113</v>
      </c>
      <c r="B2114" s="647">
        <v>4200</v>
      </c>
      <c r="C2114" s="646" t="s">
        <v>195</v>
      </c>
      <c r="D2114" s="646">
        <v>46</v>
      </c>
      <c r="F2114" s="654" t="str">
        <f>IF(M2114="R",VLOOKUP(D2114,'Routes and Directions'!$A$2:$D$283,3,FALSE),VLOOKUP(D2114,'Routes and Directions'!$A$2:$D$283,4,FALSE))</f>
        <v>WB</v>
      </c>
      <c r="H2114" s="646">
        <v>31.972999999999999</v>
      </c>
      <c r="I2114" s="646">
        <v>32.029000000000003</v>
      </c>
      <c r="K2114" s="646">
        <v>24.035</v>
      </c>
      <c r="L2114" s="646">
        <v>24.091000000000001</v>
      </c>
      <c r="M2114" s="646" t="s">
        <v>121</v>
      </c>
      <c r="N2114" s="657" t="s">
        <v>115</v>
      </c>
      <c r="O2114" s="646" t="s">
        <v>437</v>
      </c>
    </row>
    <row r="2115" spans="1:15">
      <c r="A2115" s="647">
        <v>2114</v>
      </c>
      <c r="B2115" s="647">
        <v>4200</v>
      </c>
      <c r="C2115" s="646" t="s">
        <v>195</v>
      </c>
      <c r="D2115" s="646">
        <v>46</v>
      </c>
      <c r="F2115" s="654" t="str">
        <f>IF(M2115="R",VLOOKUP(D2115,'Routes and Directions'!$A$2:$D$283,3,FALSE),VLOOKUP(D2115,'Routes and Directions'!$A$2:$D$283,4,FALSE))</f>
        <v>WB</v>
      </c>
      <c r="H2115" s="646">
        <v>32.029000000000003</v>
      </c>
      <c r="I2115" s="646">
        <v>32.28</v>
      </c>
      <c r="K2115" s="646">
        <v>24.091000000000001</v>
      </c>
      <c r="L2115" s="646">
        <v>24.341999999999999</v>
      </c>
      <c r="M2115" s="646" t="s">
        <v>121</v>
      </c>
      <c r="N2115" s="657" t="s">
        <v>123</v>
      </c>
      <c r="O2115" s="646" t="s">
        <v>437</v>
      </c>
    </row>
    <row r="2116" spans="1:15">
      <c r="A2116" s="647">
        <v>2115</v>
      </c>
      <c r="B2116" s="647">
        <v>4200</v>
      </c>
      <c r="C2116" s="646" t="s">
        <v>195</v>
      </c>
      <c r="D2116" s="646">
        <v>46</v>
      </c>
      <c r="F2116" s="654" t="str">
        <f>IF(M2116="R",VLOOKUP(D2116,'Routes and Directions'!$A$2:$D$283,3,FALSE),VLOOKUP(D2116,'Routes and Directions'!$A$2:$D$283,4,FALSE))</f>
        <v>WB</v>
      </c>
      <c r="H2116" s="646">
        <v>32.28</v>
      </c>
      <c r="I2116" s="646">
        <v>50.942999999999998</v>
      </c>
      <c r="K2116" s="646">
        <v>24.341999999999999</v>
      </c>
      <c r="L2116" s="646">
        <v>43.005000000000003</v>
      </c>
      <c r="M2116" s="646" t="s">
        <v>121</v>
      </c>
      <c r="N2116" s="657" t="s">
        <v>115</v>
      </c>
      <c r="O2116" s="646" t="s">
        <v>437</v>
      </c>
    </row>
    <row r="2117" spans="1:15">
      <c r="A2117" s="647">
        <v>2116</v>
      </c>
      <c r="B2117" s="647">
        <v>4200</v>
      </c>
      <c r="C2117" s="646" t="s">
        <v>195</v>
      </c>
      <c r="D2117" s="646">
        <v>46</v>
      </c>
      <c r="F2117" s="654" t="str">
        <f>IF(M2117="R",VLOOKUP(D2117,'Routes and Directions'!$A$2:$D$283,3,FALSE),VLOOKUP(D2117,'Routes and Directions'!$A$2:$D$283,4,FALSE))</f>
        <v>WB</v>
      </c>
      <c r="H2117" s="646">
        <v>50.942999999999998</v>
      </c>
      <c r="I2117" s="646">
        <v>52.764000000000003</v>
      </c>
      <c r="K2117" s="646">
        <v>43.005000000000003</v>
      </c>
      <c r="L2117" s="646">
        <v>44.826000000000001</v>
      </c>
      <c r="M2117" s="646" t="s">
        <v>121</v>
      </c>
      <c r="N2117" s="657" t="s">
        <v>123</v>
      </c>
      <c r="O2117" s="646" t="s">
        <v>437</v>
      </c>
    </row>
    <row r="2118" spans="1:15">
      <c r="A2118" s="647">
        <v>2117</v>
      </c>
      <c r="B2118" s="647">
        <v>4200</v>
      </c>
      <c r="C2118" s="646" t="s">
        <v>195</v>
      </c>
      <c r="D2118" s="646">
        <v>46</v>
      </c>
      <c r="F2118" s="654" t="str">
        <f>IF(M2118="R",VLOOKUP(D2118,'Routes and Directions'!$A$2:$D$283,3,FALSE),VLOOKUP(D2118,'Routes and Directions'!$A$2:$D$283,4,FALSE))</f>
        <v>WB</v>
      </c>
      <c r="H2118" s="646">
        <v>52.764000000000003</v>
      </c>
      <c r="I2118" s="646">
        <v>52.8</v>
      </c>
      <c r="K2118" s="646">
        <v>44.826000000000001</v>
      </c>
      <c r="L2118" s="646">
        <v>44.862000000000002</v>
      </c>
      <c r="M2118" s="646" t="s">
        <v>121</v>
      </c>
      <c r="N2118" s="657" t="s">
        <v>115</v>
      </c>
      <c r="O2118" s="646" t="s">
        <v>437</v>
      </c>
    </row>
    <row r="2119" spans="1:15">
      <c r="A2119" s="647">
        <v>2118</v>
      </c>
      <c r="B2119" s="647">
        <v>4200</v>
      </c>
      <c r="C2119" s="646" t="s">
        <v>195</v>
      </c>
      <c r="D2119" s="646">
        <v>46</v>
      </c>
      <c r="F2119" s="654" t="str">
        <f>IF(M2119="R",VLOOKUP(D2119,'Routes and Directions'!$A$2:$D$283,3,FALSE),VLOOKUP(D2119,'Routes and Directions'!$A$2:$D$283,4,FALSE))</f>
        <v>WB</v>
      </c>
      <c r="H2119" s="646">
        <v>52.8</v>
      </c>
      <c r="I2119" s="646">
        <v>52.835000000000001</v>
      </c>
      <c r="K2119" s="646">
        <v>44.862000000000002</v>
      </c>
      <c r="L2119" s="646">
        <v>44.896999999999998</v>
      </c>
      <c r="M2119" s="646" t="s">
        <v>121</v>
      </c>
      <c r="N2119" s="657" t="s">
        <v>123</v>
      </c>
      <c r="O2119" s="646" t="s">
        <v>437</v>
      </c>
    </row>
    <row r="2120" spans="1:15">
      <c r="A2120" s="647">
        <v>2119</v>
      </c>
      <c r="B2120" s="647">
        <v>4200</v>
      </c>
      <c r="C2120" s="646" t="s">
        <v>195</v>
      </c>
      <c r="D2120" s="646">
        <v>46</v>
      </c>
      <c r="F2120" s="654" t="str">
        <f>IF(M2120="R",VLOOKUP(D2120,'Routes and Directions'!$A$2:$D$283,3,FALSE),VLOOKUP(D2120,'Routes and Directions'!$A$2:$D$283,4,FALSE))</f>
        <v>WB</v>
      </c>
      <c r="H2120" s="646">
        <v>52.835000000000001</v>
      </c>
      <c r="I2120" s="646">
        <v>58.96</v>
      </c>
      <c r="K2120" s="646">
        <v>44.896999999999998</v>
      </c>
      <c r="L2120" s="646">
        <v>51.021999999999998</v>
      </c>
      <c r="M2120" s="646" t="s">
        <v>121</v>
      </c>
      <c r="N2120" s="657" t="s">
        <v>115</v>
      </c>
      <c r="O2120" s="646" t="s">
        <v>437</v>
      </c>
    </row>
    <row r="2121" spans="1:15">
      <c r="A2121" s="647">
        <v>2120</v>
      </c>
      <c r="B2121" s="647">
        <v>4200</v>
      </c>
      <c r="C2121" s="646" t="s">
        <v>195</v>
      </c>
      <c r="D2121" s="646">
        <v>46</v>
      </c>
      <c r="F2121" s="654" t="str">
        <f>IF(M2121="R",VLOOKUP(D2121,'Routes and Directions'!$A$2:$D$283,3,FALSE),VLOOKUP(D2121,'Routes and Directions'!$A$2:$D$283,4,FALSE))</f>
        <v>WB</v>
      </c>
      <c r="H2121" s="646">
        <v>58.96</v>
      </c>
      <c r="I2121" s="646">
        <v>59.167999999999999</v>
      </c>
      <c r="K2121" s="646">
        <v>51.021999999999998</v>
      </c>
      <c r="L2121" s="646">
        <v>51.23</v>
      </c>
      <c r="M2121" s="646" t="s">
        <v>121</v>
      </c>
      <c r="N2121" s="657" t="s">
        <v>123</v>
      </c>
      <c r="O2121" s="646" t="s">
        <v>437</v>
      </c>
    </row>
    <row r="2122" spans="1:15">
      <c r="A2122" s="647">
        <v>2121</v>
      </c>
      <c r="B2122" s="647">
        <v>4200</v>
      </c>
      <c r="C2122" s="646" t="s">
        <v>195</v>
      </c>
      <c r="D2122" s="646">
        <v>46</v>
      </c>
      <c r="F2122" s="654" t="str">
        <f>IF(M2122="R",VLOOKUP(D2122,'Routes and Directions'!$A$2:$D$283,3,FALSE),VLOOKUP(D2122,'Routes and Directions'!$A$2:$D$283,4,FALSE))</f>
        <v>WB</v>
      </c>
      <c r="H2122" s="646">
        <v>59.167999999999999</v>
      </c>
      <c r="I2122" s="646">
        <v>60.848999999999997</v>
      </c>
      <c r="K2122" s="646">
        <v>51.23</v>
      </c>
      <c r="L2122" s="646">
        <v>52.911000000000001</v>
      </c>
      <c r="M2122" s="646" t="s">
        <v>121</v>
      </c>
      <c r="N2122" s="657" t="s">
        <v>115</v>
      </c>
      <c r="O2122" s="646" t="s">
        <v>437</v>
      </c>
    </row>
    <row r="2123" spans="1:15">
      <c r="A2123" s="647">
        <v>2122</v>
      </c>
      <c r="B2123" s="647">
        <v>10400</v>
      </c>
      <c r="C2123" s="646" t="s">
        <v>198</v>
      </c>
      <c r="D2123" s="646">
        <v>46</v>
      </c>
      <c r="F2123" s="654" t="str">
        <f>IF(M2123="R",VLOOKUP(D2123,'Routes and Directions'!$A$2:$D$283,3,FALSE),VLOOKUP(D2123,'Routes and Directions'!$A$2:$D$283,4,FALSE))</f>
        <v>WB</v>
      </c>
      <c r="H2123" s="646">
        <v>0</v>
      </c>
      <c r="I2123" s="646">
        <v>49.887999999999998</v>
      </c>
      <c r="K2123" s="646">
        <v>52.911000000000001</v>
      </c>
      <c r="L2123" s="646">
        <v>102.79900000000001</v>
      </c>
      <c r="M2123" s="646" t="s">
        <v>121</v>
      </c>
      <c r="N2123" s="657" t="s">
        <v>115</v>
      </c>
      <c r="O2123" s="646" t="s">
        <v>437</v>
      </c>
    </row>
    <row r="2124" spans="1:15">
      <c r="A2124" s="647">
        <v>2123</v>
      </c>
      <c r="B2124" s="647">
        <v>10400</v>
      </c>
      <c r="C2124" s="646" t="s">
        <v>198</v>
      </c>
      <c r="D2124" s="646">
        <v>46</v>
      </c>
      <c r="F2124" s="654" t="str">
        <f>IF(M2124="R",VLOOKUP(D2124,'Routes and Directions'!$A$2:$D$283,3,FALSE),VLOOKUP(D2124,'Routes and Directions'!$A$2:$D$283,4,FALSE))</f>
        <v>WB</v>
      </c>
      <c r="H2124" s="646">
        <v>49.887999999999998</v>
      </c>
      <c r="I2124" s="646">
        <v>50.904000000000003</v>
      </c>
      <c r="K2124" s="646">
        <v>102.79900000000001</v>
      </c>
      <c r="L2124" s="646">
        <v>103.815</v>
      </c>
      <c r="M2124" s="646" t="s">
        <v>121</v>
      </c>
      <c r="N2124" s="657" t="s">
        <v>123</v>
      </c>
      <c r="O2124" s="646" t="s">
        <v>437</v>
      </c>
    </row>
    <row r="2125" spans="1:15">
      <c r="A2125" s="647">
        <v>2124</v>
      </c>
      <c r="B2125" s="647">
        <v>10400</v>
      </c>
      <c r="C2125" s="646" t="s">
        <v>198</v>
      </c>
      <c r="D2125" s="646">
        <v>46</v>
      </c>
      <c r="F2125" s="654" t="str">
        <f>IF(M2125="R",VLOOKUP(D2125,'Routes and Directions'!$A$2:$D$283,3,FALSE),VLOOKUP(D2125,'Routes and Directions'!$A$2:$D$283,4,FALSE))</f>
        <v>WB</v>
      </c>
      <c r="H2125" s="646">
        <v>50.904000000000003</v>
      </c>
      <c r="I2125" s="646">
        <v>57.784999999999997</v>
      </c>
      <c r="K2125" s="646">
        <v>103.815</v>
      </c>
      <c r="L2125" s="646">
        <v>110.696</v>
      </c>
      <c r="M2125" s="646" t="s">
        <v>121</v>
      </c>
      <c r="N2125" s="657" t="s">
        <v>115</v>
      </c>
      <c r="O2125" s="646" t="s">
        <v>437</v>
      </c>
    </row>
    <row r="2126" spans="1:15">
      <c r="A2126" s="647">
        <v>2125</v>
      </c>
      <c r="B2126" s="647">
        <v>100</v>
      </c>
      <c r="C2126" s="646" t="s">
        <v>203</v>
      </c>
      <c r="D2126" s="646">
        <v>47</v>
      </c>
      <c r="F2126" s="654" t="str">
        <f>IF(M2126="R",VLOOKUP(D2126,'Routes and Directions'!$A$2:$D$283,3,FALSE),VLOOKUP(D2126,'Routes and Directions'!$A$2:$D$283,4,FALSE))</f>
        <v>NB</v>
      </c>
      <c r="G2126" s="646" t="s">
        <v>121</v>
      </c>
      <c r="H2126" s="646">
        <v>0</v>
      </c>
      <c r="I2126" s="646">
        <v>0.10199999999999999</v>
      </c>
      <c r="K2126" s="646">
        <v>0</v>
      </c>
      <c r="L2126" s="646">
        <v>0.10199999999999999</v>
      </c>
      <c r="M2126" s="646" t="s">
        <v>118</v>
      </c>
      <c r="N2126" s="657" t="s">
        <v>115</v>
      </c>
      <c r="O2126" s="646" t="s">
        <v>438</v>
      </c>
    </row>
    <row r="2127" spans="1:15">
      <c r="A2127" s="647">
        <v>2126</v>
      </c>
      <c r="B2127" s="647">
        <v>100</v>
      </c>
      <c r="C2127" s="646" t="s">
        <v>203</v>
      </c>
      <c r="D2127" s="646">
        <v>47</v>
      </c>
      <c r="F2127" s="654" t="str">
        <f>IF(M2127="R",VLOOKUP(D2127,'Routes and Directions'!$A$2:$D$283,3,FALSE),VLOOKUP(D2127,'Routes and Directions'!$A$2:$D$283,4,FALSE))</f>
        <v>NB</v>
      </c>
      <c r="G2127" s="646" t="s">
        <v>121</v>
      </c>
      <c r="H2127" s="646">
        <v>0.10199999999999999</v>
      </c>
      <c r="I2127" s="646">
        <v>0.23400000000000001</v>
      </c>
      <c r="K2127" s="646">
        <v>0.10199999999999999</v>
      </c>
      <c r="L2127" s="646">
        <v>0.23400000000000001</v>
      </c>
      <c r="M2127" s="646" t="s">
        <v>118</v>
      </c>
      <c r="N2127" s="657" t="s">
        <v>123</v>
      </c>
      <c r="O2127" s="646" t="s">
        <v>438</v>
      </c>
    </row>
    <row r="2128" spans="1:15">
      <c r="A2128" s="647">
        <v>2127</v>
      </c>
      <c r="B2128" s="647">
        <v>800</v>
      </c>
      <c r="C2128" s="646" t="s">
        <v>203</v>
      </c>
      <c r="D2128" s="646">
        <v>47</v>
      </c>
      <c r="F2128" s="654" t="str">
        <f>IF(M2128="R",VLOOKUP(D2128,'Routes and Directions'!$A$2:$D$283,3,FALSE),VLOOKUP(D2128,'Routes and Directions'!$A$2:$D$283,4,FALSE))</f>
        <v>NB</v>
      </c>
      <c r="G2128" s="646" t="s">
        <v>118</v>
      </c>
      <c r="H2128" s="646">
        <v>0</v>
      </c>
      <c r="I2128" s="646">
        <v>0.43</v>
      </c>
      <c r="K2128" s="646">
        <v>0.23400000000000001</v>
      </c>
      <c r="L2128" s="646">
        <v>0.66400000000000003</v>
      </c>
      <c r="M2128" s="646" t="s">
        <v>118</v>
      </c>
      <c r="N2128" s="657" t="s">
        <v>123</v>
      </c>
      <c r="O2128" s="646" t="s">
        <v>438</v>
      </c>
    </row>
    <row r="2129" spans="1:15">
      <c r="A2129" s="647">
        <v>2128</v>
      </c>
      <c r="B2129" s="647">
        <v>2000</v>
      </c>
      <c r="C2129" s="646" t="s">
        <v>203</v>
      </c>
      <c r="D2129" s="646">
        <v>47</v>
      </c>
      <c r="F2129" s="654" t="str">
        <f>IF(M2129="R",VLOOKUP(D2129,'Routes and Directions'!$A$2:$D$283,3,FALSE),VLOOKUP(D2129,'Routes and Directions'!$A$2:$D$283,4,FALSE))</f>
        <v>NB</v>
      </c>
      <c r="H2129" s="646">
        <v>0.72199999999999998</v>
      </c>
      <c r="I2129" s="646">
        <v>2.302</v>
      </c>
      <c r="K2129" s="646">
        <v>0.66400000000000003</v>
      </c>
      <c r="L2129" s="646">
        <v>2.2440000000000002</v>
      </c>
      <c r="M2129" s="646" t="s">
        <v>118</v>
      </c>
      <c r="N2129" s="657" t="s">
        <v>123</v>
      </c>
      <c r="O2129" s="646" t="s">
        <v>438</v>
      </c>
    </row>
    <row r="2130" spans="1:15">
      <c r="A2130" s="647">
        <v>2129</v>
      </c>
      <c r="B2130" s="647">
        <v>2930</v>
      </c>
      <c r="C2130" s="646" t="s">
        <v>203</v>
      </c>
      <c r="D2130" s="646">
        <v>47</v>
      </c>
      <c r="F2130" s="654" t="str">
        <f>IF(M2130="R",VLOOKUP(D2130,'Routes and Directions'!$A$2:$D$283,3,FALSE),VLOOKUP(D2130,'Routes and Directions'!$A$2:$D$283,4,FALSE))</f>
        <v>NB</v>
      </c>
      <c r="H2130" s="646">
        <v>3.4969999999999999</v>
      </c>
      <c r="I2130" s="646">
        <v>4.5650000000000004</v>
      </c>
      <c r="K2130" s="646">
        <v>2.2440000000000002</v>
      </c>
      <c r="L2130" s="646">
        <v>3.3119999999999998</v>
      </c>
      <c r="M2130" s="646" t="s">
        <v>118</v>
      </c>
      <c r="N2130" s="657" t="s">
        <v>123</v>
      </c>
      <c r="O2130" s="646" t="s">
        <v>438</v>
      </c>
    </row>
    <row r="2131" spans="1:15">
      <c r="A2131" s="647">
        <v>2130</v>
      </c>
      <c r="B2131" s="647">
        <v>100</v>
      </c>
      <c r="C2131" s="646" t="s">
        <v>203</v>
      </c>
      <c r="D2131" s="646">
        <v>47</v>
      </c>
      <c r="F2131" s="654" t="str">
        <f>IF(M2131="R",VLOOKUP(D2131,'Routes and Directions'!$A$2:$D$283,3,FALSE),VLOOKUP(D2131,'Routes and Directions'!$A$2:$D$283,4,FALSE))</f>
        <v>SB</v>
      </c>
      <c r="G2131" s="646" t="s">
        <v>121</v>
      </c>
      <c r="H2131" s="646">
        <v>0</v>
      </c>
      <c r="I2131" s="646">
        <v>0.10199999999999999</v>
      </c>
      <c r="K2131" s="646">
        <v>0</v>
      </c>
      <c r="L2131" s="646">
        <v>0.10199999999999999</v>
      </c>
      <c r="M2131" s="646" t="s">
        <v>121</v>
      </c>
      <c r="N2131" s="657" t="s">
        <v>115</v>
      </c>
      <c r="O2131" s="646" t="s">
        <v>439</v>
      </c>
    </row>
    <row r="2132" spans="1:15">
      <c r="A2132" s="647">
        <v>2131</v>
      </c>
      <c r="B2132" s="647">
        <v>100</v>
      </c>
      <c r="C2132" s="646" t="s">
        <v>203</v>
      </c>
      <c r="D2132" s="646">
        <v>47</v>
      </c>
      <c r="F2132" s="654" t="str">
        <f>IF(M2132="R",VLOOKUP(D2132,'Routes and Directions'!$A$2:$D$283,3,FALSE),VLOOKUP(D2132,'Routes and Directions'!$A$2:$D$283,4,FALSE))</f>
        <v>SB</v>
      </c>
      <c r="G2132" s="646" t="s">
        <v>121</v>
      </c>
      <c r="H2132" s="646">
        <v>0.10199999999999999</v>
      </c>
      <c r="I2132" s="646">
        <v>0.23400000000000001</v>
      </c>
      <c r="K2132" s="646">
        <v>0.10199999999999999</v>
      </c>
      <c r="L2132" s="646">
        <v>0.23400000000000001</v>
      </c>
      <c r="M2132" s="646" t="s">
        <v>121</v>
      </c>
      <c r="N2132" s="657" t="s">
        <v>123</v>
      </c>
      <c r="O2132" s="646" t="s">
        <v>439</v>
      </c>
    </row>
    <row r="2133" spans="1:15">
      <c r="A2133" s="647">
        <v>2132</v>
      </c>
      <c r="B2133" s="647">
        <v>800</v>
      </c>
      <c r="C2133" s="646" t="s">
        <v>203</v>
      </c>
      <c r="D2133" s="646">
        <v>47</v>
      </c>
      <c r="F2133" s="654" t="str">
        <f>IF(M2133="R",VLOOKUP(D2133,'Routes and Directions'!$A$2:$D$283,3,FALSE),VLOOKUP(D2133,'Routes and Directions'!$A$2:$D$283,4,FALSE))</f>
        <v>SB</v>
      </c>
      <c r="G2133" s="646" t="s">
        <v>118</v>
      </c>
      <c r="H2133" s="646">
        <v>0</v>
      </c>
      <c r="I2133" s="646">
        <v>0.43</v>
      </c>
      <c r="K2133" s="646">
        <v>0.23400000000000001</v>
      </c>
      <c r="L2133" s="646">
        <v>0.66400000000000003</v>
      </c>
      <c r="M2133" s="646" t="s">
        <v>121</v>
      </c>
      <c r="N2133" s="657" t="s">
        <v>123</v>
      </c>
      <c r="O2133" s="646" t="s">
        <v>439</v>
      </c>
    </row>
    <row r="2134" spans="1:15">
      <c r="A2134" s="647">
        <v>2133</v>
      </c>
      <c r="B2134" s="647">
        <v>2000</v>
      </c>
      <c r="C2134" s="646" t="s">
        <v>203</v>
      </c>
      <c r="D2134" s="646">
        <v>47</v>
      </c>
      <c r="F2134" s="654" t="str">
        <f>IF(M2134="R",VLOOKUP(D2134,'Routes and Directions'!$A$2:$D$283,3,FALSE),VLOOKUP(D2134,'Routes and Directions'!$A$2:$D$283,4,FALSE))</f>
        <v>SB</v>
      </c>
      <c r="H2134" s="646">
        <v>0.72199999999999998</v>
      </c>
      <c r="I2134" s="646">
        <v>2.302</v>
      </c>
      <c r="K2134" s="646">
        <v>0.66400000000000003</v>
      </c>
      <c r="L2134" s="646">
        <v>2.2440000000000002</v>
      </c>
      <c r="M2134" s="646" t="s">
        <v>121</v>
      </c>
      <c r="N2134" s="657" t="s">
        <v>123</v>
      </c>
      <c r="O2134" s="646" t="s">
        <v>439</v>
      </c>
    </row>
    <row r="2135" spans="1:15">
      <c r="A2135" s="647">
        <v>2134</v>
      </c>
      <c r="B2135" s="647">
        <v>2930</v>
      </c>
      <c r="C2135" s="646" t="s">
        <v>203</v>
      </c>
      <c r="D2135" s="646">
        <v>47</v>
      </c>
      <c r="F2135" s="654" t="str">
        <f>IF(M2135="R",VLOOKUP(D2135,'Routes and Directions'!$A$2:$D$283,3,FALSE),VLOOKUP(D2135,'Routes and Directions'!$A$2:$D$283,4,FALSE))</f>
        <v>SB</v>
      </c>
      <c r="H2135" s="646">
        <v>3.4969999999999999</v>
      </c>
      <c r="I2135" s="646">
        <v>4.5650000000000004</v>
      </c>
      <c r="K2135" s="646">
        <v>2.2440000000000002</v>
      </c>
      <c r="L2135" s="646">
        <v>3.3119999999999998</v>
      </c>
      <c r="M2135" s="646" t="s">
        <v>121</v>
      </c>
      <c r="N2135" s="657" t="s">
        <v>123</v>
      </c>
      <c r="O2135" s="646" t="s">
        <v>439</v>
      </c>
    </row>
    <row r="2136" spans="1:15">
      <c r="A2136" s="647">
        <v>2135</v>
      </c>
      <c r="B2136" s="647">
        <v>40</v>
      </c>
      <c r="C2136" s="646" t="s">
        <v>200</v>
      </c>
      <c r="D2136" s="646">
        <v>49</v>
      </c>
      <c r="F2136" s="654" t="str">
        <f>IF(M2136="R",VLOOKUP(D2136,'Routes and Directions'!$A$2:$D$283,3,FALSE),VLOOKUP(D2136,'Routes and Directions'!$A$2:$D$283,4,FALSE))</f>
        <v>NB</v>
      </c>
      <c r="H2136" s="646">
        <v>0</v>
      </c>
      <c r="I2136" s="646">
        <v>9.2750000000000004</v>
      </c>
      <c r="K2136" s="646">
        <v>0</v>
      </c>
      <c r="L2136" s="646">
        <v>9.2750000000000004</v>
      </c>
      <c r="M2136" s="646" t="s">
        <v>118</v>
      </c>
      <c r="N2136" s="657" t="s">
        <v>115</v>
      </c>
      <c r="O2136" s="646" t="s">
        <v>440</v>
      </c>
    </row>
    <row r="2137" spans="1:15">
      <c r="A2137" s="647">
        <v>2136</v>
      </c>
      <c r="B2137" s="647">
        <v>480</v>
      </c>
      <c r="C2137" s="646" t="s">
        <v>201</v>
      </c>
      <c r="D2137" s="646">
        <v>49</v>
      </c>
      <c r="F2137" s="654" t="str">
        <f>IF(M2137="R",VLOOKUP(D2137,'Routes and Directions'!$A$2:$D$283,3,FALSE),VLOOKUP(D2137,'Routes and Directions'!$A$2:$D$283,4,FALSE))</f>
        <v>NB</v>
      </c>
      <c r="H2137" s="646">
        <v>0.33200000000000002</v>
      </c>
      <c r="I2137" s="646">
        <v>15.576000000000001</v>
      </c>
      <c r="K2137" s="646">
        <v>9.2750000000000004</v>
      </c>
      <c r="L2137" s="646">
        <v>24.518999999999998</v>
      </c>
      <c r="M2137" s="646" t="s">
        <v>118</v>
      </c>
      <c r="N2137" s="657" t="s">
        <v>115</v>
      </c>
      <c r="O2137" s="646" t="s">
        <v>440</v>
      </c>
    </row>
    <row r="2138" spans="1:15">
      <c r="A2138" s="647">
        <v>2137</v>
      </c>
      <c r="B2138" s="647">
        <v>3470</v>
      </c>
      <c r="C2138" s="646" t="s">
        <v>201</v>
      </c>
      <c r="D2138" s="646">
        <v>49</v>
      </c>
      <c r="F2138" s="654" t="str">
        <f>IF(M2138="R",VLOOKUP(D2138,'Routes and Directions'!$A$2:$D$283,3,FALSE),VLOOKUP(D2138,'Routes and Directions'!$A$2:$D$283,4,FALSE))</f>
        <v>NB</v>
      </c>
      <c r="H2138" s="646">
        <v>16.616</v>
      </c>
      <c r="I2138" s="646">
        <v>16.78</v>
      </c>
      <c r="K2138" s="646">
        <v>24.518999999999998</v>
      </c>
      <c r="L2138" s="646">
        <v>24.683</v>
      </c>
      <c r="M2138" s="646" t="s">
        <v>118</v>
      </c>
      <c r="N2138" s="657" t="s">
        <v>123</v>
      </c>
      <c r="O2138" s="646" t="s">
        <v>440</v>
      </c>
    </row>
    <row r="2139" spans="1:15">
      <c r="A2139" s="647">
        <v>2138</v>
      </c>
      <c r="B2139" s="647">
        <v>3470</v>
      </c>
      <c r="C2139" s="646" t="s">
        <v>201</v>
      </c>
      <c r="D2139" s="646">
        <v>49</v>
      </c>
      <c r="F2139" s="654" t="str">
        <f>IF(M2139="R",VLOOKUP(D2139,'Routes and Directions'!$A$2:$D$283,3,FALSE),VLOOKUP(D2139,'Routes and Directions'!$A$2:$D$283,4,FALSE))</f>
        <v>NB</v>
      </c>
      <c r="H2139" s="646">
        <v>16.78</v>
      </c>
      <c r="I2139" s="646">
        <v>18.5</v>
      </c>
      <c r="K2139" s="646">
        <v>24.683</v>
      </c>
      <c r="L2139" s="646">
        <v>26.402999999999999</v>
      </c>
      <c r="M2139" s="646" t="s">
        <v>118</v>
      </c>
      <c r="N2139" s="657" t="s">
        <v>115</v>
      </c>
      <c r="O2139" s="646" t="s">
        <v>440</v>
      </c>
    </row>
    <row r="2140" spans="1:15">
      <c r="A2140" s="647">
        <v>2139</v>
      </c>
      <c r="B2140" s="647">
        <v>3905</v>
      </c>
      <c r="C2140" s="646" t="s">
        <v>201</v>
      </c>
      <c r="D2140" s="646">
        <v>49</v>
      </c>
      <c r="F2140" s="654" t="str">
        <f>IF(M2140="R",VLOOKUP(D2140,'Routes and Directions'!$A$2:$D$283,3,FALSE),VLOOKUP(D2140,'Routes and Directions'!$A$2:$D$283,4,FALSE))</f>
        <v>NB</v>
      </c>
      <c r="H2140" s="646">
        <v>18.510000000000002</v>
      </c>
      <c r="I2140" s="646">
        <v>19.533000000000001</v>
      </c>
      <c r="K2140" s="646">
        <v>26.402999999999999</v>
      </c>
      <c r="L2140" s="646">
        <v>27.425999999999998</v>
      </c>
      <c r="M2140" s="646" t="s">
        <v>118</v>
      </c>
      <c r="N2140" s="657" t="s">
        <v>123</v>
      </c>
      <c r="O2140" s="646" t="s">
        <v>440</v>
      </c>
    </row>
    <row r="2141" spans="1:15">
      <c r="A2141" s="647">
        <v>2140</v>
      </c>
      <c r="B2141" s="647">
        <v>3905</v>
      </c>
      <c r="C2141" s="646" t="s">
        <v>201</v>
      </c>
      <c r="D2141" s="646">
        <v>49</v>
      </c>
      <c r="F2141" s="654" t="str">
        <f>IF(M2141="R",VLOOKUP(D2141,'Routes and Directions'!$A$2:$D$283,3,FALSE),VLOOKUP(D2141,'Routes and Directions'!$A$2:$D$283,4,FALSE))</f>
        <v>NB</v>
      </c>
      <c r="H2141" s="646">
        <v>19.533000000000001</v>
      </c>
      <c r="I2141" s="646">
        <v>34.203000000000003</v>
      </c>
      <c r="K2141" s="646">
        <v>27.425999999999998</v>
      </c>
      <c r="L2141" s="646">
        <v>42.095999999999997</v>
      </c>
      <c r="M2141" s="646" t="s">
        <v>118</v>
      </c>
      <c r="N2141" s="657" t="s">
        <v>115</v>
      </c>
      <c r="O2141" s="646" t="s">
        <v>440</v>
      </c>
    </row>
    <row r="2142" spans="1:15">
      <c r="A2142" s="647">
        <v>2141</v>
      </c>
      <c r="B2142" s="647">
        <v>5100</v>
      </c>
      <c r="C2142" s="646" t="s">
        <v>201</v>
      </c>
      <c r="D2142" s="646">
        <v>49</v>
      </c>
      <c r="F2142" s="654" t="str">
        <f>IF(M2142="R",VLOOKUP(D2142,'Routes and Directions'!$A$2:$D$283,3,FALSE),VLOOKUP(D2142,'Routes and Directions'!$A$2:$D$283,4,FALSE))</f>
        <v>NB</v>
      </c>
      <c r="G2142" s="646" t="s">
        <v>118</v>
      </c>
      <c r="H2142" s="646">
        <v>34.203000000000003</v>
      </c>
      <c r="I2142" s="646">
        <v>34.780999999999999</v>
      </c>
      <c r="K2142" s="646">
        <v>42.095999999999997</v>
      </c>
      <c r="L2142" s="646">
        <v>42.673999999999999</v>
      </c>
      <c r="M2142" s="646" t="s">
        <v>118</v>
      </c>
      <c r="N2142" s="657" t="s">
        <v>115</v>
      </c>
      <c r="O2142" s="646" t="s">
        <v>440</v>
      </c>
    </row>
    <row r="2143" spans="1:15">
      <c r="A2143" s="647">
        <v>2142</v>
      </c>
      <c r="B2143" s="647">
        <v>5400</v>
      </c>
      <c r="C2143" s="646" t="s">
        <v>201</v>
      </c>
      <c r="D2143" s="646">
        <v>49</v>
      </c>
      <c r="F2143" s="654" t="str">
        <f>IF(M2143="R",VLOOKUP(D2143,'Routes and Directions'!$A$2:$D$283,3,FALSE),VLOOKUP(D2143,'Routes and Directions'!$A$2:$D$283,4,FALSE))</f>
        <v>NB</v>
      </c>
      <c r="H2143" s="646">
        <v>34.985999999999997</v>
      </c>
      <c r="I2143" s="646">
        <v>48.835000000000001</v>
      </c>
      <c r="K2143" s="646">
        <v>42.673999999999999</v>
      </c>
      <c r="L2143" s="646">
        <v>56.523000000000003</v>
      </c>
      <c r="M2143" s="646" t="s">
        <v>118</v>
      </c>
      <c r="N2143" s="657" t="s">
        <v>115</v>
      </c>
      <c r="O2143" s="646" t="s">
        <v>440</v>
      </c>
    </row>
    <row r="2144" spans="1:15">
      <c r="A2144" s="647">
        <v>2143</v>
      </c>
      <c r="B2144" s="647">
        <v>6400</v>
      </c>
      <c r="C2144" s="646" t="s">
        <v>216</v>
      </c>
      <c r="D2144" s="646">
        <v>49</v>
      </c>
      <c r="F2144" s="654" t="str">
        <f>IF(M2144="R",VLOOKUP(D2144,'Routes and Directions'!$A$2:$D$283,3,FALSE),VLOOKUP(D2144,'Routes and Directions'!$A$2:$D$283,4,FALSE))</f>
        <v>NB</v>
      </c>
      <c r="H2144" s="646">
        <v>0</v>
      </c>
      <c r="I2144" s="646">
        <v>2.782</v>
      </c>
      <c r="K2144" s="646">
        <v>56.523000000000003</v>
      </c>
      <c r="L2144" s="646">
        <v>59.305</v>
      </c>
      <c r="M2144" s="646" t="s">
        <v>118</v>
      </c>
      <c r="N2144" s="657" t="s">
        <v>115</v>
      </c>
      <c r="O2144" s="646" t="s">
        <v>440</v>
      </c>
    </row>
    <row r="2145" spans="1:15">
      <c r="A2145" s="647">
        <v>2144</v>
      </c>
      <c r="B2145" s="647">
        <v>6720</v>
      </c>
      <c r="C2145" s="646" t="s">
        <v>216</v>
      </c>
      <c r="D2145" s="646">
        <v>49</v>
      </c>
      <c r="F2145" s="654" t="str">
        <f>IF(M2145="R",VLOOKUP(D2145,'Routes and Directions'!$A$2:$D$283,3,FALSE),VLOOKUP(D2145,'Routes and Directions'!$A$2:$D$283,4,FALSE))</f>
        <v>NB</v>
      </c>
      <c r="G2145" s="646" t="s">
        <v>118</v>
      </c>
      <c r="H2145" s="646">
        <v>2.782</v>
      </c>
      <c r="I2145" s="646">
        <v>3.1360000000000001</v>
      </c>
      <c r="K2145" s="646">
        <v>59.305</v>
      </c>
      <c r="L2145" s="646">
        <v>59.658999999999999</v>
      </c>
      <c r="M2145" s="646" t="s">
        <v>118</v>
      </c>
      <c r="N2145" s="657" t="s">
        <v>115</v>
      </c>
      <c r="O2145" s="646" t="s">
        <v>440</v>
      </c>
    </row>
    <row r="2146" spans="1:15">
      <c r="A2146" s="647">
        <v>2145</v>
      </c>
      <c r="B2146" s="647">
        <v>7070</v>
      </c>
      <c r="C2146" s="646" t="s">
        <v>216</v>
      </c>
      <c r="D2146" s="646">
        <v>49</v>
      </c>
      <c r="F2146" s="654" t="str">
        <f>IF(M2146="R",VLOOKUP(D2146,'Routes and Directions'!$A$2:$D$283,3,FALSE),VLOOKUP(D2146,'Routes and Directions'!$A$2:$D$283,4,FALSE))</f>
        <v>NB</v>
      </c>
      <c r="H2146" s="646">
        <v>3.1379999999999999</v>
      </c>
      <c r="I2146" s="646">
        <v>6.3920000000000003</v>
      </c>
      <c r="K2146" s="646">
        <v>59.658999999999999</v>
      </c>
      <c r="L2146" s="646">
        <v>62.912999999999997</v>
      </c>
      <c r="M2146" s="646" t="s">
        <v>118</v>
      </c>
      <c r="N2146" s="657" t="s">
        <v>115</v>
      </c>
      <c r="O2146" s="646" t="s">
        <v>440</v>
      </c>
    </row>
    <row r="2147" spans="1:15">
      <c r="A2147" s="647">
        <v>2146</v>
      </c>
      <c r="B2147" s="647">
        <v>7920</v>
      </c>
      <c r="C2147" s="646" t="s">
        <v>216</v>
      </c>
      <c r="D2147" s="646">
        <v>49</v>
      </c>
      <c r="F2147" s="654" t="str">
        <f>IF(M2147="R",VLOOKUP(D2147,'Routes and Directions'!$A$2:$D$283,3,FALSE),VLOOKUP(D2147,'Routes and Directions'!$A$2:$D$283,4,FALSE))</f>
        <v>NB</v>
      </c>
      <c r="G2147" s="646" t="s">
        <v>118</v>
      </c>
      <c r="H2147" s="646">
        <v>6.3920000000000003</v>
      </c>
      <c r="I2147" s="646">
        <v>6.468</v>
      </c>
      <c r="K2147" s="646">
        <v>62.912999999999997</v>
      </c>
      <c r="L2147" s="646">
        <v>62.988999999999997</v>
      </c>
      <c r="M2147" s="646" t="s">
        <v>118</v>
      </c>
      <c r="N2147" s="657" t="s">
        <v>115</v>
      </c>
      <c r="O2147" s="646" t="s">
        <v>440</v>
      </c>
    </row>
    <row r="2148" spans="1:15">
      <c r="A2148" s="647">
        <v>2147</v>
      </c>
      <c r="B2148" s="647">
        <v>8500</v>
      </c>
      <c r="C2148" s="646" t="s">
        <v>216</v>
      </c>
      <c r="D2148" s="646">
        <v>49</v>
      </c>
      <c r="F2148" s="654" t="str">
        <f>IF(M2148="R",VLOOKUP(D2148,'Routes and Directions'!$A$2:$D$283,3,FALSE),VLOOKUP(D2148,'Routes and Directions'!$A$2:$D$283,4,FALSE))</f>
        <v>NB</v>
      </c>
      <c r="G2148" s="646" t="s">
        <v>118</v>
      </c>
      <c r="H2148" s="646">
        <v>8.7789999999999999</v>
      </c>
      <c r="I2148" s="646">
        <v>12.279</v>
      </c>
      <c r="K2148" s="646">
        <v>62.988999999999997</v>
      </c>
      <c r="L2148" s="646">
        <v>66.489000000000004</v>
      </c>
      <c r="M2148" s="646" t="s">
        <v>118</v>
      </c>
      <c r="N2148" s="657" t="s">
        <v>115</v>
      </c>
      <c r="O2148" s="646" t="s">
        <v>440</v>
      </c>
    </row>
    <row r="2149" spans="1:15">
      <c r="A2149" s="647">
        <v>2148</v>
      </c>
      <c r="B2149" s="647">
        <v>8800</v>
      </c>
      <c r="C2149" s="646" t="s">
        <v>216</v>
      </c>
      <c r="D2149" s="646">
        <v>49</v>
      </c>
      <c r="F2149" s="654" t="str">
        <f>IF(M2149="R",VLOOKUP(D2149,'Routes and Directions'!$A$2:$D$283,3,FALSE),VLOOKUP(D2149,'Routes and Directions'!$A$2:$D$283,4,FALSE))</f>
        <v>NB</v>
      </c>
      <c r="H2149" s="646">
        <v>11.587</v>
      </c>
      <c r="I2149" s="646">
        <v>14.34</v>
      </c>
      <c r="K2149" s="646">
        <v>66.489000000000004</v>
      </c>
      <c r="L2149" s="646">
        <v>69.242000000000004</v>
      </c>
      <c r="M2149" s="646" t="s">
        <v>118</v>
      </c>
      <c r="N2149" s="657" t="s">
        <v>115</v>
      </c>
      <c r="O2149" s="646" t="s">
        <v>440</v>
      </c>
    </row>
    <row r="2150" spans="1:15">
      <c r="A2150" s="647">
        <v>2149</v>
      </c>
      <c r="B2150" s="647">
        <v>8800</v>
      </c>
      <c r="C2150" s="646" t="s">
        <v>216</v>
      </c>
      <c r="D2150" s="646">
        <v>49</v>
      </c>
      <c r="F2150" s="654" t="str">
        <f>IF(M2150="R",VLOOKUP(D2150,'Routes and Directions'!$A$2:$D$283,3,FALSE),VLOOKUP(D2150,'Routes and Directions'!$A$2:$D$283,4,FALSE))</f>
        <v>NB</v>
      </c>
      <c r="H2150" s="646">
        <v>14.34</v>
      </c>
      <c r="I2150" s="646">
        <v>15.21</v>
      </c>
      <c r="K2150" s="646">
        <v>69.242000000000004</v>
      </c>
      <c r="L2150" s="646">
        <v>70.111999999999995</v>
      </c>
      <c r="M2150" s="646" t="s">
        <v>118</v>
      </c>
      <c r="N2150" s="657" t="s">
        <v>123</v>
      </c>
      <c r="O2150" s="646" t="s">
        <v>440</v>
      </c>
    </row>
    <row r="2151" spans="1:15">
      <c r="A2151" s="647">
        <v>2150</v>
      </c>
      <c r="B2151" s="647">
        <v>8800</v>
      </c>
      <c r="C2151" s="646" t="s">
        <v>216</v>
      </c>
      <c r="D2151" s="646">
        <v>49</v>
      </c>
      <c r="F2151" s="654" t="str">
        <f>IF(M2151="R",VLOOKUP(D2151,'Routes and Directions'!$A$2:$D$283,3,FALSE),VLOOKUP(D2151,'Routes and Directions'!$A$2:$D$283,4,FALSE))</f>
        <v>NB</v>
      </c>
      <c r="H2151" s="646">
        <v>15.21</v>
      </c>
      <c r="I2151" s="646">
        <v>15.753</v>
      </c>
      <c r="K2151" s="646">
        <v>70.111999999999995</v>
      </c>
      <c r="L2151" s="646">
        <v>70.655000000000001</v>
      </c>
      <c r="M2151" s="646" t="s">
        <v>118</v>
      </c>
      <c r="N2151" s="657" t="s">
        <v>115</v>
      </c>
      <c r="O2151" s="646" t="s">
        <v>440</v>
      </c>
    </row>
    <row r="2152" spans="1:15">
      <c r="A2152" s="647">
        <v>2151</v>
      </c>
      <c r="B2152" s="647">
        <v>8800</v>
      </c>
      <c r="C2152" s="646" t="s">
        <v>216</v>
      </c>
      <c r="D2152" s="646">
        <v>49</v>
      </c>
      <c r="F2152" s="654" t="str">
        <f>IF(M2152="R",VLOOKUP(D2152,'Routes and Directions'!$A$2:$D$283,3,FALSE),VLOOKUP(D2152,'Routes and Directions'!$A$2:$D$283,4,FALSE))</f>
        <v>NB</v>
      </c>
      <c r="H2152" s="646">
        <v>15.753</v>
      </c>
      <c r="I2152" s="646">
        <v>16.024999999999999</v>
      </c>
      <c r="K2152" s="646">
        <v>70.655000000000001</v>
      </c>
      <c r="L2152" s="646">
        <v>70.927000000000007</v>
      </c>
      <c r="M2152" s="646" t="s">
        <v>118</v>
      </c>
      <c r="N2152" s="657" t="s">
        <v>123</v>
      </c>
      <c r="O2152" s="646" t="s">
        <v>440</v>
      </c>
    </row>
    <row r="2153" spans="1:15">
      <c r="A2153" s="647">
        <v>2152</v>
      </c>
      <c r="B2153" s="647">
        <v>8800</v>
      </c>
      <c r="C2153" s="646" t="s">
        <v>216</v>
      </c>
      <c r="D2153" s="646">
        <v>49</v>
      </c>
      <c r="F2153" s="654" t="str">
        <f>IF(M2153="R",VLOOKUP(D2153,'Routes and Directions'!$A$2:$D$283,3,FALSE),VLOOKUP(D2153,'Routes and Directions'!$A$2:$D$283,4,FALSE))</f>
        <v>NB</v>
      </c>
      <c r="H2153" s="646">
        <v>16.024999999999999</v>
      </c>
      <c r="I2153" s="646">
        <v>17.03</v>
      </c>
      <c r="K2153" s="646">
        <v>70.927000000000007</v>
      </c>
      <c r="L2153" s="646">
        <v>71.932000000000002</v>
      </c>
      <c r="M2153" s="646" t="s">
        <v>118</v>
      </c>
      <c r="N2153" s="657" t="s">
        <v>115</v>
      </c>
      <c r="O2153" s="646" t="s">
        <v>440</v>
      </c>
    </row>
    <row r="2154" spans="1:15">
      <c r="A2154" s="647">
        <v>2153</v>
      </c>
      <c r="B2154" s="647">
        <v>8800</v>
      </c>
      <c r="C2154" s="646" t="s">
        <v>216</v>
      </c>
      <c r="D2154" s="646">
        <v>49</v>
      </c>
      <c r="F2154" s="654" t="str">
        <f>IF(M2154="R",VLOOKUP(D2154,'Routes and Directions'!$A$2:$D$283,3,FALSE),VLOOKUP(D2154,'Routes and Directions'!$A$2:$D$283,4,FALSE))</f>
        <v>NB</v>
      </c>
      <c r="H2154" s="646">
        <v>17.03</v>
      </c>
      <c r="I2154" s="646">
        <v>17.760000000000002</v>
      </c>
      <c r="K2154" s="646">
        <v>71.932000000000002</v>
      </c>
      <c r="L2154" s="646">
        <v>72.662000000000006</v>
      </c>
      <c r="M2154" s="646" t="s">
        <v>118</v>
      </c>
      <c r="N2154" s="657" t="s">
        <v>123</v>
      </c>
      <c r="O2154" s="646" t="s">
        <v>440</v>
      </c>
    </row>
    <row r="2155" spans="1:15">
      <c r="A2155" s="647">
        <v>2154</v>
      </c>
      <c r="B2155" s="647">
        <v>8800</v>
      </c>
      <c r="C2155" s="646" t="s">
        <v>216</v>
      </c>
      <c r="D2155" s="646">
        <v>49</v>
      </c>
      <c r="F2155" s="654" t="str">
        <f>IF(M2155="R",VLOOKUP(D2155,'Routes and Directions'!$A$2:$D$283,3,FALSE),VLOOKUP(D2155,'Routes and Directions'!$A$2:$D$283,4,FALSE))</f>
        <v>NB</v>
      </c>
      <c r="H2155" s="646">
        <v>17.760000000000002</v>
      </c>
      <c r="I2155" s="646">
        <v>22.417000000000002</v>
      </c>
      <c r="K2155" s="646">
        <v>72.662000000000006</v>
      </c>
      <c r="L2155" s="646">
        <v>77.319000000000003</v>
      </c>
      <c r="M2155" s="646" t="s">
        <v>118</v>
      </c>
      <c r="N2155" s="657" t="s">
        <v>115</v>
      </c>
      <c r="O2155" s="646" t="s">
        <v>440</v>
      </c>
    </row>
    <row r="2156" spans="1:15">
      <c r="A2156" s="647">
        <v>2155</v>
      </c>
      <c r="B2156" s="647">
        <v>12600</v>
      </c>
      <c r="C2156" s="646" t="s">
        <v>216</v>
      </c>
      <c r="D2156" s="646">
        <v>49</v>
      </c>
      <c r="F2156" s="654" t="str">
        <f>IF(M2156="R",VLOOKUP(D2156,'Routes and Directions'!$A$2:$D$283,3,FALSE),VLOOKUP(D2156,'Routes and Directions'!$A$2:$D$283,4,FALSE))</f>
        <v>NB</v>
      </c>
      <c r="G2156" s="646" t="s">
        <v>118</v>
      </c>
      <c r="H2156" s="646">
        <v>22.417000000000002</v>
      </c>
      <c r="I2156" s="646">
        <v>22.716999999999999</v>
      </c>
      <c r="K2156" s="646">
        <v>77.319000000000003</v>
      </c>
      <c r="L2156" s="646">
        <v>77.619</v>
      </c>
      <c r="M2156" s="646" t="s">
        <v>118</v>
      </c>
      <c r="N2156" s="657" t="s">
        <v>115</v>
      </c>
      <c r="O2156" s="646" t="s">
        <v>440</v>
      </c>
    </row>
    <row r="2157" spans="1:15">
      <c r="A2157" s="647">
        <v>2156</v>
      </c>
      <c r="B2157" s="647">
        <v>12700</v>
      </c>
      <c r="C2157" s="646" t="s">
        <v>216</v>
      </c>
      <c r="D2157" s="646">
        <v>49</v>
      </c>
      <c r="F2157" s="654" t="str">
        <f>IF(M2157="R",VLOOKUP(D2157,'Routes and Directions'!$A$2:$D$283,3,FALSE),VLOOKUP(D2157,'Routes and Directions'!$A$2:$D$283,4,FALSE))</f>
        <v>NB</v>
      </c>
      <c r="H2157" s="646">
        <v>22.72</v>
      </c>
      <c r="I2157" s="646">
        <v>26.478999999999999</v>
      </c>
      <c r="K2157" s="646">
        <v>77.619</v>
      </c>
      <c r="L2157" s="646">
        <v>81.378</v>
      </c>
      <c r="M2157" s="646" t="s">
        <v>118</v>
      </c>
      <c r="N2157" s="657" t="s">
        <v>115</v>
      </c>
      <c r="O2157" s="646" t="s">
        <v>440</v>
      </c>
    </row>
    <row r="2158" spans="1:15">
      <c r="A2158" s="647">
        <v>2157</v>
      </c>
      <c r="B2158" s="647">
        <v>13110</v>
      </c>
      <c r="C2158" s="646" t="s">
        <v>216</v>
      </c>
      <c r="D2158" s="646">
        <v>49</v>
      </c>
      <c r="F2158" s="654" t="str">
        <f>IF(M2158="R",VLOOKUP(D2158,'Routes and Directions'!$A$2:$D$283,3,FALSE),VLOOKUP(D2158,'Routes and Directions'!$A$2:$D$283,4,FALSE))</f>
        <v>NB</v>
      </c>
      <c r="G2158" s="646" t="s">
        <v>118</v>
      </c>
      <c r="H2158" s="646">
        <v>26.478999999999999</v>
      </c>
      <c r="I2158" s="646">
        <v>27.521000000000001</v>
      </c>
      <c r="K2158" s="646">
        <v>81.378</v>
      </c>
      <c r="L2158" s="646">
        <v>82.42</v>
      </c>
      <c r="M2158" s="646" t="s">
        <v>118</v>
      </c>
      <c r="N2158" s="657" t="s">
        <v>115</v>
      </c>
      <c r="O2158" s="646" t="s">
        <v>440</v>
      </c>
    </row>
    <row r="2159" spans="1:15">
      <c r="A2159" s="647">
        <v>2158</v>
      </c>
      <c r="B2159" s="647">
        <v>13610</v>
      </c>
      <c r="C2159" s="646" t="s">
        <v>211</v>
      </c>
      <c r="D2159" s="646">
        <v>49</v>
      </c>
      <c r="F2159" s="654" t="str">
        <f>IF(M2159="R",VLOOKUP(D2159,'Routes and Directions'!$A$2:$D$283,3,FALSE),VLOOKUP(D2159,'Routes and Directions'!$A$2:$D$283,4,FALSE))</f>
        <v>NB</v>
      </c>
      <c r="G2159" s="646" t="s">
        <v>118</v>
      </c>
      <c r="H2159" s="646">
        <v>0</v>
      </c>
      <c r="I2159" s="646">
        <v>1.3640000000000001</v>
      </c>
      <c r="K2159" s="646">
        <v>82.42</v>
      </c>
      <c r="L2159" s="646">
        <v>83.784000000000006</v>
      </c>
      <c r="M2159" s="646" t="s">
        <v>118</v>
      </c>
      <c r="N2159" s="657" t="s">
        <v>115</v>
      </c>
      <c r="O2159" s="646" t="s">
        <v>440</v>
      </c>
    </row>
    <row r="2160" spans="1:15">
      <c r="A2160" s="647">
        <v>2159</v>
      </c>
      <c r="B2160" s="647">
        <v>13992</v>
      </c>
      <c r="C2160" s="646" t="s">
        <v>211</v>
      </c>
      <c r="D2160" s="646">
        <v>49</v>
      </c>
      <c r="F2160" s="654" t="str">
        <f>IF(M2160="R",VLOOKUP(D2160,'Routes and Directions'!$A$2:$D$283,3,FALSE),VLOOKUP(D2160,'Routes and Directions'!$A$2:$D$283,4,FALSE))</f>
        <v>NB</v>
      </c>
      <c r="H2160" s="646">
        <v>2.5499999999999998</v>
      </c>
      <c r="I2160" s="646">
        <v>3.99</v>
      </c>
      <c r="K2160" s="646">
        <v>83.784000000000006</v>
      </c>
      <c r="L2160" s="646">
        <v>85.224000000000004</v>
      </c>
      <c r="M2160" s="646" t="s">
        <v>118</v>
      </c>
      <c r="N2160" s="657" t="s">
        <v>115</v>
      </c>
      <c r="O2160" s="646" t="s">
        <v>440</v>
      </c>
    </row>
    <row r="2161" spans="1:15">
      <c r="A2161" s="647">
        <v>2160</v>
      </c>
      <c r="B2161" s="647">
        <v>14030</v>
      </c>
      <c r="C2161" s="646" t="s">
        <v>211</v>
      </c>
      <c r="D2161" s="646">
        <v>49</v>
      </c>
      <c r="F2161" s="654" t="str">
        <f>IF(M2161="R",VLOOKUP(D2161,'Routes and Directions'!$A$2:$D$283,3,FALSE),VLOOKUP(D2161,'Routes and Directions'!$A$2:$D$283,4,FALSE))</f>
        <v>NB</v>
      </c>
      <c r="G2161" s="646" t="s">
        <v>118</v>
      </c>
      <c r="H2161" s="646">
        <v>3.99</v>
      </c>
      <c r="I2161" s="646">
        <v>5.1539999999999999</v>
      </c>
      <c r="K2161" s="646">
        <v>85.224000000000004</v>
      </c>
      <c r="L2161" s="646">
        <v>86.388000000000005</v>
      </c>
      <c r="M2161" s="646" t="s">
        <v>118</v>
      </c>
      <c r="N2161" s="657" t="s">
        <v>115</v>
      </c>
      <c r="O2161" s="646" t="s">
        <v>440</v>
      </c>
    </row>
    <row r="2162" spans="1:15">
      <c r="A2162" s="647">
        <v>2161</v>
      </c>
      <c r="B2162" s="647">
        <v>14201</v>
      </c>
      <c r="C2162" s="646" t="s">
        <v>211</v>
      </c>
      <c r="D2162" s="646">
        <v>49</v>
      </c>
      <c r="F2162" s="654" t="str">
        <f>IF(M2162="R",VLOOKUP(D2162,'Routes and Directions'!$A$2:$D$283,3,FALSE),VLOOKUP(D2162,'Routes and Directions'!$A$2:$D$283,4,FALSE))</f>
        <v>NB</v>
      </c>
      <c r="H2162" s="646">
        <v>5.27</v>
      </c>
      <c r="I2162" s="646">
        <v>8.0129999999999999</v>
      </c>
      <c r="K2162" s="646">
        <v>86.388000000000005</v>
      </c>
      <c r="L2162" s="646">
        <v>89.131</v>
      </c>
      <c r="M2162" s="646" t="s">
        <v>118</v>
      </c>
      <c r="N2162" s="657" t="s">
        <v>115</v>
      </c>
      <c r="O2162" s="646" t="s">
        <v>440</v>
      </c>
    </row>
    <row r="2163" spans="1:15">
      <c r="A2163" s="647">
        <v>2162</v>
      </c>
      <c r="B2163" s="647">
        <v>14201</v>
      </c>
      <c r="C2163" s="646" t="s">
        <v>211</v>
      </c>
      <c r="D2163" s="646">
        <v>49</v>
      </c>
      <c r="F2163" s="654" t="str">
        <f>IF(M2163="R",VLOOKUP(D2163,'Routes and Directions'!$A$2:$D$283,3,FALSE),VLOOKUP(D2163,'Routes and Directions'!$A$2:$D$283,4,FALSE))</f>
        <v>NB</v>
      </c>
      <c r="H2163" s="646">
        <v>8.0129999999999999</v>
      </c>
      <c r="I2163" s="646">
        <v>9.35</v>
      </c>
      <c r="K2163" s="646">
        <v>89.131</v>
      </c>
      <c r="L2163" s="646">
        <v>90.468000000000004</v>
      </c>
      <c r="M2163" s="646" t="s">
        <v>118</v>
      </c>
      <c r="N2163" s="657" t="s">
        <v>123</v>
      </c>
      <c r="O2163" s="646" t="s">
        <v>440</v>
      </c>
    </row>
    <row r="2164" spans="1:15">
      <c r="A2164" s="647">
        <v>2163</v>
      </c>
      <c r="B2164" s="647">
        <v>14201</v>
      </c>
      <c r="C2164" s="646" t="s">
        <v>211</v>
      </c>
      <c r="D2164" s="646">
        <v>49</v>
      </c>
      <c r="F2164" s="654" t="str">
        <f>IF(M2164="R",VLOOKUP(D2164,'Routes and Directions'!$A$2:$D$283,3,FALSE),VLOOKUP(D2164,'Routes and Directions'!$A$2:$D$283,4,FALSE))</f>
        <v>NB</v>
      </c>
      <c r="H2164" s="646">
        <v>9.35</v>
      </c>
      <c r="I2164" s="646">
        <v>18.713999999999999</v>
      </c>
      <c r="K2164" s="646">
        <v>90.468000000000004</v>
      </c>
      <c r="L2164" s="646">
        <v>99.831999999999994</v>
      </c>
      <c r="M2164" s="646" t="s">
        <v>118</v>
      </c>
      <c r="N2164" s="657" t="s">
        <v>115</v>
      </c>
      <c r="O2164" s="646" t="s">
        <v>440</v>
      </c>
    </row>
    <row r="2165" spans="1:15">
      <c r="A2165" s="647">
        <v>2164</v>
      </c>
      <c r="B2165" s="647">
        <v>14201</v>
      </c>
      <c r="C2165" s="646" t="s">
        <v>211</v>
      </c>
      <c r="D2165" s="646">
        <v>49</v>
      </c>
      <c r="F2165" s="654" t="str">
        <f>IF(M2165="R",VLOOKUP(D2165,'Routes and Directions'!$A$2:$D$283,3,FALSE),VLOOKUP(D2165,'Routes and Directions'!$A$2:$D$283,4,FALSE))</f>
        <v>NB</v>
      </c>
      <c r="H2165" s="646">
        <v>18.713999999999999</v>
      </c>
      <c r="I2165" s="646">
        <v>18.794</v>
      </c>
      <c r="K2165" s="646">
        <v>99.831999999999994</v>
      </c>
      <c r="L2165" s="646">
        <v>99.912000000000006</v>
      </c>
      <c r="M2165" s="646" t="s">
        <v>118</v>
      </c>
      <c r="N2165" s="657" t="s">
        <v>123</v>
      </c>
      <c r="O2165" s="646" t="s">
        <v>440</v>
      </c>
    </row>
    <row r="2166" spans="1:15">
      <c r="A2166" s="647">
        <v>2165</v>
      </c>
      <c r="B2166" s="647">
        <v>14201</v>
      </c>
      <c r="C2166" s="646" t="s">
        <v>211</v>
      </c>
      <c r="D2166" s="646">
        <v>49</v>
      </c>
      <c r="F2166" s="654" t="str">
        <f>IF(M2166="R",VLOOKUP(D2166,'Routes and Directions'!$A$2:$D$283,3,FALSE),VLOOKUP(D2166,'Routes and Directions'!$A$2:$D$283,4,FALSE))</f>
        <v>NB</v>
      </c>
      <c r="H2166" s="646">
        <v>18.794</v>
      </c>
      <c r="I2166" s="646">
        <v>18.88</v>
      </c>
      <c r="K2166" s="646">
        <v>99.912000000000006</v>
      </c>
      <c r="L2166" s="646">
        <v>99.998000000000005</v>
      </c>
      <c r="M2166" s="646" t="s">
        <v>118</v>
      </c>
      <c r="N2166" s="657" t="s">
        <v>115</v>
      </c>
      <c r="O2166" s="646" t="s">
        <v>440</v>
      </c>
    </row>
    <row r="2167" spans="1:15">
      <c r="A2167" s="647">
        <v>2166</v>
      </c>
      <c r="B2167" s="647">
        <v>14201</v>
      </c>
      <c r="C2167" s="646" t="s">
        <v>211</v>
      </c>
      <c r="D2167" s="646">
        <v>49</v>
      </c>
      <c r="F2167" s="654" t="str">
        <f>IF(M2167="R",VLOOKUP(D2167,'Routes and Directions'!$A$2:$D$283,3,FALSE),VLOOKUP(D2167,'Routes and Directions'!$A$2:$D$283,4,FALSE))</f>
        <v>NB</v>
      </c>
      <c r="H2167" s="646">
        <v>18.88</v>
      </c>
      <c r="I2167" s="646">
        <v>19.88</v>
      </c>
      <c r="K2167" s="646">
        <v>99.998000000000005</v>
      </c>
      <c r="L2167" s="646">
        <v>100.998</v>
      </c>
      <c r="M2167" s="646" t="s">
        <v>118</v>
      </c>
      <c r="N2167" s="657" t="s">
        <v>123</v>
      </c>
      <c r="O2167" s="646" t="s">
        <v>440</v>
      </c>
    </row>
    <row r="2168" spans="1:15">
      <c r="A2168" s="647">
        <v>2167</v>
      </c>
      <c r="B2168" s="647">
        <v>14201</v>
      </c>
      <c r="C2168" s="646" t="s">
        <v>211</v>
      </c>
      <c r="D2168" s="646">
        <v>49</v>
      </c>
      <c r="F2168" s="654" t="str">
        <f>IF(M2168="R",VLOOKUP(D2168,'Routes and Directions'!$A$2:$D$283,3,FALSE),VLOOKUP(D2168,'Routes and Directions'!$A$2:$D$283,4,FALSE))</f>
        <v>NB</v>
      </c>
      <c r="H2168" s="646">
        <v>19.88</v>
      </c>
      <c r="I2168" s="646">
        <v>20.495999999999999</v>
      </c>
      <c r="K2168" s="646">
        <v>100.998</v>
      </c>
      <c r="L2168" s="646">
        <v>101.614</v>
      </c>
      <c r="M2168" s="646" t="s">
        <v>118</v>
      </c>
      <c r="N2168" s="657" t="s">
        <v>115</v>
      </c>
      <c r="O2168" s="646" t="s">
        <v>440</v>
      </c>
    </row>
    <row r="2169" spans="1:15">
      <c r="A2169" s="647">
        <v>2168</v>
      </c>
      <c r="B2169" s="647">
        <v>19500</v>
      </c>
      <c r="C2169" s="646" t="s">
        <v>211</v>
      </c>
      <c r="D2169" s="646">
        <v>49</v>
      </c>
      <c r="F2169" s="654" t="str">
        <f>IF(M2169="R",VLOOKUP(D2169,'Routes and Directions'!$A$2:$D$283,3,FALSE),VLOOKUP(D2169,'Routes and Directions'!$A$2:$D$283,4,FALSE))</f>
        <v>NB</v>
      </c>
      <c r="G2169" s="646" t="s">
        <v>118</v>
      </c>
      <c r="H2169" s="646">
        <v>20.495999999999999</v>
      </c>
      <c r="I2169" s="646">
        <v>27.02</v>
      </c>
      <c r="K2169" s="646">
        <v>101.614</v>
      </c>
      <c r="L2169" s="646">
        <v>108.13800000000001</v>
      </c>
      <c r="M2169" s="646" t="s">
        <v>118</v>
      </c>
      <c r="N2169" s="657" t="s">
        <v>115</v>
      </c>
      <c r="O2169" s="646" t="s">
        <v>440</v>
      </c>
    </row>
    <row r="2170" spans="1:15">
      <c r="A2170" s="647">
        <v>2169</v>
      </c>
      <c r="B2170" s="647">
        <v>20000</v>
      </c>
      <c r="C2170" s="646" t="s">
        <v>211</v>
      </c>
      <c r="D2170" s="646">
        <v>49</v>
      </c>
      <c r="F2170" s="654" t="str">
        <f>IF(M2170="R",VLOOKUP(D2170,'Routes and Directions'!$A$2:$D$283,3,FALSE),VLOOKUP(D2170,'Routes and Directions'!$A$2:$D$283,4,FALSE))</f>
        <v>NB</v>
      </c>
      <c r="H2170" s="646">
        <v>26.998000000000001</v>
      </c>
      <c r="I2170" s="646">
        <v>30.864999999999998</v>
      </c>
      <c r="K2170" s="646">
        <v>108.13800000000001</v>
      </c>
      <c r="L2170" s="646">
        <v>112.005</v>
      </c>
      <c r="M2170" s="646" t="s">
        <v>118</v>
      </c>
      <c r="N2170" s="657" t="s">
        <v>115</v>
      </c>
      <c r="O2170" s="646" t="s">
        <v>440</v>
      </c>
    </row>
    <row r="2171" spans="1:15">
      <c r="A2171" s="647">
        <v>2170</v>
      </c>
      <c r="B2171" s="647">
        <v>20700</v>
      </c>
      <c r="C2171" s="646" t="s">
        <v>210</v>
      </c>
      <c r="D2171" s="646">
        <v>49</v>
      </c>
      <c r="F2171" s="654" t="str">
        <f>IF(M2171="R",VLOOKUP(D2171,'Routes and Directions'!$A$2:$D$283,3,FALSE),VLOOKUP(D2171,'Routes and Directions'!$A$2:$D$283,4,FALSE))</f>
        <v>NB</v>
      </c>
      <c r="H2171" s="646">
        <v>0</v>
      </c>
      <c r="I2171" s="646">
        <v>0.14199999999999999</v>
      </c>
      <c r="K2171" s="646">
        <v>112.005</v>
      </c>
      <c r="L2171" s="646">
        <v>112.14700000000001</v>
      </c>
      <c r="M2171" s="646" t="s">
        <v>118</v>
      </c>
      <c r="N2171" s="657" t="s">
        <v>115</v>
      </c>
      <c r="O2171" s="646" t="s">
        <v>440</v>
      </c>
    </row>
    <row r="2172" spans="1:15">
      <c r="A2172" s="647">
        <v>2171</v>
      </c>
      <c r="B2172" s="647">
        <v>20900</v>
      </c>
      <c r="C2172" s="646" t="s">
        <v>210</v>
      </c>
      <c r="D2172" s="646">
        <v>49</v>
      </c>
      <c r="F2172" s="654" t="str">
        <f>IF(M2172="R",VLOOKUP(D2172,'Routes and Directions'!$A$2:$D$283,3,FALSE),VLOOKUP(D2172,'Routes and Directions'!$A$2:$D$283,4,FALSE))</f>
        <v>NB</v>
      </c>
      <c r="G2172" s="646" t="s">
        <v>118</v>
      </c>
      <c r="H2172" s="646">
        <v>0.14199999999999999</v>
      </c>
      <c r="I2172" s="646">
        <v>1.1819999999999999</v>
      </c>
      <c r="K2172" s="646">
        <v>112.14700000000001</v>
      </c>
      <c r="L2172" s="646">
        <v>113.187</v>
      </c>
      <c r="M2172" s="646" t="s">
        <v>118</v>
      </c>
      <c r="N2172" s="657" t="s">
        <v>115</v>
      </c>
      <c r="O2172" s="646" t="s">
        <v>440</v>
      </c>
    </row>
    <row r="2173" spans="1:15">
      <c r="A2173" s="647">
        <v>2172</v>
      </c>
      <c r="B2173" s="647">
        <v>21000</v>
      </c>
      <c r="C2173" s="646" t="s">
        <v>210</v>
      </c>
      <c r="D2173" s="646">
        <v>49</v>
      </c>
      <c r="F2173" s="654" t="str">
        <f>IF(M2173="R",VLOOKUP(D2173,'Routes and Directions'!$A$2:$D$283,3,FALSE),VLOOKUP(D2173,'Routes and Directions'!$A$2:$D$283,4,FALSE))</f>
        <v>NB</v>
      </c>
      <c r="H2173" s="646">
        <v>1.23</v>
      </c>
      <c r="I2173" s="646">
        <v>2.8010000000000002</v>
      </c>
      <c r="K2173" s="646">
        <v>113.187</v>
      </c>
      <c r="L2173" s="646">
        <v>114.758</v>
      </c>
      <c r="M2173" s="646" t="s">
        <v>118</v>
      </c>
      <c r="N2173" s="657" t="s">
        <v>115</v>
      </c>
      <c r="O2173" s="646" t="s">
        <v>440</v>
      </c>
    </row>
    <row r="2174" spans="1:15">
      <c r="A2174" s="647">
        <v>2173</v>
      </c>
      <c r="B2174" s="647">
        <v>21000</v>
      </c>
      <c r="C2174" s="646" t="s">
        <v>210</v>
      </c>
      <c r="D2174" s="646">
        <v>49</v>
      </c>
      <c r="F2174" s="654" t="str">
        <f>IF(M2174="R",VLOOKUP(D2174,'Routes and Directions'!$A$2:$D$283,3,FALSE),VLOOKUP(D2174,'Routes and Directions'!$A$2:$D$283,4,FALSE))</f>
        <v>NB</v>
      </c>
      <c r="H2174" s="646">
        <v>2.8010000000000002</v>
      </c>
      <c r="I2174" s="646">
        <v>4.8529999999999998</v>
      </c>
      <c r="K2174" s="646">
        <v>114.758</v>
      </c>
      <c r="L2174" s="646">
        <v>116.81</v>
      </c>
      <c r="M2174" s="646" t="s">
        <v>118</v>
      </c>
      <c r="N2174" s="657" t="s">
        <v>123</v>
      </c>
      <c r="O2174" s="646" t="s">
        <v>440</v>
      </c>
    </row>
    <row r="2175" spans="1:15">
      <c r="A2175" s="647">
        <v>2174</v>
      </c>
      <c r="B2175" s="647">
        <v>21000</v>
      </c>
      <c r="C2175" s="646" t="s">
        <v>210</v>
      </c>
      <c r="D2175" s="646">
        <v>49</v>
      </c>
      <c r="F2175" s="654" t="str">
        <f>IF(M2175="R",VLOOKUP(D2175,'Routes and Directions'!$A$2:$D$283,3,FALSE),VLOOKUP(D2175,'Routes and Directions'!$A$2:$D$283,4,FALSE))</f>
        <v>NB</v>
      </c>
      <c r="H2175" s="646">
        <v>4.8529999999999998</v>
      </c>
      <c r="I2175" s="646">
        <v>5.8010000000000002</v>
      </c>
      <c r="K2175" s="646">
        <v>116.81</v>
      </c>
      <c r="L2175" s="646">
        <v>117.758</v>
      </c>
      <c r="M2175" s="646" t="s">
        <v>118</v>
      </c>
      <c r="N2175" s="657" t="s">
        <v>115</v>
      </c>
      <c r="O2175" s="646" t="s">
        <v>440</v>
      </c>
    </row>
    <row r="2176" spans="1:15">
      <c r="A2176" s="647">
        <v>2175</v>
      </c>
      <c r="B2176" s="647">
        <v>21000</v>
      </c>
      <c r="C2176" s="646" t="s">
        <v>210</v>
      </c>
      <c r="D2176" s="646">
        <v>49</v>
      </c>
      <c r="F2176" s="654" t="str">
        <f>IF(M2176="R",VLOOKUP(D2176,'Routes and Directions'!$A$2:$D$283,3,FALSE),VLOOKUP(D2176,'Routes and Directions'!$A$2:$D$283,4,FALSE))</f>
        <v>NB</v>
      </c>
      <c r="H2176" s="646">
        <v>5.8010000000000002</v>
      </c>
      <c r="I2176" s="646">
        <v>5.9340000000000002</v>
      </c>
      <c r="K2176" s="646">
        <v>117.758</v>
      </c>
      <c r="L2176" s="646">
        <v>117.89100000000001</v>
      </c>
      <c r="M2176" s="646" t="s">
        <v>118</v>
      </c>
      <c r="N2176" s="657" t="s">
        <v>123</v>
      </c>
      <c r="O2176" s="646" t="s">
        <v>440</v>
      </c>
    </row>
    <row r="2177" spans="1:15">
      <c r="A2177" s="647">
        <v>2176</v>
      </c>
      <c r="B2177" s="647">
        <v>21000</v>
      </c>
      <c r="C2177" s="646" t="s">
        <v>210</v>
      </c>
      <c r="D2177" s="646">
        <v>49</v>
      </c>
      <c r="F2177" s="654" t="str">
        <f>IF(M2177="R",VLOOKUP(D2177,'Routes and Directions'!$A$2:$D$283,3,FALSE),VLOOKUP(D2177,'Routes and Directions'!$A$2:$D$283,4,FALSE))</f>
        <v>NB</v>
      </c>
      <c r="H2177" s="646">
        <v>5.9340000000000002</v>
      </c>
      <c r="I2177" s="646">
        <v>6.04</v>
      </c>
      <c r="K2177" s="646">
        <v>117.89100000000001</v>
      </c>
      <c r="L2177" s="646">
        <v>117.997</v>
      </c>
      <c r="M2177" s="646" t="s">
        <v>118</v>
      </c>
      <c r="N2177" s="657" t="s">
        <v>115</v>
      </c>
      <c r="O2177" s="646" t="s">
        <v>440</v>
      </c>
    </row>
    <row r="2178" spans="1:15">
      <c r="A2178" s="647">
        <v>2177</v>
      </c>
      <c r="B2178" s="647">
        <v>21000</v>
      </c>
      <c r="C2178" s="646" t="s">
        <v>210</v>
      </c>
      <c r="D2178" s="646">
        <v>49</v>
      </c>
      <c r="F2178" s="654" t="str">
        <f>IF(M2178="R",VLOOKUP(D2178,'Routes and Directions'!$A$2:$D$283,3,FALSE),VLOOKUP(D2178,'Routes and Directions'!$A$2:$D$283,4,FALSE))</f>
        <v>NB</v>
      </c>
      <c r="H2178" s="646">
        <v>6.04</v>
      </c>
      <c r="I2178" s="646">
        <v>7.5389999999999997</v>
      </c>
      <c r="K2178" s="646">
        <v>117.997</v>
      </c>
      <c r="L2178" s="646">
        <v>119.496</v>
      </c>
      <c r="M2178" s="646" t="s">
        <v>118</v>
      </c>
      <c r="N2178" s="657" t="s">
        <v>123</v>
      </c>
      <c r="O2178" s="646" t="s">
        <v>440</v>
      </c>
    </row>
    <row r="2179" spans="1:15">
      <c r="A2179" s="647">
        <v>2178</v>
      </c>
      <c r="B2179" s="647">
        <v>21000</v>
      </c>
      <c r="C2179" s="646" t="s">
        <v>210</v>
      </c>
      <c r="D2179" s="646">
        <v>49</v>
      </c>
      <c r="F2179" s="654" t="str">
        <f>IF(M2179="R",VLOOKUP(D2179,'Routes and Directions'!$A$2:$D$283,3,FALSE),VLOOKUP(D2179,'Routes and Directions'!$A$2:$D$283,4,FALSE))</f>
        <v>NB</v>
      </c>
      <c r="H2179" s="646">
        <v>7.5389999999999997</v>
      </c>
      <c r="I2179" s="646">
        <v>8.1750000000000007</v>
      </c>
      <c r="K2179" s="646">
        <v>119.496</v>
      </c>
      <c r="L2179" s="646">
        <v>120.13200000000001</v>
      </c>
      <c r="M2179" s="646" t="s">
        <v>118</v>
      </c>
      <c r="N2179" s="657" t="s">
        <v>115</v>
      </c>
      <c r="O2179" s="646" t="s">
        <v>440</v>
      </c>
    </row>
    <row r="2180" spans="1:15">
      <c r="A2180" s="647">
        <v>2179</v>
      </c>
      <c r="B2180" s="647">
        <v>21000</v>
      </c>
      <c r="C2180" s="646" t="s">
        <v>210</v>
      </c>
      <c r="D2180" s="646">
        <v>49</v>
      </c>
      <c r="F2180" s="654" t="str">
        <f>IF(M2180="R",VLOOKUP(D2180,'Routes and Directions'!$A$2:$D$283,3,FALSE),VLOOKUP(D2180,'Routes and Directions'!$A$2:$D$283,4,FALSE))</f>
        <v>NB</v>
      </c>
      <c r="H2180" s="646">
        <v>8.1750000000000007</v>
      </c>
      <c r="I2180" s="646">
        <v>8.3559999999999999</v>
      </c>
      <c r="K2180" s="646">
        <v>120.13200000000001</v>
      </c>
      <c r="L2180" s="646">
        <v>120.313</v>
      </c>
      <c r="M2180" s="646" t="s">
        <v>118</v>
      </c>
      <c r="N2180" s="657" t="s">
        <v>123</v>
      </c>
      <c r="O2180" s="646" t="s">
        <v>440</v>
      </c>
    </row>
    <row r="2181" spans="1:15">
      <c r="A2181" s="647">
        <v>2180</v>
      </c>
      <c r="B2181" s="647">
        <v>21000</v>
      </c>
      <c r="C2181" s="646" t="s">
        <v>210</v>
      </c>
      <c r="D2181" s="646">
        <v>49</v>
      </c>
      <c r="F2181" s="654" t="str">
        <f>IF(M2181="R",VLOOKUP(D2181,'Routes and Directions'!$A$2:$D$283,3,FALSE),VLOOKUP(D2181,'Routes and Directions'!$A$2:$D$283,4,FALSE))</f>
        <v>NB</v>
      </c>
      <c r="H2181" s="646">
        <v>8.3559999999999999</v>
      </c>
      <c r="I2181" s="646">
        <v>8.82</v>
      </c>
      <c r="K2181" s="646">
        <v>120.313</v>
      </c>
      <c r="L2181" s="646">
        <v>120.777</v>
      </c>
      <c r="M2181" s="646" t="s">
        <v>118</v>
      </c>
      <c r="N2181" s="657" t="s">
        <v>115</v>
      </c>
      <c r="O2181" s="646" t="s">
        <v>440</v>
      </c>
    </row>
    <row r="2182" spans="1:15">
      <c r="A2182" s="647">
        <v>2181</v>
      </c>
      <c r="B2182" s="647">
        <v>21000</v>
      </c>
      <c r="C2182" s="646" t="s">
        <v>210</v>
      </c>
      <c r="D2182" s="646">
        <v>49</v>
      </c>
      <c r="F2182" s="654" t="str">
        <f>IF(M2182="R",VLOOKUP(D2182,'Routes and Directions'!$A$2:$D$283,3,FALSE),VLOOKUP(D2182,'Routes and Directions'!$A$2:$D$283,4,FALSE))</f>
        <v>NB</v>
      </c>
      <c r="H2182" s="646">
        <v>8.82</v>
      </c>
      <c r="I2182" s="646">
        <v>9.0299999999999994</v>
      </c>
      <c r="K2182" s="646">
        <v>120.777</v>
      </c>
      <c r="L2182" s="646">
        <v>120.98699999999999</v>
      </c>
      <c r="M2182" s="646" t="s">
        <v>118</v>
      </c>
      <c r="N2182" s="657" t="s">
        <v>123</v>
      </c>
      <c r="O2182" s="646" t="s">
        <v>440</v>
      </c>
    </row>
    <row r="2183" spans="1:15">
      <c r="A2183" s="647">
        <v>2182</v>
      </c>
      <c r="B2183" s="647">
        <v>21000</v>
      </c>
      <c r="C2183" s="646" t="s">
        <v>210</v>
      </c>
      <c r="D2183" s="646">
        <v>49</v>
      </c>
      <c r="F2183" s="654" t="str">
        <f>IF(M2183="R",VLOOKUP(D2183,'Routes and Directions'!$A$2:$D$283,3,FALSE),VLOOKUP(D2183,'Routes and Directions'!$A$2:$D$283,4,FALSE))</f>
        <v>NB</v>
      </c>
      <c r="H2183" s="646">
        <v>9.0299999999999994</v>
      </c>
      <c r="I2183" s="646">
        <v>9.4640000000000004</v>
      </c>
      <c r="K2183" s="646">
        <v>120.98699999999999</v>
      </c>
      <c r="L2183" s="646">
        <v>121.42100000000001</v>
      </c>
      <c r="M2183" s="646" t="s">
        <v>118</v>
      </c>
      <c r="N2183" s="657" t="s">
        <v>115</v>
      </c>
      <c r="O2183" s="646" t="s">
        <v>440</v>
      </c>
    </row>
    <row r="2184" spans="1:15">
      <c r="A2184" s="647">
        <v>2183</v>
      </c>
      <c r="B2184" s="647">
        <v>25010</v>
      </c>
      <c r="C2184" s="646" t="s">
        <v>210</v>
      </c>
      <c r="D2184" s="646">
        <v>49</v>
      </c>
      <c r="F2184" s="654" t="str">
        <f>IF(M2184="R",VLOOKUP(D2184,'Routes and Directions'!$A$2:$D$283,3,FALSE),VLOOKUP(D2184,'Routes and Directions'!$A$2:$D$283,4,FALSE))</f>
        <v>NB</v>
      </c>
      <c r="G2184" s="646" t="s">
        <v>122</v>
      </c>
      <c r="H2184" s="646">
        <v>9.4640000000000004</v>
      </c>
      <c r="I2184" s="646">
        <v>9.92</v>
      </c>
      <c r="K2184" s="646">
        <v>121.42100000000001</v>
      </c>
      <c r="L2184" s="646">
        <v>121.877</v>
      </c>
      <c r="M2184" s="646" t="s">
        <v>118</v>
      </c>
      <c r="N2184" s="657" t="s">
        <v>115</v>
      </c>
      <c r="O2184" s="646" t="s">
        <v>440</v>
      </c>
    </row>
    <row r="2185" spans="1:15">
      <c r="A2185" s="647">
        <v>2184</v>
      </c>
      <c r="B2185" s="647">
        <v>25030</v>
      </c>
      <c r="C2185" s="646" t="s">
        <v>210</v>
      </c>
      <c r="D2185" s="646">
        <v>49</v>
      </c>
      <c r="F2185" s="654" t="str">
        <f>IF(M2185="R",VLOOKUP(D2185,'Routes and Directions'!$A$2:$D$283,3,FALSE),VLOOKUP(D2185,'Routes and Directions'!$A$2:$D$283,4,FALSE))</f>
        <v>NB</v>
      </c>
      <c r="H2185" s="646">
        <v>9.9440000000000008</v>
      </c>
      <c r="I2185" s="646">
        <v>11.13</v>
      </c>
      <c r="K2185" s="646">
        <v>121.877</v>
      </c>
      <c r="L2185" s="646">
        <v>123.063</v>
      </c>
      <c r="M2185" s="646" t="s">
        <v>118</v>
      </c>
      <c r="N2185" s="657" t="s">
        <v>115</v>
      </c>
      <c r="O2185" s="646" t="s">
        <v>440</v>
      </c>
    </row>
    <row r="2186" spans="1:15">
      <c r="A2186" s="647">
        <v>2185</v>
      </c>
      <c r="B2186" s="647">
        <v>25810</v>
      </c>
      <c r="C2186" s="646" t="s">
        <v>210</v>
      </c>
      <c r="D2186" s="646">
        <v>49</v>
      </c>
      <c r="F2186" s="654" t="str">
        <f>IF(M2186="R",VLOOKUP(D2186,'Routes and Directions'!$A$2:$D$283,3,FALSE),VLOOKUP(D2186,'Routes and Directions'!$A$2:$D$283,4,FALSE))</f>
        <v>NB</v>
      </c>
      <c r="G2186" s="646" t="s">
        <v>122</v>
      </c>
      <c r="H2186" s="646">
        <v>11.13</v>
      </c>
      <c r="I2186" s="646">
        <v>11.853999999999999</v>
      </c>
      <c r="K2186" s="646">
        <v>123.063</v>
      </c>
      <c r="L2186" s="646">
        <v>123.78700000000001</v>
      </c>
      <c r="M2186" s="646" t="s">
        <v>118</v>
      </c>
      <c r="N2186" s="657" t="s">
        <v>115</v>
      </c>
      <c r="O2186" s="646" t="s">
        <v>440</v>
      </c>
    </row>
    <row r="2187" spans="1:15">
      <c r="A2187" s="647">
        <v>2186</v>
      </c>
      <c r="B2187" s="647">
        <v>25860</v>
      </c>
      <c r="C2187" s="646" t="s">
        <v>210</v>
      </c>
      <c r="D2187" s="646">
        <v>49</v>
      </c>
      <c r="F2187" s="654" t="str">
        <f>IF(M2187="R",VLOOKUP(D2187,'Routes and Directions'!$A$2:$D$283,3,FALSE),VLOOKUP(D2187,'Routes and Directions'!$A$2:$D$283,4,FALSE))</f>
        <v>NB</v>
      </c>
      <c r="H2187" s="646">
        <v>11.97</v>
      </c>
      <c r="I2187" s="646">
        <v>14.920999999999999</v>
      </c>
      <c r="K2187" s="646">
        <v>123.78700000000001</v>
      </c>
      <c r="L2187" s="646">
        <v>126.738</v>
      </c>
      <c r="M2187" s="646" t="s">
        <v>118</v>
      </c>
      <c r="N2187" s="657" t="s">
        <v>115</v>
      </c>
      <c r="O2187" s="646" t="s">
        <v>440</v>
      </c>
    </row>
    <row r="2188" spans="1:15">
      <c r="A2188" s="647">
        <v>2187</v>
      </c>
      <c r="B2188" s="647">
        <v>27000</v>
      </c>
      <c r="C2188" s="646" t="s">
        <v>210</v>
      </c>
      <c r="D2188" s="646">
        <v>49</v>
      </c>
      <c r="F2188" s="654" t="str">
        <f>IF(M2188="R",VLOOKUP(D2188,'Routes and Directions'!$A$2:$D$283,3,FALSE),VLOOKUP(D2188,'Routes and Directions'!$A$2:$D$283,4,FALSE))</f>
        <v>NB</v>
      </c>
      <c r="G2188" s="646" t="s">
        <v>118</v>
      </c>
      <c r="H2188" s="646">
        <v>14.920999999999999</v>
      </c>
      <c r="I2188" s="646">
        <v>15.66</v>
      </c>
      <c r="K2188" s="646">
        <v>126.738</v>
      </c>
      <c r="L2188" s="646">
        <v>127.477</v>
      </c>
      <c r="M2188" s="646" t="s">
        <v>118</v>
      </c>
      <c r="N2188" s="657" t="s">
        <v>115</v>
      </c>
      <c r="O2188" s="646" t="s">
        <v>440</v>
      </c>
    </row>
    <row r="2189" spans="1:15">
      <c r="A2189" s="647">
        <v>2188</v>
      </c>
      <c r="B2189" s="647">
        <v>27100</v>
      </c>
      <c r="C2189" s="646" t="s">
        <v>210</v>
      </c>
      <c r="D2189" s="646">
        <v>49</v>
      </c>
      <c r="F2189" s="654" t="str">
        <f>IF(M2189="R",VLOOKUP(D2189,'Routes and Directions'!$A$2:$D$283,3,FALSE),VLOOKUP(D2189,'Routes and Directions'!$A$2:$D$283,4,FALSE))</f>
        <v>NB</v>
      </c>
      <c r="H2189" s="646">
        <v>15.707000000000001</v>
      </c>
      <c r="I2189" s="646">
        <v>16.373999999999999</v>
      </c>
      <c r="K2189" s="646">
        <v>127.477</v>
      </c>
      <c r="L2189" s="646">
        <v>128.14400000000001</v>
      </c>
      <c r="M2189" s="646" t="s">
        <v>118</v>
      </c>
      <c r="N2189" s="657" t="s">
        <v>115</v>
      </c>
      <c r="O2189" s="646" t="s">
        <v>440</v>
      </c>
    </row>
    <row r="2190" spans="1:15">
      <c r="A2190" s="647">
        <v>2189</v>
      </c>
      <c r="B2190" s="647">
        <v>27200</v>
      </c>
      <c r="C2190" s="646" t="s">
        <v>210</v>
      </c>
      <c r="D2190" s="646">
        <v>49</v>
      </c>
      <c r="F2190" s="654" t="str">
        <f>IF(M2190="R",VLOOKUP(D2190,'Routes and Directions'!$A$2:$D$283,3,FALSE),VLOOKUP(D2190,'Routes and Directions'!$A$2:$D$283,4,FALSE))</f>
        <v>NB</v>
      </c>
      <c r="H2190" s="646">
        <v>16.442</v>
      </c>
      <c r="I2190" s="646">
        <v>22.116</v>
      </c>
      <c r="K2190" s="646">
        <v>128.14400000000001</v>
      </c>
      <c r="L2190" s="646">
        <v>133.81800000000001</v>
      </c>
      <c r="M2190" s="646" t="s">
        <v>118</v>
      </c>
      <c r="N2190" s="657" t="s">
        <v>115</v>
      </c>
      <c r="O2190" s="646" t="s">
        <v>440</v>
      </c>
    </row>
    <row r="2191" spans="1:15">
      <c r="A2191" s="647">
        <v>2190</v>
      </c>
      <c r="B2191" s="647">
        <v>28400</v>
      </c>
      <c r="C2191" s="646" t="s">
        <v>175</v>
      </c>
      <c r="D2191" s="646">
        <v>49</v>
      </c>
      <c r="F2191" s="654" t="str">
        <f>IF(M2191="R",VLOOKUP(D2191,'Routes and Directions'!$A$2:$D$283,3,FALSE),VLOOKUP(D2191,'Routes and Directions'!$A$2:$D$283,4,FALSE))</f>
        <v>NB</v>
      </c>
      <c r="H2191" s="646">
        <v>0</v>
      </c>
      <c r="I2191" s="646">
        <v>13.535</v>
      </c>
      <c r="K2191" s="646">
        <v>133.81800000000001</v>
      </c>
      <c r="L2191" s="646">
        <v>147.35300000000001</v>
      </c>
      <c r="M2191" s="646" t="s">
        <v>118</v>
      </c>
      <c r="N2191" s="657" t="s">
        <v>115</v>
      </c>
      <c r="O2191" s="646" t="s">
        <v>440</v>
      </c>
    </row>
    <row r="2192" spans="1:15">
      <c r="A2192" s="647">
        <v>2191</v>
      </c>
      <c r="B2192" s="647">
        <v>31130</v>
      </c>
      <c r="C2192" s="646" t="s">
        <v>175</v>
      </c>
      <c r="D2192" s="646">
        <v>49</v>
      </c>
      <c r="F2192" s="654" t="str">
        <f>IF(M2192="R",VLOOKUP(D2192,'Routes and Directions'!$A$2:$D$283,3,FALSE),VLOOKUP(D2192,'Routes and Directions'!$A$2:$D$283,4,FALSE))</f>
        <v>NB</v>
      </c>
      <c r="H2192" s="646">
        <v>13.545999999999999</v>
      </c>
      <c r="I2192" s="646">
        <v>14.597</v>
      </c>
      <c r="K2192" s="646">
        <v>147.35300000000001</v>
      </c>
      <c r="L2192" s="646">
        <v>148.404</v>
      </c>
      <c r="M2192" s="646" t="s">
        <v>118</v>
      </c>
      <c r="N2192" s="657" t="s">
        <v>115</v>
      </c>
      <c r="O2192" s="646" t="s">
        <v>440</v>
      </c>
    </row>
    <row r="2193" spans="1:15">
      <c r="A2193" s="647">
        <v>2192</v>
      </c>
      <c r="B2193" s="647">
        <v>32450</v>
      </c>
      <c r="C2193" s="646" t="s">
        <v>175</v>
      </c>
      <c r="D2193" s="646">
        <v>49</v>
      </c>
      <c r="F2193" s="654" t="str">
        <f>IF(M2193="R",VLOOKUP(D2193,'Routes and Directions'!$A$2:$D$283,3,FALSE),VLOOKUP(D2193,'Routes and Directions'!$A$2:$D$283,4,FALSE))</f>
        <v>NB</v>
      </c>
      <c r="G2193" s="646" t="s">
        <v>118</v>
      </c>
      <c r="H2193" s="646">
        <v>14.597</v>
      </c>
      <c r="I2193" s="646">
        <v>14.708</v>
      </c>
      <c r="K2193" s="646">
        <v>148.404</v>
      </c>
      <c r="L2193" s="646">
        <v>148.51499999999999</v>
      </c>
      <c r="M2193" s="646" t="s">
        <v>118</v>
      </c>
      <c r="N2193" s="657" t="s">
        <v>115</v>
      </c>
      <c r="O2193" s="646" t="s">
        <v>440</v>
      </c>
    </row>
    <row r="2194" spans="1:15">
      <c r="A2194" s="647">
        <v>2193</v>
      </c>
      <c r="B2194" s="647">
        <v>32500</v>
      </c>
      <c r="C2194" s="646" t="s">
        <v>175</v>
      </c>
      <c r="D2194" s="646">
        <v>49</v>
      </c>
      <c r="F2194" s="654" t="str">
        <f>IF(M2194="R",VLOOKUP(D2194,'Routes and Directions'!$A$2:$D$283,3,FALSE),VLOOKUP(D2194,'Routes and Directions'!$A$2:$D$283,4,FALSE))</f>
        <v>NB</v>
      </c>
      <c r="H2194" s="646">
        <v>14.765000000000001</v>
      </c>
      <c r="I2194" s="646">
        <v>14.856</v>
      </c>
      <c r="K2194" s="646">
        <v>148.51499999999999</v>
      </c>
      <c r="L2194" s="646">
        <v>148.60599999999999</v>
      </c>
      <c r="M2194" s="646" t="s">
        <v>118</v>
      </c>
      <c r="N2194" s="657" t="s">
        <v>115</v>
      </c>
      <c r="O2194" s="646" t="s">
        <v>440</v>
      </c>
    </row>
    <row r="2195" spans="1:15">
      <c r="A2195" s="647">
        <v>2194</v>
      </c>
      <c r="B2195" s="647">
        <v>33100</v>
      </c>
      <c r="C2195" s="646" t="s">
        <v>175</v>
      </c>
      <c r="D2195" s="646">
        <v>49</v>
      </c>
      <c r="F2195" s="654" t="str">
        <f>IF(M2195="R",VLOOKUP(D2195,'Routes and Directions'!$A$2:$D$283,3,FALSE),VLOOKUP(D2195,'Routes and Directions'!$A$2:$D$283,4,FALSE))</f>
        <v>NB</v>
      </c>
      <c r="H2195" s="646">
        <v>14.891</v>
      </c>
      <c r="I2195" s="646">
        <v>34.582999999999998</v>
      </c>
      <c r="K2195" s="646">
        <v>148.60599999999999</v>
      </c>
      <c r="L2195" s="646">
        <v>168.298</v>
      </c>
      <c r="M2195" s="646" t="s">
        <v>118</v>
      </c>
      <c r="N2195" s="657" t="s">
        <v>115</v>
      </c>
      <c r="O2195" s="646" t="s">
        <v>440</v>
      </c>
    </row>
    <row r="2196" spans="1:15">
      <c r="A2196" s="647">
        <v>2195</v>
      </c>
      <c r="B2196" s="647">
        <v>36720</v>
      </c>
      <c r="C2196" s="646" t="s">
        <v>175</v>
      </c>
      <c r="D2196" s="646">
        <v>49</v>
      </c>
      <c r="F2196" s="654" t="str">
        <f>IF(M2196="R",VLOOKUP(D2196,'Routes and Directions'!$A$2:$D$283,3,FALSE),VLOOKUP(D2196,'Routes and Directions'!$A$2:$D$283,4,FALSE))</f>
        <v>NB</v>
      </c>
      <c r="H2196" s="646">
        <v>34.799999999999997</v>
      </c>
      <c r="I2196" s="646">
        <v>38.232999999999997</v>
      </c>
      <c r="K2196" s="646">
        <v>168.298</v>
      </c>
      <c r="L2196" s="646">
        <v>171.73099999999999</v>
      </c>
      <c r="M2196" s="646" t="s">
        <v>118</v>
      </c>
      <c r="N2196" s="657" t="s">
        <v>115</v>
      </c>
      <c r="O2196" s="646" t="s">
        <v>440</v>
      </c>
    </row>
    <row r="2197" spans="1:15">
      <c r="A2197" s="647">
        <v>2196</v>
      </c>
      <c r="B2197" s="647">
        <v>37600</v>
      </c>
      <c r="C2197" s="646" t="s">
        <v>177</v>
      </c>
      <c r="D2197" s="646">
        <v>49</v>
      </c>
      <c r="F2197" s="654" t="str">
        <f>IF(M2197="R",VLOOKUP(D2197,'Routes and Directions'!$A$2:$D$283,3,FALSE),VLOOKUP(D2197,'Routes and Directions'!$A$2:$D$283,4,FALSE))</f>
        <v>NB</v>
      </c>
      <c r="H2197" s="646">
        <v>0</v>
      </c>
      <c r="I2197" s="646">
        <v>2.3839999999999999</v>
      </c>
      <c r="K2197" s="646">
        <v>171.73099999999999</v>
      </c>
      <c r="L2197" s="646">
        <v>174.11500000000001</v>
      </c>
      <c r="M2197" s="646" t="s">
        <v>118</v>
      </c>
      <c r="N2197" s="657" t="s">
        <v>115</v>
      </c>
      <c r="O2197" s="646" t="s">
        <v>440</v>
      </c>
    </row>
    <row r="2198" spans="1:15">
      <c r="A2198" s="647">
        <v>2197</v>
      </c>
      <c r="B2198" s="647">
        <v>37600</v>
      </c>
      <c r="C2198" s="646" t="s">
        <v>177</v>
      </c>
      <c r="D2198" s="646">
        <v>49</v>
      </c>
      <c r="F2198" s="654" t="str">
        <f>IF(M2198="R",VLOOKUP(D2198,'Routes and Directions'!$A$2:$D$283,3,FALSE),VLOOKUP(D2198,'Routes and Directions'!$A$2:$D$283,4,FALSE))</f>
        <v>NB</v>
      </c>
      <c r="H2198" s="646">
        <v>2.3839999999999999</v>
      </c>
      <c r="I2198" s="646">
        <v>2.3929999999999998</v>
      </c>
      <c r="K2198" s="646">
        <v>174.11500000000001</v>
      </c>
      <c r="L2198" s="646">
        <v>174.124</v>
      </c>
      <c r="M2198" s="646" t="s">
        <v>118</v>
      </c>
      <c r="N2198" s="657" t="s">
        <v>123</v>
      </c>
      <c r="O2198" s="646" t="s">
        <v>440</v>
      </c>
    </row>
    <row r="2199" spans="1:15">
      <c r="A2199" s="647">
        <v>2198</v>
      </c>
      <c r="B2199" s="647">
        <v>37600</v>
      </c>
      <c r="C2199" s="646" t="s">
        <v>177</v>
      </c>
      <c r="D2199" s="646">
        <v>49</v>
      </c>
      <c r="F2199" s="654" t="str">
        <f>IF(M2199="R",VLOOKUP(D2199,'Routes and Directions'!$A$2:$D$283,3,FALSE),VLOOKUP(D2199,'Routes and Directions'!$A$2:$D$283,4,FALSE))</f>
        <v>NB</v>
      </c>
      <c r="H2199" s="646">
        <v>2.3929999999999998</v>
      </c>
      <c r="I2199" s="646">
        <v>2.4700000000000002</v>
      </c>
      <c r="K2199" s="646">
        <v>174.124</v>
      </c>
      <c r="L2199" s="646">
        <v>174.20099999999999</v>
      </c>
      <c r="M2199" s="646" t="s">
        <v>118</v>
      </c>
      <c r="N2199" s="657" t="s">
        <v>115</v>
      </c>
      <c r="O2199" s="646" t="s">
        <v>440</v>
      </c>
    </row>
    <row r="2200" spans="1:15">
      <c r="A2200" s="647">
        <v>2199</v>
      </c>
      <c r="B2200" s="647">
        <v>39050</v>
      </c>
      <c r="C2200" s="646" t="s">
        <v>177</v>
      </c>
      <c r="D2200" s="646">
        <v>49</v>
      </c>
      <c r="F2200" s="654" t="str">
        <f>IF(M2200="R",VLOOKUP(D2200,'Routes and Directions'!$A$2:$D$283,3,FALSE),VLOOKUP(D2200,'Routes and Directions'!$A$2:$D$283,4,FALSE))</f>
        <v>NB</v>
      </c>
      <c r="H2200" s="646">
        <v>2.4700000000000002</v>
      </c>
      <c r="I2200" s="646">
        <v>2.5070000000000001</v>
      </c>
      <c r="K2200" s="646">
        <v>174.20099999999999</v>
      </c>
      <c r="L2200" s="646">
        <v>174.238</v>
      </c>
      <c r="M2200" s="646" t="s">
        <v>118</v>
      </c>
      <c r="N2200" s="657" t="s">
        <v>123</v>
      </c>
      <c r="O2200" s="646" t="s">
        <v>440</v>
      </c>
    </row>
    <row r="2201" spans="1:15">
      <c r="A2201" s="647">
        <v>2200</v>
      </c>
      <c r="B2201" s="647">
        <v>39100</v>
      </c>
      <c r="C2201" s="646" t="s">
        <v>177</v>
      </c>
      <c r="D2201" s="646">
        <v>49</v>
      </c>
      <c r="F2201" s="654" t="str">
        <f>IF(M2201="R",VLOOKUP(D2201,'Routes and Directions'!$A$2:$D$283,3,FALSE),VLOOKUP(D2201,'Routes and Directions'!$A$2:$D$283,4,FALSE))</f>
        <v>NB</v>
      </c>
      <c r="H2201" s="646">
        <v>2.5070000000000001</v>
      </c>
      <c r="I2201" s="646">
        <v>3.048</v>
      </c>
      <c r="K2201" s="646">
        <v>174.238</v>
      </c>
      <c r="L2201" s="646">
        <v>174.779</v>
      </c>
      <c r="M2201" s="646" t="s">
        <v>118</v>
      </c>
      <c r="N2201" s="657" t="s">
        <v>115</v>
      </c>
      <c r="O2201" s="646" t="s">
        <v>440</v>
      </c>
    </row>
    <row r="2202" spans="1:15">
      <c r="A2202" s="647">
        <v>2201</v>
      </c>
      <c r="B2202" s="647">
        <v>39100</v>
      </c>
      <c r="C2202" s="646" t="s">
        <v>177</v>
      </c>
      <c r="D2202" s="646">
        <v>49</v>
      </c>
      <c r="F2202" s="654" t="str">
        <f>IF(M2202="R",VLOOKUP(D2202,'Routes and Directions'!$A$2:$D$283,3,FALSE),VLOOKUP(D2202,'Routes and Directions'!$A$2:$D$283,4,FALSE))</f>
        <v>NB</v>
      </c>
      <c r="H2202" s="646">
        <v>3.048</v>
      </c>
      <c r="I2202" s="646">
        <v>7.6989999999999998</v>
      </c>
      <c r="K2202" s="646">
        <v>174.779</v>
      </c>
      <c r="L2202" s="646">
        <v>179.43</v>
      </c>
      <c r="M2202" s="646" t="s">
        <v>118</v>
      </c>
      <c r="N2202" s="657" t="s">
        <v>123</v>
      </c>
      <c r="O2202" s="646" t="s">
        <v>440</v>
      </c>
    </row>
    <row r="2203" spans="1:15">
      <c r="A2203" s="647">
        <v>2202</v>
      </c>
      <c r="B2203" s="647">
        <v>44200</v>
      </c>
      <c r="C2203" s="646" t="s">
        <v>177</v>
      </c>
      <c r="D2203" s="646">
        <v>49</v>
      </c>
      <c r="F2203" s="654" t="str">
        <f>IF(M2203="R",VLOOKUP(D2203,'Routes and Directions'!$A$2:$D$283,3,FALSE),VLOOKUP(D2203,'Routes and Directions'!$A$2:$D$283,4,FALSE))</f>
        <v>NB</v>
      </c>
      <c r="G2203" s="646" t="s">
        <v>118</v>
      </c>
      <c r="H2203" s="646">
        <v>7.6989999999999998</v>
      </c>
      <c r="I2203" s="646">
        <v>11.007999999999999</v>
      </c>
      <c r="K2203" s="646">
        <v>179.43</v>
      </c>
      <c r="L2203" s="646">
        <v>182.739</v>
      </c>
      <c r="M2203" s="646" t="s">
        <v>118</v>
      </c>
      <c r="N2203" s="657" t="s">
        <v>123</v>
      </c>
      <c r="O2203" s="646" t="s">
        <v>440</v>
      </c>
    </row>
    <row r="2204" spans="1:15">
      <c r="A2204" s="647">
        <v>2203</v>
      </c>
      <c r="B2204" s="647">
        <v>44200</v>
      </c>
      <c r="C2204" s="646" t="s">
        <v>177</v>
      </c>
      <c r="D2204" s="646">
        <v>49</v>
      </c>
      <c r="F2204" s="654" t="str">
        <f>IF(M2204="R",VLOOKUP(D2204,'Routes and Directions'!$A$2:$D$283,3,FALSE),VLOOKUP(D2204,'Routes and Directions'!$A$2:$D$283,4,FALSE))</f>
        <v>NB</v>
      </c>
      <c r="G2204" s="646" t="s">
        <v>118</v>
      </c>
      <c r="H2204" s="646">
        <v>11.007999999999999</v>
      </c>
      <c r="I2204" s="646">
        <v>11.1</v>
      </c>
      <c r="K2204" s="646">
        <v>182.739</v>
      </c>
      <c r="L2204" s="646">
        <v>182.83099999999999</v>
      </c>
      <c r="M2204" s="646" t="s">
        <v>118</v>
      </c>
      <c r="N2204" s="657" t="s">
        <v>115</v>
      </c>
      <c r="O2204" s="646" t="s">
        <v>440</v>
      </c>
    </row>
    <row r="2205" spans="1:15">
      <c r="A2205" s="647">
        <v>2204</v>
      </c>
      <c r="B2205" s="647">
        <v>45000</v>
      </c>
      <c r="C2205" s="646" t="s">
        <v>177</v>
      </c>
      <c r="D2205" s="646">
        <v>49</v>
      </c>
      <c r="F2205" s="654" t="str">
        <f>IF(M2205="R",VLOOKUP(D2205,'Routes and Directions'!$A$2:$D$283,3,FALSE),VLOOKUP(D2205,'Routes and Directions'!$A$2:$D$283,4,FALSE))</f>
        <v>NB</v>
      </c>
      <c r="H2205" s="646">
        <v>11.1</v>
      </c>
      <c r="I2205" s="646">
        <v>11.372999999999999</v>
      </c>
      <c r="K2205" s="646">
        <v>182.83099999999999</v>
      </c>
      <c r="L2205" s="646">
        <v>183.10400000000001</v>
      </c>
      <c r="M2205" s="646" t="s">
        <v>118</v>
      </c>
      <c r="N2205" s="657" t="s">
        <v>115</v>
      </c>
      <c r="O2205" s="646" t="s">
        <v>440</v>
      </c>
    </row>
    <row r="2206" spans="1:15">
      <c r="A2206" s="647">
        <v>2205</v>
      </c>
      <c r="B2206" s="647">
        <v>45399</v>
      </c>
      <c r="C2206" s="646" t="s">
        <v>176</v>
      </c>
      <c r="D2206" s="646">
        <v>49</v>
      </c>
      <c r="F2206" s="654" t="str">
        <f>IF(M2206="R",VLOOKUP(D2206,'Routes and Directions'!$A$2:$D$283,3,FALSE),VLOOKUP(D2206,'Routes and Directions'!$A$2:$D$283,4,FALSE))</f>
        <v>NB</v>
      </c>
      <c r="H2206" s="646">
        <v>0</v>
      </c>
      <c r="I2206" s="646">
        <v>0.18</v>
      </c>
      <c r="K2206" s="646">
        <v>183.10400000000001</v>
      </c>
      <c r="L2206" s="646">
        <v>183.28399999999999</v>
      </c>
      <c r="M2206" s="646" t="s">
        <v>118</v>
      </c>
      <c r="N2206" s="657" t="s">
        <v>115</v>
      </c>
      <c r="O2206" s="646" t="s">
        <v>440</v>
      </c>
    </row>
    <row r="2207" spans="1:15">
      <c r="A2207" s="647">
        <v>2206</v>
      </c>
      <c r="B2207" s="647">
        <v>45399</v>
      </c>
      <c r="C2207" s="646" t="s">
        <v>176</v>
      </c>
      <c r="D2207" s="646">
        <v>49</v>
      </c>
      <c r="F2207" s="654" t="str">
        <f>IF(M2207="R",VLOOKUP(D2207,'Routes and Directions'!$A$2:$D$283,3,FALSE),VLOOKUP(D2207,'Routes and Directions'!$A$2:$D$283,4,FALSE))</f>
        <v>NB</v>
      </c>
      <c r="H2207" s="646">
        <v>0.18</v>
      </c>
      <c r="I2207" s="646">
        <v>0.68</v>
      </c>
      <c r="K2207" s="646">
        <v>183.28399999999999</v>
      </c>
      <c r="L2207" s="646">
        <v>183.78399999999999</v>
      </c>
      <c r="M2207" s="646" t="s">
        <v>118</v>
      </c>
      <c r="N2207" s="657" t="s">
        <v>123</v>
      </c>
      <c r="O2207" s="646" t="s">
        <v>440</v>
      </c>
    </row>
    <row r="2208" spans="1:15">
      <c r="A2208" s="647">
        <v>2207</v>
      </c>
      <c r="B2208" s="647">
        <v>45399</v>
      </c>
      <c r="C2208" s="646" t="s">
        <v>176</v>
      </c>
      <c r="D2208" s="646">
        <v>49</v>
      </c>
      <c r="F2208" s="654" t="str">
        <f>IF(M2208="R",VLOOKUP(D2208,'Routes and Directions'!$A$2:$D$283,3,FALSE),VLOOKUP(D2208,'Routes and Directions'!$A$2:$D$283,4,FALSE))</f>
        <v>NB</v>
      </c>
      <c r="H2208" s="646">
        <v>0.68</v>
      </c>
      <c r="I2208" s="646">
        <v>1.63</v>
      </c>
      <c r="K2208" s="646">
        <v>183.78399999999999</v>
      </c>
      <c r="L2208" s="646">
        <v>184.73400000000001</v>
      </c>
      <c r="M2208" s="646" t="s">
        <v>118</v>
      </c>
      <c r="N2208" s="657" t="s">
        <v>115</v>
      </c>
      <c r="O2208" s="646" t="s">
        <v>440</v>
      </c>
    </row>
    <row r="2209" spans="1:15">
      <c r="A2209" s="647">
        <v>2208</v>
      </c>
      <c r="B2209" s="647">
        <v>45399</v>
      </c>
      <c r="C2209" s="646" t="s">
        <v>176</v>
      </c>
      <c r="D2209" s="646">
        <v>49</v>
      </c>
      <c r="F2209" s="654" t="str">
        <f>IF(M2209="R",VLOOKUP(D2209,'Routes and Directions'!$A$2:$D$283,3,FALSE),VLOOKUP(D2209,'Routes and Directions'!$A$2:$D$283,4,FALSE))</f>
        <v>NB</v>
      </c>
      <c r="H2209" s="646">
        <v>1.63</v>
      </c>
      <c r="I2209" s="646">
        <v>2.194</v>
      </c>
      <c r="K2209" s="646">
        <v>184.73400000000001</v>
      </c>
      <c r="L2209" s="646">
        <v>185.298</v>
      </c>
      <c r="M2209" s="646" t="s">
        <v>118</v>
      </c>
      <c r="N2209" s="657" t="s">
        <v>123</v>
      </c>
      <c r="O2209" s="646" t="s">
        <v>440</v>
      </c>
    </row>
    <row r="2210" spans="1:15">
      <c r="A2210" s="647">
        <v>2209</v>
      </c>
      <c r="B2210" s="647">
        <v>45399</v>
      </c>
      <c r="C2210" s="646" t="s">
        <v>176</v>
      </c>
      <c r="D2210" s="646">
        <v>49</v>
      </c>
      <c r="F2210" s="654" t="str">
        <f>IF(M2210="R",VLOOKUP(D2210,'Routes and Directions'!$A$2:$D$283,3,FALSE),VLOOKUP(D2210,'Routes and Directions'!$A$2:$D$283,4,FALSE))</f>
        <v>NB</v>
      </c>
      <c r="H2210" s="646">
        <v>2.194</v>
      </c>
      <c r="I2210" s="646">
        <v>13.16</v>
      </c>
      <c r="K2210" s="646">
        <v>185.298</v>
      </c>
      <c r="L2210" s="646">
        <v>196.26400000000001</v>
      </c>
      <c r="M2210" s="646" t="s">
        <v>118</v>
      </c>
      <c r="N2210" s="657" t="s">
        <v>115</v>
      </c>
      <c r="O2210" s="646" t="s">
        <v>440</v>
      </c>
    </row>
    <row r="2211" spans="1:15">
      <c r="A2211" s="647">
        <v>2210</v>
      </c>
      <c r="B2211" s="647">
        <v>45399</v>
      </c>
      <c r="C2211" s="646" t="s">
        <v>176</v>
      </c>
      <c r="D2211" s="646">
        <v>49</v>
      </c>
      <c r="F2211" s="654" t="str">
        <f>IF(M2211="R",VLOOKUP(D2211,'Routes and Directions'!$A$2:$D$283,3,FALSE),VLOOKUP(D2211,'Routes and Directions'!$A$2:$D$283,4,FALSE))</f>
        <v>NB</v>
      </c>
      <c r="H2211" s="646">
        <v>13.16</v>
      </c>
      <c r="I2211" s="646">
        <v>13.263</v>
      </c>
      <c r="K2211" s="646">
        <v>196.26400000000001</v>
      </c>
      <c r="L2211" s="646">
        <v>196.36699999999999</v>
      </c>
      <c r="M2211" s="646" t="s">
        <v>118</v>
      </c>
      <c r="N2211" s="657" t="s">
        <v>123</v>
      </c>
      <c r="O2211" s="646" t="s">
        <v>440</v>
      </c>
    </row>
    <row r="2212" spans="1:15">
      <c r="A2212" s="647">
        <v>2211</v>
      </c>
      <c r="B2212" s="647">
        <v>48800</v>
      </c>
      <c r="C2212" s="646" t="s">
        <v>176</v>
      </c>
      <c r="D2212" s="646">
        <v>49</v>
      </c>
      <c r="F2212" s="654" t="str">
        <f>IF(M2212="R",VLOOKUP(D2212,'Routes and Directions'!$A$2:$D$283,3,FALSE),VLOOKUP(D2212,'Routes and Directions'!$A$2:$D$283,4,FALSE))</f>
        <v>NB</v>
      </c>
      <c r="G2212" s="646" t="s">
        <v>118</v>
      </c>
      <c r="H2212" s="646">
        <v>13.263</v>
      </c>
      <c r="I2212" s="646">
        <v>14.475</v>
      </c>
      <c r="K2212" s="646">
        <v>196.36699999999999</v>
      </c>
      <c r="L2212" s="646">
        <v>197.57900000000001</v>
      </c>
      <c r="M2212" s="646" t="s">
        <v>118</v>
      </c>
      <c r="N2212" s="657" t="s">
        <v>123</v>
      </c>
      <c r="O2212" s="646" t="s">
        <v>440</v>
      </c>
    </row>
    <row r="2213" spans="1:15">
      <c r="A2213" s="647">
        <v>2212</v>
      </c>
      <c r="B2213" s="647">
        <v>49600</v>
      </c>
      <c r="C2213" s="646" t="s">
        <v>176</v>
      </c>
      <c r="D2213" s="646">
        <v>49</v>
      </c>
      <c r="F2213" s="654" t="str">
        <f>IF(M2213="R",VLOOKUP(D2213,'Routes and Directions'!$A$2:$D$283,3,FALSE),VLOOKUP(D2213,'Routes and Directions'!$A$2:$D$283,4,FALSE))</f>
        <v>NB</v>
      </c>
      <c r="H2213" s="646">
        <v>15.061999999999999</v>
      </c>
      <c r="I2213" s="646">
        <v>21.800999999999998</v>
      </c>
      <c r="K2213" s="646">
        <v>197.57900000000001</v>
      </c>
      <c r="L2213" s="646">
        <v>204.31800000000001</v>
      </c>
      <c r="M2213" s="646" t="s">
        <v>118</v>
      </c>
      <c r="N2213" s="657" t="s">
        <v>115</v>
      </c>
      <c r="O2213" s="646" t="s">
        <v>440</v>
      </c>
    </row>
    <row r="2214" spans="1:15">
      <c r="A2214" s="647">
        <v>2213</v>
      </c>
      <c r="B2214" s="647">
        <v>50830</v>
      </c>
      <c r="C2214" s="646" t="s">
        <v>176</v>
      </c>
      <c r="D2214" s="646">
        <v>49</v>
      </c>
      <c r="F2214" s="654" t="str">
        <f>IF(M2214="R",VLOOKUP(D2214,'Routes and Directions'!$A$2:$D$283,3,FALSE),VLOOKUP(D2214,'Routes and Directions'!$A$2:$D$283,4,FALSE))</f>
        <v>NB</v>
      </c>
      <c r="G2214" s="646" t="s">
        <v>118</v>
      </c>
      <c r="H2214" s="646">
        <v>21.800999999999998</v>
      </c>
      <c r="I2214" s="646">
        <v>22.044</v>
      </c>
      <c r="K2214" s="646">
        <v>204.31800000000001</v>
      </c>
      <c r="L2214" s="646">
        <v>204.56100000000001</v>
      </c>
      <c r="M2214" s="646" t="s">
        <v>118</v>
      </c>
      <c r="N2214" s="657" t="s">
        <v>115</v>
      </c>
      <c r="O2214" s="646" t="s">
        <v>440</v>
      </c>
    </row>
    <row r="2215" spans="1:15">
      <c r="A2215" s="647">
        <v>2214</v>
      </c>
      <c r="B2215" s="647">
        <v>50890</v>
      </c>
      <c r="C2215" s="646" t="s">
        <v>176</v>
      </c>
      <c r="D2215" s="646">
        <v>49</v>
      </c>
      <c r="F2215" s="654" t="str">
        <f>IF(M2215="R",VLOOKUP(D2215,'Routes and Directions'!$A$2:$D$283,3,FALSE),VLOOKUP(D2215,'Routes and Directions'!$A$2:$D$283,4,FALSE))</f>
        <v>NB</v>
      </c>
      <c r="H2215" s="646">
        <v>22.207999999999998</v>
      </c>
      <c r="I2215" s="646">
        <v>24.346</v>
      </c>
      <c r="K2215" s="646">
        <v>204.56100000000001</v>
      </c>
      <c r="L2215" s="646">
        <v>206.69900000000001</v>
      </c>
      <c r="M2215" s="646" t="s">
        <v>118</v>
      </c>
      <c r="N2215" s="657" t="s">
        <v>115</v>
      </c>
      <c r="O2215" s="646" t="s">
        <v>440</v>
      </c>
    </row>
    <row r="2216" spans="1:15">
      <c r="A2216" s="647">
        <v>2215</v>
      </c>
      <c r="B2216" s="647">
        <v>50960</v>
      </c>
      <c r="C2216" s="646" t="s">
        <v>176</v>
      </c>
      <c r="D2216" s="646">
        <v>49</v>
      </c>
      <c r="F2216" s="654" t="str">
        <f>IF(M2216="R",VLOOKUP(D2216,'Routes and Directions'!$A$2:$D$283,3,FALSE),VLOOKUP(D2216,'Routes and Directions'!$A$2:$D$283,4,FALSE))</f>
        <v>NB</v>
      </c>
      <c r="G2216" s="646" t="s">
        <v>118</v>
      </c>
      <c r="H2216" s="659">
        <v>24.346</v>
      </c>
      <c r="I2216" s="659">
        <v>25.702000000000002</v>
      </c>
      <c r="K2216" s="646">
        <v>206.69900000000001</v>
      </c>
      <c r="L2216" s="646">
        <v>208.05500000000001</v>
      </c>
      <c r="M2216" s="646" t="s">
        <v>118</v>
      </c>
      <c r="N2216" s="657" t="s">
        <v>115</v>
      </c>
      <c r="O2216" s="646" t="s">
        <v>440</v>
      </c>
    </row>
    <row r="2217" spans="1:15">
      <c r="A2217" s="647">
        <v>2216</v>
      </c>
      <c r="B2217" s="647">
        <v>51450</v>
      </c>
      <c r="C2217" s="646" t="s">
        <v>176</v>
      </c>
      <c r="D2217" s="646">
        <v>49</v>
      </c>
      <c r="F2217" s="654" t="str">
        <f>IF(M2217="R",VLOOKUP(D2217,'Routes and Directions'!$A$2:$D$283,3,FALSE),VLOOKUP(D2217,'Routes and Directions'!$A$2:$D$283,4,FALSE))</f>
        <v>NB</v>
      </c>
      <c r="H2217" s="659">
        <v>26.411999999999999</v>
      </c>
      <c r="I2217" s="659">
        <v>32.533999999999999</v>
      </c>
      <c r="K2217" s="646">
        <v>208.05500000000001</v>
      </c>
      <c r="L2217" s="646">
        <v>214.17699999999999</v>
      </c>
      <c r="M2217" s="646" t="s">
        <v>118</v>
      </c>
      <c r="N2217" s="657" t="s">
        <v>115</v>
      </c>
      <c r="O2217" s="646" t="s">
        <v>440</v>
      </c>
    </row>
    <row r="2218" spans="1:15">
      <c r="A2218" s="647">
        <v>2217</v>
      </c>
      <c r="B2218" s="647">
        <v>52230</v>
      </c>
      <c r="C2218" s="646" t="s">
        <v>176</v>
      </c>
      <c r="D2218" s="646">
        <v>49</v>
      </c>
      <c r="F2218" s="654" t="str">
        <f>IF(M2218="R",VLOOKUP(D2218,'Routes and Directions'!$A$2:$D$283,3,FALSE),VLOOKUP(D2218,'Routes and Directions'!$A$2:$D$283,4,FALSE))</f>
        <v>NB</v>
      </c>
      <c r="G2218" s="646" t="s">
        <v>118</v>
      </c>
      <c r="H2218" s="646">
        <v>32.533999999999999</v>
      </c>
      <c r="I2218" s="646">
        <v>32.637</v>
      </c>
      <c r="K2218" s="646">
        <v>214.17699999999999</v>
      </c>
      <c r="L2218" s="646">
        <v>214.28</v>
      </c>
      <c r="M2218" s="646" t="s">
        <v>118</v>
      </c>
      <c r="N2218" s="657" t="s">
        <v>115</v>
      </c>
      <c r="O2218" s="646" t="s">
        <v>440</v>
      </c>
    </row>
    <row r="2219" spans="1:15">
      <c r="A2219" s="647">
        <v>2218</v>
      </c>
      <c r="B2219" s="647">
        <v>52300</v>
      </c>
      <c r="C2219" s="646" t="s">
        <v>182</v>
      </c>
      <c r="D2219" s="646">
        <v>49</v>
      </c>
      <c r="F2219" s="654" t="str">
        <f>IF(M2219="R",VLOOKUP(D2219,'Routes and Directions'!$A$2:$D$283,3,FALSE),VLOOKUP(D2219,'Routes and Directions'!$A$2:$D$283,4,FALSE))</f>
        <v>NB</v>
      </c>
      <c r="G2219" s="646" t="s">
        <v>118</v>
      </c>
      <c r="H2219" s="646">
        <v>0</v>
      </c>
      <c r="I2219" s="646">
        <v>0.182</v>
      </c>
      <c r="K2219" s="646">
        <v>214.28</v>
      </c>
      <c r="L2219" s="646">
        <v>214.46199999999999</v>
      </c>
      <c r="M2219" s="646" t="s">
        <v>118</v>
      </c>
      <c r="N2219" s="657" t="s">
        <v>115</v>
      </c>
      <c r="O2219" s="646" t="s">
        <v>440</v>
      </c>
    </row>
    <row r="2220" spans="1:15">
      <c r="A2220" s="647">
        <v>2219</v>
      </c>
      <c r="B2220" s="647">
        <v>52500</v>
      </c>
      <c r="C2220" s="646" t="s">
        <v>182</v>
      </c>
      <c r="D2220" s="646">
        <v>49</v>
      </c>
      <c r="F2220" s="654" t="str">
        <f>IF(M2220="R",VLOOKUP(D2220,'Routes and Directions'!$A$2:$D$283,3,FALSE),VLOOKUP(D2220,'Routes and Directions'!$A$2:$D$283,4,FALSE))</f>
        <v>NB</v>
      </c>
      <c r="H2220" s="646">
        <v>0.19400000000000001</v>
      </c>
      <c r="I2220" s="646">
        <v>9.3719999999999999</v>
      </c>
      <c r="K2220" s="646">
        <v>214.46199999999999</v>
      </c>
      <c r="L2220" s="646">
        <v>223.64</v>
      </c>
      <c r="M2220" s="646" t="s">
        <v>118</v>
      </c>
      <c r="N2220" s="657" t="s">
        <v>115</v>
      </c>
      <c r="O2220" s="646" t="s">
        <v>440</v>
      </c>
    </row>
    <row r="2221" spans="1:15">
      <c r="A2221" s="647">
        <v>2220</v>
      </c>
      <c r="B2221" s="647">
        <v>53600</v>
      </c>
      <c r="C2221" s="646" t="s">
        <v>179</v>
      </c>
      <c r="D2221" s="646">
        <v>49</v>
      </c>
      <c r="F2221" s="654" t="str">
        <f>IF(M2221="R",VLOOKUP(D2221,'Routes and Directions'!$A$2:$D$283,3,FALSE),VLOOKUP(D2221,'Routes and Directions'!$A$2:$D$283,4,FALSE))</f>
        <v>NB</v>
      </c>
      <c r="H2221" s="646">
        <v>0</v>
      </c>
      <c r="I2221" s="646">
        <v>2.9369999999999998</v>
      </c>
      <c r="K2221" s="646">
        <v>223.64</v>
      </c>
      <c r="L2221" s="646">
        <v>226.577</v>
      </c>
      <c r="M2221" s="646" t="s">
        <v>118</v>
      </c>
      <c r="N2221" s="657" t="s">
        <v>115</v>
      </c>
      <c r="O2221" s="646" t="s">
        <v>440</v>
      </c>
    </row>
    <row r="2222" spans="1:15">
      <c r="A2222" s="647">
        <v>2221</v>
      </c>
      <c r="B2222" s="647">
        <v>53800</v>
      </c>
      <c r="C2222" s="646" t="s">
        <v>179</v>
      </c>
      <c r="D2222" s="646">
        <v>49</v>
      </c>
      <c r="F2222" s="654" t="str">
        <f>IF(M2222="R",VLOOKUP(D2222,'Routes and Directions'!$A$2:$D$283,3,FALSE),VLOOKUP(D2222,'Routes and Directions'!$A$2:$D$283,4,FALSE))</f>
        <v>NB</v>
      </c>
      <c r="G2222" s="646" t="s">
        <v>118</v>
      </c>
      <c r="H2222" s="646">
        <v>2.9369999999999998</v>
      </c>
      <c r="I2222" s="646">
        <v>2.992</v>
      </c>
      <c r="K2222" s="646">
        <v>226.577</v>
      </c>
      <c r="L2222" s="646">
        <v>226.63200000000001</v>
      </c>
      <c r="M2222" s="646" t="s">
        <v>118</v>
      </c>
      <c r="N2222" s="657" t="s">
        <v>115</v>
      </c>
      <c r="O2222" s="646" t="s">
        <v>440</v>
      </c>
    </row>
    <row r="2223" spans="1:15">
      <c r="A2223" s="647">
        <v>2222</v>
      </c>
      <c r="B2223" s="647">
        <v>53900</v>
      </c>
      <c r="C2223" s="646" t="s">
        <v>179</v>
      </c>
      <c r="D2223" s="646">
        <v>49</v>
      </c>
      <c r="F2223" s="654" t="str">
        <f>IF(M2223="R",VLOOKUP(D2223,'Routes and Directions'!$A$2:$D$283,3,FALSE),VLOOKUP(D2223,'Routes and Directions'!$A$2:$D$283,4,FALSE))</f>
        <v>NB</v>
      </c>
      <c r="H2223" s="646">
        <v>3.0019999999999998</v>
      </c>
      <c r="I2223" s="646">
        <v>3.5910000000000002</v>
      </c>
      <c r="K2223" s="646">
        <v>226.63200000000001</v>
      </c>
      <c r="L2223" s="646">
        <v>227.221</v>
      </c>
      <c r="M2223" s="646" t="s">
        <v>118</v>
      </c>
      <c r="N2223" s="657" t="s">
        <v>115</v>
      </c>
      <c r="O2223" s="646" t="s">
        <v>440</v>
      </c>
    </row>
    <row r="2224" spans="1:15">
      <c r="A2224" s="647">
        <v>2223</v>
      </c>
      <c r="B2224" s="647">
        <v>54000</v>
      </c>
      <c r="C2224" s="646" t="s">
        <v>179</v>
      </c>
      <c r="D2224" s="646">
        <v>49</v>
      </c>
      <c r="F2224" s="654" t="str">
        <f>IF(M2224="R",VLOOKUP(D2224,'Routes and Directions'!$A$2:$D$283,3,FALSE),VLOOKUP(D2224,'Routes and Directions'!$A$2:$D$283,4,FALSE))</f>
        <v>NB</v>
      </c>
      <c r="G2224" s="646" t="s">
        <v>118</v>
      </c>
      <c r="H2224" s="646">
        <v>3.5910000000000002</v>
      </c>
      <c r="I2224" s="646">
        <v>3.9079999999999999</v>
      </c>
      <c r="K2224" s="646">
        <v>227.221</v>
      </c>
      <c r="L2224" s="646">
        <v>227.53800000000001</v>
      </c>
      <c r="M2224" s="646" t="s">
        <v>118</v>
      </c>
      <c r="N2224" s="657" t="s">
        <v>115</v>
      </c>
      <c r="O2224" s="646" t="s">
        <v>440</v>
      </c>
    </row>
    <row r="2225" spans="1:15">
      <c r="A2225" s="647">
        <v>2224</v>
      </c>
      <c r="B2225" s="647">
        <v>54300</v>
      </c>
      <c r="C2225" s="646" t="s">
        <v>179</v>
      </c>
      <c r="D2225" s="646">
        <v>49</v>
      </c>
      <c r="F2225" s="654" t="str">
        <f>IF(M2225="R",VLOOKUP(D2225,'Routes and Directions'!$A$2:$D$283,3,FALSE),VLOOKUP(D2225,'Routes and Directions'!$A$2:$D$283,4,FALSE))</f>
        <v>NB</v>
      </c>
      <c r="H2225" s="646">
        <v>3.9119999999999999</v>
      </c>
      <c r="I2225" s="646">
        <v>10.241</v>
      </c>
      <c r="K2225" s="646">
        <v>227.53800000000001</v>
      </c>
      <c r="L2225" s="646">
        <v>233.86699999999999</v>
      </c>
      <c r="M2225" s="646" t="s">
        <v>118</v>
      </c>
      <c r="N2225" s="657" t="s">
        <v>115</v>
      </c>
      <c r="O2225" s="646" t="s">
        <v>440</v>
      </c>
    </row>
    <row r="2226" spans="1:15">
      <c r="A2226" s="647">
        <v>2225</v>
      </c>
      <c r="B2226" s="647">
        <v>54810</v>
      </c>
      <c r="C2226" s="646" t="s">
        <v>179</v>
      </c>
      <c r="D2226" s="646">
        <v>49</v>
      </c>
      <c r="F2226" s="654" t="str">
        <f>IF(M2226="R",VLOOKUP(D2226,'Routes and Directions'!$A$2:$D$283,3,FALSE),VLOOKUP(D2226,'Routes and Directions'!$A$2:$D$283,4,FALSE))</f>
        <v>NB</v>
      </c>
      <c r="G2226" s="646" t="s">
        <v>118</v>
      </c>
      <c r="H2226" s="646">
        <v>10.241</v>
      </c>
      <c r="I2226" s="646">
        <v>10.504</v>
      </c>
      <c r="K2226" s="646">
        <v>233.86699999999999</v>
      </c>
      <c r="L2226" s="646">
        <v>234.13</v>
      </c>
      <c r="M2226" s="646" t="s">
        <v>118</v>
      </c>
      <c r="N2226" s="657" t="s">
        <v>115</v>
      </c>
      <c r="O2226" s="646" t="s">
        <v>440</v>
      </c>
    </row>
    <row r="2227" spans="1:15">
      <c r="A2227" s="647">
        <v>2226</v>
      </c>
      <c r="B2227" s="647">
        <v>54856</v>
      </c>
      <c r="C2227" s="646" t="s">
        <v>179</v>
      </c>
      <c r="D2227" s="646">
        <v>49</v>
      </c>
      <c r="F2227" s="654" t="str">
        <f>IF(M2227="R",VLOOKUP(D2227,'Routes and Directions'!$A$2:$D$283,3,FALSE),VLOOKUP(D2227,'Routes and Directions'!$A$2:$D$283,4,FALSE))</f>
        <v>NB</v>
      </c>
      <c r="H2227" s="646">
        <v>10.532</v>
      </c>
      <c r="I2227" s="646">
        <v>10.914</v>
      </c>
      <c r="K2227" s="646">
        <v>234.13</v>
      </c>
      <c r="L2227" s="646">
        <v>234.512</v>
      </c>
      <c r="M2227" s="646" t="s">
        <v>118</v>
      </c>
      <c r="N2227" s="657" t="s">
        <v>115</v>
      </c>
      <c r="O2227" s="646" t="s">
        <v>440</v>
      </c>
    </row>
    <row r="2228" spans="1:15">
      <c r="A2228" s="647">
        <v>2227</v>
      </c>
      <c r="B2228" s="647">
        <v>55000</v>
      </c>
      <c r="C2228" s="646" t="s">
        <v>179</v>
      </c>
      <c r="D2228" s="646">
        <v>49</v>
      </c>
      <c r="F2228" s="654" t="str">
        <f>IF(M2228="R",VLOOKUP(D2228,'Routes and Directions'!$A$2:$D$283,3,FALSE),VLOOKUP(D2228,'Routes and Directions'!$A$2:$D$283,4,FALSE))</f>
        <v>NB</v>
      </c>
      <c r="G2228" s="646" t="s">
        <v>118</v>
      </c>
      <c r="H2228" s="646">
        <v>10.914</v>
      </c>
      <c r="I2228" s="646">
        <v>11.096</v>
      </c>
      <c r="K2228" s="646">
        <v>234.512</v>
      </c>
      <c r="L2228" s="646">
        <v>234.69399999999999</v>
      </c>
      <c r="M2228" s="646" t="s">
        <v>118</v>
      </c>
      <c r="N2228" s="657" t="s">
        <v>115</v>
      </c>
      <c r="O2228" s="646" t="s">
        <v>440</v>
      </c>
    </row>
    <row r="2229" spans="1:15">
      <c r="A2229" s="647">
        <v>2228</v>
      </c>
      <c r="B2229" s="647">
        <v>55100</v>
      </c>
      <c r="C2229" s="646" t="s">
        <v>179</v>
      </c>
      <c r="D2229" s="646">
        <v>49</v>
      </c>
      <c r="F2229" s="654" t="str">
        <f>IF(M2229="R",VLOOKUP(D2229,'Routes and Directions'!$A$2:$D$283,3,FALSE),VLOOKUP(D2229,'Routes and Directions'!$A$2:$D$283,4,FALSE))</f>
        <v>NB</v>
      </c>
      <c r="H2229" s="646">
        <v>11.098000000000001</v>
      </c>
      <c r="I2229" s="646">
        <v>11.195</v>
      </c>
      <c r="K2229" s="646">
        <v>234.69399999999999</v>
      </c>
      <c r="L2229" s="646">
        <v>234.791</v>
      </c>
      <c r="M2229" s="646" t="s">
        <v>118</v>
      </c>
      <c r="N2229" s="657" t="s">
        <v>115</v>
      </c>
      <c r="O2229" s="646" t="s">
        <v>440</v>
      </c>
    </row>
    <row r="2230" spans="1:15">
      <c r="A2230" s="647">
        <v>2229</v>
      </c>
      <c r="B2230" s="647">
        <v>55400</v>
      </c>
      <c r="C2230" s="646" t="s">
        <v>179</v>
      </c>
      <c r="D2230" s="646">
        <v>49</v>
      </c>
      <c r="F2230" s="654" t="str">
        <f>IF(M2230="R",VLOOKUP(D2230,'Routes and Directions'!$A$2:$D$283,3,FALSE),VLOOKUP(D2230,'Routes and Directions'!$A$2:$D$283,4,FALSE))</f>
        <v>NB</v>
      </c>
      <c r="G2230" s="646" t="s">
        <v>118</v>
      </c>
      <c r="H2230" s="646">
        <v>11.195</v>
      </c>
      <c r="I2230" s="646">
        <v>12.789</v>
      </c>
      <c r="K2230" s="646">
        <v>234.791</v>
      </c>
      <c r="L2230" s="646">
        <v>236.38499999999999</v>
      </c>
      <c r="M2230" s="646" t="s">
        <v>118</v>
      </c>
      <c r="N2230" s="657" t="s">
        <v>115</v>
      </c>
      <c r="O2230" s="646" t="s">
        <v>440</v>
      </c>
    </row>
    <row r="2231" spans="1:15">
      <c r="A2231" s="647">
        <v>2230</v>
      </c>
      <c r="B2231" s="647">
        <v>55960</v>
      </c>
      <c r="C2231" s="646" t="s">
        <v>179</v>
      </c>
      <c r="D2231" s="646">
        <v>49</v>
      </c>
      <c r="F2231" s="654" t="str">
        <f>IF(M2231="R",VLOOKUP(D2231,'Routes and Directions'!$A$2:$D$283,3,FALSE),VLOOKUP(D2231,'Routes and Directions'!$A$2:$D$283,4,FALSE))</f>
        <v>NB</v>
      </c>
      <c r="H2231" s="646">
        <v>13.214</v>
      </c>
      <c r="I2231" s="646">
        <v>20.126000000000001</v>
      </c>
      <c r="K2231" s="646">
        <v>236.38499999999999</v>
      </c>
      <c r="L2231" s="646">
        <v>243.297</v>
      </c>
      <c r="M2231" s="646" t="s">
        <v>118</v>
      </c>
      <c r="N2231" s="657" t="s">
        <v>115</v>
      </c>
      <c r="O2231" s="646" t="s">
        <v>440</v>
      </c>
    </row>
    <row r="2232" spans="1:15">
      <c r="A2232" s="647">
        <v>2231</v>
      </c>
      <c r="B2232" s="647">
        <v>57900</v>
      </c>
      <c r="C2232" s="646" t="s">
        <v>179</v>
      </c>
      <c r="D2232" s="646">
        <v>49</v>
      </c>
      <c r="F2232" s="654" t="str">
        <f>IF(M2232="R",VLOOKUP(D2232,'Routes and Directions'!$A$2:$D$283,3,FALSE),VLOOKUP(D2232,'Routes and Directions'!$A$2:$D$283,4,FALSE))</f>
        <v>NB</v>
      </c>
      <c r="G2232" s="646" t="s">
        <v>118</v>
      </c>
      <c r="H2232" s="646">
        <v>20.126000000000001</v>
      </c>
      <c r="I2232" s="646">
        <v>20.292000000000002</v>
      </c>
      <c r="K2232" s="646">
        <v>243.297</v>
      </c>
      <c r="L2232" s="646">
        <v>243.46299999999999</v>
      </c>
      <c r="M2232" s="646" t="s">
        <v>118</v>
      </c>
      <c r="N2232" s="657" t="s">
        <v>115</v>
      </c>
      <c r="O2232" s="646" t="s">
        <v>440</v>
      </c>
    </row>
    <row r="2233" spans="1:15">
      <c r="A2233" s="647">
        <v>2232</v>
      </c>
      <c r="B2233" s="647">
        <v>58000</v>
      </c>
      <c r="C2233" s="646" t="s">
        <v>179</v>
      </c>
      <c r="D2233" s="646">
        <v>49</v>
      </c>
      <c r="F2233" s="654" t="str">
        <f>IF(M2233="R",VLOOKUP(D2233,'Routes and Directions'!$A$2:$D$283,3,FALSE),VLOOKUP(D2233,'Routes and Directions'!$A$2:$D$283,4,FALSE))</f>
        <v>NB</v>
      </c>
      <c r="H2233" s="646">
        <v>20.29</v>
      </c>
      <c r="I2233" s="646">
        <v>29.837</v>
      </c>
      <c r="K2233" s="646">
        <v>243.46299999999999</v>
      </c>
      <c r="L2233" s="646">
        <v>253.01</v>
      </c>
      <c r="M2233" s="646" t="s">
        <v>118</v>
      </c>
      <c r="N2233" s="657" t="s">
        <v>115</v>
      </c>
      <c r="O2233" s="646" t="s">
        <v>440</v>
      </c>
    </row>
    <row r="2234" spans="1:15">
      <c r="A2234" s="647">
        <v>2233</v>
      </c>
      <c r="B2234" s="647">
        <v>59400</v>
      </c>
      <c r="C2234" s="646" t="s">
        <v>179</v>
      </c>
      <c r="D2234" s="646">
        <v>49</v>
      </c>
      <c r="F2234" s="654" t="str">
        <f>IF(M2234="R",VLOOKUP(D2234,'Routes and Directions'!$A$2:$D$283,3,FALSE),VLOOKUP(D2234,'Routes and Directions'!$A$2:$D$283,4,FALSE))</f>
        <v>NB</v>
      </c>
      <c r="G2234" s="646" t="s">
        <v>118</v>
      </c>
      <c r="H2234" s="646">
        <v>29.847000000000001</v>
      </c>
      <c r="I2234" s="646">
        <v>34.351999999999997</v>
      </c>
      <c r="K2234" s="646">
        <v>253.01</v>
      </c>
      <c r="L2234" s="646">
        <v>257.51499999999999</v>
      </c>
      <c r="M2234" s="646" t="s">
        <v>118</v>
      </c>
      <c r="N2234" s="657" t="s">
        <v>115</v>
      </c>
      <c r="O2234" s="646" t="s">
        <v>440</v>
      </c>
    </row>
    <row r="2235" spans="1:15">
      <c r="A2235" s="647">
        <v>2234</v>
      </c>
      <c r="B2235" s="647">
        <v>60200</v>
      </c>
      <c r="C2235" s="646" t="s">
        <v>179</v>
      </c>
      <c r="D2235" s="646">
        <v>49</v>
      </c>
      <c r="F2235" s="654" t="str">
        <f>IF(M2235="R",VLOOKUP(D2235,'Routes and Directions'!$A$2:$D$283,3,FALSE),VLOOKUP(D2235,'Routes and Directions'!$A$2:$D$283,4,FALSE))</f>
        <v>NB</v>
      </c>
      <c r="H2235" s="646">
        <v>34.423999999999999</v>
      </c>
      <c r="I2235" s="646">
        <v>41.223999999999997</v>
      </c>
      <c r="K2235" s="646">
        <v>257.51499999999999</v>
      </c>
      <c r="L2235" s="646">
        <v>264.315</v>
      </c>
      <c r="M2235" s="646" t="s">
        <v>118</v>
      </c>
      <c r="N2235" s="657" t="s">
        <v>115</v>
      </c>
      <c r="O2235" s="646" t="s">
        <v>440</v>
      </c>
    </row>
    <row r="2236" spans="1:15">
      <c r="A2236" s="647">
        <v>2235</v>
      </c>
      <c r="B2236" s="647">
        <v>60603</v>
      </c>
      <c r="C2236" s="646" t="s">
        <v>179</v>
      </c>
      <c r="D2236" s="646">
        <v>49</v>
      </c>
      <c r="F2236" s="654" t="str">
        <f>IF(M2236="R",VLOOKUP(D2236,'Routes and Directions'!$A$2:$D$283,3,FALSE),VLOOKUP(D2236,'Routes and Directions'!$A$2:$D$283,4,FALSE))</f>
        <v>NB</v>
      </c>
      <c r="H2236" s="646">
        <v>41.363999999999997</v>
      </c>
      <c r="I2236" s="646">
        <v>47.44</v>
      </c>
      <c r="K2236" s="646">
        <v>264.315</v>
      </c>
      <c r="L2236" s="646">
        <v>270.39100000000002</v>
      </c>
      <c r="M2236" s="646" t="s">
        <v>118</v>
      </c>
      <c r="N2236" s="657" t="s">
        <v>115</v>
      </c>
      <c r="O2236" s="646" t="s">
        <v>440</v>
      </c>
    </row>
    <row r="2237" spans="1:15">
      <c r="A2237" s="647">
        <v>2236</v>
      </c>
      <c r="B2237" s="647">
        <v>60900</v>
      </c>
      <c r="C2237" s="646" t="s">
        <v>179</v>
      </c>
      <c r="D2237" s="646">
        <v>49</v>
      </c>
      <c r="F2237" s="654" t="str">
        <f>IF(M2237="R",VLOOKUP(D2237,'Routes and Directions'!$A$2:$D$283,3,FALSE),VLOOKUP(D2237,'Routes and Directions'!$A$2:$D$283,4,FALSE))</f>
        <v>NB</v>
      </c>
      <c r="H2237" s="646">
        <v>47.45</v>
      </c>
      <c r="I2237" s="646">
        <v>64.046999999999997</v>
      </c>
      <c r="K2237" s="646">
        <v>270.39100000000002</v>
      </c>
      <c r="L2237" s="646">
        <v>286.988</v>
      </c>
      <c r="M2237" s="646" t="s">
        <v>118</v>
      </c>
      <c r="N2237" s="657" t="s">
        <v>115</v>
      </c>
      <c r="O2237" s="646" t="s">
        <v>440</v>
      </c>
    </row>
    <row r="2238" spans="1:15">
      <c r="A2238" s="647">
        <v>2237</v>
      </c>
      <c r="B2238" s="647">
        <v>64000</v>
      </c>
      <c r="C2238" s="646" t="s">
        <v>168</v>
      </c>
      <c r="D2238" s="646">
        <v>49</v>
      </c>
      <c r="F2238" s="654" t="str">
        <f>IF(M2238="R",VLOOKUP(D2238,'Routes and Directions'!$A$2:$D$283,3,FALSE),VLOOKUP(D2238,'Routes and Directions'!$A$2:$D$283,4,FALSE))</f>
        <v>NB</v>
      </c>
      <c r="H2238" s="646">
        <v>0</v>
      </c>
      <c r="I2238" s="646">
        <v>7.5</v>
      </c>
      <c r="K2238" s="646">
        <v>286.988</v>
      </c>
      <c r="L2238" s="646">
        <v>294.488</v>
      </c>
      <c r="M2238" s="646" t="s">
        <v>118</v>
      </c>
      <c r="N2238" s="657" t="s">
        <v>115</v>
      </c>
      <c r="O2238" s="646" t="s">
        <v>440</v>
      </c>
    </row>
    <row r="2239" spans="1:15">
      <c r="A2239" s="647">
        <v>2238</v>
      </c>
      <c r="B2239" s="647">
        <v>40</v>
      </c>
      <c r="C2239" s="646" t="s">
        <v>200</v>
      </c>
      <c r="D2239" s="646">
        <v>49</v>
      </c>
      <c r="F2239" s="654" t="str">
        <f>IF(M2239="R",VLOOKUP(D2239,'Routes and Directions'!$A$2:$D$283,3,FALSE),VLOOKUP(D2239,'Routes and Directions'!$A$2:$D$283,4,FALSE))</f>
        <v>SB</v>
      </c>
      <c r="H2239" s="646">
        <v>0</v>
      </c>
      <c r="I2239" s="646">
        <v>9.2750000000000004</v>
      </c>
      <c r="K2239" s="646">
        <v>0</v>
      </c>
      <c r="L2239" s="646">
        <v>9.2750000000000004</v>
      </c>
      <c r="M2239" s="646" t="s">
        <v>121</v>
      </c>
      <c r="N2239" s="657" t="s">
        <v>115</v>
      </c>
      <c r="O2239" s="646" t="s">
        <v>441</v>
      </c>
    </row>
    <row r="2240" spans="1:15">
      <c r="A2240" s="647">
        <v>2239</v>
      </c>
      <c r="B2240" s="647">
        <v>480</v>
      </c>
      <c r="C2240" s="646" t="s">
        <v>201</v>
      </c>
      <c r="D2240" s="646">
        <v>49</v>
      </c>
      <c r="F2240" s="654" t="str">
        <f>IF(M2240="R",VLOOKUP(D2240,'Routes and Directions'!$A$2:$D$283,3,FALSE),VLOOKUP(D2240,'Routes and Directions'!$A$2:$D$283,4,FALSE))</f>
        <v>SB</v>
      </c>
      <c r="H2240" s="646">
        <v>0.33200000000000002</v>
      </c>
      <c r="I2240" s="646">
        <v>15.576000000000001</v>
      </c>
      <c r="K2240" s="646">
        <v>9.2750000000000004</v>
      </c>
      <c r="L2240" s="646">
        <v>24.518999999999998</v>
      </c>
      <c r="M2240" s="646" t="s">
        <v>121</v>
      </c>
      <c r="N2240" s="657" t="s">
        <v>115</v>
      </c>
      <c r="O2240" s="646" t="s">
        <v>441</v>
      </c>
    </row>
    <row r="2241" spans="1:15">
      <c r="A2241" s="647">
        <v>2240</v>
      </c>
      <c r="B2241" s="647">
        <v>3470</v>
      </c>
      <c r="C2241" s="646" t="s">
        <v>201</v>
      </c>
      <c r="D2241" s="646">
        <v>49</v>
      </c>
      <c r="F2241" s="654" t="str">
        <f>IF(M2241="R",VLOOKUP(D2241,'Routes and Directions'!$A$2:$D$283,3,FALSE),VLOOKUP(D2241,'Routes and Directions'!$A$2:$D$283,4,FALSE))</f>
        <v>SB</v>
      </c>
      <c r="H2241" s="646">
        <v>16.616</v>
      </c>
      <c r="I2241" s="646">
        <v>16.78</v>
      </c>
      <c r="K2241" s="646">
        <v>24.518999999999998</v>
      </c>
      <c r="L2241" s="646">
        <v>24.683</v>
      </c>
      <c r="M2241" s="646" t="s">
        <v>121</v>
      </c>
      <c r="N2241" s="657" t="s">
        <v>123</v>
      </c>
      <c r="O2241" s="646" t="s">
        <v>441</v>
      </c>
    </row>
    <row r="2242" spans="1:15">
      <c r="A2242" s="647">
        <v>2241</v>
      </c>
      <c r="B2242" s="647">
        <v>3470</v>
      </c>
      <c r="C2242" s="646" t="s">
        <v>201</v>
      </c>
      <c r="D2242" s="646">
        <v>49</v>
      </c>
      <c r="F2242" s="654" t="str">
        <f>IF(M2242="R",VLOOKUP(D2242,'Routes and Directions'!$A$2:$D$283,3,FALSE),VLOOKUP(D2242,'Routes and Directions'!$A$2:$D$283,4,FALSE))</f>
        <v>SB</v>
      </c>
      <c r="H2242" s="646">
        <v>16.78</v>
      </c>
      <c r="I2242" s="646">
        <v>18.5</v>
      </c>
      <c r="K2242" s="646">
        <v>24.683</v>
      </c>
      <c r="L2242" s="646">
        <v>26.402999999999999</v>
      </c>
      <c r="M2242" s="646" t="s">
        <v>121</v>
      </c>
      <c r="N2242" s="657" t="s">
        <v>115</v>
      </c>
      <c r="O2242" s="646" t="s">
        <v>441</v>
      </c>
    </row>
    <row r="2243" spans="1:15">
      <c r="A2243" s="647">
        <v>2242</v>
      </c>
      <c r="B2243" s="647">
        <v>3905</v>
      </c>
      <c r="C2243" s="646" t="s">
        <v>201</v>
      </c>
      <c r="D2243" s="646">
        <v>49</v>
      </c>
      <c r="F2243" s="654" t="str">
        <f>IF(M2243="R",VLOOKUP(D2243,'Routes and Directions'!$A$2:$D$283,3,FALSE),VLOOKUP(D2243,'Routes and Directions'!$A$2:$D$283,4,FALSE))</f>
        <v>SB</v>
      </c>
      <c r="H2243" s="646">
        <v>18.510000000000002</v>
      </c>
      <c r="I2243" s="646">
        <v>19.533000000000001</v>
      </c>
      <c r="K2243" s="646">
        <v>26.402999999999999</v>
      </c>
      <c r="L2243" s="646">
        <v>27.425999999999998</v>
      </c>
      <c r="M2243" s="646" t="s">
        <v>121</v>
      </c>
      <c r="N2243" s="657" t="s">
        <v>123</v>
      </c>
      <c r="O2243" s="646" t="s">
        <v>441</v>
      </c>
    </row>
    <row r="2244" spans="1:15">
      <c r="A2244" s="647">
        <v>2243</v>
      </c>
      <c r="B2244" s="647">
        <v>3905</v>
      </c>
      <c r="C2244" s="646" t="s">
        <v>201</v>
      </c>
      <c r="D2244" s="646">
        <v>49</v>
      </c>
      <c r="F2244" s="654" t="str">
        <f>IF(M2244="R",VLOOKUP(D2244,'Routes and Directions'!$A$2:$D$283,3,FALSE),VLOOKUP(D2244,'Routes and Directions'!$A$2:$D$283,4,FALSE))</f>
        <v>SB</v>
      </c>
      <c r="H2244" s="646">
        <v>19.533000000000001</v>
      </c>
      <c r="I2244" s="646">
        <v>34.203000000000003</v>
      </c>
      <c r="K2244" s="646">
        <v>27.425999999999998</v>
      </c>
      <c r="L2244" s="646">
        <v>42.095999999999997</v>
      </c>
      <c r="M2244" s="646" t="s">
        <v>121</v>
      </c>
      <c r="N2244" s="657" t="s">
        <v>115</v>
      </c>
      <c r="O2244" s="646" t="s">
        <v>441</v>
      </c>
    </row>
    <row r="2245" spans="1:15">
      <c r="A2245" s="647">
        <v>2244</v>
      </c>
      <c r="B2245" s="647">
        <v>5100</v>
      </c>
      <c r="C2245" s="646" t="s">
        <v>201</v>
      </c>
      <c r="D2245" s="646">
        <v>49</v>
      </c>
      <c r="F2245" s="654" t="str">
        <f>IF(M2245="R",VLOOKUP(D2245,'Routes and Directions'!$A$2:$D$283,3,FALSE),VLOOKUP(D2245,'Routes and Directions'!$A$2:$D$283,4,FALSE))</f>
        <v>SB</v>
      </c>
      <c r="G2245" s="646" t="s">
        <v>118</v>
      </c>
      <c r="H2245" s="646">
        <v>34.203000000000003</v>
      </c>
      <c r="I2245" s="646">
        <v>34.780999999999999</v>
      </c>
      <c r="K2245" s="646">
        <v>42.095999999999997</v>
      </c>
      <c r="L2245" s="646">
        <v>42.673999999999999</v>
      </c>
      <c r="M2245" s="646" t="s">
        <v>121</v>
      </c>
      <c r="N2245" s="657" t="s">
        <v>115</v>
      </c>
      <c r="O2245" s="646" t="s">
        <v>441</v>
      </c>
    </row>
    <row r="2246" spans="1:15">
      <c r="A2246" s="647">
        <v>2245</v>
      </c>
      <c r="B2246" s="647">
        <v>5400</v>
      </c>
      <c r="C2246" s="646" t="s">
        <v>201</v>
      </c>
      <c r="D2246" s="646">
        <v>49</v>
      </c>
      <c r="F2246" s="654" t="str">
        <f>IF(M2246="R",VLOOKUP(D2246,'Routes and Directions'!$A$2:$D$283,3,FALSE),VLOOKUP(D2246,'Routes and Directions'!$A$2:$D$283,4,FALSE))</f>
        <v>SB</v>
      </c>
      <c r="H2246" s="646">
        <v>34.985999999999997</v>
      </c>
      <c r="I2246" s="646">
        <v>48.835000000000001</v>
      </c>
      <c r="K2246" s="646">
        <v>42.673999999999999</v>
      </c>
      <c r="L2246" s="646">
        <v>56.523000000000003</v>
      </c>
      <c r="M2246" s="646" t="s">
        <v>121</v>
      </c>
      <c r="N2246" s="657" t="s">
        <v>115</v>
      </c>
      <c r="O2246" s="646" t="s">
        <v>441</v>
      </c>
    </row>
    <row r="2247" spans="1:15">
      <c r="A2247" s="647">
        <v>2246</v>
      </c>
      <c r="B2247" s="647">
        <v>6400</v>
      </c>
      <c r="C2247" s="646" t="s">
        <v>216</v>
      </c>
      <c r="D2247" s="646">
        <v>49</v>
      </c>
      <c r="F2247" s="654" t="str">
        <f>IF(M2247="R",VLOOKUP(D2247,'Routes and Directions'!$A$2:$D$283,3,FALSE),VLOOKUP(D2247,'Routes and Directions'!$A$2:$D$283,4,FALSE))</f>
        <v>SB</v>
      </c>
      <c r="H2247" s="646">
        <v>0</v>
      </c>
      <c r="I2247" s="646">
        <v>2.782</v>
      </c>
      <c r="K2247" s="646">
        <v>56.523000000000003</v>
      </c>
      <c r="L2247" s="646">
        <v>59.305</v>
      </c>
      <c r="M2247" s="646" t="s">
        <v>121</v>
      </c>
      <c r="N2247" s="657" t="s">
        <v>115</v>
      </c>
      <c r="O2247" s="646" t="s">
        <v>441</v>
      </c>
    </row>
    <row r="2248" spans="1:15">
      <c r="A2248" s="647">
        <v>2247</v>
      </c>
      <c r="B2248" s="647">
        <v>6720</v>
      </c>
      <c r="C2248" s="646" t="s">
        <v>216</v>
      </c>
      <c r="D2248" s="646">
        <v>49</v>
      </c>
      <c r="F2248" s="654" t="str">
        <f>IF(M2248="R",VLOOKUP(D2248,'Routes and Directions'!$A$2:$D$283,3,FALSE),VLOOKUP(D2248,'Routes and Directions'!$A$2:$D$283,4,FALSE))</f>
        <v>SB</v>
      </c>
      <c r="G2248" s="646" t="s">
        <v>118</v>
      </c>
      <c r="H2248" s="646">
        <v>2.782</v>
      </c>
      <c r="I2248" s="646">
        <v>3.1360000000000001</v>
      </c>
      <c r="K2248" s="646">
        <v>59.305</v>
      </c>
      <c r="L2248" s="646">
        <v>59.658999999999999</v>
      </c>
      <c r="M2248" s="646" t="s">
        <v>121</v>
      </c>
      <c r="N2248" s="657" t="s">
        <v>115</v>
      </c>
      <c r="O2248" s="646" t="s">
        <v>441</v>
      </c>
    </row>
    <row r="2249" spans="1:15">
      <c r="A2249" s="647">
        <v>2248</v>
      </c>
      <c r="B2249" s="647">
        <v>7070</v>
      </c>
      <c r="C2249" s="646" t="s">
        <v>216</v>
      </c>
      <c r="D2249" s="646">
        <v>49</v>
      </c>
      <c r="F2249" s="654" t="str">
        <f>IF(M2249="R",VLOOKUP(D2249,'Routes and Directions'!$A$2:$D$283,3,FALSE),VLOOKUP(D2249,'Routes and Directions'!$A$2:$D$283,4,FALSE))</f>
        <v>SB</v>
      </c>
      <c r="H2249" s="646">
        <v>3.1379999999999999</v>
      </c>
      <c r="I2249" s="646">
        <v>6.3920000000000003</v>
      </c>
      <c r="K2249" s="646">
        <v>59.658999999999999</v>
      </c>
      <c r="L2249" s="646">
        <v>62.912999999999997</v>
      </c>
      <c r="M2249" s="646" t="s">
        <v>121</v>
      </c>
      <c r="N2249" s="657" t="s">
        <v>115</v>
      </c>
      <c r="O2249" s="646" t="s">
        <v>441</v>
      </c>
    </row>
    <row r="2250" spans="1:15">
      <c r="A2250" s="647">
        <v>2249</v>
      </c>
      <c r="B2250" s="647">
        <v>7920</v>
      </c>
      <c r="C2250" s="646" t="s">
        <v>216</v>
      </c>
      <c r="D2250" s="646">
        <v>49</v>
      </c>
      <c r="F2250" s="654" t="str">
        <f>IF(M2250="R",VLOOKUP(D2250,'Routes and Directions'!$A$2:$D$283,3,FALSE),VLOOKUP(D2250,'Routes and Directions'!$A$2:$D$283,4,FALSE))</f>
        <v>SB</v>
      </c>
      <c r="G2250" s="646" t="s">
        <v>118</v>
      </c>
      <c r="H2250" s="646">
        <v>6.3920000000000003</v>
      </c>
      <c r="I2250" s="646">
        <v>6.468</v>
      </c>
      <c r="K2250" s="646">
        <v>62.912999999999997</v>
      </c>
      <c r="L2250" s="646">
        <v>62.988999999999997</v>
      </c>
      <c r="M2250" s="646" t="s">
        <v>121</v>
      </c>
      <c r="N2250" s="657" t="s">
        <v>115</v>
      </c>
      <c r="O2250" s="646" t="s">
        <v>441</v>
      </c>
    </row>
    <row r="2251" spans="1:15">
      <c r="A2251" s="647">
        <v>2250</v>
      </c>
      <c r="B2251" s="647">
        <v>8500</v>
      </c>
      <c r="C2251" s="646" t="s">
        <v>216</v>
      </c>
      <c r="D2251" s="646">
        <v>49</v>
      </c>
      <c r="F2251" s="654" t="str">
        <f>IF(M2251="R",VLOOKUP(D2251,'Routes and Directions'!$A$2:$D$283,3,FALSE),VLOOKUP(D2251,'Routes and Directions'!$A$2:$D$283,4,FALSE))</f>
        <v>SB</v>
      </c>
      <c r="G2251" s="646" t="s">
        <v>118</v>
      </c>
      <c r="H2251" s="646">
        <v>8.7789999999999999</v>
      </c>
      <c r="I2251" s="646">
        <v>12.279</v>
      </c>
      <c r="K2251" s="646">
        <v>62.988999999999997</v>
      </c>
      <c r="L2251" s="646">
        <v>66.489000000000004</v>
      </c>
      <c r="M2251" s="646" t="s">
        <v>121</v>
      </c>
      <c r="N2251" s="657" t="s">
        <v>115</v>
      </c>
      <c r="O2251" s="646" t="s">
        <v>441</v>
      </c>
    </row>
    <row r="2252" spans="1:15">
      <c r="A2252" s="647">
        <v>2251</v>
      </c>
      <c r="B2252" s="647">
        <v>8800</v>
      </c>
      <c r="C2252" s="646" t="s">
        <v>216</v>
      </c>
      <c r="D2252" s="646">
        <v>49</v>
      </c>
      <c r="F2252" s="654" t="str">
        <f>IF(M2252="R",VLOOKUP(D2252,'Routes and Directions'!$A$2:$D$283,3,FALSE),VLOOKUP(D2252,'Routes and Directions'!$A$2:$D$283,4,FALSE))</f>
        <v>SB</v>
      </c>
      <c r="H2252" s="646">
        <v>11.587</v>
      </c>
      <c r="I2252" s="646">
        <v>14.34</v>
      </c>
      <c r="K2252" s="646">
        <v>66.489000000000004</v>
      </c>
      <c r="L2252" s="646">
        <v>69.242000000000004</v>
      </c>
      <c r="M2252" s="646" t="s">
        <v>121</v>
      </c>
      <c r="N2252" s="657" t="s">
        <v>115</v>
      </c>
      <c r="O2252" s="646" t="s">
        <v>441</v>
      </c>
    </row>
    <row r="2253" spans="1:15">
      <c r="A2253" s="647">
        <v>2252</v>
      </c>
      <c r="B2253" s="647">
        <v>8800</v>
      </c>
      <c r="C2253" s="646" t="s">
        <v>216</v>
      </c>
      <c r="D2253" s="646">
        <v>49</v>
      </c>
      <c r="F2253" s="654" t="str">
        <f>IF(M2253="R",VLOOKUP(D2253,'Routes and Directions'!$A$2:$D$283,3,FALSE),VLOOKUP(D2253,'Routes and Directions'!$A$2:$D$283,4,FALSE))</f>
        <v>SB</v>
      </c>
      <c r="H2253" s="646">
        <v>14.34</v>
      </c>
      <c r="I2253" s="646">
        <v>15.21</v>
      </c>
      <c r="K2253" s="646">
        <v>69.242000000000004</v>
      </c>
      <c r="L2253" s="646">
        <v>70.111999999999995</v>
      </c>
      <c r="M2253" s="646" t="s">
        <v>121</v>
      </c>
      <c r="N2253" s="657" t="s">
        <v>123</v>
      </c>
      <c r="O2253" s="646" t="s">
        <v>441</v>
      </c>
    </row>
    <row r="2254" spans="1:15">
      <c r="A2254" s="647">
        <v>2253</v>
      </c>
      <c r="B2254" s="647">
        <v>8800</v>
      </c>
      <c r="C2254" s="646" t="s">
        <v>216</v>
      </c>
      <c r="D2254" s="646">
        <v>49</v>
      </c>
      <c r="F2254" s="654" t="str">
        <f>IF(M2254="R",VLOOKUP(D2254,'Routes and Directions'!$A$2:$D$283,3,FALSE),VLOOKUP(D2254,'Routes and Directions'!$A$2:$D$283,4,FALSE))</f>
        <v>SB</v>
      </c>
      <c r="H2254" s="646">
        <v>15.21</v>
      </c>
      <c r="I2254" s="646">
        <v>15.753</v>
      </c>
      <c r="K2254" s="646">
        <v>70.111999999999995</v>
      </c>
      <c r="L2254" s="646">
        <v>70.655000000000001</v>
      </c>
      <c r="M2254" s="646" t="s">
        <v>121</v>
      </c>
      <c r="N2254" s="657" t="s">
        <v>115</v>
      </c>
      <c r="O2254" s="646" t="s">
        <v>441</v>
      </c>
    </row>
    <row r="2255" spans="1:15">
      <c r="A2255" s="647">
        <v>2254</v>
      </c>
      <c r="B2255" s="647">
        <v>8800</v>
      </c>
      <c r="C2255" s="646" t="s">
        <v>216</v>
      </c>
      <c r="D2255" s="646">
        <v>49</v>
      </c>
      <c r="F2255" s="654" t="str">
        <f>IF(M2255="R",VLOOKUP(D2255,'Routes and Directions'!$A$2:$D$283,3,FALSE),VLOOKUP(D2255,'Routes and Directions'!$A$2:$D$283,4,FALSE))</f>
        <v>SB</v>
      </c>
      <c r="H2255" s="646">
        <v>15.753</v>
      </c>
      <c r="I2255" s="646">
        <v>16.024999999999999</v>
      </c>
      <c r="K2255" s="646">
        <v>70.655000000000001</v>
      </c>
      <c r="L2255" s="646">
        <v>70.927000000000007</v>
      </c>
      <c r="M2255" s="646" t="s">
        <v>121</v>
      </c>
      <c r="N2255" s="657" t="s">
        <v>123</v>
      </c>
      <c r="O2255" s="646" t="s">
        <v>441</v>
      </c>
    </row>
    <row r="2256" spans="1:15">
      <c r="A2256" s="647">
        <v>2255</v>
      </c>
      <c r="B2256" s="647">
        <v>8800</v>
      </c>
      <c r="C2256" s="646" t="s">
        <v>216</v>
      </c>
      <c r="D2256" s="646">
        <v>49</v>
      </c>
      <c r="F2256" s="654" t="str">
        <f>IF(M2256="R",VLOOKUP(D2256,'Routes and Directions'!$A$2:$D$283,3,FALSE),VLOOKUP(D2256,'Routes and Directions'!$A$2:$D$283,4,FALSE))</f>
        <v>SB</v>
      </c>
      <c r="H2256" s="646">
        <v>16.024999999999999</v>
      </c>
      <c r="I2256" s="646">
        <v>17.03</v>
      </c>
      <c r="K2256" s="646">
        <v>70.927000000000007</v>
      </c>
      <c r="L2256" s="646">
        <v>71.932000000000002</v>
      </c>
      <c r="M2256" s="646" t="s">
        <v>121</v>
      </c>
      <c r="N2256" s="657" t="s">
        <v>115</v>
      </c>
      <c r="O2256" s="646" t="s">
        <v>441</v>
      </c>
    </row>
    <row r="2257" spans="1:15">
      <c r="A2257" s="647">
        <v>2256</v>
      </c>
      <c r="B2257" s="647">
        <v>8800</v>
      </c>
      <c r="C2257" s="646" t="s">
        <v>216</v>
      </c>
      <c r="D2257" s="646">
        <v>49</v>
      </c>
      <c r="F2257" s="654" t="str">
        <f>IF(M2257="R",VLOOKUP(D2257,'Routes and Directions'!$A$2:$D$283,3,FALSE),VLOOKUP(D2257,'Routes and Directions'!$A$2:$D$283,4,FALSE))</f>
        <v>SB</v>
      </c>
      <c r="H2257" s="646">
        <v>17.03</v>
      </c>
      <c r="I2257" s="646">
        <v>17.760000000000002</v>
      </c>
      <c r="K2257" s="646">
        <v>71.932000000000002</v>
      </c>
      <c r="L2257" s="646">
        <v>72.662000000000006</v>
      </c>
      <c r="M2257" s="646" t="s">
        <v>121</v>
      </c>
      <c r="N2257" s="657" t="s">
        <v>123</v>
      </c>
      <c r="O2257" s="646" t="s">
        <v>441</v>
      </c>
    </row>
    <row r="2258" spans="1:15">
      <c r="A2258" s="647">
        <v>2257</v>
      </c>
      <c r="B2258" s="647">
        <v>8800</v>
      </c>
      <c r="C2258" s="646" t="s">
        <v>216</v>
      </c>
      <c r="D2258" s="646">
        <v>49</v>
      </c>
      <c r="F2258" s="654" t="str">
        <f>IF(M2258="R",VLOOKUP(D2258,'Routes and Directions'!$A$2:$D$283,3,FALSE),VLOOKUP(D2258,'Routes and Directions'!$A$2:$D$283,4,FALSE))</f>
        <v>SB</v>
      </c>
      <c r="H2258" s="646">
        <v>17.760000000000002</v>
      </c>
      <c r="I2258" s="646">
        <v>22.417000000000002</v>
      </c>
      <c r="K2258" s="646">
        <v>72.662000000000006</v>
      </c>
      <c r="L2258" s="646">
        <v>77.319000000000003</v>
      </c>
      <c r="M2258" s="646" t="s">
        <v>121</v>
      </c>
      <c r="N2258" s="657" t="s">
        <v>115</v>
      </c>
      <c r="O2258" s="646" t="s">
        <v>441</v>
      </c>
    </row>
    <row r="2259" spans="1:15">
      <c r="A2259" s="647">
        <v>2258</v>
      </c>
      <c r="B2259" s="647">
        <v>12600</v>
      </c>
      <c r="C2259" s="646" t="s">
        <v>216</v>
      </c>
      <c r="D2259" s="646">
        <v>49</v>
      </c>
      <c r="F2259" s="654" t="str">
        <f>IF(M2259="R",VLOOKUP(D2259,'Routes and Directions'!$A$2:$D$283,3,FALSE),VLOOKUP(D2259,'Routes and Directions'!$A$2:$D$283,4,FALSE))</f>
        <v>SB</v>
      </c>
      <c r="G2259" s="646" t="s">
        <v>118</v>
      </c>
      <c r="H2259" s="646">
        <v>22.417000000000002</v>
      </c>
      <c r="I2259" s="646">
        <v>22.716999999999999</v>
      </c>
      <c r="K2259" s="646">
        <v>77.319000000000003</v>
      </c>
      <c r="L2259" s="646">
        <v>77.619</v>
      </c>
      <c r="M2259" s="646" t="s">
        <v>121</v>
      </c>
      <c r="N2259" s="657" t="s">
        <v>115</v>
      </c>
      <c r="O2259" s="646" t="s">
        <v>441</v>
      </c>
    </row>
    <row r="2260" spans="1:15">
      <c r="A2260" s="647">
        <v>2259</v>
      </c>
      <c r="B2260" s="647">
        <v>12700</v>
      </c>
      <c r="C2260" s="646" t="s">
        <v>216</v>
      </c>
      <c r="D2260" s="646">
        <v>49</v>
      </c>
      <c r="F2260" s="654" t="str">
        <f>IF(M2260="R",VLOOKUP(D2260,'Routes and Directions'!$A$2:$D$283,3,FALSE),VLOOKUP(D2260,'Routes and Directions'!$A$2:$D$283,4,FALSE))</f>
        <v>SB</v>
      </c>
      <c r="H2260" s="646">
        <v>22.72</v>
      </c>
      <c r="I2260" s="646">
        <v>26.478999999999999</v>
      </c>
      <c r="K2260" s="646">
        <v>77.619</v>
      </c>
      <c r="L2260" s="646">
        <v>81.378</v>
      </c>
      <c r="M2260" s="646" t="s">
        <v>121</v>
      </c>
      <c r="N2260" s="657" t="s">
        <v>115</v>
      </c>
      <c r="O2260" s="646" t="s">
        <v>441</v>
      </c>
    </row>
    <row r="2261" spans="1:15">
      <c r="A2261" s="647">
        <v>2260</v>
      </c>
      <c r="B2261" s="647">
        <v>13110</v>
      </c>
      <c r="C2261" s="646" t="s">
        <v>216</v>
      </c>
      <c r="D2261" s="646">
        <v>49</v>
      </c>
      <c r="F2261" s="654" t="str">
        <f>IF(M2261="R",VLOOKUP(D2261,'Routes and Directions'!$A$2:$D$283,3,FALSE),VLOOKUP(D2261,'Routes and Directions'!$A$2:$D$283,4,FALSE))</f>
        <v>SB</v>
      </c>
      <c r="G2261" s="646" t="s">
        <v>118</v>
      </c>
      <c r="H2261" s="646">
        <v>26.478999999999999</v>
      </c>
      <c r="I2261" s="646">
        <v>27.521000000000001</v>
      </c>
      <c r="K2261" s="646">
        <v>81.378</v>
      </c>
      <c r="L2261" s="646">
        <v>82.42</v>
      </c>
      <c r="M2261" s="646" t="s">
        <v>121</v>
      </c>
      <c r="N2261" s="657" t="s">
        <v>115</v>
      </c>
      <c r="O2261" s="646" t="s">
        <v>441</v>
      </c>
    </row>
    <row r="2262" spans="1:15">
      <c r="A2262" s="647">
        <v>2261</v>
      </c>
      <c r="B2262" s="647">
        <v>13610</v>
      </c>
      <c r="C2262" s="646" t="s">
        <v>211</v>
      </c>
      <c r="D2262" s="646">
        <v>49</v>
      </c>
      <c r="F2262" s="654" t="str">
        <f>IF(M2262="R",VLOOKUP(D2262,'Routes and Directions'!$A$2:$D$283,3,FALSE),VLOOKUP(D2262,'Routes and Directions'!$A$2:$D$283,4,FALSE))</f>
        <v>SB</v>
      </c>
      <c r="G2262" s="646" t="s">
        <v>118</v>
      </c>
      <c r="H2262" s="646">
        <v>0</v>
      </c>
      <c r="I2262" s="646">
        <v>1.3640000000000001</v>
      </c>
      <c r="K2262" s="646">
        <v>82.42</v>
      </c>
      <c r="L2262" s="646">
        <v>83.784000000000006</v>
      </c>
      <c r="M2262" s="646" t="s">
        <v>121</v>
      </c>
      <c r="N2262" s="657" t="s">
        <v>115</v>
      </c>
      <c r="O2262" s="646" t="s">
        <v>441</v>
      </c>
    </row>
    <row r="2263" spans="1:15">
      <c r="A2263" s="647">
        <v>2262</v>
      </c>
      <c r="B2263" s="647">
        <v>13992</v>
      </c>
      <c r="C2263" s="646" t="s">
        <v>211</v>
      </c>
      <c r="D2263" s="646">
        <v>49</v>
      </c>
      <c r="F2263" s="654" t="str">
        <f>IF(M2263="R",VLOOKUP(D2263,'Routes and Directions'!$A$2:$D$283,3,FALSE),VLOOKUP(D2263,'Routes and Directions'!$A$2:$D$283,4,FALSE))</f>
        <v>SB</v>
      </c>
      <c r="H2263" s="646">
        <v>2.5499999999999998</v>
      </c>
      <c r="I2263" s="646">
        <v>3.99</v>
      </c>
      <c r="K2263" s="646">
        <v>83.784000000000006</v>
      </c>
      <c r="L2263" s="646">
        <v>85.224000000000004</v>
      </c>
      <c r="M2263" s="646" t="s">
        <v>121</v>
      </c>
      <c r="N2263" s="657" t="s">
        <v>115</v>
      </c>
      <c r="O2263" s="646" t="s">
        <v>441</v>
      </c>
    </row>
    <row r="2264" spans="1:15">
      <c r="A2264" s="647">
        <v>2263</v>
      </c>
      <c r="B2264" s="647">
        <v>14030</v>
      </c>
      <c r="C2264" s="646" t="s">
        <v>211</v>
      </c>
      <c r="D2264" s="646">
        <v>49</v>
      </c>
      <c r="F2264" s="654" t="str">
        <f>IF(M2264="R",VLOOKUP(D2264,'Routes and Directions'!$A$2:$D$283,3,FALSE),VLOOKUP(D2264,'Routes and Directions'!$A$2:$D$283,4,FALSE))</f>
        <v>SB</v>
      </c>
      <c r="G2264" s="646" t="s">
        <v>118</v>
      </c>
      <c r="H2264" s="646">
        <v>3.99</v>
      </c>
      <c r="I2264" s="646">
        <v>5.1539999999999999</v>
      </c>
      <c r="K2264" s="646">
        <v>85.224000000000004</v>
      </c>
      <c r="L2264" s="646">
        <v>86.388000000000005</v>
      </c>
      <c r="M2264" s="646" t="s">
        <v>121</v>
      </c>
      <c r="N2264" s="657" t="s">
        <v>115</v>
      </c>
      <c r="O2264" s="646" t="s">
        <v>441</v>
      </c>
    </row>
    <row r="2265" spans="1:15">
      <c r="A2265" s="647">
        <v>2264</v>
      </c>
      <c r="B2265" s="647">
        <v>14201</v>
      </c>
      <c r="C2265" s="646" t="s">
        <v>211</v>
      </c>
      <c r="D2265" s="646">
        <v>49</v>
      </c>
      <c r="F2265" s="654" t="str">
        <f>IF(M2265="R",VLOOKUP(D2265,'Routes and Directions'!$A$2:$D$283,3,FALSE),VLOOKUP(D2265,'Routes and Directions'!$A$2:$D$283,4,FALSE))</f>
        <v>SB</v>
      </c>
      <c r="H2265" s="646">
        <v>5.27</v>
      </c>
      <c r="I2265" s="646">
        <v>8.0129999999999999</v>
      </c>
      <c r="K2265" s="646">
        <v>86.388000000000005</v>
      </c>
      <c r="L2265" s="646">
        <v>89.131</v>
      </c>
      <c r="M2265" s="646" t="s">
        <v>121</v>
      </c>
      <c r="N2265" s="657" t="s">
        <v>115</v>
      </c>
      <c r="O2265" s="646" t="s">
        <v>441</v>
      </c>
    </row>
    <row r="2266" spans="1:15">
      <c r="A2266" s="647">
        <v>2265</v>
      </c>
      <c r="B2266" s="647">
        <v>14201</v>
      </c>
      <c r="C2266" s="646" t="s">
        <v>211</v>
      </c>
      <c r="D2266" s="646">
        <v>49</v>
      </c>
      <c r="F2266" s="654" t="str">
        <f>IF(M2266="R",VLOOKUP(D2266,'Routes and Directions'!$A$2:$D$283,3,FALSE),VLOOKUP(D2266,'Routes and Directions'!$A$2:$D$283,4,FALSE))</f>
        <v>SB</v>
      </c>
      <c r="H2266" s="646">
        <v>8.0129999999999999</v>
      </c>
      <c r="I2266" s="646">
        <v>9.35</v>
      </c>
      <c r="K2266" s="646">
        <v>89.131</v>
      </c>
      <c r="L2266" s="646">
        <v>90.468000000000004</v>
      </c>
      <c r="M2266" s="646" t="s">
        <v>121</v>
      </c>
      <c r="N2266" s="657" t="s">
        <v>123</v>
      </c>
      <c r="O2266" s="646" t="s">
        <v>441</v>
      </c>
    </row>
    <row r="2267" spans="1:15">
      <c r="A2267" s="647">
        <v>2266</v>
      </c>
      <c r="B2267" s="647">
        <v>14201</v>
      </c>
      <c r="C2267" s="646" t="s">
        <v>211</v>
      </c>
      <c r="D2267" s="646">
        <v>49</v>
      </c>
      <c r="F2267" s="654" t="str">
        <f>IF(M2267="R",VLOOKUP(D2267,'Routes and Directions'!$A$2:$D$283,3,FALSE),VLOOKUP(D2267,'Routes and Directions'!$A$2:$D$283,4,FALSE))</f>
        <v>SB</v>
      </c>
      <c r="H2267" s="646">
        <v>9.35</v>
      </c>
      <c r="I2267" s="646">
        <v>18.713999999999999</v>
      </c>
      <c r="K2267" s="646">
        <v>90.468000000000004</v>
      </c>
      <c r="L2267" s="646">
        <v>99.831999999999994</v>
      </c>
      <c r="M2267" s="646" t="s">
        <v>121</v>
      </c>
      <c r="N2267" s="657" t="s">
        <v>115</v>
      </c>
      <c r="O2267" s="646" t="s">
        <v>441</v>
      </c>
    </row>
    <row r="2268" spans="1:15">
      <c r="A2268" s="647">
        <v>2267</v>
      </c>
      <c r="B2268" s="647">
        <v>14201</v>
      </c>
      <c r="C2268" s="646" t="s">
        <v>211</v>
      </c>
      <c r="D2268" s="646">
        <v>49</v>
      </c>
      <c r="F2268" s="654" t="str">
        <f>IF(M2268="R",VLOOKUP(D2268,'Routes and Directions'!$A$2:$D$283,3,FALSE),VLOOKUP(D2268,'Routes and Directions'!$A$2:$D$283,4,FALSE))</f>
        <v>SB</v>
      </c>
      <c r="H2268" s="646">
        <v>18.713999999999999</v>
      </c>
      <c r="I2268" s="646">
        <v>18.794</v>
      </c>
      <c r="K2268" s="646">
        <v>99.831999999999994</v>
      </c>
      <c r="L2268" s="646">
        <v>99.912000000000006</v>
      </c>
      <c r="M2268" s="646" t="s">
        <v>121</v>
      </c>
      <c r="N2268" s="657" t="s">
        <v>123</v>
      </c>
      <c r="O2268" s="646" t="s">
        <v>441</v>
      </c>
    </row>
    <row r="2269" spans="1:15">
      <c r="A2269" s="647">
        <v>2268</v>
      </c>
      <c r="B2269" s="647">
        <v>14201</v>
      </c>
      <c r="C2269" s="646" t="s">
        <v>211</v>
      </c>
      <c r="D2269" s="646">
        <v>49</v>
      </c>
      <c r="F2269" s="654" t="str">
        <f>IF(M2269="R",VLOOKUP(D2269,'Routes and Directions'!$A$2:$D$283,3,FALSE),VLOOKUP(D2269,'Routes and Directions'!$A$2:$D$283,4,FALSE))</f>
        <v>SB</v>
      </c>
      <c r="H2269" s="646">
        <v>18.794</v>
      </c>
      <c r="I2269" s="646">
        <v>18.88</v>
      </c>
      <c r="K2269" s="646">
        <v>99.912000000000006</v>
      </c>
      <c r="L2269" s="646">
        <v>99.998000000000005</v>
      </c>
      <c r="M2269" s="646" t="s">
        <v>121</v>
      </c>
      <c r="N2269" s="657" t="s">
        <v>115</v>
      </c>
      <c r="O2269" s="646" t="s">
        <v>441</v>
      </c>
    </row>
    <row r="2270" spans="1:15">
      <c r="A2270" s="647">
        <v>2269</v>
      </c>
      <c r="B2270" s="647">
        <v>14201</v>
      </c>
      <c r="C2270" s="646" t="s">
        <v>211</v>
      </c>
      <c r="D2270" s="646">
        <v>49</v>
      </c>
      <c r="F2270" s="654" t="str">
        <f>IF(M2270="R",VLOOKUP(D2270,'Routes and Directions'!$A$2:$D$283,3,FALSE),VLOOKUP(D2270,'Routes and Directions'!$A$2:$D$283,4,FALSE))</f>
        <v>SB</v>
      </c>
      <c r="H2270" s="646">
        <v>18.88</v>
      </c>
      <c r="I2270" s="646">
        <v>19.88</v>
      </c>
      <c r="K2270" s="646">
        <v>99.998000000000005</v>
      </c>
      <c r="L2270" s="646">
        <v>100.998</v>
      </c>
      <c r="M2270" s="646" t="s">
        <v>121</v>
      </c>
      <c r="N2270" s="657" t="s">
        <v>123</v>
      </c>
      <c r="O2270" s="646" t="s">
        <v>441</v>
      </c>
    </row>
    <row r="2271" spans="1:15">
      <c r="A2271" s="647">
        <v>2270</v>
      </c>
      <c r="B2271" s="647">
        <v>14201</v>
      </c>
      <c r="C2271" s="646" t="s">
        <v>211</v>
      </c>
      <c r="D2271" s="646">
        <v>49</v>
      </c>
      <c r="F2271" s="654" t="str">
        <f>IF(M2271="R",VLOOKUP(D2271,'Routes and Directions'!$A$2:$D$283,3,FALSE),VLOOKUP(D2271,'Routes and Directions'!$A$2:$D$283,4,FALSE))</f>
        <v>SB</v>
      </c>
      <c r="H2271" s="646">
        <v>19.88</v>
      </c>
      <c r="I2271" s="646">
        <v>20.495999999999999</v>
      </c>
      <c r="K2271" s="646">
        <v>100.998</v>
      </c>
      <c r="L2271" s="646">
        <v>101.614</v>
      </c>
      <c r="M2271" s="646" t="s">
        <v>121</v>
      </c>
      <c r="N2271" s="657" t="s">
        <v>115</v>
      </c>
      <c r="O2271" s="646" t="s">
        <v>441</v>
      </c>
    </row>
    <row r="2272" spans="1:15">
      <c r="A2272" s="647">
        <v>2271</v>
      </c>
      <c r="B2272" s="647">
        <v>19500</v>
      </c>
      <c r="C2272" s="646" t="s">
        <v>211</v>
      </c>
      <c r="D2272" s="646">
        <v>49</v>
      </c>
      <c r="F2272" s="654" t="str">
        <f>IF(M2272="R",VLOOKUP(D2272,'Routes and Directions'!$A$2:$D$283,3,FALSE),VLOOKUP(D2272,'Routes and Directions'!$A$2:$D$283,4,FALSE))</f>
        <v>SB</v>
      </c>
      <c r="G2272" s="646" t="s">
        <v>118</v>
      </c>
      <c r="H2272" s="646">
        <v>20.495999999999999</v>
      </c>
      <c r="I2272" s="646">
        <v>27.02</v>
      </c>
      <c r="K2272" s="646">
        <v>101.614</v>
      </c>
      <c r="L2272" s="646">
        <v>108.13800000000001</v>
      </c>
      <c r="M2272" s="646" t="s">
        <v>121</v>
      </c>
      <c r="N2272" s="657" t="s">
        <v>115</v>
      </c>
      <c r="O2272" s="646" t="s">
        <v>441</v>
      </c>
    </row>
    <row r="2273" spans="1:15">
      <c r="A2273" s="647">
        <v>2272</v>
      </c>
      <c r="B2273" s="647">
        <v>20000</v>
      </c>
      <c r="C2273" s="646" t="s">
        <v>211</v>
      </c>
      <c r="D2273" s="646">
        <v>49</v>
      </c>
      <c r="F2273" s="654" t="str">
        <f>IF(M2273="R",VLOOKUP(D2273,'Routes and Directions'!$A$2:$D$283,3,FALSE),VLOOKUP(D2273,'Routes and Directions'!$A$2:$D$283,4,FALSE))</f>
        <v>SB</v>
      </c>
      <c r="H2273" s="646">
        <v>26.998000000000001</v>
      </c>
      <c r="I2273" s="646">
        <v>30.864999999999998</v>
      </c>
      <c r="K2273" s="646">
        <v>108.13800000000001</v>
      </c>
      <c r="L2273" s="646">
        <v>112.005</v>
      </c>
      <c r="M2273" s="646" t="s">
        <v>121</v>
      </c>
      <c r="N2273" s="657" t="s">
        <v>115</v>
      </c>
      <c r="O2273" s="646" t="s">
        <v>441</v>
      </c>
    </row>
    <row r="2274" spans="1:15">
      <c r="A2274" s="647">
        <v>2273</v>
      </c>
      <c r="B2274" s="647">
        <v>20700</v>
      </c>
      <c r="C2274" s="646" t="s">
        <v>210</v>
      </c>
      <c r="D2274" s="646">
        <v>49</v>
      </c>
      <c r="F2274" s="654" t="str">
        <f>IF(M2274="R",VLOOKUP(D2274,'Routes and Directions'!$A$2:$D$283,3,FALSE),VLOOKUP(D2274,'Routes and Directions'!$A$2:$D$283,4,FALSE))</f>
        <v>SB</v>
      </c>
      <c r="H2274" s="646">
        <v>0</v>
      </c>
      <c r="I2274" s="646">
        <v>0.14199999999999999</v>
      </c>
      <c r="K2274" s="646">
        <v>112.005</v>
      </c>
      <c r="L2274" s="646">
        <v>112.14700000000001</v>
      </c>
      <c r="M2274" s="646" t="s">
        <v>121</v>
      </c>
      <c r="N2274" s="657" t="s">
        <v>115</v>
      </c>
      <c r="O2274" s="646" t="s">
        <v>441</v>
      </c>
    </row>
    <row r="2275" spans="1:15">
      <c r="A2275" s="647">
        <v>2274</v>
      </c>
      <c r="B2275" s="647">
        <v>20900</v>
      </c>
      <c r="C2275" s="646" t="s">
        <v>210</v>
      </c>
      <c r="D2275" s="646">
        <v>49</v>
      </c>
      <c r="F2275" s="654" t="str">
        <f>IF(M2275="R",VLOOKUP(D2275,'Routes and Directions'!$A$2:$D$283,3,FALSE),VLOOKUP(D2275,'Routes and Directions'!$A$2:$D$283,4,FALSE))</f>
        <v>SB</v>
      </c>
      <c r="G2275" s="646" t="s">
        <v>118</v>
      </c>
      <c r="H2275" s="646">
        <v>0.14199999999999999</v>
      </c>
      <c r="I2275" s="646">
        <v>1.1819999999999999</v>
      </c>
      <c r="K2275" s="646">
        <v>112.14700000000001</v>
      </c>
      <c r="L2275" s="646">
        <v>113.187</v>
      </c>
      <c r="M2275" s="646" t="s">
        <v>121</v>
      </c>
      <c r="N2275" s="657" t="s">
        <v>115</v>
      </c>
      <c r="O2275" s="646" t="s">
        <v>441</v>
      </c>
    </row>
    <row r="2276" spans="1:15">
      <c r="A2276" s="647">
        <v>2275</v>
      </c>
      <c r="B2276" s="647">
        <v>21000</v>
      </c>
      <c r="C2276" s="646" t="s">
        <v>210</v>
      </c>
      <c r="D2276" s="646">
        <v>49</v>
      </c>
      <c r="F2276" s="654" t="str">
        <f>IF(M2276="R",VLOOKUP(D2276,'Routes and Directions'!$A$2:$D$283,3,FALSE),VLOOKUP(D2276,'Routes and Directions'!$A$2:$D$283,4,FALSE))</f>
        <v>SB</v>
      </c>
      <c r="H2276" s="646">
        <v>1.23</v>
      </c>
      <c r="I2276" s="646">
        <v>2.8010000000000002</v>
      </c>
      <c r="K2276" s="646">
        <v>113.187</v>
      </c>
      <c r="L2276" s="646">
        <v>114.758</v>
      </c>
      <c r="M2276" s="646" t="s">
        <v>121</v>
      </c>
      <c r="N2276" s="657" t="s">
        <v>115</v>
      </c>
      <c r="O2276" s="646" t="s">
        <v>441</v>
      </c>
    </row>
    <row r="2277" spans="1:15">
      <c r="A2277" s="647">
        <v>2276</v>
      </c>
      <c r="B2277" s="647">
        <v>21000</v>
      </c>
      <c r="C2277" s="646" t="s">
        <v>210</v>
      </c>
      <c r="D2277" s="646">
        <v>49</v>
      </c>
      <c r="F2277" s="654" t="str">
        <f>IF(M2277="R",VLOOKUP(D2277,'Routes and Directions'!$A$2:$D$283,3,FALSE),VLOOKUP(D2277,'Routes and Directions'!$A$2:$D$283,4,FALSE))</f>
        <v>SB</v>
      </c>
      <c r="H2277" s="646">
        <v>2.8010000000000002</v>
      </c>
      <c r="I2277" s="646">
        <v>4.8529999999999998</v>
      </c>
      <c r="K2277" s="646">
        <v>114.758</v>
      </c>
      <c r="L2277" s="646">
        <v>116.81</v>
      </c>
      <c r="M2277" s="646" t="s">
        <v>121</v>
      </c>
      <c r="N2277" s="657" t="s">
        <v>123</v>
      </c>
      <c r="O2277" s="646" t="s">
        <v>441</v>
      </c>
    </row>
    <row r="2278" spans="1:15">
      <c r="A2278" s="647">
        <v>2277</v>
      </c>
      <c r="B2278" s="647">
        <v>21000</v>
      </c>
      <c r="C2278" s="646" t="s">
        <v>210</v>
      </c>
      <c r="D2278" s="646">
        <v>49</v>
      </c>
      <c r="F2278" s="654" t="str">
        <f>IF(M2278="R",VLOOKUP(D2278,'Routes and Directions'!$A$2:$D$283,3,FALSE),VLOOKUP(D2278,'Routes and Directions'!$A$2:$D$283,4,FALSE))</f>
        <v>SB</v>
      </c>
      <c r="H2278" s="646">
        <v>4.8529999999999998</v>
      </c>
      <c r="I2278" s="646">
        <v>5.8010000000000002</v>
      </c>
      <c r="K2278" s="646">
        <v>116.81</v>
      </c>
      <c r="L2278" s="646">
        <v>117.758</v>
      </c>
      <c r="M2278" s="646" t="s">
        <v>121</v>
      </c>
      <c r="N2278" s="657" t="s">
        <v>115</v>
      </c>
      <c r="O2278" s="646" t="s">
        <v>441</v>
      </c>
    </row>
    <row r="2279" spans="1:15">
      <c r="A2279" s="647">
        <v>2278</v>
      </c>
      <c r="B2279" s="647">
        <v>21000</v>
      </c>
      <c r="C2279" s="646" t="s">
        <v>210</v>
      </c>
      <c r="D2279" s="646">
        <v>49</v>
      </c>
      <c r="F2279" s="654" t="str">
        <f>IF(M2279="R",VLOOKUP(D2279,'Routes and Directions'!$A$2:$D$283,3,FALSE),VLOOKUP(D2279,'Routes and Directions'!$A$2:$D$283,4,FALSE))</f>
        <v>SB</v>
      </c>
      <c r="H2279" s="646">
        <v>5.8010000000000002</v>
      </c>
      <c r="I2279" s="646">
        <v>5.9340000000000002</v>
      </c>
      <c r="K2279" s="646">
        <v>117.758</v>
      </c>
      <c r="L2279" s="646">
        <v>117.89100000000001</v>
      </c>
      <c r="M2279" s="646" t="s">
        <v>121</v>
      </c>
      <c r="N2279" s="657" t="s">
        <v>123</v>
      </c>
      <c r="O2279" s="646" t="s">
        <v>441</v>
      </c>
    </row>
    <row r="2280" spans="1:15">
      <c r="A2280" s="647">
        <v>2279</v>
      </c>
      <c r="B2280" s="647">
        <v>21000</v>
      </c>
      <c r="C2280" s="646" t="s">
        <v>210</v>
      </c>
      <c r="D2280" s="646">
        <v>49</v>
      </c>
      <c r="F2280" s="654" t="str">
        <f>IF(M2280="R",VLOOKUP(D2280,'Routes and Directions'!$A$2:$D$283,3,FALSE),VLOOKUP(D2280,'Routes and Directions'!$A$2:$D$283,4,FALSE))</f>
        <v>SB</v>
      </c>
      <c r="H2280" s="646">
        <v>5.9340000000000002</v>
      </c>
      <c r="I2280" s="646">
        <v>6.04</v>
      </c>
      <c r="K2280" s="646">
        <v>117.89100000000001</v>
      </c>
      <c r="L2280" s="646">
        <v>117.997</v>
      </c>
      <c r="M2280" s="646" t="s">
        <v>121</v>
      </c>
      <c r="N2280" s="657" t="s">
        <v>115</v>
      </c>
      <c r="O2280" s="646" t="s">
        <v>441</v>
      </c>
    </row>
    <row r="2281" spans="1:15">
      <c r="A2281" s="647">
        <v>2280</v>
      </c>
      <c r="B2281" s="647">
        <v>21000</v>
      </c>
      <c r="C2281" s="646" t="s">
        <v>210</v>
      </c>
      <c r="D2281" s="646">
        <v>49</v>
      </c>
      <c r="F2281" s="654" t="str">
        <f>IF(M2281="R",VLOOKUP(D2281,'Routes and Directions'!$A$2:$D$283,3,FALSE),VLOOKUP(D2281,'Routes and Directions'!$A$2:$D$283,4,FALSE))</f>
        <v>SB</v>
      </c>
      <c r="H2281" s="646">
        <v>6.04</v>
      </c>
      <c r="I2281" s="646">
        <v>7.5389999999999997</v>
      </c>
      <c r="K2281" s="646">
        <v>117.997</v>
      </c>
      <c r="L2281" s="646">
        <v>119.496</v>
      </c>
      <c r="M2281" s="646" t="s">
        <v>121</v>
      </c>
      <c r="N2281" s="657" t="s">
        <v>123</v>
      </c>
      <c r="O2281" s="646" t="s">
        <v>441</v>
      </c>
    </row>
    <row r="2282" spans="1:15">
      <c r="A2282" s="647">
        <v>2281</v>
      </c>
      <c r="B2282" s="647">
        <v>21000</v>
      </c>
      <c r="C2282" s="646" t="s">
        <v>210</v>
      </c>
      <c r="D2282" s="646">
        <v>49</v>
      </c>
      <c r="F2282" s="654" t="str">
        <f>IF(M2282="R",VLOOKUP(D2282,'Routes and Directions'!$A$2:$D$283,3,FALSE),VLOOKUP(D2282,'Routes and Directions'!$A$2:$D$283,4,FALSE))</f>
        <v>SB</v>
      </c>
      <c r="H2282" s="646">
        <v>7.5389999999999997</v>
      </c>
      <c r="I2282" s="646">
        <v>8.1750000000000007</v>
      </c>
      <c r="K2282" s="646">
        <v>119.496</v>
      </c>
      <c r="L2282" s="646">
        <v>120.13200000000001</v>
      </c>
      <c r="M2282" s="646" t="s">
        <v>121</v>
      </c>
      <c r="N2282" s="657" t="s">
        <v>115</v>
      </c>
      <c r="O2282" s="646" t="s">
        <v>441</v>
      </c>
    </row>
    <row r="2283" spans="1:15">
      <c r="A2283" s="647">
        <v>2282</v>
      </c>
      <c r="B2283" s="647">
        <v>21000</v>
      </c>
      <c r="C2283" s="646" t="s">
        <v>210</v>
      </c>
      <c r="D2283" s="646">
        <v>49</v>
      </c>
      <c r="F2283" s="654" t="str">
        <f>IF(M2283="R",VLOOKUP(D2283,'Routes and Directions'!$A$2:$D$283,3,FALSE),VLOOKUP(D2283,'Routes and Directions'!$A$2:$D$283,4,FALSE))</f>
        <v>SB</v>
      </c>
      <c r="H2283" s="646">
        <v>8.1750000000000007</v>
      </c>
      <c r="I2283" s="646">
        <v>8.3559999999999999</v>
      </c>
      <c r="K2283" s="646">
        <v>120.13200000000001</v>
      </c>
      <c r="L2283" s="646">
        <v>120.313</v>
      </c>
      <c r="M2283" s="646" t="s">
        <v>121</v>
      </c>
      <c r="N2283" s="657" t="s">
        <v>123</v>
      </c>
      <c r="O2283" s="646" t="s">
        <v>441</v>
      </c>
    </row>
    <row r="2284" spans="1:15">
      <c r="A2284" s="647">
        <v>2283</v>
      </c>
      <c r="B2284" s="647">
        <v>21000</v>
      </c>
      <c r="C2284" s="646" t="s">
        <v>210</v>
      </c>
      <c r="D2284" s="646">
        <v>49</v>
      </c>
      <c r="F2284" s="654" t="str">
        <f>IF(M2284="R",VLOOKUP(D2284,'Routes and Directions'!$A$2:$D$283,3,FALSE),VLOOKUP(D2284,'Routes and Directions'!$A$2:$D$283,4,FALSE))</f>
        <v>SB</v>
      </c>
      <c r="H2284" s="646">
        <v>8.3559999999999999</v>
      </c>
      <c r="I2284" s="646">
        <v>8.82</v>
      </c>
      <c r="K2284" s="646">
        <v>120.313</v>
      </c>
      <c r="L2284" s="646">
        <v>120.777</v>
      </c>
      <c r="M2284" s="646" t="s">
        <v>121</v>
      </c>
      <c r="N2284" s="657" t="s">
        <v>115</v>
      </c>
      <c r="O2284" s="646" t="s">
        <v>441</v>
      </c>
    </row>
    <row r="2285" spans="1:15">
      <c r="A2285" s="647">
        <v>2284</v>
      </c>
      <c r="B2285" s="647">
        <v>21000</v>
      </c>
      <c r="C2285" s="646" t="s">
        <v>210</v>
      </c>
      <c r="D2285" s="646">
        <v>49</v>
      </c>
      <c r="F2285" s="654" t="str">
        <f>IF(M2285="R",VLOOKUP(D2285,'Routes and Directions'!$A$2:$D$283,3,FALSE),VLOOKUP(D2285,'Routes and Directions'!$A$2:$D$283,4,FALSE))</f>
        <v>SB</v>
      </c>
      <c r="H2285" s="646">
        <v>8.82</v>
      </c>
      <c r="I2285" s="646">
        <v>9.0299999999999994</v>
      </c>
      <c r="K2285" s="646">
        <v>120.777</v>
      </c>
      <c r="L2285" s="646">
        <v>120.98699999999999</v>
      </c>
      <c r="M2285" s="646" t="s">
        <v>121</v>
      </c>
      <c r="N2285" s="657" t="s">
        <v>123</v>
      </c>
      <c r="O2285" s="646" t="s">
        <v>441</v>
      </c>
    </row>
    <row r="2286" spans="1:15">
      <c r="A2286" s="647">
        <v>2285</v>
      </c>
      <c r="B2286" s="647">
        <v>21000</v>
      </c>
      <c r="C2286" s="646" t="s">
        <v>210</v>
      </c>
      <c r="D2286" s="646">
        <v>49</v>
      </c>
      <c r="F2286" s="654" t="str">
        <f>IF(M2286="R",VLOOKUP(D2286,'Routes and Directions'!$A$2:$D$283,3,FALSE),VLOOKUP(D2286,'Routes and Directions'!$A$2:$D$283,4,FALSE))</f>
        <v>SB</v>
      </c>
      <c r="H2286" s="646">
        <v>9.0299999999999994</v>
      </c>
      <c r="I2286" s="646">
        <v>9.4640000000000004</v>
      </c>
      <c r="K2286" s="646">
        <v>120.98699999999999</v>
      </c>
      <c r="L2286" s="646">
        <v>121.42100000000001</v>
      </c>
      <c r="M2286" s="646" t="s">
        <v>121</v>
      </c>
      <c r="N2286" s="657" t="s">
        <v>115</v>
      </c>
      <c r="O2286" s="646" t="s">
        <v>441</v>
      </c>
    </row>
    <row r="2287" spans="1:15">
      <c r="A2287" s="647">
        <v>2286</v>
      </c>
      <c r="B2287" s="647">
        <v>25010</v>
      </c>
      <c r="C2287" s="646" t="s">
        <v>210</v>
      </c>
      <c r="D2287" s="646">
        <v>49</v>
      </c>
      <c r="F2287" s="654" t="str">
        <f>IF(M2287="R",VLOOKUP(D2287,'Routes and Directions'!$A$2:$D$283,3,FALSE),VLOOKUP(D2287,'Routes and Directions'!$A$2:$D$283,4,FALSE))</f>
        <v>SB</v>
      </c>
      <c r="G2287" s="646" t="s">
        <v>122</v>
      </c>
      <c r="H2287" s="646">
        <v>9.4640000000000004</v>
      </c>
      <c r="I2287" s="646">
        <v>9.92</v>
      </c>
      <c r="K2287" s="646">
        <v>121.42100000000001</v>
      </c>
      <c r="L2287" s="646">
        <v>121.877</v>
      </c>
      <c r="M2287" s="646" t="s">
        <v>121</v>
      </c>
      <c r="N2287" s="657" t="s">
        <v>115</v>
      </c>
      <c r="O2287" s="646" t="s">
        <v>441</v>
      </c>
    </row>
    <row r="2288" spans="1:15">
      <c r="A2288" s="647">
        <v>2287</v>
      </c>
      <c r="B2288" s="647">
        <v>25030</v>
      </c>
      <c r="C2288" s="646" t="s">
        <v>210</v>
      </c>
      <c r="D2288" s="646">
        <v>49</v>
      </c>
      <c r="F2288" s="654" t="str">
        <f>IF(M2288="R",VLOOKUP(D2288,'Routes and Directions'!$A$2:$D$283,3,FALSE),VLOOKUP(D2288,'Routes and Directions'!$A$2:$D$283,4,FALSE))</f>
        <v>SB</v>
      </c>
      <c r="H2288" s="646">
        <v>9.9440000000000008</v>
      </c>
      <c r="I2288" s="646">
        <v>11.13</v>
      </c>
      <c r="K2288" s="646">
        <v>121.877</v>
      </c>
      <c r="L2288" s="646">
        <v>123.063</v>
      </c>
      <c r="M2288" s="646" t="s">
        <v>121</v>
      </c>
      <c r="N2288" s="657" t="s">
        <v>115</v>
      </c>
      <c r="O2288" s="646" t="s">
        <v>441</v>
      </c>
    </row>
    <row r="2289" spans="1:15">
      <c r="A2289" s="647">
        <v>2288</v>
      </c>
      <c r="B2289" s="647">
        <v>25810</v>
      </c>
      <c r="C2289" s="646" t="s">
        <v>210</v>
      </c>
      <c r="D2289" s="646">
        <v>49</v>
      </c>
      <c r="F2289" s="654" t="str">
        <f>IF(M2289="R",VLOOKUP(D2289,'Routes and Directions'!$A$2:$D$283,3,FALSE),VLOOKUP(D2289,'Routes and Directions'!$A$2:$D$283,4,FALSE))</f>
        <v>SB</v>
      </c>
      <c r="G2289" s="646" t="s">
        <v>122</v>
      </c>
      <c r="H2289" s="646">
        <v>11.13</v>
      </c>
      <c r="I2289" s="646">
        <v>11.853999999999999</v>
      </c>
      <c r="K2289" s="646">
        <v>123.063</v>
      </c>
      <c r="L2289" s="646">
        <v>123.78700000000001</v>
      </c>
      <c r="M2289" s="646" t="s">
        <v>121</v>
      </c>
      <c r="N2289" s="657" t="s">
        <v>115</v>
      </c>
      <c r="O2289" s="646" t="s">
        <v>441</v>
      </c>
    </row>
    <row r="2290" spans="1:15">
      <c r="A2290" s="647">
        <v>2289</v>
      </c>
      <c r="B2290" s="647">
        <v>25860</v>
      </c>
      <c r="C2290" s="646" t="s">
        <v>210</v>
      </c>
      <c r="D2290" s="646">
        <v>49</v>
      </c>
      <c r="F2290" s="654" t="str">
        <f>IF(M2290="R",VLOOKUP(D2290,'Routes and Directions'!$A$2:$D$283,3,FALSE),VLOOKUP(D2290,'Routes and Directions'!$A$2:$D$283,4,FALSE))</f>
        <v>SB</v>
      </c>
      <c r="H2290" s="646">
        <v>11.97</v>
      </c>
      <c r="I2290" s="646">
        <v>14.920999999999999</v>
      </c>
      <c r="K2290" s="646">
        <v>123.78700000000001</v>
      </c>
      <c r="L2290" s="646">
        <v>126.738</v>
      </c>
      <c r="M2290" s="646" t="s">
        <v>121</v>
      </c>
      <c r="N2290" s="657" t="s">
        <v>115</v>
      </c>
      <c r="O2290" s="646" t="s">
        <v>441</v>
      </c>
    </row>
    <row r="2291" spans="1:15">
      <c r="A2291" s="647">
        <v>2290</v>
      </c>
      <c r="B2291" s="647">
        <v>27000</v>
      </c>
      <c r="C2291" s="646" t="s">
        <v>210</v>
      </c>
      <c r="D2291" s="646">
        <v>49</v>
      </c>
      <c r="F2291" s="654" t="str">
        <f>IF(M2291="R",VLOOKUP(D2291,'Routes and Directions'!$A$2:$D$283,3,FALSE),VLOOKUP(D2291,'Routes and Directions'!$A$2:$D$283,4,FALSE))</f>
        <v>SB</v>
      </c>
      <c r="G2291" s="646" t="s">
        <v>118</v>
      </c>
      <c r="H2291" s="646">
        <v>14.920999999999999</v>
      </c>
      <c r="I2291" s="646">
        <v>15.66</v>
      </c>
      <c r="K2291" s="646">
        <v>126.738</v>
      </c>
      <c r="L2291" s="646">
        <v>127.477</v>
      </c>
      <c r="M2291" s="646" t="s">
        <v>121</v>
      </c>
      <c r="N2291" s="657" t="s">
        <v>115</v>
      </c>
      <c r="O2291" s="646" t="s">
        <v>441</v>
      </c>
    </row>
    <row r="2292" spans="1:15">
      <c r="A2292" s="647">
        <v>2291</v>
      </c>
      <c r="B2292" s="647">
        <v>27100</v>
      </c>
      <c r="C2292" s="646" t="s">
        <v>210</v>
      </c>
      <c r="D2292" s="646">
        <v>49</v>
      </c>
      <c r="F2292" s="654" t="str">
        <f>IF(M2292="R",VLOOKUP(D2292,'Routes and Directions'!$A$2:$D$283,3,FALSE),VLOOKUP(D2292,'Routes and Directions'!$A$2:$D$283,4,FALSE))</f>
        <v>SB</v>
      </c>
      <c r="H2292" s="646">
        <v>15.707000000000001</v>
      </c>
      <c r="I2292" s="646">
        <v>16.373999999999999</v>
      </c>
      <c r="K2292" s="646">
        <v>127.477</v>
      </c>
      <c r="L2292" s="646">
        <v>128.14400000000001</v>
      </c>
      <c r="M2292" s="646" t="s">
        <v>121</v>
      </c>
      <c r="N2292" s="657" t="s">
        <v>115</v>
      </c>
      <c r="O2292" s="646" t="s">
        <v>441</v>
      </c>
    </row>
    <row r="2293" spans="1:15">
      <c r="A2293" s="647">
        <v>2292</v>
      </c>
      <c r="B2293" s="647">
        <v>27200</v>
      </c>
      <c r="C2293" s="646" t="s">
        <v>210</v>
      </c>
      <c r="D2293" s="646">
        <v>49</v>
      </c>
      <c r="F2293" s="654" t="str">
        <f>IF(M2293="R",VLOOKUP(D2293,'Routes and Directions'!$A$2:$D$283,3,FALSE),VLOOKUP(D2293,'Routes and Directions'!$A$2:$D$283,4,FALSE))</f>
        <v>SB</v>
      </c>
      <c r="H2293" s="646">
        <v>16.442</v>
      </c>
      <c r="I2293" s="646">
        <v>22.116</v>
      </c>
      <c r="K2293" s="646">
        <v>128.14400000000001</v>
      </c>
      <c r="L2293" s="646">
        <v>133.81800000000001</v>
      </c>
      <c r="M2293" s="646" t="s">
        <v>121</v>
      </c>
      <c r="N2293" s="657" t="s">
        <v>115</v>
      </c>
      <c r="O2293" s="646" t="s">
        <v>441</v>
      </c>
    </row>
    <row r="2294" spans="1:15">
      <c r="A2294" s="647">
        <v>2293</v>
      </c>
      <c r="B2294" s="647">
        <v>28400</v>
      </c>
      <c r="C2294" s="646" t="s">
        <v>175</v>
      </c>
      <c r="D2294" s="646">
        <v>49</v>
      </c>
      <c r="F2294" s="654" t="str">
        <f>IF(M2294="R",VLOOKUP(D2294,'Routes and Directions'!$A$2:$D$283,3,FALSE),VLOOKUP(D2294,'Routes and Directions'!$A$2:$D$283,4,FALSE))</f>
        <v>SB</v>
      </c>
      <c r="H2294" s="646">
        <v>0</v>
      </c>
      <c r="I2294" s="646">
        <v>13.535</v>
      </c>
      <c r="K2294" s="646">
        <v>133.81800000000001</v>
      </c>
      <c r="L2294" s="646">
        <v>147.35300000000001</v>
      </c>
      <c r="M2294" s="646" t="s">
        <v>121</v>
      </c>
      <c r="N2294" s="657" t="s">
        <v>115</v>
      </c>
      <c r="O2294" s="646" t="s">
        <v>441</v>
      </c>
    </row>
    <row r="2295" spans="1:15">
      <c r="A2295" s="647">
        <v>2294</v>
      </c>
      <c r="B2295" s="647">
        <v>31130</v>
      </c>
      <c r="C2295" s="646" t="s">
        <v>175</v>
      </c>
      <c r="D2295" s="646">
        <v>49</v>
      </c>
      <c r="F2295" s="654" t="str">
        <f>IF(M2295="R",VLOOKUP(D2295,'Routes and Directions'!$A$2:$D$283,3,FALSE),VLOOKUP(D2295,'Routes and Directions'!$A$2:$D$283,4,FALSE))</f>
        <v>SB</v>
      </c>
      <c r="H2295" s="646">
        <v>13.545999999999999</v>
      </c>
      <c r="I2295" s="646">
        <v>14.597</v>
      </c>
      <c r="K2295" s="646">
        <v>147.35300000000001</v>
      </c>
      <c r="L2295" s="646">
        <v>148.404</v>
      </c>
      <c r="M2295" s="646" t="s">
        <v>121</v>
      </c>
      <c r="N2295" s="657" t="s">
        <v>115</v>
      </c>
      <c r="O2295" s="646" t="s">
        <v>441</v>
      </c>
    </row>
    <row r="2296" spans="1:15">
      <c r="A2296" s="647">
        <v>2295</v>
      </c>
      <c r="B2296" s="647">
        <v>32450</v>
      </c>
      <c r="C2296" s="646" t="s">
        <v>175</v>
      </c>
      <c r="D2296" s="646">
        <v>49</v>
      </c>
      <c r="F2296" s="654" t="str">
        <f>IF(M2296="R",VLOOKUP(D2296,'Routes and Directions'!$A$2:$D$283,3,FALSE),VLOOKUP(D2296,'Routes and Directions'!$A$2:$D$283,4,FALSE))</f>
        <v>SB</v>
      </c>
      <c r="G2296" s="646" t="s">
        <v>118</v>
      </c>
      <c r="H2296" s="646">
        <v>14.597</v>
      </c>
      <c r="I2296" s="646">
        <v>14.708</v>
      </c>
      <c r="K2296" s="646">
        <v>148.404</v>
      </c>
      <c r="L2296" s="646">
        <v>148.51499999999999</v>
      </c>
      <c r="M2296" s="646" t="s">
        <v>121</v>
      </c>
      <c r="N2296" s="657" t="s">
        <v>115</v>
      </c>
      <c r="O2296" s="646" t="s">
        <v>441</v>
      </c>
    </row>
    <row r="2297" spans="1:15">
      <c r="A2297" s="647">
        <v>2296</v>
      </c>
      <c r="B2297" s="647">
        <v>32500</v>
      </c>
      <c r="C2297" s="646" t="s">
        <v>175</v>
      </c>
      <c r="D2297" s="646">
        <v>49</v>
      </c>
      <c r="F2297" s="654" t="str">
        <f>IF(M2297="R",VLOOKUP(D2297,'Routes and Directions'!$A$2:$D$283,3,FALSE),VLOOKUP(D2297,'Routes and Directions'!$A$2:$D$283,4,FALSE))</f>
        <v>SB</v>
      </c>
      <c r="H2297" s="646">
        <v>14.765000000000001</v>
      </c>
      <c r="I2297" s="646">
        <v>14.856</v>
      </c>
      <c r="K2297" s="646">
        <v>148.51499999999999</v>
      </c>
      <c r="L2297" s="646">
        <v>148.60599999999999</v>
      </c>
      <c r="M2297" s="646" t="s">
        <v>121</v>
      </c>
      <c r="N2297" s="657" t="s">
        <v>115</v>
      </c>
      <c r="O2297" s="646" t="s">
        <v>441</v>
      </c>
    </row>
    <row r="2298" spans="1:15">
      <c r="A2298" s="647">
        <v>2297</v>
      </c>
      <c r="B2298" s="647">
        <v>33100</v>
      </c>
      <c r="C2298" s="646" t="s">
        <v>175</v>
      </c>
      <c r="D2298" s="646">
        <v>49</v>
      </c>
      <c r="F2298" s="654" t="str">
        <f>IF(M2298="R",VLOOKUP(D2298,'Routes and Directions'!$A$2:$D$283,3,FALSE),VLOOKUP(D2298,'Routes and Directions'!$A$2:$D$283,4,FALSE))</f>
        <v>SB</v>
      </c>
      <c r="H2298" s="646">
        <v>14.891</v>
      </c>
      <c r="I2298" s="646">
        <v>34.582999999999998</v>
      </c>
      <c r="K2298" s="646">
        <v>148.60599999999999</v>
      </c>
      <c r="L2298" s="646">
        <v>168.298</v>
      </c>
      <c r="M2298" s="646" t="s">
        <v>121</v>
      </c>
      <c r="N2298" s="657" t="s">
        <v>115</v>
      </c>
      <c r="O2298" s="646" t="s">
        <v>441</v>
      </c>
    </row>
    <row r="2299" spans="1:15">
      <c r="A2299" s="647">
        <v>2298</v>
      </c>
      <c r="B2299" s="647">
        <v>36720</v>
      </c>
      <c r="C2299" s="646" t="s">
        <v>175</v>
      </c>
      <c r="D2299" s="646">
        <v>49</v>
      </c>
      <c r="F2299" s="654" t="str">
        <f>IF(M2299="R",VLOOKUP(D2299,'Routes and Directions'!$A$2:$D$283,3,FALSE),VLOOKUP(D2299,'Routes and Directions'!$A$2:$D$283,4,FALSE))</f>
        <v>SB</v>
      </c>
      <c r="H2299" s="646">
        <v>34.799999999999997</v>
      </c>
      <c r="I2299" s="646">
        <v>38.232999999999997</v>
      </c>
      <c r="K2299" s="646">
        <v>168.298</v>
      </c>
      <c r="L2299" s="646">
        <v>171.73099999999999</v>
      </c>
      <c r="M2299" s="646" t="s">
        <v>121</v>
      </c>
      <c r="N2299" s="657" t="s">
        <v>115</v>
      </c>
      <c r="O2299" s="646" t="s">
        <v>441</v>
      </c>
    </row>
    <row r="2300" spans="1:15">
      <c r="A2300" s="647">
        <v>2299</v>
      </c>
      <c r="B2300" s="647">
        <v>37600</v>
      </c>
      <c r="C2300" s="646" t="s">
        <v>177</v>
      </c>
      <c r="D2300" s="646">
        <v>49</v>
      </c>
      <c r="F2300" s="654" t="str">
        <f>IF(M2300="R",VLOOKUP(D2300,'Routes and Directions'!$A$2:$D$283,3,FALSE),VLOOKUP(D2300,'Routes and Directions'!$A$2:$D$283,4,FALSE))</f>
        <v>SB</v>
      </c>
      <c r="H2300" s="646">
        <v>0</v>
      </c>
      <c r="I2300" s="646">
        <v>2.3839999999999999</v>
      </c>
      <c r="K2300" s="646">
        <v>171.73099999999999</v>
      </c>
      <c r="L2300" s="646">
        <v>174.11500000000001</v>
      </c>
      <c r="M2300" s="646" t="s">
        <v>121</v>
      </c>
      <c r="N2300" s="657" t="s">
        <v>115</v>
      </c>
      <c r="O2300" s="646" t="s">
        <v>441</v>
      </c>
    </row>
    <row r="2301" spans="1:15">
      <c r="A2301" s="647">
        <v>2300</v>
      </c>
      <c r="B2301" s="647">
        <v>37600</v>
      </c>
      <c r="C2301" s="646" t="s">
        <v>177</v>
      </c>
      <c r="D2301" s="646">
        <v>49</v>
      </c>
      <c r="F2301" s="654" t="str">
        <f>IF(M2301="R",VLOOKUP(D2301,'Routes and Directions'!$A$2:$D$283,3,FALSE),VLOOKUP(D2301,'Routes and Directions'!$A$2:$D$283,4,FALSE))</f>
        <v>SB</v>
      </c>
      <c r="H2301" s="646">
        <v>2.3839999999999999</v>
      </c>
      <c r="I2301" s="646">
        <v>2.3929999999999998</v>
      </c>
      <c r="K2301" s="646">
        <v>174.11500000000001</v>
      </c>
      <c r="L2301" s="646">
        <v>174.124</v>
      </c>
      <c r="M2301" s="646" t="s">
        <v>121</v>
      </c>
      <c r="N2301" s="657" t="s">
        <v>123</v>
      </c>
      <c r="O2301" s="646" t="s">
        <v>441</v>
      </c>
    </row>
    <row r="2302" spans="1:15">
      <c r="A2302" s="647">
        <v>2301</v>
      </c>
      <c r="B2302" s="647">
        <v>37600</v>
      </c>
      <c r="C2302" s="646" t="s">
        <v>177</v>
      </c>
      <c r="D2302" s="646">
        <v>49</v>
      </c>
      <c r="F2302" s="654" t="str">
        <f>IF(M2302="R",VLOOKUP(D2302,'Routes and Directions'!$A$2:$D$283,3,FALSE),VLOOKUP(D2302,'Routes and Directions'!$A$2:$D$283,4,FALSE))</f>
        <v>SB</v>
      </c>
      <c r="H2302" s="646">
        <v>2.3929999999999998</v>
      </c>
      <c r="I2302" s="646">
        <v>2.4700000000000002</v>
      </c>
      <c r="K2302" s="646">
        <v>174.124</v>
      </c>
      <c r="L2302" s="646">
        <v>174.20099999999999</v>
      </c>
      <c r="M2302" s="646" t="s">
        <v>121</v>
      </c>
      <c r="N2302" s="657" t="s">
        <v>115</v>
      </c>
      <c r="O2302" s="646" t="s">
        <v>441</v>
      </c>
    </row>
    <row r="2303" spans="1:15">
      <c r="A2303" s="647">
        <v>2302</v>
      </c>
      <c r="B2303" s="647">
        <v>39050</v>
      </c>
      <c r="C2303" s="646" t="s">
        <v>177</v>
      </c>
      <c r="D2303" s="646">
        <v>49</v>
      </c>
      <c r="F2303" s="654" t="str">
        <f>IF(M2303="R",VLOOKUP(D2303,'Routes and Directions'!$A$2:$D$283,3,FALSE),VLOOKUP(D2303,'Routes and Directions'!$A$2:$D$283,4,FALSE))</f>
        <v>SB</v>
      </c>
      <c r="H2303" s="646">
        <v>2.4700000000000002</v>
      </c>
      <c r="I2303" s="646">
        <v>2.5070000000000001</v>
      </c>
      <c r="K2303" s="646">
        <v>174.20099999999999</v>
      </c>
      <c r="L2303" s="646">
        <v>174.238</v>
      </c>
      <c r="M2303" s="646" t="s">
        <v>121</v>
      </c>
      <c r="N2303" s="657" t="s">
        <v>123</v>
      </c>
      <c r="O2303" s="646" t="s">
        <v>441</v>
      </c>
    </row>
    <row r="2304" spans="1:15">
      <c r="A2304" s="647">
        <v>2303</v>
      </c>
      <c r="B2304" s="647">
        <v>39100</v>
      </c>
      <c r="C2304" s="646" t="s">
        <v>177</v>
      </c>
      <c r="D2304" s="646">
        <v>49</v>
      </c>
      <c r="F2304" s="654" t="str">
        <f>IF(M2304="R",VLOOKUP(D2304,'Routes and Directions'!$A$2:$D$283,3,FALSE),VLOOKUP(D2304,'Routes and Directions'!$A$2:$D$283,4,FALSE))</f>
        <v>SB</v>
      </c>
      <c r="H2304" s="646">
        <v>2.5070000000000001</v>
      </c>
      <c r="I2304" s="646">
        <v>3.048</v>
      </c>
      <c r="K2304" s="646">
        <v>174.238</v>
      </c>
      <c r="L2304" s="646">
        <v>174.779</v>
      </c>
      <c r="M2304" s="646" t="s">
        <v>121</v>
      </c>
      <c r="N2304" s="657" t="s">
        <v>115</v>
      </c>
      <c r="O2304" s="646" t="s">
        <v>441</v>
      </c>
    </row>
    <row r="2305" spans="1:15">
      <c r="A2305" s="647">
        <v>2304</v>
      </c>
      <c r="B2305" s="647">
        <v>39100</v>
      </c>
      <c r="C2305" s="646" t="s">
        <v>177</v>
      </c>
      <c r="D2305" s="646">
        <v>49</v>
      </c>
      <c r="F2305" s="654" t="str">
        <f>IF(M2305="R",VLOOKUP(D2305,'Routes and Directions'!$A$2:$D$283,3,FALSE),VLOOKUP(D2305,'Routes and Directions'!$A$2:$D$283,4,FALSE))</f>
        <v>SB</v>
      </c>
      <c r="H2305" s="646">
        <v>3.048</v>
      </c>
      <c r="I2305" s="646">
        <v>7.6989999999999998</v>
      </c>
      <c r="K2305" s="646">
        <v>174.779</v>
      </c>
      <c r="L2305" s="646">
        <v>179.43</v>
      </c>
      <c r="M2305" s="646" t="s">
        <v>121</v>
      </c>
      <c r="N2305" s="657" t="s">
        <v>123</v>
      </c>
      <c r="O2305" s="646" t="s">
        <v>441</v>
      </c>
    </row>
    <row r="2306" spans="1:15">
      <c r="A2306" s="647">
        <v>2305</v>
      </c>
      <c r="B2306" s="647">
        <v>44200</v>
      </c>
      <c r="C2306" s="646" t="s">
        <v>177</v>
      </c>
      <c r="D2306" s="646">
        <v>49</v>
      </c>
      <c r="F2306" s="654" t="str">
        <f>IF(M2306="R",VLOOKUP(D2306,'Routes and Directions'!$A$2:$D$283,3,FALSE),VLOOKUP(D2306,'Routes and Directions'!$A$2:$D$283,4,FALSE))</f>
        <v>SB</v>
      </c>
      <c r="G2306" s="646" t="s">
        <v>118</v>
      </c>
      <c r="H2306" s="646">
        <v>7.6989999999999998</v>
      </c>
      <c r="I2306" s="646">
        <v>11.007999999999999</v>
      </c>
      <c r="K2306" s="646">
        <v>179.43</v>
      </c>
      <c r="L2306" s="646">
        <v>182.739</v>
      </c>
      <c r="M2306" s="646" t="s">
        <v>121</v>
      </c>
      <c r="N2306" s="657" t="s">
        <v>123</v>
      </c>
      <c r="O2306" s="646" t="s">
        <v>441</v>
      </c>
    </row>
    <row r="2307" spans="1:15">
      <c r="A2307" s="647">
        <v>2306</v>
      </c>
      <c r="B2307" s="647">
        <v>44200</v>
      </c>
      <c r="C2307" s="646" t="s">
        <v>177</v>
      </c>
      <c r="D2307" s="646">
        <v>49</v>
      </c>
      <c r="F2307" s="654" t="str">
        <f>IF(M2307="R",VLOOKUP(D2307,'Routes and Directions'!$A$2:$D$283,3,FALSE),VLOOKUP(D2307,'Routes and Directions'!$A$2:$D$283,4,FALSE))</f>
        <v>SB</v>
      </c>
      <c r="G2307" s="646" t="s">
        <v>118</v>
      </c>
      <c r="H2307" s="646">
        <v>11.007999999999999</v>
      </c>
      <c r="I2307" s="646">
        <v>11.1</v>
      </c>
      <c r="K2307" s="646">
        <v>182.739</v>
      </c>
      <c r="L2307" s="646">
        <v>182.83099999999999</v>
      </c>
      <c r="M2307" s="646" t="s">
        <v>121</v>
      </c>
      <c r="N2307" s="657" t="s">
        <v>115</v>
      </c>
      <c r="O2307" s="646" t="s">
        <v>441</v>
      </c>
    </row>
    <row r="2308" spans="1:15">
      <c r="A2308" s="647">
        <v>2307</v>
      </c>
      <c r="B2308" s="647">
        <v>45000</v>
      </c>
      <c r="C2308" s="646" t="s">
        <v>177</v>
      </c>
      <c r="D2308" s="646">
        <v>49</v>
      </c>
      <c r="F2308" s="654" t="str">
        <f>IF(M2308="R",VLOOKUP(D2308,'Routes and Directions'!$A$2:$D$283,3,FALSE),VLOOKUP(D2308,'Routes and Directions'!$A$2:$D$283,4,FALSE))</f>
        <v>SB</v>
      </c>
      <c r="H2308" s="646">
        <v>11.1</v>
      </c>
      <c r="I2308" s="646">
        <v>11.372999999999999</v>
      </c>
      <c r="K2308" s="646">
        <v>182.83099999999999</v>
      </c>
      <c r="L2308" s="646">
        <v>183.10400000000001</v>
      </c>
      <c r="M2308" s="646" t="s">
        <v>121</v>
      </c>
      <c r="N2308" s="657" t="s">
        <v>115</v>
      </c>
      <c r="O2308" s="646" t="s">
        <v>441</v>
      </c>
    </row>
    <row r="2309" spans="1:15">
      <c r="A2309" s="647">
        <v>2308</v>
      </c>
      <c r="B2309" s="647">
        <v>45399</v>
      </c>
      <c r="C2309" s="646" t="s">
        <v>176</v>
      </c>
      <c r="D2309" s="646">
        <v>49</v>
      </c>
      <c r="F2309" s="654" t="str">
        <f>IF(M2309="R",VLOOKUP(D2309,'Routes and Directions'!$A$2:$D$283,3,FALSE),VLOOKUP(D2309,'Routes and Directions'!$A$2:$D$283,4,FALSE))</f>
        <v>SB</v>
      </c>
      <c r="H2309" s="646">
        <v>0</v>
      </c>
      <c r="I2309" s="646">
        <v>0.18</v>
      </c>
      <c r="K2309" s="646">
        <v>183.10400000000001</v>
      </c>
      <c r="L2309" s="646">
        <v>183.28399999999999</v>
      </c>
      <c r="M2309" s="646" t="s">
        <v>121</v>
      </c>
      <c r="N2309" s="657" t="s">
        <v>115</v>
      </c>
      <c r="O2309" s="646" t="s">
        <v>441</v>
      </c>
    </row>
    <row r="2310" spans="1:15">
      <c r="A2310" s="647">
        <v>2309</v>
      </c>
      <c r="B2310" s="647">
        <v>45399</v>
      </c>
      <c r="C2310" s="646" t="s">
        <v>176</v>
      </c>
      <c r="D2310" s="646">
        <v>49</v>
      </c>
      <c r="F2310" s="654" t="str">
        <f>IF(M2310="R",VLOOKUP(D2310,'Routes and Directions'!$A$2:$D$283,3,FALSE),VLOOKUP(D2310,'Routes and Directions'!$A$2:$D$283,4,FALSE))</f>
        <v>SB</v>
      </c>
      <c r="H2310" s="646">
        <v>0.18</v>
      </c>
      <c r="I2310" s="646">
        <v>0.68</v>
      </c>
      <c r="K2310" s="646">
        <v>183.28399999999999</v>
      </c>
      <c r="L2310" s="646">
        <v>183.78399999999999</v>
      </c>
      <c r="M2310" s="646" t="s">
        <v>121</v>
      </c>
      <c r="N2310" s="657" t="s">
        <v>123</v>
      </c>
      <c r="O2310" s="646" t="s">
        <v>441</v>
      </c>
    </row>
    <row r="2311" spans="1:15">
      <c r="A2311" s="647">
        <v>2310</v>
      </c>
      <c r="B2311" s="647">
        <v>45399</v>
      </c>
      <c r="C2311" s="646" t="s">
        <v>176</v>
      </c>
      <c r="D2311" s="646">
        <v>49</v>
      </c>
      <c r="F2311" s="654" t="str">
        <f>IF(M2311="R",VLOOKUP(D2311,'Routes and Directions'!$A$2:$D$283,3,FALSE),VLOOKUP(D2311,'Routes and Directions'!$A$2:$D$283,4,FALSE))</f>
        <v>SB</v>
      </c>
      <c r="H2311" s="646">
        <v>0.68</v>
      </c>
      <c r="I2311" s="646">
        <v>1.63</v>
      </c>
      <c r="K2311" s="646">
        <v>183.78399999999999</v>
      </c>
      <c r="L2311" s="646">
        <v>184.73400000000001</v>
      </c>
      <c r="M2311" s="646" t="s">
        <v>121</v>
      </c>
      <c r="N2311" s="657" t="s">
        <v>115</v>
      </c>
      <c r="O2311" s="646" t="s">
        <v>441</v>
      </c>
    </row>
    <row r="2312" spans="1:15">
      <c r="A2312" s="647">
        <v>2311</v>
      </c>
      <c r="B2312" s="647">
        <v>45399</v>
      </c>
      <c r="C2312" s="646" t="s">
        <v>176</v>
      </c>
      <c r="D2312" s="646">
        <v>49</v>
      </c>
      <c r="F2312" s="654" t="str">
        <f>IF(M2312="R",VLOOKUP(D2312,'Routes and Directions'!$A$2:$D$283,3,FALSE),VLOOKUP(D2312,'Routes and Directions'!$A$2:$D$283,4,FALSE))</f>
        <v>SB</v>
      </c>
      <c r="H2312" s="646">
        <v>1.63</v>
      </c>
      <c r="I2312" s="646">
        <v>2.194</v>
      </c>
      <c r="K2312" s="646">
        <v>184.73400000000001</v>
      </c>
      <c r="L2312" s="646">
        <v>185.298</v>
      </c>
      <c r="M2312" s="646" t="s">
        <v>121</v>
      </c>
      <c r="N2312" s="657" t="s">
        <v>123</v>
      </c>
      <c r="O2312" s="646" t="s">
        <v>441</v>
      </c>
    </row>
    <row r="2313" spans="1:15">
      <c r="A2313" s="647">
        <v>2312</v>
      </c>
      <c r="B2313" s="647">
        <v>45399</v>
      </c>
      <c r="C2313" s="646" t="s">
        <v>176</v>
      </c>
      <c r="D2313" s="646">
        <v>49</v>
      </c>
      <c r="F2313" s="654" t="str">
        <f>IF(M2313="R",VLOOKUP(D2313,'Routes and Directions'!$A$2:$D$283,3,FALSE),VLOOKUP(D2313,'Routes and Directions'!$A$2:$D$283,4,FALSE))</f>
        <v>SB</v>
      </c>
      <c r="H2313" s="646">
        <v>2.194</v>
      </c>
      <c r="I2313" s="646">
        <v>13.16</v>
      </c>
      <c r="K2313" s="646">
        <v>185.298</v>
      </c>
      <c r="L2313" s="646">
        <v>196.26400000000001</v>
      </c>
      <c r="M2313" s="646" t="s">
        <v>121</v>
      </c>
      <c r="N2313" s="657" t="s">
        <v>115</v>
      </c>
      <c r="O2313" s="646" t="s">
        <v>441</v>
      </c>
    </row>
    <row r="2314" spans="1:15">
      <c r="A2314" s="647">
        <v>2313</v>
      </c>
      <c r="B2314" s="647">
        <v>45399</v>
      </c>
      <c r="C2314" s="646" t="s">
        <v>176</v>
      </c>
      <c r="D2314" s="646">
        <v>49</v>
      </c>
      <c r="F2314" s="654" t="str">
        <f>IF(M2314="R",VLOOKUP(D2314,'Routes and Directions'!$A$2:$D$283,3,FALSE),VLOOKUP(D2314,'Routes and Directions'!$A$2:$D$283,4,FALSE))</f>
        <v>SB</v>
      </c>
      <c r="H2314" s="646">
        <v>13.16</v>
      </c>
      <c r="I2314" s="646">
        <v>13.263</v>
      </c>
      <c r="K2314" s="646">
        <v>196.26400000000001</v>
      </c>
      <c r="L2314" s="646">
        <v>196.36699999999999</v>
      </c>
      <c r="M2314" s="646" t="s">
        <v>121</v>
      </c>
      <c r="N2314" s="657" t="s">
        <v>123</v>
      </c>
      <c r="O2314" s="646" t="s">
        <v>441</v>
      </c>
    </row>
    <row r="2315" spans="1:15">
      <c r="A2315" s="647">
        <v>2314</v>
      </c>
      <c r="B2315" s="647">
        <v>48800</v>
      </c>
      <c r="C2315" s="646" t="s">
        <v>176</v>
      </c>
      <c r="D2315" s="646">
        <v>49</v>
      </c>
      <c r="F2315" s="654" t="str">
        <f>IF(M2315="R",VLOOKUP(D2315,'Routes and Directions'!$A$2:$D$283,3,FALSE),VLOOKUP(D2315,'Routes and Directions'!$A$2:$D$283,4,FALSE))</f>
        <v>SB</v>
      </c>
      <c r="G2315" s="646" t="s">
        <v>118</v>
      </c>
      <c r="H2315" s="646">
        <v>13.263</v>
      </c>
      <c r="I2315" s="646">
        <v>14.475</v>
      </c>
      <c r="K2315" s="646">
        <v>196.36699999999999</v>
      </c>
      <c r="L2315" s="646">
        <v>197.57900000000001</v>
      </c>
      <c r="M2315" s="646" t="s">
        <v>121</v>
      </c>
      <c r="N2315" s="657" t="s">
        <v>123</v>
      </c>
      <c r="O2315" s="646" t="s">
        <v>441</v>
      </c>
    </row>
    <row r="2316" spans="1:15">
      <c r="A2316" s="647">
        <v>2315</v>
      </c>
      <c r="B2316" s="647">
        <v>49600</v>
      </c>
      <c r="C2316" s="646" t="s">
        <v>176</v>
      </c>
      <c r="D2316" s="646">
        <v>49</v>
      </c>
      <c r="F2316" s="654" t="str">
        <f>IF(M2316="R",VLOOKUP(D2316,'Routes and Directions'!$A$2:$D$283,3,FALSE),VLOOKUP(D2316,'Routes and Directions'!$A$2:$D$283,4,FALSE))</f>
        <v>SB</v>
      </c>
      <c r="H2316" s="646">
        <v>15.061999999999999</v>
      </c>
      <c r="I2316" s="646">
        <v>21.800999999999998</v>
      </c>
      <c r="K2316" s="646">
        <v>197.57900000000001</v>
      </c>
      <c r="L2316" s="646">
        <v>204.31800000000001</v>
      </c>
      <c r="M2316" s="646" t="s">
        <v>121</v>
      </c>
      <c r="N2316" s="657" t="s">
        <v>115</v>
      </c>
      <c r="O2316" s="646" t="s">
        <v>441</v>
      </c>
    </row>
    <row r="2317" spans="1:15">
      <c r="A2317" s="647">
        <v>2316</v>
      </c>
      <c r="B2317" s="647">
        <v>50830</v>
      </c>
      <c r="C2317" s="646" t="s">
        <v>176</v>
      </c>
      <c r="D2317" s="646">
        <v>49</v>
      </c>
      <c r="F2317" s="654" t="str">
        <f>IF(M2317="R",VLOOKUP(D2317,'Routes and Directions'!$A$2:$D$283,3,FALSE),VLOOKUP(D2317,'Routes and Directions'!$A$2:$D$283,4,FALSE))</f>
        <v>SB</v>
      </c>
      <c r="G2317" s="646" t="s">
        <v>118</v>
      </c>
      <c r="H2317" s="646">
        <v>21.800999999999998</v>
      </c>
      <c r="I2317" s="646">
        <v>22.044</v>
      </c>
      <c r="K2317" s="646">
        <v>204.31800000000001</v>
      </c>
      <c r="L2317" s="646">
        <v>204.56100000000001</v>
      </c>
      <c r="M2317" s="646" t="s">
        <v>121</v>
      </c>
      <c r="N2317" s="657" t="s">
        <v>115</v>
      </c>
      <c r="O2317" s="646" t="s">
        <v>441</v>
      </c>
    </row>
    <row r="2318" spans="1:15">
      <c r="A2318" s="647">
        <v>2317</v>
      </c>
      <c r="B2318" s="647">
        <v>50890</v>
      </c>
      <c r="C2318" s="646" t="s">
        <v>176</v>
      </c>
      <c r="D2318" s="646">
        <v>49</v>
      </c>
      <c r="F2318" s="654" t="str">
        <f>IF(M2318="R",VLOOKUP(D2318,'Routes and Directions'!$A$2:$D$283,3,FALSE),VLOOKUP(D2318,'Routes and Directions'!$A$2:$D$283,4,FALSE))</f>
        <v>SB</v>
      </c>
      <c r="H2318" s="646">
        <v>22.207999999999998</v>
      </c>
      <c r="I2318" s="646">
        <v>24.346</v>
      </c>
      <c r="K2318" s="646">
        <v>204.56100000000001</v>
      </c>
      <c r="L2318" s="646">
        <v>206.69900000000001</v>
      </c>
      <c r="M2318" s="646" t="s">
        <v>121</v>
      </c>
      <c r="N2318" s="657" t="s">
        <v>115</v>
      </c>
      <c r="O2318" s="646" t="s">
        <v>441</v>
      </c>
    </row>
    <row r="2319" spans="1:15">
      <c r="A2319" s="647">
        <v>2318</v>
      </c>
      <c r="B2319" s="647">
        <v>50960</v>
      </c>
      <c r="C2319" s="646" t="s">
        <v>176</v>
      </c>
      <c r="D2319" s="646">
        <v>49</v>
      </c>
      <c r="F2319" s="654" t="str">
        <f>IF(M2319="R",VLOOKUP(D2319,'Routes and Directions'!$A$2:$D$283,3,FALSE),VLOOKUP(D2319,'Routes and Directions'!$A$2:$D$283,4,FALSE))</f>
        <v>SB</v>
      </c>
      <c r="G2319" s="646" t="s">
        <v>118</v>
      </c>
      <c r="H2319" s="646">
        <v>24.346</v>
      </c>
      <c r="I2319" s="646">
        <v>25.702000000000002</v>
      </c>
      <c r="K2319" s="646">
        <v>206.69900000000001</v>
      </c>
      <c r="L2319" s="646">
        <v>208.05500000000001</v>
      </c>
      <c r="M2319" s="646" t="s">
        <v>121</v>
      </c>
      <c r="N2319" s="657" t="s">
        <v>115</v>
      </c>
      <c r="O2319" s="646" t="s">
        <v>441</v>
      </c>
    </row>
    <row r="2320" spans="1:15">
      <c r="A2320" s="647">
        <v>2319</v>
      </c>
      <c r="B2320" s="647">
        <v>51450</v>
      </c>
      <c r="C2320" s="646" t="s">
        <v>176</v>
      </c>
      <c r="D2320" s="646">
        <v>49</v>
      </c>
      <c r="F2320" s="654" t="str">
        <f>IF(M2320="R",VLOOKUP(D2320,'Routes and Directions'!$A$2:$D$283,3,FALSE),VLOOKUP(D2320,'Routes and Directions'!$A$2:$D$283,4,FALSE))</f>
        <v>SB</v>
      </c>
      <c r="H2320" s="646">
        <v>26.411999999999999</v>
      </c>
      <c r="I2320" s="646">
        <v>32.533999999999999</v>
      </c>
      <c r="K2320" s="646">
        <v>208.05500000000001</v>
      </c>
      <c r="L2320" s="646">
        <v>214.17699999999999</v>
      </c>
      <c r="M2320" s="646" t="s">
        <v>121</v>
      </c>
      <c r="N2320" s="657" t="s">
        <v>115</v>
      </c>
      <c r="O2320" s="646" t="s">
        <v>441</v>
      </c>
    </row>
    <row r="2321" spans="1:15">
      <c r="A2321" s="647">
        <v>2320</v>
      </c>
      <c r="B2321" s="647">
        <v>52230</v>
      </c>
      <c r="C2321" s="646" t="s">
        <v>176</v>
      </c>
      <c r="D2321" s="646">
        <v>49</v>
      </c>
      <c r="F2321" s="654" t="str">
        <f>IF(M2321="R",VLOOKUP(D2321,'Routes and Directions'!$A$2:$D$283,3,FALSE),VLOOKUP(D2321,'Routes and Directions'!$A$2:$D$283,4,FALSE))</f>
        <v>SB</v>
      </c>
      <c r="G2321" s="646" t="s">
        <v>118</v>
      </c>
      <c r="H2321" s="646">
        <v>32.533999999999999</v>
      </c>
      <c r="I2321" s="646">
        <v>32.637</v>
      </c>
      <c r="K2321" s="646">
        <v>214.17699999999999</v>
      </c>
      <c r="L2321" s="646">
        <v>214.28</v>
      </c>
      <c r="M2321" s="646" t="s">
        <v>121</v>
      </c>
      <c r="N2321" s="657" t="s">
        <v>115</v>
      </c>
      <c r="O2321" s="646" t="s">
        <v>441</v>
      </c>
    </row>
    <row r="2322" spans="1:15">
      <c r="A2322" s="647">
        <v>2321</v>
      </c>
      <c r="B2322" s="647">
        <v>52300</v>
      </c>
      <c r="C2322" s="646" t="s">
        <v>182</v>
      </c>
      <c r="D2322" s="646">
        <v>49</v>
      </c>
      <c r="F2322" s="654" t="str">
        <f>IF(M2322="R",VLOOKUP(D2322,'Routes and Directions'!$A$2:$D$283,3,FALSE),VLOOKUP(D2322,'Routes and Directions'!$A$2:$D$283,4,FALSE))</f>
        <v>SB</v>
      </c>
      <c r="G2322" s="646" t="s">
        <v>118</v>
      </c>
      <c r="H2322" s="646">
        <v>0</v>
      </c>
      <c r="I2322" s="646">
        <v>0.182</v>
      </c>
      <c r="K2322" s="646">
        <v>214.28</v>
      </c>
      <c r="L2322" s="646">
        <v>214.46199999999999</v>
      </c>
      <c r="M2322" s="646" t="s">
        <v>121</v>
      </c>
      <c r="N2322" s="657" t="s">
        <v>115</v>
      </c>
      <c r="O2322" s="646" t="s">
        <v>441</v>
      </c>
    </row>
    <row r="2323" spans="1:15">
      <c r="A2323" s="647">
        <v>2322</v>
      </c>
      <c r="B2323" s="647">
        <v>52500</v>
      </c>
      <c r="C2323" s="646" t="s">
        <v>182</v>
      </c>
      <c r="D2323" s="646">
        <v>49</v>
      </c>
      <c r="F2323" s="654" t="str">
        <f>IF(M2323="R",VLOOKUP(D2323,'Routes and Directions'!$A$2:$D$283,3,FALSE),VLOOKUP(D2323,'Routes and Directions'!$A$2:$D$283,4,FALSE))</f>
        <v>SB</v>
      </c>
      <c r="H2323" s="646">
        <v>0.19400000000000001</v>
      </c>
      <c r="I2323" s="646">
        <v>9.3719999999999999</v>
      </c>
      <c r="K2323" s="646">
        <v>214.46199999999999</v>
      </c>
      <c r="L2323" s="646">
        <v>223.64</v>
      </c>
      <c r="M2323" s="646" t="s">
        <v>121</v>
      </c>
      <c r="N2323" s="657" t="s">
        <v>115</v>
      </c>
      <c r="O2323" s="646" t="s">
        <v>441</v>
      </c>
    </row>
    <row r="2324" spans="1:15">
      <c r="A2324" s="647">
        <v>2323</v>
      </c>
      <c r="B2324" s="647">
        <v>53600</v>
      </c>
      <c r="C2324" s="646" t="s">
        <v>179</v>
      </c>
      <c r="D2324" s="646">
        <v>49</v>
      </c>
      <c r="F2324" s="654" t="str">
        <f>IF(M2324="R",VLOOKUP(D2324,'Routes and Directions'!$A$2:$D$283,3,FALSE),VLOOKUP(D2324,'Routes and Directions'!$A$2:$D$283,4,FALSE))</f>
        <v>SB</v>
      </c>
      <c r="H2324" s="646">
        <v>0</v>
      </c>
      <c r="I2324" s="646">
        <v>2.9369999999999998</v>
      </c>
      <c r="K2324" s="646">
        <v>223.64</v>
      </c>
      <c r="L2324" s="646">
        <v>226.577</v>
      </c>
      <c r="M2324" s="646" t="s">
        <v>121</v>
      </c>
      <c r="N2324" s="657" t="s">
        <v>115</v>
      </c>
      <c r="O2324" s="646" t="s">
        <v>441</v>
      </c>
    </row>
    <row r="2325" spans="1:15">
      <c r="A2325" s="647">
        <v>2324</v>
      </c>
      <c r="B2325" s="647">
        <v>53800</v>
      </c>
      <c r="C2325" s="646" t="s">
        <v>179</v>
      </c>
      <c r="D2325" s="646">
        <v>49</v>
      </c>
      <c r="F2325" s="654" t="str">
        <f>IF(M2325="R",VLOOKUP(D2325,'Routes and Directions'!$A$2:$D$283,3,FALSE),VLOOKUP(D2325,'Routes and Directions'!$A$2:$D$283,4,FALSE))</f>
        <v>SB</v>
      </c>
      <c r="G2325" s="646" t="s">
        <v>118</v>
      </c>
      <c r="H2325" s="646">
        <v>2.9369999999999998</v>
      </c>
      <c r="I2325" s="646">
        <v>2.992</v>
      </c>
      <c r="K2325" s="646">
        <v>226.577</v>
      </c>
      <c r="L2325" s="646">
        <v>226.63200000000001</v>
      </c>
      <c r="M2325" s="646" t="s">
        <v>121</v>
      </c>
      <c r="N2325" s="657" t="s">
        <v>115</v>
      </c>
      <c r="O2325" s="646" t="s">
        <v>441</v>
      </c>
    </row>
    <row r="2326" spans="1:15">
      <c r="A2326" s="647">
        <v>2325</v>
      </c>
      <c r="B2326" s="647">
        <v>53900</v>
      </c>
      <c r="C2326" s="646" t="s">
        <v>179</v>
      </c>
      <c r="D2326" s="646">
        <v>49</v>
      </c>
      <c r="F2326" s="654" t="str">
        <f>IF(M2326="R",VLOOKUP(D2326,'Routes and Directions'!$A$2:$D$283,3,FALSE),VLOOKUP(D2326,'Routes and Directions'!$A$2:$D$283,4,FALSE))</f>
        <v>SB</v>
      </c>
      <c r="H2326" s="646">
        <v>3.0019999999999998</v>
      </c>
      <c r="I2326" s="646">
        <v>3.5910000000000002</v>
      </c>
      <c r="K2326" s="646">
        <v>226.63200000000001</v>
      </c>
      <c r="L2326" s="646">
        <v>227.221</v>
      </c>
      <c r="M2326" s="646" t="s">
        <v>121</v>
      </c>
      <c r="N2326" s="657" t="s">
        <v>115</v>
      </c>
      <c r="O2326" s="646" t="s">
        <v>441</v>
      </c>
    </row>
    <row r="2327" spans="1:15">
      <c r="A2327" s="647">
        <v>2326</v>
      </c>
      <c r="B2327" s="647">
        <v>54000</v>
      </c>
      <c r="C2327" s="646" t="s">
        <v>179</v>
      </c>
      <c r="D2327" s="646">
        <v>49</v>
      </c>
      <c r="F2327" s="654" t="str">
        <f>IF(M2327="R",VLOOKUP(D2327,'Routes and Directions'!$A$2:$D$283,3,FALSE),VLOOKUP(D2327,'Routes and Directions'!$A$2:$D$283,4,FALSE))</f>
        <v>SB</v>
      </c>
      <c r="G2327" s="646" t="s">
        <v>118</v>
      </c>
      <c r="H2327" s="646">
        <v>3.5910000000000002</v>
      </c>
      <c r="I2327" s="646">
        <v>3.9079999999999999</v>
      </c>
      <c r="K2327" s="646">
        <v>227.221</v>
      </c>
      <c r="L2327" s="646">
        <v>227.53800000000001</v>
      </c>
      <c r="M2327" s="646" t="s">
        <v>121</v>
      </c>
      <c r="N2327" s="657" t="s">
        <v>115</v>
      </c>
      <c r="O2327" s="646" t="s">
        <v>441</v>
      </c>
    </row>
    <row r="2328" spans="1:15">
      <c r="A2328" s="647">
        <v>2327</v>
      </c>
      <c r="B2328" s="647">
        <v>54300</v>
      </c>
      <c r="C2328" s="646" t="s">
        <v>179</v>
      </c>
      <c r="D2328" s="646">
        <v>49</v>
      </c>
      <c r="F2328" s="654" t="str">
        <f>IF(M2328="R",VLOOKUP(D2328,'Routes and Directions'!$A$2:$D$283,3,FALSE),VLOOKUP(D2328,'Routes and Directions'!$A$2:$D$283,4,FALSE))</f>
        <v>SB</v>
      </c>
      <c r="H2328" s="646">
        <v>3.9119999999999999</v>
      </c>
      <c r="I2328" s="646">
        <v>10.241</v>
      </c>
      <c r="K2328" s="646">
        <v>227.53800000000001</v>
      </c>
      <c r="L2328" s="646">
        <v>233.86699999999999</v>
      </c>
      <c r="M2328" s="646" t="s">
        <v>121</v>
      </c>
      <c r="N2328" s="657" t="s">
        <v>115</v>
      </c>
      <c r="O2328" s="646" t="s">
        <v>441</v>
      </c>
    </row>
    <row r="2329" spans="1:15">
      <c r="A2329" s="647">
        <v>2328</v>
      </c>
      <c r="B2329" s="647">
        <v>54810</v>
      </c>
      <c r="C2329" s="646" t="s">
        <v>179</v>
      </c>
      <c r="D2329" s="646">
        <v>49</v>
      </c>
      <c r="F2329" s="654" t="str">
        <f>IF(M2329="R",VLOOKUP(D2329,'Routes and Directions'!$A$2:$D$283,3,FALSE),VLOOKUP(D2329,'Routes and Directions'!$A$2:$D$283,4,FALSE))</f>
        <v>SB</v>
      </c>
      <c r="G2329" s="646" t="s">
        <v>118</v>
      </c>
      <c r="H2329" s="646">
        <v>10.241</v>
      </c>
      <c r="I2329" s="646">
        <v>10.504</v>
      </c>
      <c r="K2329" s="646">
        <v>233.86699999999999</v>
      </c>
      <c r="L2329" s="646">
        <v>234.13</v>
      </c>
      <c r="M2329" s="646" t="s">
        <v>121</v>
      </c>
      <c r="N2329" s="657" t="s">
        <v>115</v>
      </c>
      <c r="O2329" s="646" t="s">
        <v>441</v>
      </c>
    </row>
    <row r="2330" spans="1:15">
      <c r="A2330" s="647">
        <v>2329</v>
      </c>
      <c r="B2330" s="647">
        <v>54856</v>
      </c>
      <c r="C2330" s="646" t="s">
        <v>179</v>
      </c>
      <c r="D2330" s="646">
        <v>49</v>
      </c>
      <c r="F2330" s="654" t="str">
        <f>IF(M2330="R",VLOOKUP(D2330,'Routes and Directions'!$A$2:$D$283,3,FALSE),VLOOKUP(D2330,'Routes and Directions'!$A$2:$D$283,4,FALSE))</f>
        <v>SB</v>
      </c>
      <c r="H2330" s="646">
        <v>10.532</v>
      </c>
      <c r="I2330" s="646">
        <v>10.914</v>
      </c>
      <c r="K2330" s="646">
        <v>234.13</v>
      </c>
      <c r="L2330" s="646">
        <v>234.512</v>
      </c>
      <c r="M2330" s="646" t="s">
        <v>121</v>
      </c>
      <c r="N2330" s="657" t="s">
        <v>115</v>
      </c>
      <c r="O2330" s="646" t="s">
        <v>441</v>
      </c>
    </row>
    <row r="2331" spans="1:15">
      <c r="A2331" s="647">
        <v>2330</v>
      </c>
      <c r="B2331" s="647">
        <v>55000</v>
      </c>
      <c r="C2331" s="646" t="s">
        <v>179</v>
      </c>
      <c r="D2331" s="646">
        <v>49</v>
      </c>
      <c r="F2331" s="654" t="str">
        <f>IF(M2331="R",VLOOKUP(D2331,'Routes and Directions'!$A$2:$D$283,3,FALSE),VLOOKUP(D2331,'Routes and Directions'!$A$2:$D$283,4,FALSE))</f>
        <v>SB</v>
      </c>
      <c r="G2331" s="646" t="s">
        <v>118</v>
      </c>
      <c r="H2331" s="646">
        <v>10.914</v>
      </c>
      <c r="I2331" s="646">
        <v>11.096</v>
      </c>
      <c r="K2331" s="646">
        <v>234.512</v>
      </c>
      <c r="L2331" s="646">
        <v>234.69399999999999</v>
      </c>
      <c r="M2331" s="646" t="s">
        <v>121</v>
      </c>
      <c r="N2331" s="657" t="s">
        <v>115</v>
      </c>
      <c r="O2331" s="646" t="s">
        <v>441</v>
      </c>
    </row>
    <row r="2332" spans="1:15">
      <c r="A2332" s="647">
        <v>2331</v>
      </c>
      <c r="B2332" s="647">
        <v>55100</v>
      </c>
      <c r="C2332" s="646" t="s">
        <v>179</v>
      </c>
      <c r="D2332" s="646">
        <v>49</v>
      </c>
      <c r="F2332" s="654" t="str">
        <f>IF(M2332="R",VLOOKUP(D2332,'Routes and Directions'!$A$2:$D$283,3,FALSE),VLOOKUP(D2332,'Routes and Directions'!$A$2:$D$283,4,FALSE))</f>
        <v>SB</v>
      </c>
      <c r="H2332" s="646">
        <v>11.098000000000001</v>
      </c>
      <c r="I2332" s="646">
        <v>11.195</v>
      </c>
      <c r="K2332" s="646">
        <v>234.69399999999999</v>
      </c>
      <c r="L2332" s="646">
        <v>234.791</v>
      </c>
      <c r="M2332" s="646" t="s">
        <v>121</v>
      </c>
      <c r="N2332" s="657" t="s">
        <v>115</v>
      </c>
      <c r="O2332" s="646" t="s">
        <v>441</v>
      </c>
    </row>
    <row r="2333" spans="1:15">
      <c r="A2333" s="647">
        <v>2332</v>
      </c>
      <c r="B2333" s="647">
        <v>55400</v>
      </c>
      <c r="C2333" s="646" t="s">
        <v>179</v>
      </c>
      <c r="D2333" s="646">
        <v>49</v>
      </c>
      <c r="F2333" s="654" t="str">
        <f>IF(M2333="R",VLOOKUP(D2333,'Routes and Directions'!$A$2:$D$283,3,FALSE),VLOOKUP(D2333,'Routes and Directions'!$A$2:$D$283,4,FALSE))</f>
        <v>SB</v>
      </c>
      <c r="G2333" s="646" t="s">
        <v>118</v>
      </c>
      <c r="H2333" s="646">
        <v>11.195</v>
      </c>
      <c r="I2333" s="646">
        <v>12.789</v>
      </c>
      <c r="K2333" s="646">
        <v>234.791</v>
      </c>
      <c r="L2333" s="646">
        <v>236.38499999999999</v>
      </c>
      <c r="M2333" s="646" t="s">
        <v>121</v>
      </c>
      <c r="N2333" s="657" t="s">
        <v>115</v>
      </c>
      <c r="O2333" s="646" t="s">
        <v>441</v>
      </c>
    </row>
    <row r="2334" spans="1:15">
      <c r="A2334" s="647">
        <v>2333</v>
      </c>
      <c r="B2334" s="647">
        <v>55960</v>
      </c>
      <c r="C2334" s="646" t="s">
        <v>179</v>
      </c>
      <c r="D2334" s="646">
        <v>49</v>
      </c>
      <c r="F2334" s="654" t="str">
        <f>IF(M2334="R",VLOOKUP(D2334,'Routes and Directions'!$A$2:$D$283,3,FALSE),VLOOKUP(D2334,'Routes and Directions'!$A$2:$D$283,4,FALSE))</f>
        <v>SB</v>
      </c>
      <c r="H2334" s="646">
        <v>13.214</v>
      </c>
      <c r="I2334" s="646">
        <v>20.126000000000001</v>
      </c>
      <c r="K2334" s="646">
        <v>236.38499999999999</v>
      </c>
      <c r="L2334" s="646">
        <v>243.297</v>
      </c>
      <c r="M2334" s="646" t="s">
        <v>121</v>
      </c>
      <c r="N2334" s="657" t="s">
        <v>115</v>
      </c>
      <c r="O2334" s="646" t="s">
        <v>441</v>
      </c>
    </row>
    <row r="2335" spans="1:15">
      <c r="A2335" s="647">
        <v>2334</v>
      </c>
      <c r="B2335" s="647">
        <v>57900</v>
      </c>
      <c r="C2335" s="646" t="s">
        <v>179</v>
      </c>
      <c r="D2335" s="646">
        <v>49</v>
      </c>
      <c r="F2335" s="654" t="str">
        <f>IF(M2335="R",VLOOKUP(D2335,'Routes and Directions'!$A$2:$D$283,3,FALSE),VLOOKUP(D2335,'Routes and Directions'!$A$2:$D$283,4,FALSE))</f>
        <v>SB</v>
      </c>
      <c r="G2335" s="646" t="s">
        <v>118</v>
      </c>
      <c r="H2335" s="646">
        <v>20.126000000000001</v>
      </c>
      <c r="I2335" s="646">
        <v>20.292000000000002</v>
      </c>
      <c r="K2335" s="646">
        <v>243.297</v>
      </c>
      <c r="L2335" s="646">
        <v>243.46299999999999</v>
      </c>
      <c r="M2335" s="646" t="s">
        <v>121</v>
      </c>
      <c r="N2335" s="657" t="s">
        <v>115</v>
      </c>
      <c r="O2335" s="646" t="s">
        <v>441</v>
      </c>
    </row>
    <row r="2336" spans="1:15">
      <c r="A2336" s="647">
        <v>2335</v>
      </c>
      <c r="B2336" s="647">
        <v>58000</v>
      </c>
      <c r="C2336" s="646" t="s">
        <v>179</v>
      </c>
      <c r="D2336" s="646">
        <v>49</v>
      </c>
      <c r="F2336" s="654" t="str">
        <f>IF(M2336="R",VLOOKUP(D2336,'Routes and Directions'!$A$2:$D$283,3,FALSE),VLOOKUP(D2336,'Routes and Directions'!$A$2:$D$283,4,FALSE))</f>
        <v>SB</v>
      </c>
      <c r="H2336" s="646">
        <v>20.29</v>
      </c>
      <c r="I2336" s="646">
        <v>29.837</v>
      </c>
      <c r="K2336" s="646">
        <v>243.46299999999999</v>
      </c>
      <c r="L2336" s="646">
        <v>253.01</v>
      </c>
      <c r="M2336" s="646" t="s">
        <v>121</v>
      </c>
      <c r="N2336" s="657" t="s">
        <v>115</v>
      </c>
      <c r="O2336" s="646" t="s">
        <v>441</v>
      </c>
    </row>
    <row r="2337" spans="1:15">
      <c r="A2337" s="647">
        <v>2336</v>
      </c>
      <c r="B2337" s="647">
        <v>59400</v>
      </c>
      <c r="C2337" s="646" t="s">
        <v>179</v>
      </c>
      <c r="D2337" s="646">
        <v>49</v>
      </c>
      <c r="F2337" s="654" t="str">
        <f>IF(M2337="R",VLOOKUP(D2337,'Routes and Directions'!$A$2:$D$283,3,FALSE),VLOOKUP(D2337,'Routes and Directions'!$A$2:$D$283,4,FALSE))</f>
        <v>SB</v>
      </c>
      <c r="G2337" s="646" t="s">
        <v>118</v>
      </c>
      <c r="H2337" s="659">
        <v>29.847000000000001</v>
      </c>
      <c r="I2337" s="659">
        <v>34.351999999999997</v>
      </c>
      <c r="K2337" s="646">
        <v>253.01</v>
      </c>
      <c r="L2337" s="646">
        <v>257.51499999999999</v>
      </c>
      <c r="M2337" s="646" t="s">
        <v>121</v>
      </c>
      <c r="N2337" s="657" t="s">
        <v>115</v>
      </c>
      <c r="O2337" s="646" t="s">
        <v>441</v>
      </c>
    </row>
    <row r="2338" spans="1:15">
      <c r="A2338" s="647">
        <v>2337</v>
      </c>
      <c r="B2338" s="647">
        <v>60200</v>
      </c>
      <c r="C2338" s="646" t="s">
        <v>179</v>
      </c>
      <c r="D2338" s="646">
        <v>49</v>
      </c>
      <c r="F2338" s="654" t="str">
        <f>IF(M2338="R",VLOOKUP(D2338,'Routes and Directions'!$A$2:$D$283,3,FALSE),VLOOKUP(D2338,'Routes and Directions'!$A$2:$D$283,4,FALSE))</f>
        <v>SB</v>
      </c>
      <c r="H2338" s="659">
        <v>34.423999999999999</v>
      </c>
      <c r="I2338" s="659">
        <v>41.223999999999997</v>
      </c>
      <c r="K2338" s="646">
        <v>257.51499999999999</v>
      </c>
      <c r="L2338" s="646">
        <v>264.315</v>
      </c>
      <c r="M2338" s="646" t="s">
        <v>121</v>
      </c>
      <c r="N2338" s="657" t="s">
        <v>115</v>
      </c>
      <c r="O2338" s="646" t="s">
        <v>441</v>
      </c>
    </row>
    <row r="2339" spans="1:15">
      <c r="A2339" s="647">
        <v>2338</v>
      </c>
      <c r="B2339" s="647">
        <v>60603</v>
      </c>
      <c r="C2339" s="646" t="s">
        <v>179</v>
      </c>
      <c r="D2339" s="646">
        <v>49</v>
      </c>
      <c r="F2339" s="654" t="str">
        <f>IF(M2339="R",VLOOKUP(D2339,'Routes and Directions'!$A$2:$D$283,3,FALSE),VLOOKUP(D2339,'Routes and Directions'!$A$2:$D$283,4,FALSE))</f>
        <v>SB</v>
      </c>
      <c r="H2339" s="646">
        <v>41.363999999999997</v>
      </c>
      <c r="I2339" s="646">
        <v>47.44</v>
      </c>
      <c r="K2339" s="646">
        <v>264.315</v>
      </c>
      <c r="L2339" s="646">
        <v>270.39100000000002</v>
      </c>
      <c r="M2339" s="646" t="s">
        <v>121</v>
      </c>
      <c r="N2339" s="657" t="s">
        <v>115</v>
      </c>
      <c r="O2339" s="646" t="s">
        <v>441</v>
      </c>
    </row>
    <row r="2340" spans="1:15">
      <c r="A2340" s="647">
        <v>2339</v>
      </c>
      <c r="B2340" s="647">
        <v>60900</v>
      </c>
      <c r="C2340" s="646" t="s">
        <v>179</v>
      </c>
      <c r="D2340" s="646">
        <v>49</v>
      </c>
      <c r="F2340" s="654" t="str">
        <f>IF(M2340="R",VLOOKUP(D2340,'Routes and Directions'!$A$2:$D$283,3,FALSE),VLOOKUP(D2340,'Routes and Directions'!$A$2:$D$283,4,FALSE))</f>
        <v>SB</v>
      </c>
      <c r="H2340" s="646">
        <v>47.45</v>
      </c>
      <c r="I2340" s="646">
        <v>64.046999999999997</v>
      </c>
      <c r="K2340" s="646">
        <v>270.39100000000002</v>
      </c>
      <c r="L2340" s="646">
        <v>286.988</v>
      </c>
      <c r="M2340" s="646" t="s">
        <v>121</v>
      </c>
      <c r="N2340" s="657" t="s">
        <v>115</v>
      </c>
      <c r="O2340" s="646" t="s">
        <v>441</v>
      </c>
    </row>
    <row r="2341" spans="1:15">
      <c r="A2341" s="647">
        <v>2340</v>
      </c>
      <c r="B2341" s="647">
        <v>64000</v>
      </c>
      <c r="C2341" s="646" t="s">
        <v>168</v>
      </c>
      <c r="D2341" s="646">
        <v>49</v>
      </c>
      <c r="F2341" s="654" t="str">
        <f>IF(M2341="R",VLOOKUP(D2341,'Routes and Directions'!$A$2:$D$283,3,FALSE),VLOOKUP(D2341,'Routes and Directions'!$A$2:$D$283,4,FALSE))</f>
        <v>SB</v>
      </c>
      <c r="H2341" s="646">
        <v>0</v>
      </c>
      <c r="I2341" s="646">
        <v>7.5</v>
      </c>
      <c r="K2341" s="646">
        <v>286.988</v>
      </c>
      <c r="L2341" s="646">
        <v>294.488</v>
      </c>
      <c r="M2341" s="646" t="s">
        <v>121</v>
      </c>
      <c r="N2341" s="657" t="s">
        <v>115</v>
      </c>
      <c r="O2341" s="646" t="s">
        <v>441</v>
      </c>
    </row>
    <row r="2342" spans="1:15">
      <c r="A2342" s="647">
        <v>2341</v>
      </c>
      <c r="B2342" s="647">
        <v>100</v>
      </c>
      <c r="C2342" s="646" t="s">
        <v>181</v>
      </c>
      <c r="D2342" s="646">
        <v>50</v>
      </c>
      <c r="F2342" s="654" t="str">
        <f>IF(M2342="R",VLOOKUP(D2342,'Routes and Directions'!$A$2:$D$283,3,FALSE),VLOOKUP(D2342,'Routes and Directions'!$A$2:$D$283,4,FALSE))</f>
        <v>EB</v>
      </c>
      <c r="H2342" s="646">
        <v>0</v>
      </c>
      <c r="I2342" s="646">
        <v>3.1560000000000001</v>
      </c>
      <c r="K2342" s="646">
        <v>0</v>
      </c>
      <c r="L2342" s="646">
        <v>3.1560000000000001</v>
      </c>
      <c r="M2342" s="646" t="s">
        <v>118</v>
      </c>
      <c r="N2342" s="657" t="s">
        <v>123</v>
      </c>
      <c r="O2342" s="646" t="s">
        <v>442</v>
      </c>
    </row>
    <row r="2343" spans="1:15">
      <c r="A2343" s="647">
        <v>2342</v>
      </c>
      <c r="B2343" s="647">
        <v>1020</v>
      </c>
      <c r="C2343" s="646" t="s">
        <v>178</v>
      </c>
      <c r="D2343" s="646">
        <v>50</v>
      </c>
      <c r="F2343" s="654" t="str">
        <f>IF(M2343="R",VLOOKUP(D2343,'Routes and Directions'!$A$2:$D$283,3,FALSE),VLOOKUP(D2343,'Routes and Directions'!$A$2:$D$283,4,FALSE))</f>
        <v>EB</v>
      </c>
      <c r="G2343" s="646" t="s">
        <v>121</v>
      </c>
      <c r="H2343" s="646">
        <v>0</v>
      </c>
      <c r="I2343" s="646">
        <v>2.4780000000000002</v>
      </c>
      <c r="K2343" s="646">
        <v>3.1560000000000001</v>
      </c>
      <c r="L2343" s="646">
        <v>5.6340000000000003</v>
      </c>
      <c r="M2343" s="646" t="s">
        <v>118</v>
      </c>
      <c r="N2343" s="657" t="s">
        <v>123</v>
      </c>
      <c r="O2343" s="646" t="s">
        <v>442</v>
      </c>
    </row>
    <row r="2344" spans="1:15">
      <c r="A2344" s="647">
        <v>2343</v>
      </c>
      <c r="B2344" s="647">
        <v>1715</v>
      </c>
      <c r="C2344" s="646" t="s">
        <v>178</v>
      </c>
      <c r="D2344" s="646">
        <v>50</v>
      </c>
      <c r="F2344" s="654" t="str">
        <f>IF(M2344="R",VLOOKUP(D2344,'Routes and Directions'!$A$2:$D$283,3,FALSE),VLOOKUP(D2344,'Routes and Directions'!$A$2:$D$283,4,FALSE))</f>
        <v>EB</v>
      </c>
      <c r="G2344" s="646" t="s">
        <v>118</v>
      </c>
      <c r="H2344" s="646">
        <v>0</v>
      </c>
      <c r="I2344" s="646">
        <v>12.266999999999999</v>
      </c>
      <c r="K2344" s="646">
        <v>5.6340000000000003</v>
      </c>
      <c r="L2344" s="646">
        <v>17.901</v>
      </c>
      <c r="M2344" s="646" t="s">
        <v>118</v>
      </c>
      <c r="N2344" s="657" t="s">
        <v>123</v>
      </c>
      <c r="O2344" s="646" t="s">
        <v>442</v>
      </c>
    </row>
    <row r="2345" spans="1:15">
      <c r="A2345" s="647">
        <v>2344</v>
      </c>
      <c r="B2345" s="647">
        <v>6910</v>
      </c>
      <c r="C2345" s="646" t="s">
        <v>178</v>
      </c>
      <c r="D2345" s="646">
        <v>50</v>
      </c>
      <c r="F2345" s="654" t="str">
        <f>IF(M2345="R",VLOOKUP(D2345,'Routes and Directions'!$A$2:$D$283,3,FALSE),VLOOKUP(D2345,'Routes and Directions'!$A$2:$D$283,4,FALSE))</f>
        <v>EB</v>
      </c>
      <c r="H2345" s="646">
        <v>12.231</v>
      </c>
      <c r="I2345" s="646">
        <v>23.135999999999999</v>
      </c>
      <c r="K2345" s="646">
        <v>17.901</v>
      </c>
      <c r="L2345" s="646">
        <v>28.806000000000001</v>
      </c>
      <c r="M2345" s="646" t="s">
        <v>118</v>
      </c>
      <c r="N2345" s="657" t="s">
        <v>123</v>
      </c>
      <c r="O2345" s="646" t="s">
        <v>442</v>
      </c>
    </row>
    <row r="2346" spans="1:15">
      <c r="A2346" s="647">
        <v>2345</v>
      </c>
      <c r="B2346" s="647">
        <v>10400</v>
      </c>
      <c r="C2346" s="646" t="s">
        <v>175</v>
      </c>
      <c r="D2346" s="646">
        <v>50</v>
      </c>
      <c r="F2346" s="654" t="str">
        <f>IF(M2346="R",VLOOKUP(D2346,'Routes and Directions'!$A$2:$D$283,3,FALSE),VLOOKUP(D2346,'Routes and Directions'!$A$2:$D$283,4,FALSE))</f>
        <v>EB</v>
      </c>
      <c r="H2346" s="646">
        <v>0</v>
      </c>
      <c r="I2346" s="646">
        <v>1.633</v>
      </c>
      <c r="K2346" s="646">
        <v>28.806000000000001</v>
      </c>
      <c r="L2346" s="646">
        <v>30.439</v>
      </c>
      <c r="M2346" s="646" t="s">
        <v>118</v>
      </c>
      <c r="N2346" s="657" t="s">
        <v>123</v>
      </c>
      <c r="O2346" s="646" t="s">
        <v>442</v>
      </c>
    </row>
    <row r="2347" spans="1:15">
      <c r="A2347" s="647">
        <v>2346</v>
      </c>
      <c r="B2347" s="647">
        <v>10800</v>
      </c>
      <c r="C2347" s="646" t="s">
        <v>175</v>
      </c>
      <c r="D2347" s="646">
        <v>50</v>
      </c>
      <c r="F2347" s="654" t="str">
        <f>IF(M2347="R",VLOOKUP(D2347,'Routes and Directions'!$A$2:$D$283,3,FALSE),VLOOKUP(D2347,'Routes and Directions'!$A$2:$D$283,4,FALSE))</f>
        <v>EB</v>
      </c>
      <c r="G2347" s="646" t="s">
        <v>118</v>
      </c>
      <c r="H2347" s="646">
        <v>1.633</v>
      </c>
      <c r="I2347" s="646">
        <v>1.677</v>
      </c>
      <c r="K2347" s="646">
        <v>30.439</v>
      </c>
      <c r="L2347" s="646">
        <v>30.483000000000001</v>
      </c>
      <c r="M2347" s="646" t="s">
        <v>118</v>
      </c>
      <c r="N2347" s="657" t="s">
        <v>123</v>
      </c>
      <c r="O2347" s="646" t="s">
        <v>442</v>
      </c>
    </row>
    <row r="2348" spans="1:15">
      <c r="A2348" s="647">
        <v>2347</v>
      </c>
      <c r="B2348" s="647">
        <v>11020</v>
      </c>
      <c r="C2348" s="646" t="s">
        <v>175</v>
      </c>
      <c r="D2348" s="646">
        <v>50</v>
      </c>
      <c r="F2348" s="654" t="str">
        <f>IF(M2348="R",VLOOKUP(D2348,'Routes and Directions'!$A$2:$D$283,3,FALSE),VLOOKUP(D2348,'Routes and Directions'!$A$2:$D$283,4,FALSE))</f>
        <v>EB</v>
      </c>
      <c r="G2348" s="646" t="s">
        <v>118</v>
      </c>
      <c r="H2348" s="646">
        <v>1.677</v>
      </c>
      <c r="I2348" s="646">
        <v>3.15</v>
      </c>
      <c r="J2348" s="646" t="s">
        <v>118</v>
      </c>
      <c r="K2348" s="646">
        <v>30.483000000000001</v>
      </c>
      <c r="L2348" s="646">
        <v>31.956</v>
      </c>
      <c r="M2348" s="646" t="s">
        <v>118</v>
      </c>
      <c r="N2348" s="657" t="s">
        <v>118</v>
      </c>
      <c r="O2348" s="646" t="s">
        <v>442</v>
      </c>
    </row>
    <row r="2349" spans="1:15">
      <c r="A2349" s="647">
        <v>2348</v>
      </c>
      <c r="B2349" s="647">
        <v>11210</v>
      </c>
      <c r="C2349" s="646" t="s">
        <v>175</v>
      </c>
      <c r="D2349" s="646">
        <v>50</v>
      </c>
      <c r="F2349" s="654" t="str">
        <f>IF(M2349="R",VLOOKUP(D2349,'Routes and Directions'!$A$2:$D$283,3,FALSE),VLOOKUP(D2349,'Routes and Directions'!$A$2:$D$283,4,FALSE))</f>
        <v>EB</v>
      </c>
      <c r="G2349" s="646" t="s">
        <v>118</v>
      </c>
      <c r="H2349" s="646">
        <v>3.1539999999999999</v>
      </c>
      <c r="I2349" s="646">
        <v>4.2160000000000002</v>
      </c>
      <c r="K2349" s="646">
        <v>31.956</v>
      </c>
      <c r="L2349" s="646">
        <v>33.018000000000001</v>
      </c>
      <c r="M2349" s="646" t="s">
        <v>118</v>
      </c>
      <c r="N2349" s="657" t="s">
        <v>123</v>
      </c>
      <c r="O2349" s="646" t="s">
        <v>442</v>
      </c>
    </row>
    <row r="2350" spans="1:15">
      <c r="A2350" s="647">
        <v>2349</v>
      </c>
      <c r="B2350" s="647">
        <v>12200</v>
      </c>
      <c r="C2350" s="646" t="s">
        <v>175</v>
      </c>
      <c r="D2350" s="646">
        <v>50</v>
      </c>
      <c r="F2350" s="654" t="str">
        <f>IF(M2350="R",VLOOKUP(D2350,'Routes and Directions'!$A$2:$D$283,3,FALSE),VLOOKUP(D2350,'Routes and Directions'!$A$2:$D$283,4,FALSE))</f>
        <v>EB</v>
      </c>
      <c r="H2350" s="646">
        <v>4.22</v>
      </c>
      <c r="I2350" s="646">
        <v>8.0399999999999991</v>
      </c>
      <c r="K2350" s="646">
        <v>33.018000000000001</v>
      </c>
      <c r="L2350" s="646">
        <v>36.838000000000001</v>
      </c>
      <c r="M2350" s="646" t="s">
        <v>118</v>
      </c>
      <c r="N2350" s="657" t="s">
        <v>123</v>
      </c>
      <c r="O2350" s="646" t="s">
        <v>442</v>
      </c>
    </row>
    <row r="2351" spans="1:15">
      <c r="A2351" s="647">
        <v>2350</v>
      </c>
      <c r="B2351" s="647">
        <v>12900</v>
      </c>
      <c r="C2351" s="646" t="s">
        <v>175</v>
      </c>
      <c r="D2351" s="646">
        <v>50</v>
      </c>
      <c r="F2351" s="654" t="str">
        <f>IF(M2351="R",VLOOKUP(D2351,'Routes and Directions'!$A$2:$D$283,3,FALSE),VLOOKUP(D2351,'Routes and Directions'!$A$2:$D$283,4,FALSE))</f>
        <v>EB</v>
      </c>
      <c r="G2351" s="646" t="s">
        <v>118</v>
      </c>
      <c r="H2351" s="646">
        <v>8.2989999999999995</v>
      </c>
      <c r="I2351" s="646">
        <v>15.273</v>
      </c>
      <c r="K2351" s="646">
        <v>36.838000000000001</v>
      </c>
      <c r="L2351" s="646">
        <v>43.811999999999998</v>
      </c>
      <c r="M2351" s="646" t="s">
        <v>118</v>
      </c>
      <c r="N2351" s="657" t="s">
        <v>123</v>
      </c>
      <c r="O2351" s="646" t="s">
        <v>442</v>
      </c>
    </row>
    <row r="2352" spans="1:15">
      <c r="A2352" s="647">
        <v>2351</v>
      </c>
      <c r="B2352" s="647">
        <v>14800</v>
      </c>
      <c r="C2352" s="646" t="s">
        <v>175</v>
      </c>
      <c r="D2352" s="646">
        <v>50</v>
      </c>
      <c r="F2352" s="654" t="str">
        <f>IF(M2352="R",VLOOKUP(D2352,'Routes and Directions'!$A$2:$D$283,3,FALSE),VLOOKUP(D2352,'Routes and Directions'!$A$2:$D$283,4,FALSE))</f>
        <v>EB</v>
      </c>
      <c r="H2352" s="646">
        <v>15.273</v>
      </c>
      <c r="I2352" s="646">
        <v>21.916</v>
      </c>
      <c r="K2352" s="646">
        <v>43.811999999999998</v>
      </c>
      <c r="L2352" s="646">
        <v>50.454999999999998</v>
      </c>
      <c r="M2352" s="646" t="s">
        <v>118</v>
      </c>
      <c r="N2352" s="657" t="s">
        <v>123</v>
      </c>
      <c r="O2352" s="646" t="s">
        <v>442</v>
      </c>
    </row>
    <row r="2353" spans="1:15">
      <c r="A2353" s="647">
        <v>2352</v>
      </c>
      <c r="B2353" s="647">
        <v>19400</v>
      </c>
      <c r="C2353" s="646" t="s">
        <v>175</v>
      </c>
      <c r="D2353" s="646">
        <v>50</v>
      </c>
      <c r="F2353" s="654" t="str">
        <f>IF(M2353="R",VLOOKUP(D2353,'Routes and Directions'!$A$2:$D$283,3,FALSE),VLOOKUP(D2353,'Routes and Directions'!$A$2:$D$283,4,FALSE))</f>
        <v>EB</v>
      </c>
      <c r="G2353" s="646" t="s">
        <v>118</v>
      </c>
      <c r="H2353" s="646">
        <v>21.916</v>
      </c>
      <c r="I2353" s="646">
        <v>22.143000000000001</v>
      </c>
      <c r="K2353" s="646">
        <v>50.454999999999998</v>
      </c>
      <c r="L2353" s="646">
        <v>50.682000000000002</v>
      </c>
      <c r="M2353" s="646" t="s">
        <v>118</v>
      </c>
      <c r="N2353" s="657" t="s">
        <v>123</v>
      </c>
      <c r="O2353" s="646" t="s">
        <v>442</v>
      </c>
    </row>
    <row r="2354" spans="1:15">
      <c r="A2354" s="647">
        <v>2353</v>
      </c>
      <c r="B2354" s="647">
        <v>19500</v>
      </c>
      <c r="C2354" s="646" t="s">
        <v>175</v>
      </c>
      <c r="D2354" s="646">
        <v>50</v>
      </c>
      <c r="F2354" s="654" t="str">
        <f>IF(M2354="R",VLOOKUP(D2354,'Routes and Directions'!$A$2:$D$283,3,FALSE),VLOOKUP(D2354,'Routes and Directions'!$A$2:$D$283,4,FALSE))</f>
        <v>EB</v>
      </c>
      <c r="H2354" s="646">
        <v>22.146999999999998</v>
      </c>
      <c r="I2354" s="646">
        <v>25.765000000000001</v>
      </c>
      <c r="K2354" s="646">
        <v>50.682000000000002</v>
      </c>
      <c r="L2354" s="646">
        <v>54.3</v>
      </c>
      <c r="M2354" s="646" t="s">
        <v>118</v>
      </c>
      <c r="N2354" s="657" t="s">
        <v>123</v>
      </c>
      <c r="O2354" s="646" t="s">
        <v>442</v>
      </c>
    </row>
    <row r="2355" spans="1:15">
      <c r="A2355" s="647">
        <v>2354</v>
      </c>
      <c r="B2355" s="647">
        <v>20900</v>
      </c>
      <c r="C2355" s="646" t="s">
        <v>175</v>
      </c>
      <c r="D2355" s="646">
        <v>50</v>
      </c>
      <c r="F2355" s="654" t="str">
        <f>IF(M2355="R",VLOOKUP(D2355,'Routes and Directions'!$A$2:$D$283,3,FALSE),VLOOKUP(D2355,'Routes and Directions'!$A$2:$D$283,4,FALSE))</f>
        <v>EB</v>
      </c>
      <c r="G2355" s="646" t="s">
        <v>118</v>
      </c>
      <c r="H2355" s="646">
        <v>25.765000000000001</v>
      </c>
      <c r="I2355" s="646">
        <v>32</v>
      </c>
      <c r="K2355" s="646">
        <v>54.3</v>
      </c>
      <c r="L2355" s="646">
        <v>60.534999999999997</v>
      </c>
      <c r="M2355" s="646" t="s">
        <v>118</v>
      </c>
      <c r="N2355" s="657" t="s">
        <v>123</v>
      </c>
      <c r="O2355" s="646" t="s">
        <v>442</v>
      </c>
    </row>
    <row r="2356" spans="1:15">
      <c r="A2356" s="647">
        <v>2355</v>
      </c>
      <c r="B2356" s="647">
        <v>20900</v>
      </c>
      <c r="C2356" s="646" t="s">
        <v>175</v>
      </c>
      <c r="D2356" s="646">
        <v>50</v>
      </c>
      <c r="F2356" s="654" t="str">
        <f>IF(M2356="R",VLOOKUP(D2356,'Routes and Directions'!$A$2:$D$283,3,FALSE),VLOOKUP(D2356,'Routes and Directions'!$A$2:$D$283,4,FALSE))</f>
        <v>EB</v>
      </c>
      <c r="G2356" s="646" t="s">
        <v>118</v>
      </c>
      <c r="H2356" s="646">
        <v>32</v>
      </c>
      <c r="I2356" s="646">
        <v>32.338999999999999</v>
      </c>
      <c r="K2356" s="646">
        <v>60.534999999999997</v>
      </c>
      <c r="L2356" s="646">
        <v>60.874000000000002</v>
      </c>
      <c r="M2356" s="646" t="s">
        <v>118</v>
      </c>
      <c r="N2356" s="657" t="s">
        <v>115</v>
      </c>
      <c r="O2356" s="646" t="s">
        <v>442</v>
      </c>
    </row>
    <row r="2357" spans="1:15">
      <c r="A2357" s="647">
        <v>2356</v>
      </c>
      <c r="B2357" s="647">
        <v>22100</v>
      </c>
      <c r="C2357" s="646" t="s">
        <v>175</v>
      </c>
      <c r="D2357" s="646">
        <v>50</v>
      </c>
      <c r="F2357" s="654" t="str">
        <f>IF(M2357="R",VLOOKUP(D2357,'Routes and Directions'!$A$2:$D$283,3,FALSE),VLOOKUP(D2357,'Routes and Directions'!$A$2:$D$283,4,FALSE))</f>
        <v>EB</v>
      </c>
      <c r="H2357" s="646">
        <v>32.491</v>
      </c>
      <c r="I2357" s="646">
        <v>34.03</v>
      </c>
      <c r="K2357" s="646">
        <v>60.874000000000002</v>
      </c>
      <c r="L2357" s="646">
        <v>62.412999999999997</v>
      </c>
      <c r="M2357" s="646" t="s">
        <v>118</v>
      </c>
      <c r="N2357" s="657" t="s">
        <v>115</v>
      </c>
      <c r="O2357" s="646" t="s">
        <v>442</v>
      </c>
    </row>
    <row r="2358" spans="1:15">
      <c r="A2358" s="647">
        <v>2357</v>
      </c>
      <c r="B2358" s="647">
        <v>22100</v>
      </c>
      <c r="C2358" s="646" t="s">
        <v>175</v>
      </c>
      <c r="D2358" s="646">
        <v>50</v>
      </c>
      <c r="F2358" s="654" t="str">
        <f>IF(M2358="R",VLOOKUP(D2358,'Routes and Directions'!$A$2:$D$283,3,FALSE),VLOOKUP(D2358,'Routes and Directions'!$A$2:$D$283,4,FALSE))</f>
        <v>EB</v>
      </c>
      <c r="H2358" s="646">
        <v>34.03</v>
      </c>
      <c r="I2358" s="646">
        <v>39.369</v>
      </c>
      <c r="K2358" s="646">
        <v>62.412999999999997</v>
      </c>
      <c r="L2358" s="646">
        <v>67.751999999999995</v>
      </c>
      <c r="M2358" s="646" t="s">
        <v>118</v>
      </c>
      <c r="N2358" s="657" t="s">
        <v>123</v>
      </c>
      <c r="O2358" s="646" t="s">
        <v>442</v>
      </c>
    </row>
    <row r="2359" spans="1:15">
      <c r="A2359" s="647">
        <v>2358</v>
      </c>
      <c r="B2359" s="647">
        <v>22100</v>
      </c>
      <c r="C2359" s="646" t="s">
        <v>175</v>
      </c>
      <c r="D2359" s="646">
        <v>50</v>
      </c>
      <c r="F2359" s="654" t="str">
        <f>IF(M2359="R",VLOOKUP(D2359,'Routes and Directions'!$A$2:$D$283,3,FALSE),VLOOKUP(D2359,'Routes and Directions'!$A$2:$D$283,4,FALSE))</f>
        <v>EB</v>
      </c>
      <c r="H2359" s="646">
        <v>39.369</v>
      </c>
      <c r="I2359" s="646">
        <v>39.731000000000002</v>
      </c>
      <c r="K2359" s="646">
        <v>67.751999999999995</v>
      </c>
      <c r="L2359" s="646">
        <v>68.114000000000004</v>
      </c>
      <c r="M2359" s="646" t="s">
        <v>118</v>
      </c>
      <c r="N2359" s="657" t="s">
        <v>115</v>
      </c>
      <c r="O2359" s="646" t="s">
        <v>442</v>
      </c>
    </row>
    <row r="2360" spans="1:15">
      <c r="A2360" s="647">
        <v>2359</v>
      </c>
      <c r="B2360" s="647">
        <v>22100</v>
      </c>
      <c r="C2360" s="646" t="s">
        <v>175</v>
      </c>
      <c r="D2360" s="646">
        <v>50</v>
      </c>
      <c r="F2360" s="654" t="str">
        <f>IF(M2360="R",VLOOKUP(D2360,'Routes and Directions'!$A$2:$D$283,3,FALSE),VLOOKUP(D2360,'Routes and Directions'!$A$2:$D$283,4,FALSE))</f>
        <v>EB</v>
      </c>
      <c r="H2360" s="646">
        <v>39.731000000000002</v>
      </c>
      <c r="I2360" s="646">
        <v>39.771999999999998</v>
      </c>
      <c r="K2360" s="646">
        <v>68.114000000000004</v>
      </c>
      <c r="L2360" s="646">
        <v>68.155000000000001</v>
      </c>
      <c r="M2360" s="646" t="s">
        <v>118</v>
      </c>
      <c r="N2360" s="657" t="s">
        <v>123</v>
      </c>
      <c r="O2360" s="646" t="s">
        <v>442</v>
      </c>
    </row>
    <row r="2361" spans="1:15">
      <c r="A2361" s="647">
        <v>2360</v>
      </c>
      <c r="B2361" s="647">
        <v>22100</v>
      </c>
      <c r="C2361" s="646" t="s">
        <v>175</v>
      </c>
      <c r="D2361" s="646">
        <v>50</v>
      </c>
      <c r="F2361" s="654" t="str">
        <f>IF(M2361="R",VLOOKUP(D2361,'Routes and Directions'!$A$2:$D$283,3,FALSE),VLOOKUP(D2361,'Routes and Directions'!$A$2:$D$283,4,FALSE))</f>
        <v>EB</v>
      </c>
      <c r="H2361" s="646">
        <v>39.771999999999998</v>
      </c>
      <c r="I2361" s="646">
        <v>44.116</v>
      </c>
      <c r="K2361" s="646">
        <v>68.155000000000001</v>
      </c>
      <c r="L2361" s="646">
        <v>72.498999999999995</v>
      </c>
      <c r="M2361" s="646" t="s">
        <v>118</v>
      </c>
      <c r="N2361" s="657" t="s">
        <v>115</v>
      </c>
      <c r="O2361" s="646" t="s">
        <v>442</v>
      </c>
    </row>
    <row r="2362" spans="1:15">
      <c r="A2362" s="647">
        <v>2361</v>
      </c>
      <c r="B2362" s="647">
        <v>23810</v>
      </c>
      <c r="C2362" s="646" t="s">
        <v>175</v>
      </c>
      <c r="D2362" s="646">
        <v>50</v>
      </c>
      <c r="F2362" s="654" t="str">
        <f>IF(M2362="R",VLOOKUP(D2362,'Routes and Directions'!$A$2:$D$283,3,FALSE),VLOOKUP(D2362,'Routes and Directions'!$A$2:$D$283,4,FALSE))</f>
        <v>EB</v>
      </c>
      <c r="G2362" s="646" t="s">
        <v>118</v>
      </c>
      <c r="H2362" s="646">
        <v>44.116</v>
      </c>
      <c r="I2362" s="646">
        <v>44.244</v>
      </c>
      <c r="K2362" s="646">
        <v>72.498999999999995</v>
      </c>
      <c r="L2362" s="646">
        <v>72.626999999999995</v>
      </c>
      <c r="M2362" s="646" t="s">
        <v>118</v>
      </c>
      <c r="N2362" s="657" t="s">
        <v>115</v>
      </c>
      <c r="O2362" s="646" t="s">
        <v>442</v>
      </c>
    </row>
    <row r="2363" spans="1:15">
      <c r="A2363" s="647">
        <v>2362</v>
      </c>
      <c r="B2363" s="647">
        <v>23810</v>
      </c>
      <c r="C2363" s="646" t="s">
        <v>175</v>
      </c>
      <c r="D2363" s="646">
        <v>50</v>
      </c>
      <c r="F2363" s="654" t="str">
        <f>IF(M2363="R",VLOOKUP(D2363,'Routes and Directions'!$A$2:$D$283,3,FALSE),VLOOKUP(D2363,'Routes and Directions'!$A$2:$D$283,4,FALSE))</f>
        <v>EB</v>
      </c>
      <c r="G2363" s="646" t="s">
        <v>118</v>
      </c>
      <c r="H2363" s="646">
        <v>44.244</v>
      </c>
      <c r="I2363" s="646">
        <v>44.34</v>
      </c>
      <c r="K2363" s="646">
        <v>72.626999999999995</v>
      </c>
      <c r="L2363" s="646">
        <v>72.722999999999999</v>
      </c>
      <c r="M2363" s="646" t="s">
        <v>118</v>
      </c>
      <c r="N2363" s="657" t="s">
        <v>123</v>
      </c>
      <c r="O2363" s="646" t="s">
        <v>442</v>
      </c>
    </row>
    <row r="2364" spans="1:15">
      <c r="A2364" s="647">
        <v>2363</v>
      </c>
      <c r="B2364" s="647">
        <v>23810</v>
      </c>
      <c r="C2364" s="646" t="s">
        <v>175</v>
      </c>
      <c r="D2364" s="646">
        <v>50</v>
      </c>
      <c r="F2364" s="654" t="str">
        <f>IF(M2364="R",VLOOKUP(D2364,'Routes and Directions'!$A$2:$D$283,3,FALSE),VLOOKUP(D2364,'Routes and Directions'!$A$2:$D$283,4,FALSE))</f>
        <v>EB</v>
      </c>
      <c r="G2364" s="646" t="s">
        <v>118</v>
      </c>
      <c r="H2364" s="646">
        <v>44.34</v>
      </c>
      <c r="I2364" s="646">
        <v>44.4</v>
      </c>
      <c r="K2364" s="646">
        <v>72.722999999999999</v>
      </c>
      <c r="L2364" s="646">
        <v>72.783000000000001</v>
      </c>
      <c r="M2364" s="646" t="s">
        <v>118</v>
      </c>
      <c r="N2364" s="657" t="s">
        <v>115</v>
      </c>
      <c r="O2364" s="646" t="s">
        <v>442</v>
      </c>
    </row>
    <row r="2365" spans="1:15">
      <c r="A2365" s="647">
        <v>2364</v>
      </c>
      <c r="B2365" s="647">
        <v>23850</v>
      </c>
      <c r="C2365" s="646" t="s">
        <v>175</v>
      </c>
      <c r="D2365" s="646">
        <v>50</v>
      </c>
      <c r="F2365" s="654" t="str">
        <f>IF(M2365="R",VLOOKUP(D2365,'Routes and Directions'!$A$2:$D$283,3,FALSE),VLOOKUP(D2365,'Routes and Directions'!$A$2:$D$283,4,FALSE))</f>
        <v>EB</v>
      </c>
      <c r="H2365" s="646">
        <v>44.46</v>
      </c>
      <c r="I2365" s="646">
        <v>50.908000000000001</v>
      </c>
      <c r="K2365" s="646">
        <v>72.783000000000001</v>
      </c>
      <c r="L2365" s="646">
        <v>79.230999999999995</v>
      </c>
      <c r="M2365" s="646" t="s">
        <v>118</v>
      </c>
      <c r="N2365" s="657" t="s">
        <v>115</v>
      </c>
      <c r="O2365" s="646" t="s">
        <v>442</v>
      </c>
    </row>
    <row r="2366" spans="1:15">
      <c r="A2366" s="647">
        <v>2365</v>
      </c>
      <c r="B2366" s="647">
        <v>24000</v>
      </c>
      <c r="C2366" s="646" t="s">
        <v>175</v>
      </c>
      <c r="D2366" s="646">
        <v>50</v>
      </c>
      <c r="F2366" s="654" t="str">
        <f>IF(M2366="R",VLOOKUP(D2366,'Routes and Directions'!$A$2:$D$283,3,FALSE),VLOOKUP(D2366,'Routes and Directions'!$A$2:$D$283,4,FALSE))</f>
        <v>EB</v>
      </c>
      <c r="G2366" s="646" t="s">
        <v>118</v>
      </c>
      <c r="H2366" s="646">
        <v>50.908000000000001</v>
      </c>
      <c r="I2366" s="646">
        <v>51.363</v>
      </c>
      <c r="K2366" s="646">
        <v>79.230999999999995</v>
      </c>
      <c r="L2366" s="646">
        <v>79.686000000000007</v>
      </c>
      <c r="M2366" s="646" t="s">
        <v>118</v>
      </c>
      <c r="N2366" s="657" t="s">
        <v>115</v>
      </c>
      <c r="O2366" s="646" t="s">
        <v>442</v>
      </c>
    </row>
    <row r="2367" spans="1:15">
      <c r="A2367" s="647">
        <v>2366</v>
      </c>
      <c r="B2367" s="647">
        <v>24500</v>
      </c>
      <c r="C2367" s="646" t="s">
        <v>175</v>
      </c>
      <c r="D2367" s="646">
        <v>50</v>
      </c>
      <c r="F2367" s="654" t="str">
        <f>IF(M2367="R",VLOOKUP(D2367,'Routes and Directions'!$A$2:$D$283,3,FALSE),VLOOKUP(D2367,'Routes and Directions'!$A$2:$D$283,4,FALSE))</f>
        <v>EB</v>
      </c>
      <c r="H2367" s="646">
        <v>51.384</v>
      </c>
      <c r="I2367" s="646">
        <v>52.351999999999997</v>
      </c>
      <c r="K2367" s="646">
        <v>79.686000000000007</v>
      </c>
      <c r="L2367" s="646">
        <v>80.653999999999996</v>
      </c>
      <c r="M2367" s="646" t="s">
        <v>118</v>
      </c>
      <c r="N2367" s="657" t="s">
        <v>115</v>
      </c>
      <c r="O2367" s="646" t="s">
        <v>442</v>
      </c>
    </row>
    <row r="2368" spans="1:15">
      <c r="A2368" s="647">
        <v>2367</v>
      </c>
      <c r="B2368" s="647">
        <v>25210</v>
      </c>
      <c r="C2368" s="646" t="s">
        <v>175</v>
      </c>
      <c r="D2368" s="646">
        <v>50</v>
      </c>
      <c r="F2368" s="654" t="str">
        <f>IF(M2368="R",VLOOKUP(D2368,'Routes and Directions'!$A$2:$D$283,3,FALSE),VLOOKUP(D2368,'Routes and Directions'!$A$2:$D$283,4,FALSE))</f>
        <v>EB</v>
      </c>
      <c r="G2368" s="646" t="s">
        <v>118</v>
      </c>
      <c r="H2368" s="646">
        <v>52.351999999999997</v>
      </c>
      <c r="I2368" s="646">
        <v>52.661000000000001</v>
      </c>
      <c r="K2368" s="646">
        <v>80.653999999999996</v>
      </c>
      <c r="L2368" s="646">
        <v>80.962999999999994</v>
      </c>
      <c r="M2368" s="646" t="s">
        <v>118</v>
      </c>
      <c r="N2368" s="657" t="s">
        <v>115</v>
      </c>
      <c r="O2368" s="646" t="s">
        <v>442</v>
      </c>
    </row>
    <row r="2369" spans="1:15">
      <c r="A2369" s="647">
        <v>2368</v>
      </c>
      <c r="B2369" s="647">
        <v>25240</v>
      </c>
      <c r="C2369" s="646" t="s">
        <v>175</v>
      </c>
      <c r="D2369" s="646">
        <v>50</v>
      </c>
      <c r="F2369" s="654" t="str">
        <f>IF(M2369="R",VLOOKUP(D2369,'Routes and Directions'!$A$2:$D$283,3,FALSE),VLOOKUP(D2369,'Routes and Directions'!$A$2:$D$283,4,FALSE))</f>
        <v>EB</v>
      </c>
      <c r="H2369" s="646">
        <v>52.698</v>
      </c>
      <c r="I2369" s="646">
        <v>59.564999999999998</v>
      </c>
      <c r="K2369" s="646">
        <v>80.962999999999994</v>
      </c>
      <c r="L2369" s="646">
        <v>87.83</v>
      </c>
      <c r="M2369" s="646" t="s">
        <v>118</v>
      </c>
      <c r="N2369" s="657" t="s">
        <v>115</v>
      </c>
      <c r="O2369" s="646" t="s">
        <v>442</v>
      </c>
    </row>
    <row r="2370" spans="1:15">
      <c r="A2370" s="647">
        <v>2369</v>
      </c>
      <c r="B2370" s="647">
        <v>25240</v>
      </c>
      <c r="C2370" s="646" t="s">
        <v>175</v>
      </c>
      <c r="D2370" s="646">
        <v>50</v>
      </c>
      <c r="F2370" s="654" t="str">
        <f>IF(M2370="R",VLOOKUP(D2370,'Routes and Directions'!$A$2:$D$283,3,FALSE),VLOOKUP(D2370,'Routes and Directions'!$A$2:$D$283,4,FALSE))</f>
        <v>EB</v>
      </c>
      <c r="H2370" s="646">
        <v>59.564999999999998</v>
      </c>
      <c r="I2370" s="646">
        <v>59.817</v>
      </c>
      <c r="K2370" s="646">
        <v>87.83</v>
      </c>
      <c r="L2370" s="646">
        <v>88.081999999999994</v>
      </c>
      <c r="M2370" s="646" t="s">
        <v>118</v>
      </c>
      <c r="N2370" s="657" t="s">
        <v>123</v>
      </c>
      <c r="O2370" s="646" t="s">
        <v>442</v>
      </c>
    </row>
    <row r="2371" spans="1:15">
      <c r="A2371" s="647">
        <v>2370</v>
      </c>
      <c r="B2371" s="647">
        <v>25240</v>
      </c>
      <c r="C2371" s="646" t="s">
        <v>175</v>
      </c>
      <c r="D2371" s="646">
        <v>50</v>
      </c>
      <c r="F2371" s="654" t="str">
        <f>IF(M2371="R",VLOOKUP(D2371,'Routes and Directions'!$A$2:$D$283,3,FALSE),VLOOKUP(D2371,'Routes and Directions'!$A$2:$D$283,4,FALSE))</f>
        <v>EB</v>
      </c>
      <c r="H2371" s="646">
        <v>59.817</v>
      </c>
      <c r="I2371" s="646">
        <v>61.683</v>
      </c>
      <c r="K2371" s="646">
        <v>88.081999999999994</v>
      </c>
      <c r="L2371" s="646">
        <v>89.947999999999993</v>
      </c>
      <c r="M2371" s="646" t="s">
        <v>118</v>
      </c>
      <c r="N2371" s="657" t="s">
        <v>115</v>
      </c>
      <c r="O2371" s="646" t="s">
        <v>442</v>
      </c>
    </row>
    <row r="2372" spans="1:15">
      <c r="A2372" s="647">
        <v>2371</v>
      </c>
      <c r="B2372" s="647">
        <v>26646</v>
      </c>
      <c r="C2372" s="646" t="s">
        <v>175</v>
      </c>
      <c r="D2372" s="646">
        <v>50</v>
      </c>
      <c r="F2372" s="654" t="str">
        <f>IF(M2372="R",VLOOKUP(D2372,'Routes and Directions'!$A$2:$D$283,3,FALSE),VLOOKUP(D2372,'Routes and Directions'!$A$2:$D$283,4,FALSE))</f>
        <v>EB</v>
      </c>
      <c r="G2372" s="646" t="s">
        <v>118</v>
      </c>
      <c r="H2372" s="646">
        <v>61.683</v>
      </c>
      <c r="I2372" s="646">
        <v>62.201999999999998</v>
      </c>
      <c r="K2372" s="646">
        <v>89.947999999999993</v>
      </c>
      <c r="L2372" s="646">
        <v>90.466999999999999</v>
      </c>
      <c r="M2372" s="646" t="s">
        <v>118</v>
      </c>
      <c r="N2372" s="657" t="s">
        <v>115</v>
      </c>
      <c r="O2372" s="646" t="s">
        <v>442</v>
      </c>
    </row>
    <row r="2373" spans="1:15">
      <c r="A2373" s="647">
        <v>2372</v>
      </c>
      <c r="B2373" s="647">
        <v>26654</v>
      </c>
      <c r="C2373" s="646" t="s">
        <v>175</v>
      </c>
      <c r="D2373" s="646">
        <v>50</v>
      </c>
      <c r="F2373" s="654" t="str">
        <f>IF(M2373="R",VLOOKUP(D2373,'Routes and Directions'!$A$2:$D$283,3,FALSE),VLOOKUP(D2373,'Routes and Directions'!$A$2:$D$283,4,FALSE))</f>
        <v>EB</v>
      </c>
      <c r="H2373" s="646">
        <v>62.305999999999997</v>
      </c>
      <c r="I2373" s="646">
        <v>71.004999999999995</v>
      </c>
      <c r="K2373" s="646">
        <v>90.466999999999999</v>
      </c>
      <c r="L2373" s="646">
        <v>99.165999999999997</v>
      </c>
      <c r="M2373" s="646" t="s">
        <v>118</v>
      </c>
      <c r="N2373" s="657" t="s">
        <v>115</v>
      </c>
      <c r="O2373" s="646" t="s">
        <v>442</v>
      </c>
    </row>
    <row r="2374" spans="1:15">
      <c r="A2374" s="647">
        <v>2373</v>
      </c>
      <c r="B2374" s="647">
        <v>26654</v>
      </c>
      <c r="C2374" s="646" t="s">
        <v>175</v>
      </c>
      <c r="D2374" s="646">
        <v>50</v>
      </c>
      <c r="F2374" s="654" t="str">
        <f>IF(M2374="R",VLOOKUP(D2374,'Routes and Directions'!$A$2:$D$283,3,FALSE),VLOOKUP(D2374,'Routes and Directions'!$A$2:$D$283,4,FALSE))</f>
        <v>EB</v>
      </c>
      <c r="H2374" s="646">
        <v>71.004999999999995</v>
      </c>
      <c r="I2374" s="646">
        <v>71.48</v>
      </c>
      <c r="K2374" s="646">
        <v>99.165999999999997</v>
      </c>
      <c r="L2374" s="646">
        <v>99.641000000000005</v>
      </c>
      <c r="M2374" s="646" t="s">
        <v>118</v>
      </c>
      <c r="N2374" s="657" t="s">
        <v>123</v>
      </c>
      <c r="O2374" s="646" t="s">
        <v>442</v>
      </c>
    </row>
    <row r="2375" spans="1:15">
      <c r="A2375" s="647">
        <v>2374</v>
      </c>
      <c r="B2375" s="647">
        <v>26654</v>
      </c>
      <c r="C2375" s="646" t="s">
        <v>175</v>
      </c>
      <c r="D2375" s="646">
        <v>50</v>
      </c>
      <c r="F2375" s="654" t="str">
        <f>IF(M2375="R",VLOOKUP(D2375,'Routes and Directions'!$A$2:$D$283,3,FALSE),VLOOKUP(D2375,'Routes and Directions'!$A$2:$D$283,4,FALSE))</f>
        <v>EB</v>
      </c>
      <c r="H2375" s="646">
        <v>71.48</v>
      </c>
      <c r="I2375" s="646">
        <v>74.728999999999999</v>
      </c>
      <c r="K2375" s="646">
        <v>99.641000000000005</v>
      </c>
      <c r="L2375" s="646">
        <v>102.89</v>
      </c>
      <c r="M2375" s="646" t="s">
        <v>118</v>
      </c>
      <c r="N2375" s="657" t="s">
        <v>115</v>
      </c>
      <c r="O2375" s="646" t="s">
        <v>442</v>
      </c>
    </row>
    <row r="2376" spans="1:15">
      <c r="A2376" s="647">
        <v>2375</v>
      </c>
      <c r="B2376" s="647">
        <v>26654</v>
      </c>
      <c r="C2376" s="646" t="s">
        <v>175</v>
      </c>
      <c r="D2376" s="646">
        <v>50</v>
      </c>
      <c r="F2376" s="654" t="str">
        <f>IF(M2376="R",VLOOKUP(D2376,'Routes and Directions'!$A$2:$D$283,3,FALSE),VLOOKUP(D2376,'Routes and Directions'!$A$2:$D$283,4,FALSE))</f>
        <v>EB</v>
      </c>
      <c r="H2376" s="646">
        <v>74.728999999999999</v>
      </c>
      <c r="I2376" s="646">
        <v>80.44</v>
      </c>
      <c r="K2376" s="646">
        <v>102.89</v>
      </c>
      <c r="L2376" s="646">
        <v>108.601</v>
      </c>
      <c r="M2376" s="646" t="s">
        <v>118</v>
      </c>
      <c r="N2376" s="657" t="s">
        <v>123</v>
      </c>
      <c r="O2376" s="646" t="s">
        <v>442</v>
      </c>
    </row>
    <row r="2377" spans="1:15">
      <c r="A2377" s="647">
        <v>2376</v>
      </c>
      <c r="B2377" s="647">
        <v>100</v>
      </c>
      <c r="C2377" s="646" t="s">
        <v>181</v>
      </c>
      <c r="D2377" s="646">
        <v>50</v>
      </c>
      <c r="F2377" s="654" t="str">
        <f>IF(M2377="R",VLOOKUP(D2377,'Routes and Directions'!$A$2:$D$283,3,FALSE),VLOOKUP(D2377,'Routes and Directions'!$A$2:$D$283,4,FALSE))</f>
        <v>WB</v>
      </c>
      <c r="H2377" s="646">
        <v>0</v>
      </c>
      <c r="I2377" s="646">
        <v>3.1560000000000001</v>
      </c>
      <c r="K2377" s="646">
        <v>0</v>
      </c>
      <c r="L2377" s="646">
        <v>3.1560000000000001</v>
      </c>
      <c r="M2377" s="646" t="s">
        <v>121</v>
      </c>
      <c r="N2377" s="657" t="s">
        <v>123</v>
      </c>
      <c r="O2377" s="646" t="s">
        <v>443</v>
      </c>
    </row>
    <row r="2378" spans="1:15">
      <c r="A2378" s="647">
        <v>2377</v>
      </c>
      <c r="B2378" s="647">
        <v>1020</v>
      </c>
      <c r="C2378" s="646" t="s">
        <v>178</v>
      </c>
      <c r="D2378" s="646">
        <v>50</v>
      </c>
      <c r="F2378" s="654" t="str">
        <f>IF(M2378="R",VLOOKUP(D2378,'Routes and Directions'!$A$2:$D$283,3,FALSE),VLOOKUP(D2378,'Routes and Directions'!$A$2:$D$283,4,FALSE))</f>
        <v>WB</v>
      </c>
      <c r="G2378" s="646" t="s">
        <v>121</v>
      </c>
      <c r="H2378" s="646">
        <v>0</v>
      </c>
      <c r="I2378" s="646">
        <v>2.4780000000000002</v>
      </c>
      <c r="K2378" s="646">
        <v>3.1560000000000001</v>
      </c>
      <c r="L2378" s="646">
        <v>5.6340000000000003</v>
      </c>
      <c r="M2378" s="646" t="s">
        <v>121</v>
      </c>
      <c r="N2378" s="657" t="s">
        <v>123</v>
      </c>
      <c r="O2378" s="646" t="s">
        <v>443</v>
      </c>
    </row>
    <row r="2379" spans="1:15">
      <c r="A2379" s="647">
        <v>2378</v>
      </c>
      <c r="B2379" s="647">
        <v>1715</v>
      </c>
      <c r="C2379" s="646" t="s">
        <v>178</v>
      </c>
      <c r="D2379" s="646">
        <v>50</v>
      </c>
      <c r="F2379" s="654" t="str">
        <f>IF(M2379="R",VLOOKUP(D2379,'Routes and Directions'!$A$2:$D$283,3,FALSE),VLOOKUP(D2379,'Routes and Directions'!$A$2:$D$283,4,FALSE))</f>
        <v>WB</v>
      </c>
      <c r="G2379" s="646" t="s">
        <v>118</v>
      </c>
      <c r="H2379" s="646">
        <v>0</v>
      </c>
      <c r="I2379" s="646">
        <v>12.266999999999999</v>
      </c>
      <c r="K2379" s="646">
        <v>5.6340000000000003</v>
      </c>
      <c r="L2379" s="646">
        <v>17.901</v>
      </c>
      <c r="M2379" s="646" t="s">
        <v>121</v>
      </c>
      <c r="N2379" s="657" t="s">
        <v>123</v>
      </c>
      <c r="O2379" s="646" t="s">
        <v>443</v>
      </c>
    </row>
    <row r="2380" spans="1:15">
      <c r="A2380" s="647">
        <v>2379</v>
      </c>
      <c r="B2380" s="647">
        <v>6910</v>
      </c>
      <c r="C2380" s="646" t="s">
        <v>178</v>
      </c>
      <c r="D2380" s="646">
        <v>50</v>
      </c>
      <c r="F2380" s="654" t="str">
        <f>IF(M2380="R",VLOOKUP(D2380,'Routes and Directions'!$A$2:$D$283,3,FALSE),VLOOKUP(D2380,'Routes and Directions'!$A$2:$D$283,4,FALSE))</f>
        <v>WB</v>
      </c>
      <c r="H2380" s="646">
        <v>12.231</v>
      </c>
      <c r="I2380" s="646">
        <v>23.135999999999999</v>
      </c>
      <c r="K2380" s="646">
        <v>17.901</v>
      </c>
      <c r="L2380" s="646">
        <v>28.806000000000001</v>
      </c>
      <c r="M2380" s="646" t="s">
        <v>121</v>
      </c>
      <c r="N2380" s="657" t="s">
        <v>123</v>
      </c>
      <c r="O2380" s="646" t="s">
        <v>443</v>
      </c>
    </row>
    <row r="2381" spans="1:15">
      <c r="A2381" s="647">
        <v>2380</v>
      </c>
      <c r="B2381" s="647">
        <v>10400</v>
      </c>
      <c r="C2381" s="646" t="s">
        <v>175</v>
      </c>
      <c r="D2381" s="646">
        <v>50</v>
      </c>
      <c r="F2381" s="654" t="str">
        <f>IF(M2381="R",VLOOKUP(D2381,'Routes and Directions'!$A$2:$D$283,3,FALSE),VLOOKUP(D2381,'Routes and Directions'!$A$2:$D$283,4,FALSE))</f>
        <v>WB</v>
      </c>
      <c r="H2381" s="646">
        <v>0</v>
      </c>
      <c r="I2381" s="646">
        <v>1.633</v>
      </c>
      <c r="K2381" s="646">
        <v>28.806000000000001</v>
      </c>
      <c r="L2381" s="646">
        <v>30.439</v>
      </c>
      <c r="M2381" s="646" t="s">
        <v>121</v>
      </c>
      <c r="N2381" s="657" t="s">
        <v>123</v>
      </c>
      <c r="O2381" s="646" t="s">
        <v>443</v>
      </c>
    </row>
    <row r="2382" spans="1:15">
      <c r="A2382" s="647">
        <v>2381</v>
      </c>
      <c r="B2382" s="647">
        <v>10800</v>
      </c>
      <c r="C2382" s="646" t="s">
        <v>175</v>
      </c>
      <c r="D2382" s="646">
        <v>50</v>
      </c>
      <c r="F2382" s="654" t="str">
        <f>IF(M2382="R",VLOOKUP(D2382,'Routes and Directions'!$A$2:$D$283,3,FALSE),VLOOKUP(D2382,'Routes and Directions'!$A$2:$D$283,4,FALSE))</f>
        <v>WB</v>
      </c>
      <c r="G2382" s="646" t="s">
        <v>118</v>
      </c>
      <c r="H2382" s="646">
        <v>1.633</v>
      </c>
      <c r="I2382" s="646">
        <v>1.677</v>
      </c>
      <c r="K2382" s="646">
        <v>30.439</v>
      </c>
      <c r="L2382" s="646">
        <v>30.483000000000001</v>
      </c>
      <c r="M2382" s="646" t="s">
        <v>121</v>
      </c>
      <c r="N2382" s="657" t="s">
        <v>123</v>
      </c>
      <c r="O2382" s="646" t="s">
        <v>443</v>
      </c>
    </row>
    <row r="2383" spans="1:15">
      <c r="A2383" s="647">
        <v>2382</v>
      </c>
      <c r="B2383" s="647">
        <v>11130</v>
      </c>
      <c r="C2383" s="646" t="s">
        <v>175</v>
      </c>
      <c r="D2383" s="646">
        <v>50</v>
      </c>
      <c r="F2383" s="654" t="str">
        <f>IF(M2383="R",VLOOKUP(D2383,'Routes and Directions'!$A$2:$D$283,3,FALSE),VLOOKUP(D2383,'Routes and Directions'!$A$2:$D$283,4,FALSE))</f>
        <v>WB</v>
      </c>
      <c r="G2383" s="646" t="s">
        <v>118</v>
      </c>
      <c r="H2383" s="646">
        <v>1.677</v>
      </c>
      <c r="I2383" s="646">
        <v>3.1539999999999999</v>
      </c>
      <c r="J2383" s="646" t="s">
        <v>121</v>
      </c>
      <c r="K2383" s="646">
        <v>30.483000000000001</v>
      </c>
      <c r="L2383" s="646">
        <v>31.96</v>
      </c>
      <c r="M2383" s="646" t="s">
        <v>121</v>
      </c>
      <c r="N2383" s="657" t="s">
        <v>121</v>
      </c>
      <c r="O2383" s="646" t="s">
        <v>443</v>
      </c>
    </row>
    <row r="2384" spans="1:15">
      <c r="A2384" s="647">
        <v>2383</v>
      </c>
      <c r="B2384" s="647">
        <v>11210</v>
      </c>
      <c r="C2384" s="646" t="s">
        <v>175</v>
      </c>
      <c r="D2384" s="646">
        <v>50</v>
      </c>
      <c r="F2384" s="654" t="str">
        <f>IF(M2384="R",VLOOKUP(D2384,'Routes and Directions'!$A$2:$D$283,3,FALSE),VLOOKUP(D2384,'Routes and Directions'!$A$2:$D$283,4,FALSE))</f>
        <v>WB</v>
      </c>
      <c r="G2384" s="646" t="s">
        <v>118</v>
      </c>
      <c r="H2384" s="646">
        <v>3.1539999999999999</v>
      </c>
      <c r="I2384" s="646">
        <v>4.2160000000000002</v>
      </c>
      <c r="K2384" s="646">
        <v>31.96</v>
      </c>
      <c r="L2384" s="646">
        <v>33.021999999999998</v>
      </c>
      <c r="M2384" s="646" t="s">
        <v>121</v>
      </c>
      <c r="N2384" s="657" t="s">
        <v>123</v>
      </c>
      <c r="O2384" s="646" t="s">
        <v>443</v>
      </c>
    </row>
    <row r="2385" spans="1:15">
      <c r="A2385" s="647">
        <v>2384</v>
      </c>
      <c r="B2385" s="647">
        <v>12200</v>
      </c>
      <c r="C2385" s="646" t="s">
        <v>175</v>
      </c>
      <c r="D2385" s="646">
        <v>50</v>
      </c>
      <c r="F2385" s="654" t="str">
        <f>IF(M2385="R",VLOOKUP(D2385,'Routes and Directions'!$A$2:$D$283,3,FALSE),VLOOKUP(D2385,'Routes and Directions'!$A$2:$D$283,4,FALSE))</f>
        <v>WB</v>
      </c>
      <c r="H2385" s="646">
        <v>4.22</v>
      </c>
      <c r="I2385" s="646">
        <v>8.0399999999999991</v>
      </c>
      <c r="K2385" s="646">
        <v>33.021999999999998</v>
      </c>
      <c r="L2385" s="646">
        <v>36.841999999999999</v>
      </c>
      <c r="M2385" s="646" t="s">
        <v>121</v>
      </c>
      <c r="N2385" s="657" t="s">
        <v>123</v>
      </c>
      <c r="O2385" s="646" t="s">
        <v>443</v>
      </c>
    </row>
    <row r="2386" spans="1:15">
      <c r="A2386" s="647">
        <v>2385</v>
      </c>
      <c r="B2386" s="647">
        <v>12900</v>
      </c>
      <c r="C2386" s="646" t="s">
        <v>175</v>
      </c>
      <c r="D2386" s="646">
        <v>50</v>
      </c>
      <c r="F2386" s="654" t="str">
        <f>IF(M2386="R",VLOOKUP(D2386,'Routes and Directions'!$A$2:$D$283,3,FALSE),VLOOKUP(D2386,'Routes and Directions'!$A$2:$D$283,4,FALSE))</f>
        <v>WB</v>
      </c>
      <c r="G2386" s="646" t="s">
        <v>118</v>
      </c>
      <c r="H2386" s="646">
        <v>8.2989999999999995</v>
      </c>
      <c r="I2386" s="646">
        <v>15.273</v>
      </c>
      <c r="K2386" s="646">
        <v>36.841999999999999</v>
      </c>
      <c r="L2386" s="646">
        <v>43.816000000000003</v>
      </c>
      <c r="M2386" s="646" t="s">
        <v>121</v>
      </c>
      <c r="N2386" s="657" t="s">
        <v>123</v>
      </c>
      <c r="O2386" s="646" t="s">
        <v>443</v>
      </c>
    </row>
    <row r="2387" spans="1:15">
      <c r="A2387" s="647">
        <v>2386</v>
      </c>
      <c r="B2387" s="647">
        <v>14800</v>
      </c>
      <c r="C2387" s="646" t="s">
        <v>175</v>
      </c>
      <c r="D2387" s="646">
        <v>50</v>
      </c>
      <c r="F2387" s="654" t="str">
        <f>IF(M2387="R",VLOOKUP(D2387,'Routes and Directions'!$A$2:$D$283,3,FALSE),VLOOKUP(D2387,'Routes and Directions'!$A$2:$D$283,4,FALSE))</f>
        <v>WB</v>
      </c>
      <c r="H2387" s="646">
        <v>15.273</v>
      </c>
      <c r="I2387" s="646">
        <v>21.916</v>
      </c>
      <c r="K2387" s="646">
        <v>43.816000000000003</v>
      </c>
      <c r="L2387" s="646">
        <v>50.459000000000003</v>
      </c>
      <c r="M2387" s="646" t="s">
        <v>121</v>
      </c>
      <c r="N2387" s="657" t="s">
        <v>123</v>
      </c>
      <c r="O2387" s="646" t="s">
        <v>443</v>
      </c>
    </row>
    <row r="2388" spans="1:15">
      <c r="A2388" s="647">
        <v>2387</v>
      </c>
      <c r="B2388" s="647">
        <v>19400</v>
      </c>
      <c r="C2388" s="646" t="s">
        <v>175</v>
      </c>
      <c r="D2388" s="646">
        <v>50</v>
      </c>
      <c r="F2388" s="654" t="str">
        <f>IF(M2388="R",VLOOKUP(D2388,'Routes and Directions'!$A$2:$D$283,3,FALSE),VLOOKUP(D2388,'Routes and Directions'!$A$2:$D$283,4,FALSE))</f>
        <v>WB</v>
      </c>
      <c r="G2388" s="646" t="s">
        <v>118</v>
      </c>
      <c r="H2388" s="646">
        <v>21.916</v>
      </c>
      <c r="I2388" s="646">
        <v>22.143000000000001</v>
      </c>
      <c r="K2388" s="646">
        <v>50.459000000000003</v>
      </c>
      <c r="L2388" s="646">
        <v>50.686</v>
      </c>
      <c r="M2388" s="646" t="s">
        <v>121</v>
      </c>
      <c r="N2388" s="657" t="s">
        <v>123</v>
      </c>
      <c r="O2388" s="646" t="s">
        <v>443</v>
      </c>
    </row>
    <row r="2389" spans="1:15">
      <c r="A2389" s="647">
        <v>2388</v>
      </c>
      <c r="B2389" s="647">
        <v>19500</v>
      </c>
      <c r="C2389" s="646" t="s">
        <v>175</v>
      </c>
      <c r="D2389" s="646">
        <v>50</v>
      </c>
      <c r="F2389" s="654" t="str">
        <f>IF(M2389="R",VLOOKUP(D2389,'Routes and Directions'!$A$2:$D$283,3,FALSE),VLOOKUP(D2389,'Routes and Directions'!$A$2:$D$283,4,FALSE))</f>
        <v>WB</v>
      </c>
      <c r="H2389" s="646">
        <v>22.146999999999998</v>
      </c>
      <c r="I2389" s="646">
        <v>25.765000000000001</v>
      </c>
      <c r="K2389" s="646">
        <v>50.686</v>
      </c>
      <c r="L2389" s="646">
        <v>54.304000000000002</v>
      </c>
      <c r="M2389" s="646" t="s">
        <v>121</v>
      </c>
      <c r="N2389" s="657" t="s">
        <v>123</v>
      </c>
      <c r="O2389" s="646" t="s">
        <v>443</v>
      </c>
    </row>
    <row r="2390" spans="1:15">
      <c r="A2390" s="647">
        <v>2389</v>
      </c>
      <c r="B2390" s="647">
        <v>20900</v>
      </c>
      <c r="C2390" s="646" t="s">
        <v>175</v>
      </c>
      <c r="D2390" s="646">
        <v>50</v>
      </c>
      <c r="F2390" s="654" t="str">
        <f>IF(M2390="R",VLOOKUP(D2390,'Routes and Directions'!$A$2:$D$283,3,FALSE),VLOOKUP(D2390,'Routes and Directions'!$A$2:$D$283,4,FALSE))</f>
        <v>WB</v>
      </c>
      <c r="G2390" s="646" t="s">
        <v>118</v>
      </c>
      <c r="H2390" s="646">
        <v>25.765000000000001</v>
      </c>
      <c r="I2390" s="646">
        <v>32</v>
      </c>
      <c r="K2390" s="646">
        <v>54.304000000000002</v>
      </c>
      <c r="L2390" s="646">
        <v>60.539000000000001</v>
      </c>
      <c r="M2390" s="646" t="s">
        <v>121</v>
      </c>
      <c r="N2390" s="657" t="s">
        <v>123</v>
      </c>
      <c r="O2390" s="646" t="s">
        <v>443</v>
      </c>
    </row>
    <row r="2391" spans="1:15">
      <c r="A2391" s="647">
        <v>2390</v>
      </c>
      <c r="B2391" s="647">
        <v>20900</v>
      </c>
      <c r="C2391" s="646" t="s">
        <v>175</v>
      </c>
      <c r="D2391" s="646">
        <v>50</v>
      </c>
      <c r="F2391" s="654" t="str">
        <f>IF(M2391="R",VLOOKUP(D2391,'Routes and Directions'!$A$2:$D$283,3,FALSE),VLOOKUP(D2391,'Routes and Directions'!$A$2:$D$283,4,FALSE))</f>
        <v>WB</v>
      </c>
      <c r="G2391" s="646" t="s">
        <v>118</v>
      </c>
      <c r="H2391" s="659">
        <v>32</v>
      </c>
      <c r="I2391" s="659">
        <v>32.338999999999999</v>
      </c>
      <c r="K2391" s="646">
        <v>60.539000000000001</v>
      </c>
      <c r="L2391" s="646">
        <v>60.878</v>
      </c>
      <c r="M2391" s="646" t="s">
        <v>121</v>
      </c>
      <c r="N2391" s="657" t="s">
        <v>115</v>
      </c>
      <c r="O2391" s="646" t="s">
        <v>443</v>
      </c>
    </row>
    <row r="2392" spans="1:15">
      <c r="A2392" s="647">
        <v>2391</v>
      </c>
      <c r="B2392" s="647">
        <v>22100</v>
      </c>
      <c r="C2392" s="646" t="s">
        <v>175</v>
      </c>
      <c r="D2392" s="646">
        <v>50</v>
      </c>
      <c r="F2392" s="654" t="str">
        <f>IF(M2392="R",VLOOKUP(D2392,'Routes and Directions'!$A$2:$D$283,3,FALSE),VLOOKUP(D2392,'Routes and Directions'!$A$2:$D$283,4,FALSE))</f>
        <v>WB</v>
      </c>
      <c r="H2392" s="659">
        <v>32.491</v>
      </c>
      <c r="I2392" s="659">
        <v>34.03</v>
      </c>
      <c r="K2392" s="646">
        <v>60.878</v>
      </c>
      <c r="L2392" s="646">
        <v>62.417000000000002</v>
      </c>
      <c r="M2392" s="646" t="s">
        <v>121</v>
      </c>
      <c r="N2392" s="657" t="s">
        <v>115</v>
      </c>
      <c r="O2392" s="646" t="s">
        <v>443</v>
      </c>
    </row>
    <row r="2393" spans="1:15">
      <c r="A2393" s="647">
        <v>2392</v>
      </c>
      <c r="B2393" s="647">
        <v>22100</v>
      </c>
      <c r="C2393" s="646" t="s">
        <v>175</v>
      </c>
      <c r="D2393" s="646">
        <v>50</v>
      </c>
      <c r="F2393" s="654" t="str">
        <f>IF(M2393="R",VLOOKUP(D2393,'Routes and Directions'!$A$2:$D$283,3,FALSE),VLOOKUP(D2393,'Routes and Directions'!$A$2:$D$283,4,FALSE))</f>
        <v>WB</v>
      </c>
      <c r="H2393" s="646">
        <v>34.03</v>
      </c>
      <c r="I2393" s="646">
        <v>39.369</v>
      </c>
      <c r="K2393" s="646">
        <v>62.417000000000002</v>
      </c>
      <c r="L2393" s="646">
        <v>67.756</v>
      </c>
      <c r="M2393" s="646" t="s">
        <v>121</v>
      </c>
      <c r="N2393" s="657" t="s">
        <v>123</v>
      </c>
      <c r="O2393" s="646" t="s">
        <v>443</v>
      </c>
    </row>
    <row r="2394" spans="1:15">
      <c r="A2394" s="647">
        <v>2393</v>
      </c>
      <c r="B2394" s="647">
        <v>22100</v>
      </c>
      <c r="C2394" s="646" t="s">
        <v>175</v>
      </c>
      <c r="D2394" s="646">
        <v>50</v>
      </c>
      <c r="F2394" s="654" t="str">
        <f>IF(M2394="R",VLOOKUP(D2394,'Routes and Directions'!$A$2:$D$283,3,FALSE),VLOOKUP(D2394,'Routes and Directions'!$A$2:$D$283,4,FALSE))</f>
        <v>WB</v>
      </c>
      <c r="H2394" s="646">
        <v>39.369</v>
      </c>
      <c r="I2394" s="646">
        <v>39.731000000000002</v>
      </c>
      <c r="K2394" s="646">
        <v>67.756</v>
      </c>
      <c r="L2394" s="646">
        <v>68.117999999999995</v>
      </c>
      <c r="M2394" s="646" t="s">
        <v>121</v>
      </c>
      <c r="N2394" s="657" t="s">
        <v>115</v>
      </c>
      <c r="O2394" s="646" t="s">
        <v>443</v>
      </c>
    </row>
    <row r="2395" spans="1:15">
      <c r="A2395" s="647">
        <v>2394</v>
      </c>
      <c r="B2395" s="647">
        <v>22100</v>
      </c>
      <c r="C2395" s="646" t="s">
        <v>175</v>
      </c>
      <c r="D2395" s="646">
        <v>50</v>
      </c>
      <c r="F2395" s="654" t="str">
        <f>IF(M2395="R",VLOOKUP(D2395,'Routes and Directions'!$A$2:$D$283,3,FALSE),VLOOKUP(D2395,'Routes and Directions'!$A$2:$D$283,4,FALSE))</f>
        <v>WB</v>
      </c>
      <c r="H2395" s="646">
        <v>39.731000000000002</v>
      </c>
      <c r="I2395" s="646">
        <v>39.771999999999998</v>
      </c>
      <c r="K2395" s="646">
        <v>68.117999999999995</v>
      </c>
      <c r="L2395" s="646">
        <v>68.159000000000006</v>
      </c>
      <c r="M2395" s="646" t="s">
        <v>121</v>
      </c>
      <c r="N2395" s="657" t="s">
        <v>123</v>
      </c>
      <c r="O2395" s="646" t="s">
        <v>443</v>
      </c>
    </row>
    <row r="2396" spans="1:15">
      <c r="A2396" s="647">
        <v>2395</v>
      </c>
      <c r="B2396" s="647">
        <v>22100</v>
      </c>
      <c r="C2396" s="646" t="s">
        <v>175</v>
      </c>
      <c r="D2396" s="646">
        <v>50</v>
      </c>
      <c r="F2396" s="654" t="str">
        <f>IF(M2396="R",VLOOKUP(D2396,'Routes and Directions'!$A$2:$D$283,3,FALSE),VLOOKUP(D2396,'Routes and Directions'!$A$2:$D$283,4,FALSE))</f>
        <v>WB</v>
      </c>
      <c r="H2396" s="646">
        <v>39.771999999999998</v>
      </c>
      <c r="I2396" s="646">
        <v>44.116</v>
      </c>
      <c r="K2396" s="646">
        <v>68.159000000000006</v>
      </c>
      <c r="L2396" s="646">
        <v>72.503</v>
      </c>
      <c r="M2396" s="646" t="s">
        <v>121</v>
      </c>
      <c r="N2396" s="657" t="s">
        <v>115</v>
      </c>
      <c r="O2396" s="646" t="s">
        <v>443</v>
      </c>
    </row>
    <row r="2397" spans="1:15">
      <c r="A2397" s="647">
        <v>2396</v>
      </c>
      <c r="B2397" s="647">
        <v>23810</v>
      </c>
      <c r="C2397" s="646" t="s">
        <v>175</v>
      </c>
      <c r="D2397" s="646">
        <v>50</v>
      </c>
      <c r="F2397" s="654" t="str">
        <f>IF(M2397="R",VLOOKUP(D2397,'Routes and Directions'!$A$2:$D$283,3,FALSE),VLOOKUP(D2397,'Routes and Directions'!$A$2:$D$283,4,FALSE))</f>
        <v>WB</v>
      </c>
      <c r="G2397" s="646" t="s">
        <v>118</v>
      </c>
      <c r="H2397" s="646">
        <v>44.116</v>
      </c>
      <c r="I2397" s="646">
        <v>44.244</v>
      </c>
      <c r="K2397" s="646">
        <v>72.503</v>
      </c>
      <c r="L2397" s="646">
        <v>72.631</v>
      </c>
      <c r="M2397" s="646" t="s">
        <v>121</v>
      </c>
      <c r="N2397" s="657" t="s">
        <v>115</v>
      </c>
      <c r="O2397" s="646" t="s">
        <v>443</v>
      </c>
    </row>
    <row r="2398" spans="1:15">
      <c r="A2398" s="647">
        <v>2397</v>
      </c>
      <c r="B2398" s="647">
        <v>23810</v>
      </c>
      <c r="C2398" s="646" t="s">
        <v>175</v>
      </c>
      <c r="D2398" s="646">
        <v>50</v>
      </c>
      <c r="F2398" s="654" t="str">
        <f>IF(M2398="R",VLOOKUP(D2398,'Routes and Directions'!$A$2:$D$283,3,FALSE),VLOOKUP(D2398,'Routes and Directions'!$A$2:$D$283,4,FALSE))</f>
        <v>WB</v>
      </c>
      <c r="G2398" s="646" t="s">
        <v>118</v>
      </c>
      <c r="H2398" s="646">
        <v>44.244</v>
      </c>
      <c r="I2398" s="646">
        <v>44.34</v>
      </c>
      <c r="K2398" s="646">
        <v>72.631</v>
      </c>
      <c r="L2398" s="646">
        <v>72.727000000000004</v>
      </c>
      <c r="M2398" s="646" t="s">
        <v>121</v>
      </c>
      <c r="N2398" s="657" t="s">
        <v>123</v>
      </c>
      <c r="O2398" s="646" t="s">
        <v>443</v>
      </c>
    </row>
    <row r="2399" spans="1:15">
      <c r="A2399" s="647">
        <v>2398</v>
      </c>
      <c r="B2399" s="647">
        <v>23810</v>
      </c>
      <c r="C2399" s="646" t="s">
        <v>175</v>
      </c>
      <c r="D2399" s="646">
        <v>50</v>
      </c>
      <c r="F2399" s="654" t="str">
        <f>IF(M2399="R",VLOOKUP(D2399,'Routes and Directions'!$A$2:$D$283,3,FALSE),VLOOKUP(D2399,'Routes and Directions'!$A$2:$D$283,4,FALSE))</f>
        <v>WB</v>
      </c>
      <c r="G2399" s="646" t="s">
        <v>118</v>
      </c>
      <c r="H2399" s="646">
        <v>44.34</v>
      </c>
      <c r="I2399" s="646">
        <v>44.4</v>
      </c>
      <c r="K2399" s="646">
        <v>72.727000000000004</v>
      </c>
      <c r="L2399" s="646">
        <v>72.787000000000006</v>
      </c>
      <c r="M2399" s="646" t="s">
        <v>121</v>
      </c>
      <c r="N2399" s="657" t="s">
        <v>115</v>
      </c>
      <c r="O2399" s="646" t="s">
        <v>443</v>
      </c>
    </row>
    <row r="2400" spans="1:15">
      <c r="A2400" s="647">
        <v>2399</v>
      </c>
      <c r="B2400" s="647">
        <v>23850</v>
      </c>
      <c r="C2400" s="646" t="s">
        <v>175</v>
      </c>
      <c r="D2400" s="646">
        <v>50</v>
      </c>
      <c r="F2400" s="654" t="str">
        <f>IF(M2400="R",VLOOKUP(D2400,'Routes and Directions'!$A$2:$D$283,3,FALSE),VLOOKUP(D2400,'Routes and Directions'!$A$2:$D$283,4,FALSE))</f>
        <v>WB</v>
      </c>
      <c r="H2400" s="646">
        <v>44.46</v>
      </c>
      <c r="I2400" s="646">
        <v>50.908000000000001</v>
      </c>
      <c r="K2400" s="646">
        <v>72.787000000000006</v>
      </c>
      <c r="L2400" s="646">
        <v>79.234999999999999</v>
      </c>
      <c r="M2400" s="646" t="s">
        <v>121</v>
      </c>
      <c r="N2400" s="657" t="s">
        <v>115</v>
      </c>
      <c r="O2400" s="646" t="s">
        <v>443</v>
      </c>
    </row>
    <row r="2401" spans="1:15">
      <c r="A2401" s="647">
        <v>2400</v>
      </c>
      <c r="B2401" s="647">
        <v>24000</v>
      </c>
      <c r="C2401" s="646" t="s">
        <v>175</v>
      </c>
      <c r="D2401" s="646">
        <v>50</v>
      </c>
      <c r="F2401" s="654" t="str">
        <f>IF(M2401="R",VLOOKUP(D2401,'Routes and Directions'!$A$2:$D$283,3,FALSE),VLOOKUP(D2401,'Routes and Directions'!$A$2:$D$283,4,FALSE))</f>
        <v>WB</v>
      </c>
      <c r="G2401" s="646" t="s">
        <v>118</v>
      </c>
      <c r="H2401" s="659">
        <v>50.908000000000001</v>
      </c>
      <c r="I2401" s="659">
        <v>51.363</v>
      </c>
      <c r="K2401" s="646">
        <v>79.234999999999999</v>
      </c>
      <c r="L2401" s="646">
        <v>79.69</v>
      </c>
      <c r="M2401" s="646" t="s">
        <v>121</v>
      </c>
      <c r="N2401" s="657" t="s">
        <v>115</v>
      </c>
      <c r="O2401" s="646" t="s">
        <v>443</v>
      </c>
    </row>
    <row r="2402" spans="1:15">
      <c r="A2402" s="647">
        <v>2401</v>
      </c>
      <c r="B2402" s="647">
        <v>24500</v>
      </c>
      <c r="C2402" s="646" t="s">
        <v>175</v>
      </c>
      <c r="D2402" s="646">
        <v>50</v>
      </c>
      <c r="F2402" s="654" t="str">
        <f>IF(M2402="R",VLOOKUP(D2402,'Routes and Directions'!$A$2:$D$283,3,FALSE),VLOOKUP(D2402,'Routes and Directions'!$A$2:$D$283,4,FALSE))</f>
        <v>WB</v>
      </c>
      <c r="H2402" s="659">
        <v>51.384</v>
      </c>
      <c r="I2402" s="659">
        <v>52.351999999999997</v>
      </c>
      <c r="K2402" s="646">
        <v>79.69</v>
      </c>
      <c r="L2402" s="646">
        <v>80.658000000000001</v>
      </c>
      <c r="M2402" s="646" t="s">
        <v>121</v>
      </c>
      <c r="N2402" s="657" t="s">
        <v>115</v>
      </c>
      <c r="O2402" s="646" t="s">
        <v>443</v>
      </c>
    </row>
    <row r="2403" spans="1:15">
      <c r="A2403" s="647">
        <v>2402</v>
      </c>
      <c r="B2403" s="647">
        <v>25210</v>
      </c>
      <c r="C2403" s="646" t="s">
        <v>175</v>
      </c>
      <c r="D2403" s="646">
        <v>50</v>
      </c>
      <c r="F2403" s="654" t="str">
        <f>IF(M2403="R",VLOOKUP(D2403,'Routes and Directions'!$A$2:$D$283,3,FALSE),VLOOKUP(D2403,'Routes and Directions'!$A$2:$D$283,4,FALSE))</f>
        <v>WB</v>
      </c>
      <c r="G2403" s="646" t="s">
        <v>118</v>
      </c>
      <c r="H2403" s="646">
        <v>52.351999999999997</v>
      </c>
      <c r="I2403" s="646">
        <v>52.661000000000001</v>
      </c>
      <c r="K2403" s="646">
        <v>80.658000000000001</v>
      </c>
      <c r="L2403" s="646">
        <v>80.966999999999999</v>
      </c>
      <c r="M2403" s="646" t="s">
        <v>121</v>
      </c>
      <c r="N2403" s="657" t="s">
        <v>115</v>
      </c>
      <c r="O2403" s="646" t="s">
        <v>443</v>
      </c>
    </row>
    <row r="2404" spans="1:15">
      <c r="A2404" s="647">
        <v>2403</v>
      </c>
      <c r="B2404" s="647">
        <v>25240</v>
      </c>
      <c r="C2404" s="646" t="s">
        <v>175</v>
      </c>
      <c r="D2404" s="646">
        <v>50</v>
      </c>
      <c r="F2404" s="654" t="str">
        <f>IF(M2404="R",VLOOKUP(D2404,'Routes and Directions'!$A$2:$D$283,3,FALSE),VLOOKUP(D2404,'Routes and Directions'!$A$2:$D$283,4,FALSE))</f>
        <v>WB</v>
      </c>
      <c r="H2404" s="646">
        <v>52.698</v>
      </c>
      <c r="I2404" s="646">
        <v>59.564999999999998</v>
      </c>
      <c r="K2404" s="646">
        <v>80.966999999999999</v>
      </c>
      <c r="L2404" s="646">
        <v>87.834000000000003</v>
      </c>
      <c r="M2404" s="646" t="s">
        <v>121</v>
      </c>
      <c r="N2404" s="657" t="s">
        <v>115</v>
      </c>
      <c r="O2404" s="646" t="s">
        <v>443</v>
      </c>
    </row>
    <row r="2405" spans="1:15">
      <c r="A2405" s="647">
        <v>2404</v>
      </c>
      <c r="B2405" s="647">
        <v>25240</v>
      </c>
      <c r="C2405" s="646" t="s">
        <v>175</v>
      </c>
      <c r="D2405" s="646">
        <v>50</v>
      </c>
      <c r="F2405" s="654" t="str">
        <f>IF(M2405="R",VLOOKUP(D2405,'Routes and Directions'!$A$2:$D$283,3,FALSE),VLOOKUP(D2405,'Routes and Directions'!$A$2:$D$283,4,FALSE))</f>
        <v>WB</v>
      </c>
      <c r="H2405" s="646">
        <v>59.564999999999998</v>
      </c>
      <c r="I2405" s="646">
        <v>59.817</v>
      </c>
      <c r="K2405" s="646">
        <v>87.834000000000003</v>
      </c>
      <c r="L2405" s="646">
        <v>88.085999999999999</v>
      </c>
      <c r="M2405" s="646" t="s">
        <v>121</v>
      </c>
      <c r="N2405" s="657" t="s">
        <v>123</v>
      </c>
      <c r="O2405" s="646" t="s">
        <v>443</v>
      </c>
    </row>
    <row r="2406" spans="1:15">
      <c r="A2406" s="647">
        <v>2405</v>
      </c>
      <c r="B2406" s="647">
        <v>25240</v>
      </c>
      <c r="C2406" s="646" t="s">
        <v>175</v>
      </c>
      <c r="D2406" s="646">
        <v>50</v>
      </c>
      <c r="F2406" s="654" t="str">
        <f>IF(M2406="R",VLOOKUP(D2406,'Routes and Directions'!$A$2:$D$283,3,FALSE),VLOOKUP(D2406,'Routes and Directions'!$A$2:$D$283,4,FALSE))</f>
        <v>WB</v>
      </c>
      <c r="H2406" s="646">
        <v>59.817</v>
      </c>
      <c r="I2406" s="646">
        <v>61.683</v>
      </c>
      <c r="K2406" s="646">
        <v>88.085999999999999</v>
      </c>
      <c r="L2406" s="646">
        <v>89.951999999999998</v>
      </c>
      <c r="M2406" s="646" t="s">
        <v>121</v>
      </c>
      <c r="N2406" s="657" t="s">
        <v>115</v>
      </c>
      <c r="O2406" s="646" t="s">
        <v>443</v>
      </c>
    </row>
    <row r="2407" spans="1:15">
      <c r="A2407" s="647">
        <v>2406</v>
      </c>
      <c r="B2407" s="647">
        <v>26646</v>
      </c>
      <c r="C2407" s="646" t="s">
        <v>175</v>
      </c>
      <c r="D2407" s="646">
        <v>50</v>
      </c>
      <c r="F2407" s="654" t="str">
        <f>IF(M2407="R",VLOOKUP(D2407,'Routes and Directions'!$A$2:$D$283,3,FALSE),VLOOKUP(D2407,'Routes and Directions'!$A$2:$D$283,4,FALSE))</f>
        <v>WB</v>
      </c>
      <c r="G2407" s="646" t="s">
        <v>118</v>
      </c>
      <c r="H2407" s="646">
        <v>61.683</v>
      </c>
      <c r="I2407" s="646">
        <v>62.201999999999998</v>
      </c>
      <c r="K2407" s="646">
        <v>89.951999999999998</v>
      </c>
      <c r="L2407" s="646">
        <v>90.471000000000004</v>
      </c>
      <c r="M2407" s="646" t="s">
        <v>121</v>
      </c>
      <c r="N2407" s="657" t="s">
        <v>115</v>
      </c>
      <c r="O2407" s="646" t="s">
        <v>443</v>
      </c>
    </row>
    <row r="2408" spans="1:15">
      <c r="A2408" s="647">
        <v>2407</v>
      </c>
      <c r="B2408" s="647">
        <v>26654</v>
      </c>
      <c r="C2408" s="646" t="s">
        <v>175</v>
      </c>
      <c r="D2408" s="646">
        <v>50</v>
      </c>
      <c r="F2408" s="654" t="str">
        <f>IF(M2408="R",VLOOKUP(D2408,'Routes and Directions'!$A$2:$D$283,3,FALSE),VLOOKUP(D2408,'Routes and Directions'!$A$2:$D$283,4,FALSE))</f>
        <v>WB</v>
      </c>
      <c r="H2408" s="646">
        <v>62.305999999999997</v>
      </c>
      <c r="I2408" s="646">
        <v>71.004999999999995</v>
      </c>
      <c r="K2408" s="646">
        <v>90.471000000000004</v>
      </c>
      <c r="L2408" s="646">
        <v>99.17</v>
      </c>
      <c r="M2408" s="646" t="s">
        <v>121</v>
      </c>
      <c r="N2408" s="657" t="s">
        <v>115</v>
      </c>
      <c r="O2408" s="646" t="s">
        <v>443</v>
      </c>
    </row>
    <row r="2409" spans="1:15">
      <c r="A2409" s="647">
        <v>2408</v>
      </c>
      <c r="B2409" s="647">
        <v>26654</v>
      </c>
      <c r="C2409" s="646" t="s">
        <v>175</v>
      </c>
      <c r="D2409" s="646">
        <v>50</v>
      </c>
      <c r="F2409" s="654" t="str">
        <f>IF(M2409="R",VLOOKUP(D2409,'Routes and Directions'!$A$2:$D$283,3,FALSE),VLOOKUP(D2409,'Routes and Directions'!$A$2:$D$283,4,FALSE))</f>
        <v>WB</v>
      </c>
      <c r="H2409" s="646">
        <v>71.004999999999995</v>
      </c>
      <c r="I2409" s="646">
        <v>71.48</v>
      </c>
      <c r="K2409" s="646">
        <v>99.17</v>
      </c>
      <c r="L2409" s="646">
        <v>99.644999999999996</v>
      </c>
      <c r="M2409" s="646" t="s">
        <v>121</v>
      </c>
      <c r="N2409" s="657" t="s">
        <v>123</v>
      </c>
      <c r="O2409" s="646" t="s">
        <v>443</v>
      </c>
    </row>
    <row r="2410" spans="1:15">
      <c r="A2410" s="647">
        <v>2409</v>
      </c>
      <c r="B2410" s="647">
        <v>26654</v>
      </c>
      <c r="C2410" s="646" t="s">
        <v>175</v>
      </c>
      <c r="D2410" s="646">
        <v>50</v>
      </c>
      <c r="F2410" s="654" t="str">
        <f>IF(M2410="R",VLOOKUP(D2410,'Routes and Directions'!$A$2:$D$283,3,FALSE),VLOOKUP(D2410,'Routes and Directions'!$A$2:$D$283,4,FALSE))</f>
        <v>WB</v>
      </c>
      <c r="H2410" s="646">
        <v>71.48</v>
      </c>
      <c r="I2410" s="646">
        <v>74.728999999999999</v>
      </c>
      <c r="K2410" s="646">
        <v>99.644999999999996</v>
      </c>
      <c r="L2410" s="646">
        <v>102.89400000000001</v>
      </c>
      <c r="M2410" s="646" t="s">
        <v>121</v>
      </c>
      <c r="N2410" s="657" t="s">
        <v>115</v>
      </c>
      <c r="O2410" s="646" t="s">
        <v>443</v>
      </c>
    </row>
    <row r="2411" spans="1:15">
      <c r="A2411" s="647">
        <v>2410</v>
      </c>
      <c r="B2411" s="647">
        <v>26654</v>
      </c>
      <c r="C2411" s="646" t="s">
        <v>175</v>
      </c>
      <c r="D2411" s="646">
        <v>50</v>
      </c>
      <c r="F2411" s="654" t="str">
        <f>IF(M2411="R",VLOOKUP(D2411,'Routes and Directions'!$A$2:$D$283,3,FALSE),VLOOKUP(D2411,'Routes and Directions'!$A$2:$D$283,4,FALSE))</f>
        <v>WB</v>
      </c>
      <c r="H2411" s="646">
        <v>74.728999999999999</v>
      </c>
      <c r="I2411" s="646">
        <v>80.44</v>
      </c>
      <c r="K2411" s="646">
        <v>102.89400000000001</v>
      </c>
      <c r="L2411" s="646">
        <v>108.605</v>
      </c>
      <c r="M2411" s="646" t="s">
        <v>121</v>
      </c>
      <c r="N2411" s="657" t="s">
        <v>123</v>
      </c>
      <c r="O2411" s="646" t="s">
        <v>443</v>
      </c>
    </row>
    <row r="2412" spans="1:15">
      <c r="A2412" s="647">
        <v>2411</v>
      </c>
      <c r="B2412" s="647">
        <v>100</v>
      </c>
      <c r="C2412" s="646" t="s">
        <v>178</v>
      </c>
      <c r="D2412" s="646">
        <v>51</v>
      </c>
      <c r="F2412" s="654" t="str">
        <f>IF(M2412="R",VLOOKUP(D2412,'Routes and Directions'!$A$2:$D$283,3,FALSE),VLOOKUP(D2412,'Routes and Directions'!$A$2:$D$283,4,FALSE))</f>
        <v>NB</v>
      </c>
      <c r="H2412" s="646">
        <v>0</v>
      </c>
      <c r="I2412" s="646">
        <v>3.6880000000000002</v>
      </c>
      <c r="K2412" s="646">
        <v>0</v>
      </c>
      <c r="L2412" s="646">
        <v>3.6880000000000002</v>
      </c>
      <c r="M2412" s="646" t="s">
        <v>118</v>
      </c>
      <c r="N2412" s="657" t="s">
        <v>123</v>
      </c>
      <c r="O2412" s="646" t="s">
        <v>444</v>
      </c>
    </row>
    <row r="2413" spans="1:15">
      <c r="A2413" s="647">
        <v>2412</v>
      </c>
      <c r="B2413" s="647">
        <v>3400</v>
      </c>
      <c r="C2413" s="646" t="s">
        <v>178</v>
      </c>
      <c r="D2413" s="646">
        <v>51</v>
      </c>
      <c r="F2413" s="654" t="str">
        <f>IF(M2413="R",VLOOKUP(D2413,'Routes and Directions'!$A$2:$D$283,3,FALSE),VLOOKUP(D2413,'Routes and Directions'!$A$2:$D$283,4,FALSE))</f>
        <v>NB</v>
      </c>
      <c r="H2413" s="646">
        <v>3.6880000000000002</v>
      </c>
      <c r="I2413" s="646">
        <v>4.3529999999999998</v>
      </c>
      <c r="J2413" s="646" t="s">
        <v>118</v>
      </c>
      <c r="K2413" s="646">
        <v>3.6880000000000002</v>
      </c>
      <c r="L2413" s="646">
        <v>4.3529999999999998</v>
      </c>
      <c r="M2413" s="646" t="s">
        <v>118</v>
      </c>
      <c r="N2413" s="657" t="s">
        <v>118</v>
      </c>
      <c r="O2413" s="646" t="s">
        <v>444</v>
      </c>
    </row>
    <row r="2414" spans="1:15">
      <c r="A2414" s="647">
        <v>2413</v>
      </c>
      <c r="B2414" s="647">
        <v>4700</v>
      </c>
      <c r="C2414" s="646" t="s">
        <v>178</v>
      </c>
      <c r="D2414" s="646">
        <v>51</v>
      </c>
      <c r="F2414" s="654" t="str">
        <f>IF(M2414="R",VLOOKUP(D2414,'Routes and Directions'!$A$2:$D$283,3,FALSE),VLOOKUP(D2414,'Routes and Directions'!$A$2:$D$283,4,FALSE))</f>
        <v>NB</v>
      </c>
      <c r="H2414" s="646">
        <v>4.3529999999999998</v>
      </c>
      <c r="I2414" s="646">
        <v>8.86</v>
      </c>
      <c r="K2414" s="646">
        <v>4.3529999999999998</v>
      </c>
      <c r="L2414" s="646">
        <v>8.86</v>
      </c>
      <c r="M2414" s="646" t="s">
        <v>118</v>
      </c>
      <c r="N2414" s="657" t="s">
        <v>123</v>
      </c>
      <c r="O2414" s="646" t="s">
        <v>444</v>
      </c>
    </row>
    <row r="2415" spans="1:15">
      <c r="A2415" s="647">
        <v>2414</v>
      </c>
      <c r="B2415" s="647">
        <v>100</v>
      </c>
      <c r="C2415" s="646" t="s">
        <v>178</v>
      </c>
      <c r="D2415" s="646">
        <v>51</v>
      </c>
      <c r="F2415" s="654" t="str">
        <f>IF(M2415="R",VLOOKUP(D2415,'Routes and Directions'!$A$2:$D$283,3,FALSE),VLOOKUP(D2415,'Routes and Directions'!$A$2:$D$283,4,FALSE))</f>
        <v>SB</v>
      </c>
      <c r="H2415" s="646">
        <v>0</v>
      </c>
      <c r="I2415" s="646">
        <v>3.6880000000000002</v>
      </c>
      <c r="K2415" s="646">
        <v>0</v>
      </c>
      <c r="L2415" s="646">
        <v>3.6880000000000002</v>
      </c>
      <c r="M2415" s="646" t="s">
        <v>121</v>
      </c>
      <c r="N2415" s="657" t="s">
        <v>123</v>
      </c>
      <c r="O2415" s="646" t="s">
        <v>445</v>
      </c>
    </row>
    <row r="2416" spans="1:15">
      <c r="A2416" s="647">
        <v>2415</v>
      </c>
      <c r="B2416" s="647">
        <v>4200</v>
      </c>
      <c r="C2416" s="646" t="s">
        <v>178</v>
      </c>
      <c r="D2416" s="646">
        <v>51</v>
      </c>
      <c r="F2416" s="654" t="str">
        <f>IF(M2416="R",VLOOKUP(D2416,'Routes and Directions'!$A$2:$D$283,3,FALSE),VLOOKUP(D2416,'Routes and Directions'!$A$2:$D$283,4,FALSE))</f>
        <v>SB</v>
      </c>
      <c r="H2416" s="646">
        <v>3.6880000000000002</v>
      </c>
      <c r="I2416" s="646">
        <v>4.335</v>
      </c>
      <c r="J2416" s="646" t="s">
        <v>121</v>
      </c>
      <c r="K2416" s="646">
        <v>3.6880000000000002</v>
      </c>
      <c r="L2416" s="646">
        <v>4.335</v>
      </c>
      <c r="M2416" s="646" t="s">
        <v>121</v>
      </c>
      <c r="N2416" s="657" t="s">
        <v>121</v>
      </c>
      <c r="O2416" s="646" t="s">
        <v>445</v>
      </c>
    </row>
    <row r="2417" spans="1:15">
      <c r="A2417" s="647">
        <v>2416</v>
      </c>
      <c r="B2417" s="647">
        <v>4700</v>
      </c>
      <c r="C2417" s="646" t="s">
        <v>178</v>
      </c>
      <c r="D2417" s="646">
        <v>51</v>
      </c>
      <c r="F2417" s="654" t="str">
        <f>IF(M2417="R",VLOOKUP(D2417,'Routes and Directions'!$A$2:$D$283,3,FALSE),VLOOKUP(D2417,'Routes and Directions'!$A$2:$D$283,4,FALSE))</f>
        <v>SB</v>
      </c>
      <c r="H2417" s="646">
        <v>4.3529999999999998</v>
      </c>
      <c r="I2417" s="646">
        <v>8.86</v>
      </c>
      <c r="K2417" s="646">
        <v>4.335</v>
      </c>
      <c r="L2417" s="646">
        <v>8.8420000000000005</v>
      </c>
      <c r="M2417" s="646" t="s">
        <v>121</v>
      </c>
      <c r="N2417" s="657" t="s">
        <v>123</v>
      </c>
      <c r="O2417" s="646" t="s">
        <v>445</v>
      </c>
    </row>
    <row r="2418" spans="1:15">
      <c r="A2418" s="647">
        <v>2417</v>
      </c>
      <c r="B2418" s="647">
        <v>100</v>
      </c>
      <c r="C2418" s="646" t="s">
        <v>218</v>
      </c>
      <c r="D2418" s="646">
        <v>52</v>
      </c>
      <c r="F2418" s="654" t="str">
        <f>IF(M2418="R",VLOOKUP(D2418,'Routes and Directions'!$A$2:$D$283,3,FALSE),VLOOKUP(D2418,'Routes and Directions'!$A$2:$D$283,4,FALSE))</f>
        <v>EB</v>
      </c>
      <c r="H2418" s="646">
        <v>0</v>
      </c>
      <c r="I2418" s="646">
        <v>14.773</v>
      </c>
      <c r="K2418" s="646">
        <v>0</v>
      </c>
      <c r="L2418" s="646">
        <v>14.773</v>
      </c>
      <c r="M2418" s="646" t="s">
        <v>118</v>
      </c>
      <c r="N2418" s="657" t="s">
        <v>123</v>
      </c>
      <c r="O2418" s="646" t="s">
        <v>446</v>
      </c>
    </row>
    <row r="2419" spans="1:15">
      <c r="A2419" s="647">
        <v>2418</v>
      </c>
      <c r="B2419" s="647">
        <v>100</v>
      </c>
      <c r="C2419" s="646" t="s">
        <v>218</v>
      </c>
      <c r="D2419" s="646">
        <v>52</v>
      </c>
      <c r="F2419" s="654" t="str">
        <f>IF(M2419="R",VLOOKUP(D2419,'Routes and Directions'!$A$2:$D$283,3,FALSE),VLOOKUP(D2419,'Routes and Directions'!$A$2:$D$283,4,FALSE))</f>
        <v>WB</v>
      </c>
      <c r="H2419" s="646">
        <v>0</v>
      </c>
      <c r="I2419" s="646">
        <v>14.773</v>
      </c>
      <c r="K2419" s="646">
        <v>0</v>
      </c>
      <c r="L2419" s="646">
        <v>14.773</v>
      </c>
      <c r="M2419" s="646" t="s">
        <v>121</v>
      </c>
      <c r="N2419" s="657" t="s">
        <v>123</v>
      </c>
      <c r="O2419" s="646" t="s">
        <v>447</v>
      </c>
    </row>
    <row r="2420" spans="1:15">
      <c r="A2420" s="647">
        <v>2419</v>
      </c>
      <c r="B2420" s="647">
        <v>100</v>
      </c>
      <c r="C2420" s="646" t="s">
        <v>163</v>
      </c>
      <c r="D2420" s="646">
        <v>53</v>
      </c>
      <c r="F2420" s="654" t="str">
        <f>IF(M2420="R",VLOOKUP(D2420,'Routes and Directions'!$A$2:$D$283,3,FALSE),VLOOKUP(D2420,'Routes and Directions'!$A$2:$D$283,4,FALSE))</f>
        <v>NB</v>
      </c>
      <c r="H2420" s="646">
        <v>0</v>
      </c>
      <c r="I2420" s="646">
        <v>1.9E-2</v>
      </c>
      <c r="K2420" s="646">
        <v>0</v>
      </c>
      <c r="L2420" s="646">
        <v>1.9E-2</v>
      </c>
      <c r="M2420" s="646" t="s">
        <v>118</v>
      </c>
      <c r="N2420" s="657" t="s">
        <v>115</v>
      </c>
      <c r="O2420" s="646" t="s">
        <v>448</v>
      </c>
    </row>
    <row r="2421" spans="1:15">
      <c r="A2421" s="647">
        <v>2420</v>
      </c>
      <c r="B2421" s="647">
        <v>100</v>
      </c>
      <c r="C2421" s="646" t="s">
        <v>163</v>
      </c>
      <c r="D2421" s="646">
        <v>53</v>
      </c>
      <c r="F2421" s="654" t="str">
        <f>IF(M2421="R",VLOOKUP(D2421,'Routes and Directions'!$A$2:$D$283,3,FALSE),VLOOKUP(D2421,'Routes and Directions'!$A$2:$D$283,4,FALSE))</f>
        <v>NB</v>
      </c>
      <c r="H2421" s="646">
        <v>1.9E-2</v>
      </c>
      <c r="I2421" s="646">
        <v>2.78</v>
      </c>
      <c r="K2421" s="646">
        <v>1.9E-2</v>
      </c>
      <c r="L2421" s="646">
        <v>2.78</v>
      </c>
      <c r="M2421" s="646" t="s">
        <v>118</v>
      </c>
      <c r="N2421" s="657" t="s">
        <v>123</v>
      </c>
      <c r="O2421" s="646" t="s">
        <v>448</v>
      </c>
    </row>
    <row r="2422" spans="1:15">
      <c r="A2422" s="647">
        <v>2421</v>
      </c>
      <c r="B2422" s="647">
        <v>100</v>
      </c>
      <c r="C2422" s="646" t="s">
        <v>163</v>
      </c>
      <c r="D2422" s="646">
        <v>53</v>
      </c>
      <c r="F2422" s="654" t="str">
        <f>IF(M2422="R",VLOOKUP(D2422,'Routes and Directions'!$A$2:$D$283,3,FALSE),VLOOKUP(D2422,'Routes and Directions'!$A$2:$D$283,4,FALSE))</f>
        <v>NB</v>
      </c>
      <c r="H2422" s="646">
        <v>2.78</v>
      </c>
      <c r="I2422" s="646">
        <v>7.4450000000000003</v>
      </c>
      <c r="K2422" s="646">
        <v>2.78</v>
      </c>
      <c r="L2422" s="646">
        <v>7.4450000000000003</v>
      </c>
      <c r="M2422" s="646" t="s">
        <v>118</v>
      </c>
      <c r="N2422" s="657" t="s">
        <v>115</v>
      </c>
      <c r="O2422" s="646" t="s">
        <v>448</v>
      </c>
    </row>
    <row r="2423" spans="1:15">
      <c r="A2423" s="647">
        <v>2422</v>
      </c>
      <c r="B2423" s="647">
        <v>100</v>
      </c>
      <c r="C2423" s="646" t="s">
        <v>163</v>
      </c>
      <c r="D2423" s="646">
        <v>53</v>
      </c>
      <c r="F2423" s="654" t="str">
        <f>IF(M2423="R",VLOOKUP(D2423,'Routes and Directions'!$A$2:$D$283,3,FALSE),VLOOKUP(D2423,'Routes and Directions'!$A$2:$D$283,4,FALSE))</f>
        <v>SB</v>
      </c>
      <c r="H2423" s="646">
        <v>0</v>
      </c>
      <c r="I2423" s="646">
        <v>1.9E-2</v>
      </c>
      <c r="K2423" s="646">
        <v>0</v>
      </c>
      <c r="L2423" s="646">
        <v>1.9E-2</v>
      </c>
      <c r="M2423" s="646" t="s">
        <v>121</v>
      </c>
      <c r="N2423" s="657" t="s">
        <v>115</v>
      </c>
      <c r="O2423" s="646" t="s">
        <v>449</v>
      </c>
    </row>
    <row r="2424" spans="1:15">
      <c r="A2424" s="647">
        <v>2423</v>
      </c>
      <c r="B2424" s="647">
        <v>100</v>
      </c>
      <c r="C2424" s="646" t="s">
        <v>163</v>
      </c>
      <c r="D2424" s="646">
        <v>53</v>
      </c>
      <c r="F2424" s="654" t="str">
        <f>IF(M2424="R",VLOOKUP(D2424,'Routes and Directions'!$A$2:$D$283,3,FALSE),VLOOKUP(D2424,'Routes and Directions'!$A$2:$D$283,4,FALSE))</f>
        <v>SB</v>
      </c>
      <c r="H2424" s="646">
        <v>1.9E-2</v>
      </c>
      <c r="I2424" s="646">
        <v>2.78</v>
      </c>
      <c r="K2424" s="646">
        <v>1.9E-2</v>
      </c>
      <c r="L2424" s="646">
        <v>2.78</v>
      </c>
      <c r="M2424" s="646" t="s">
        <v>121</v>
      </c>
      <c r="N2424" s="657" t="s">
        <v>123</v>
      </c>
      <c r="O2424" s="646" t="s">
        <v>449</v>
      </c>
    </row>
    <row r="2425" spans="1:15">
      <c r="A2425" s="647">
        <v>2424</v>
      </c>
      <c r="B2425" s="647">
        <v>100</v>
      </c>
      <c r="C2425" s="646" t="s">
        <v>163</v>
      </c>
      <c r="D2425" s="646">
        <v>53</v>
      </c>
      <c r="F2425" s="654" t="str">
        <f>IF(M2425="R",VLOOKUP(D2425,'Routes and Directions'!$A$2:$D$283,3,FALSE),VLOOKUP(D2425,'Routes and Directions'!$A$2:$D$283,4,FALSE))</f>
        <v>SB</v>
      </c>
      <c r="H2425" s="646">
        <v>2.78</v>
      </c>
      <c r="I2425" s="646">
        <v>7.4450000000000003</v>
      </c>
      <c r="K2425" s="646">
        <v>2.78</v>
      </c>
      <c r="L2425" s="646">
        <v>7.4450000000000003</v>
      </c>
      <c r="M2425" s="646" t="s">
        <v>121</v>
      </c>
      <c r="N2425" s="657" t="s">
        <v>115</v>
      </c>
      <c r="O2425" s="646" t="s">
        <v>449</v>
      </c>
    </row>
    <row r="2426" spans="1:15">
      <c r="A2426" s="647">
        <v>2425</v>
      </c>
      <c r="B2426" s="647">
        <v>200</v>
      </c>
      <c r="C2426" s="646" t="s">
        <v>218</v>
      </c>
      <c r="D2426" s="646">
        <v>54</v>
      </c>
      <c r="F2426" s="654" t="str">
        <f>IF(M2426="R",VLOOKUP(D2426,'Routes and Directions'!$A$2:$D$283,3,FALSE),VLOOKUP(D2426,'Routes and Directions'!$A$2:$D$283,4,FALSE))</f>
        <v>EB</v>
      </c>
      <c r="H2426" s="646">
        <v>0</v>
      </c>
      <c r="I2426" s="646">
        <v>1.7529999999999999</v>
      </c>
      <c r="J2426" s="646" t="s">
        <v>118</v>
      </c>
      <c r="K2426" s="646">
        <v>0</v>
      </c>
      <c r="L2426" s="646">
        <v>1.7529999999999999</v>
      </c>
      <c r="M2426" s="646" t="s">
        <v>118</v>
      </c>
      <c r="N2426" s="657" t="s">
        <v>118</v>
      </c>
      <c r="O2426" s="646" t="s">
        <v>450</v>
      </c>
    </row>
    <row r="2427" spans="1:15">
      <c r="A2427" s="647">
        <v>2426</v>
      </c>
      <c r="B2427" s="647">
        <v>8200</v>
      </c>
      <c r="C2427" s="646" t="s">
        <v>218</v>
      </c>
      <c r="D2427" s="646">
        <v>54</v>
      </c>
      <c r="F2427" s="654" t="str">
        <f>IF(M2427="R",VLOOKUP(D2427,'Routes and Directions'!$A$2:$D$283,3,FALSE),VLOOKUP(D2427,'Routes and Directions'!$A$2:$D$283,4,FALSE))</f>
        <v>EB</v>
      </c>
      <c r="H2427" s="646">
        <v>1.8</v>
      </c>
      <c r="I2427" s="646">
        <v>5.3620000000000001</v>
      </c>
      <c r="K2427" s="646">
        <v>1.7529999999999999</v>
      </c>
      <c r="L2427" s="646">
        <v>5.3150000000000004</v>
      </c>
      <c r="M2427" s="646" t="s">
        <v>118</v>
      </c>
      <c r="N2427" s="657" t="s">
        <v>123</v>
      </c>
      <c r="O2427" s="646" t="s">
        <v>450</v>
      </c>
    </row>
    <row r="2428" spans="1:15">
      <c r="A2428" s="647">
        <v>2427</v>
      </c>
      <c r="B2428" s="647">
        <v>10950</v>
      </c>
      <c r="C2428" s="646" t="s">
        <v>218</v>
      </c>
      <c r="D2428" s="646">
        <v>54</v>
      </c>
      <c r="F2428" s="654" t="str">
        <f>IF(M2428="R",VLOOKUP(D2428,'Routes and Directions'!$A$2:$D$283,3,FALSE),VLOOKUP(D2428,'Routes and Directions'!$A$2:$D$283,4,FALSE))</f>
        <v>EB</v>
      </c>
      <c r="G2428" s="646" t="s">
        <v>122</v>
      </c>
      <c r="H2428" s="646">
        <v>5.3620000000000001</v>
      </c>
      <c r="I2428" s="646">
        <v>5.58</v>
      </c>
      <c r="K2428" s="646">
        <v>5.3150000000000004</v>
      </c>
      <c r="L2428" s="646">
        <v>5.5330000000000004</v>
      </c>
      <c r="M2428" s="646" t="s">
        <v>118</v>
      </c>
      <c r="N2428" s="657" t="s">
        <v>123</v>
      </c>
      <c r="O2428" s="646" t="s">
        <v>450</v>
      </c>
    </row>
    <row r="2429" spans="1:15">
      <c r="A2429" s="647">
        <v>2428</v>
      </c>
      <c r="B2429" s="647">
        <v>20000</v>
      </c>
      <c r="C2429" s="646" t="s">
        <v>218</v>
      </c>
      <c r="D2429" s="646">
        <v>54</v>
      </c>
      <c r="F2429" s="654" t="str">
        <f>IF(M2429="R",VLOOKUP(D2429,'Routes and Directions'!$A$2:$D$283,3,FALSE),VLOOKUP(D2429,'Routes and Directions'!$A$2:$D$283,4,FALSE))</f>
        <v>EB</v>
      </c>
      <c r="G2429" s="646" t="s">
        <v>122</v>
      </c>
      <c r="H2429" s="646">
        <v>10.993</v>
      </c>
      <c r="I2429" s="646">
        <v>12.361000000000001</v>
      </c>
      <c r="K2429" s="646">
        <v>5.5330000000000004</v>
      </c>
      <c r="L2429" s="646">
        <v>6.9009999999999998</v>
      </c>
      <c r="M2429" s="646" t="s">
        <v>118</v>
      </c>
      <c r="N2429" s="657" t="s">
        <v>123</v>
      </c>
      <c r="O2429" s="646" t="s">
        <v>450</v>
      </c>
    </row>
    <row r="2430" spans="1:15">
      <c r="A2430" s="647">
        <v>2429</v>
      </c>
      <c r="B2430" s="647">
        <v>22800</v>
      </c>
      <c r="C2430" s="646" t="s">
        <v>218</v>
      </c>
      <c r="D2430" s="646">
        <v>54</v>
      </c>
      <c r="F2430" s="654" t="str">
        <f>IF(M2430="R",VLOOKUP(D2430,'Routes and Directions'!$A$2:$D$283,3,FALSE),VLOOKUP(D2430,'Routes and Directions'!$A$2:$D$283,4,FALSE))</f>
        <v>EB</v>
      </c>
      <c r="G2430" s="646" t="s">
        <v>122</v>
      </c>
      <c r="H2430" s="646">
        <v>12.52</v>
      </c>
      <c r="I2430" s="646">
        <v>14.212</v>
      </c>
      <c r="K2430" s="646">
        <v>6.9009999999999998</v>
      </c>
      <c r="L2430" s="646">
        <v>8.593</v>
      </c>
      <c r="M2430" s="646" t="s">
        <v>118</v>
      </c>
      <c r="N2430" s="657" t="s">
        <v>123</v>
      </c>
      <c r="O2430" s="646" t="s">
        <v>450</v>
      </c>
    </row>
    <row r="2431" spans="1:15">
      <c r="A2431" s="647">
        <v>2430</v>
      </c>
      <c r="B2431" s="647">
        <v>4600</v>
      </c>
      <c r="C2431" s="646" t="s">
        <v>218</v>
      </c>
      <c r="D2431" s="646">
        <v>54</v>
      </c>
      <c r="F2431" s="654" t="str">
        <f>IF(M2431="R",VLOOKUP(D2431,'Routes and Directions'!$A$2:$D$283,3,FALSE),VLOOKUP(D2431,'Routes and Directions'!$A$2:$D$283,4,FALSE))</f>
        <v>WB</v>
      </c>
      <c r="H2431" s="646">
        <v>0</v>
      </c>
      <c r="I2431" s="646">
        <v>1.7969999999999999</v>
      </c>
      <c r="J2431" s="646" t="s">
        <v>121</v>
      </c>
      <c r="K2431" s="646">
        <v>0</v>
      </c>
      <c r="L2431" s="646">
        <v>1.7969999999999999</v>
      </c>
      <c r="M2431" s="646" t="s">
        <v>121</v>
      </c>
      <c r="N2431" s="657" t="s">
        <v>121</v>
      </c>
      <c r="O2431" s="646" t="s">
        <v>451</v>
      </c>
    </row>
    <row r="2432" spans="1:15">
      <c r="A2432" s="647">
        <v>2431</v>
      </c>
      <c r="B2432" s="647">
        <v>8200</v>
      </c>
      <c r="C2432" s="646" t="s">
        <v>218</v>
      </c>
      <c r="D2432" s="646">
        <v>54</v>
      </c>
      <c r="F2432" s="654" t="str">
        <f>IF(M2432="R",VLOOKUP(D2432,'Routes and Directions'!$A$2:$D$283,3,FALSE),VLOOKUP(D2432,'Routes and Directions'!$A$2:$D$283,4,FALSE))</f>
        <v>WB</v>
      </c>
      <c r="H2432" s="646">
        <v>1.8</v>
      </c>
      <c r="I2432" s="646">
        <v>5.3620000000000001</v>
      </c>
      <c r="K2432" s="646">
        <v>1.7969999999999999</v>
      </c>
      <c r="L2432" s="646">
        <v>5.359</v>
      </c>
      <c r="M2432" s="646" t="s">
        <v>121</v>
      </c>
      <c r="N2432" s="657" t="s">
        <v>123</v>
      </c>
      <c r="O2432" s="646" t="s">
        <v>451</v>
      </c>
    </row>
    <row r="2433" spans="1:15">
      <c r="A2433" s="647">
        <v>2432</v>
      </c>
      <c r="B2433" s="647">
        <v>10950</v>
      </c>
      <c r="C2433" s="646" t="s">
        <v>218</v>
      </c>
      <c r="D2433" s="646">
        <v>54</v>
      </c>
      <c r="F2433" s="654" t="str">
        <f>IF(M2433="R",VLOOKUP(D2433,'Routes and Directions'!$A$2:$D$283,3,FALSE),VLOOKUP(D2433,'Routes and Directions'!$A$2:$D$283,4,FALSE))</f>
        <v>WB</v>
      </c>
      <c r="G2433" s="646" t="s">
        <v>122</v>
      </c>
      <c r="H2433" s="646">
        <v>5.3620000000000001</v>
      </c>
      <c r="I2433" s="646">
        <v>5.58</v>
      </c>
      <c r="K2433" s="646">
        <v>5.359</v>
      </c>
      <c r="L2433" s="646">
        <v>5.577</v>
      </c>
      <c r="M2433" s="646" t="s">
        <v>121</v>
      </c>
      <c r="N2433" s="657" t="s">
        <v>123</v>
      </c>
      <c r="O2433" s="646" t="s">
        <v>451</v>
      </c>
    </row>
    <row r="2434" spans="1:15">
      <c r="A2434" s="647">
        <v>2433</v>
      </c>
      <c r="B2434" s="647">
        <v>20000</v>
      </c>
      <c r="C2434" s="646" t="s">
        <v>218</v>
      </c>
      <c r="D2434" s="646">
        <v>54</v>
      </c>
      <c r="F2434" s="654" t="str">
        <f>IF(M2434="R",VLOOKUP(D2434,'Routes and Directions'!$A$2:$D$283,3,FALSE),VLOOKUP(D2434,'Routes and Directions'!$A$2:$D$283,4,FALSE))</f>
        <v>WB</v>
      </c>
      <c r="G2434" s="646" t="s">
        <v>122</v>
      </c>
      <c r="H2434" s="646">
        <v>10.993</v>
      </c>
      <c r="I2434" s="646">
        <v>12.361000000000001</v>
      </c>
      <c r="K2434" s="646">
        <v>5.577</v>
      </c>
      <c r="L2434" s="646">
        <v>6.9450000000000003</v>
      </c>
      <c r="M2434" s="646" t="s">
        <v>121</v>
      </c>
      <c r="N2434" s="657" t="s">
        <v>123</v>
      </c>
      <c r="O2434" s="646" t="s">
        <v>451</v>
      </c>
    </row>
    <row r="2435" spans="1:15">
      <c r="A2435" s="647">
        <v>2434</v>
      </c>
      <c r="B2435" s="647">
        <v>22800</v>
      </c>
      <c r="C2435" s="646" t="s">
        <v>218</v>
      </c>
      <c r="D2435" s="646">
        <v>54</v>
      </c>
      <c r="F2435" s="654" t="str">
        <f>IF(M2435="R",VLOOKUP(D2435,'Routes and Directions'!$A$2:$D$283,3,FALSE),VLOOKUP(D2435,'Routes and Directions'!$A$2:$D$283,4,FALSE))</f>
        <v>WB</v>
      </c>
      <c r="G2435" s="646" t="s">
        <v>122</v>
      </c>
      <c r="H2435" s="646">
        <v>12.52</v>
      </c>
      <c r="I2435" s="646">
        <v>14.212</v>
      </c>
      <c r="K2435" s="646">
        <v>6.9450000000000003</v>
      </c>
      <c r="L2435" s="646">
        <v>8.6370000000000005</v>
      </c>
      <c r="M2435" s="646" t="s">
        <v>121</v>
      </c>
      <c r="N2435" s="657" t="s">
        <v>123</v>
      </c>
      <c r="O2435" s="646" t="s">
        <v>451</v>
      </c>
    </row>
    <row r="2436" spans="1:15">
      <c r="A2436" s="647">
        <v>2435</v>
      </c>
      <c r="B2436" s="647">
        <v>100</v>
      </c>
      <c r="C2436" s="646" t="s">
        <v>221</v>
      </c>
      <c r="D2436" s="646">
        <v>55</v>
      </c>
      <c r="F2436" s="654" t="str">
        <f>IF(M2436="R",VLOOKUP(D2436,'Routes and Directions'!$A$2:$D$283,3,FALSE),VLOOKUP(D2436,'Routes and Directions'!$A$2:$D$283,4,FALSE))</f>
        <v>NB</v>
      </c>
      <c r="H2436" s="646">
        <v>0</v>
      </c>
      <c r="I2436" s="646">
        <v>0.17499999999999999</v>
      </c>
      <c r="K2436" s="646">
        <v>0</v>
      </c>
      <c r="L2436" s="646">
        <v>0.17499999999999999</v>
      </c>
      <c r="M2436" s="646" t="s">
        <v>118</v>
      </c>
      <c r="N2436" s="657" t="s">
        <v>123</v>
      </c>
      <c r="O2436" s="646" t="s">
        <v>452</v>
      </c>
    </row>
    <row r="2437" spans="1:15">
      <c r="A2437" s="647">
        <v>2436</v>
      </c>
      <c r="B2437" s="647">
        <v>100</v>
      </c>
      <c r="C2437" s="646" t="s">
        <v>221</v>
      </c>
      <c r="D2437" s="646">
        <v>55</v>
      </c>
      <c r="F2437" s="654" t="str">
        <f>IF(M2437="R",VLOOKUP(D2437,'Routes and Directions'!$A$2:$D$283,3,FALSE),VLOOKUP(D2437,'Routes and Directions'!$A$2:$D$283,4,FALSE))</f>
        <v>NB</v>
      </c>
      <c r="H2437" s="646">
        <v>0.17499999999999999</v>
      </c>
      <c r="I2437" s="646">
        <v>0.34899999999999998</v>
      </c>
      <c r="K2437" s="646">
        <v>0.17499999999999999</v>
      </c>
      <c r="L2437" s="646">
        <v>0.34899999999999998</v>
      </c>
      <c r="M2437" s="646" t="s">
        <v>118</v>
      </c>
      <c r="N2437" s="657" t="s">
        <v>115</v>
      </c>
      <c r="O2437" s="646" t="s">
        <v>452</v>
      </c>
    </row>
    <row r="2438" spans="1:15">
      <c r="A2438" s="647">
        <v>2437</v>
      </c>
      <c r="B2438" s="647">
        <v>100</v>
      </c>
      <c r="C2438" s="646" t="s">
        <v>221</v>
      </c>
      <c r="D2438" s="646">
        <v>55</v>
      </c>
      <c r="F2438" s="654" t="str">
        <f>IF(M2438="R",VLOOKUP(D2438,'Routes and Directions'!$A$2:$D$283,3,FALSE),VLOOKUP(D2438,'Routes and Directions'!$A$2:$D$283,4,FALSE))</f>
        <v>NB</v>
      </c>
      <c r="H2438" s="646">
        <v>0.34899999999999998</v>
      </c>
      <c r="I2438" s="646">
        <v>2.069</v>
      </c>
      <c r="K2438" s="646">
        <v>0.34899999999999998</v>
      </c>
      <c r="L2438" s="646">
        <v>2.069</v>
      </c>
      <c r="M2438" s="646" t="s">
        <v>118</v>
      </c>
      <c r="N2438" s="657" t="s">
        <v>123</v>
      </c>
      <c r="O2438" s="646" t="s">
        <v>452</v>
      </c>
    </row>
    <row r="2439" spans="1:15">
      <c r="A2439" s="647">
        <v>2438</v>
      </c>
      <c r="B2439" s="647">
        <v>2450</v>
      </c>
      <c r="C2439" s="646" t="s">
        <v>221</v>
      </c>
      <c r="D2439" s="646">
        <v>55</v>
      </c>
      <c r="F2439" s="654" t="str">
        <f>IF(M2439="R",VLOOKUP(D2439,'Routes and Directions'!$A$2:$D$283,3,FALSE),VLOOKUP(D2439,'Routes and Directions'!$A$2:$D$283,4,FALSE))</f>
        <v>NB</v>
      </c>
      <c r="G2439" s="646" t="s">
        <v>122</v>
      </c>
      <c r="H2439" s="646">
        <v>2.069</v>
      </c>
      <c r="I2439" s="646">
        <v>2.512</v>
      </c>
      <c r="K2439" s="646">
        <v>2.069</v>
      </c>
      <c r="L2439" s="646">
        <v>2.512</v>
      </c>
      <c r="M2439" s="646" t="s">
        <v>118</v>
      </c>
      <c r="N2439" s="657" t="s">
        <v>123</v>
      </c>
      <c r="O2439" s="646" t="s">
        <v>452</v>
      </c>
    </row>
    <row r="2440" spans="1:15">
      <c r="A2440" s="647">
        <v>2439</v>
      </c>
      <c r="B2440" s="647">
        <v>2580</v>
      </c>
      <c r="C2440" s="646" t="s">
        <v>221</v>
      </c>
      <c r="D2440" s="646">
        <v>55</v>
      </c>
      <c r="F2440" s="654" t="str">
        <f>IF(M2440="R",VLOOKUP(D2440,'Routes and Directions'!$A$2:$D$283,3,FALSE),VLOOKUP(D2440,'Routes and Directions'!$A$2:$D$283,4,FALSE))</f>
        <v>NB</v>
      </c>
      <c r="G2440" s="646" t="s">
        <v>118</v>
      </c>
      <c r="H2440" s="646">
        <v>2.512</v>
      </c>
      <c r="I2440" s="646">
        <v>10.093</v>
      </c>
      <c r="K2440" s="646">
        <v>2.512</v>
      </c>
      <c r="L2440" s="646">
        <v>10.093</v>
      </c>
      <c r="M2440" s="646" t="s">
        <v>118</v>
      </c>
      <c r="N2440" s="657" t="s">
        <v>123</v>
      </c>
      <c r="O2440" s="646" t="s">
        <v>452</v>
      </c>
    </row>
    <row r="2441" spans="1:15">
      <c r="A2441" s="647">
        <v>2440</v>
      </c>
      <c r="B2441" s="647">
        <v>11000</v>
      </c>
      <c r="C2441" s="646" t="s">
        <v>221</v>
      </c>
      <c r="D2441" s="646">
        <v>55</v>
      </c>
      <c r="F2441" s="654" t="str">
        <f>IF(M2441="R",VLOOKUP(D2441,'Routes and Directions'!$A$2:$D$283,3,FALSE),VLOOKUP(D2441,'Routes and Directions'!$A$2:$D$283,4,FALSE))</f>
        <v>NB</v>
      </c>
      <c r="H2441" s="646">
        <v>10.111000000000001</v>
      </c>
      <c r="I2441" s="646">
        <v>17.600000000000001</v>
      </c>
      <c r="K2441" s="646">
        <v>10.093</v>
      </c>
      <c r="L2441" s="646">
        <v>17.582000000000001</v>
      </c>
      <c r="M2441" s="646" t="s">
        <v>118</v>
      </c>
      <c r="N2441" s="657" t="s">
        <v>123</v>
      </c>
      <c r="O2441" s="646" t="s">
        <v>452</v>
      </c>
    </row>
    <row r="2442" spans="1:15">
      <c r="A2442" s="647">
        <v>2441</v>
      </c>
      <c r="B2442" s="647">
        <v>15910</v>
      </c>
      <c r="C2442" s="646" t="s">
        <v>221</v>
      </c>
      <c r="D2442" s="646">
        <v>55</v>
      </c>
      <c r="F2442" s="654" t="str">
        <f>IF(M2442="R",VLOOKUP(D2442,'Routes and Directions'!$A$2:$D$283,3,FALSE),VLOOKUP(D2442,'Routes and Directions'!$A$2:$D$283,4,FALSE))</f>
        <v>NB</v>
      </c>
      <c r="G2442" s="646" t="s">
        <v>118</v>
      </c>
      <c r="H2442" s="646">
        <v>17.600000000000001</v>
      </c>
      <c r="I2442" s="646">
        <v>17.876000000000001</v>
      </c>
      <c r="K2442" s="646">
        <v>17.582000000000001</v>
      </c>
      <c r="L2442" s="646">
        <v>17.858000000000001</v>
      </c>
      <c r="M2442" s="646" t="s">
        <v>118</v>
      </c>
      <c r="N2442" s="657" t="s">
        <v>123</v>
      </c>
      <c r="O2442" s="646" t="s">
        <v>452</v>
      </c>
    </row>
    <row r="2443" spans="1:15">
      <c r="A2443" s="647">
        <v>2442</v>
      </c>
      <c r="B2443" s="647">
        <v>100</v>
      </c>
      <c r="C2443" s="646" t="s">
        <v>221</v>
      </c>
      <c r="D2443" s="646">
        <v>55</v>
      </c>
      <c r="F2443" s="654" t="str">
        <f>IF(M2443="R",VLOOKUP(D2443,'Routes and Directions'!$A$2:$D$283,3,FALSE),VLOOKUP(D2443,'Routes and Directions'!$A$2:$D$283,4,FALSE))</f>
        <v>SB</v>
      </c>
      <c r="H2443" s="646">
        <v>0</v>
      </c>
      <c r="I2443" s="646">
        <v>0.17499999999999999</v>
      </c>
      <c r="K2443" s="646">
        <v>0</v>
      </c>
      <c r="L2443" s="646">
        <v>0.17499999999999999</v>
      </c>
      <c r="M2443" s="646" t="s">
        <v>121</v>
      </c>
      <c r="N2443" s="657" t="s">
        <v>123</v>
      </c>
      <c r="O2443" s="646" t="s">
        <v>453</v>
      </c>
    </row>
    <row r="2444" spans="1:15">
      <c r="A2444" s="647">
        <v>2443</v>
      </c>
      <c r="B2444" s="647">
        <v>100</v>
      </c>
      <c r="C2444" s="646" t="s">
        <v>221</v>
      </c>
      <c r="D2444" s="646">
        <v>55</v>
      </c>
      <c r="F2444" s="654" t="str">
        <f>IF(M2444="R",VLOOKUP(D2444,'Routes and Directions'!$A$2:$D$283,3,FALSE),VLOOKUP(D2444,'Routes and Directions'!$A$2:$D$283,4,FALSE))</f>
        <v>SB</v>
      </c>
      <c r="H2444" s="646">
        <v>0.17499999999999999</v>
      </c>
      <c r="I2444" s="646">
        <v>0.34899999999999998</v>
      </c>
      <c r="K2444" s="646">
        <v>0.17499999999999999</v>
      </c>
      <c r="L2444" s="646">
        <v>0.34899999999999998</v>
      </c>
      <c r="M2444" s="646" t="s">
        <v>121</v>
      </c>
      <c r="N2444" s="657" t="s">
        <v>115</v>
      </c>
      <c r="O2444" s="646" t="s">
        <v>453</v>
      </c>
    </row>
    <row r="2445" spans="1:15">
      <c r="A2445" s="647">
        <v>2444</v>
      </c>
      <c r="B2445" s="647">
        <v>100</v>
      </c>
      <c r="C2445" s="646" t="s">
        <v>221</v>
      </c>
      <c r="D2445" s="646">
        <v>55</v>
      </c>
      <c r="F2445" s="654" t="str">
        <f>IF(M2445="R",VLOOKUP(D2445,'Routes and Directions'!$A$2:$D$283,3,FALSE),VLOOKUP(D2445,'Routes and Directions'!$A$2:$D$283,4,FALSE))</f>
        <v>SB</v>
      </c>
      <c r="H2445" s="646">
        <v>0.34899999999999998</v>
      </c>
      <c r="I2445" s="646">
        <v>2.069</v>
      </c>
      <c r="K2445" s="646">
        <v>0.34899999999999998</v>
      </c>
      <c r="L2445" s="646">
        <v>2.069</v>
      </c>
      <c r="M2445" s="646" t="s">
        <v>121</v>
      </c>
      <c r="N2445" s="657" t="s">
        <v>123</v>
      </c>
      <c r="O2445" s="646" t="s">
        <v>453</v>
      </c>
    </row>
    <row r="2446" spans="1:15">
      <c r="A2446" s="647">
        <v>2445</v>
      </c>
      <c r="B2446" s="647">
        <v>2450</v>
      </c>
      <c r="C2446" s="646" t="s">
        <v>221</v>
      </c>
      <c r="D2446" s="646">
        <v>55</v>
      </c>
      <c r="F2446" s="654" t="str">
        <f>IF(M2446="R",VLOOKUP(D2446,'Routes and Directions'!$A$2:$D$283,3,FALSE),VLOOKUP(D2446,'Routes and Directions'!$A$2:$D$283,4,FALSE))</f>
        <v>SB</v>
      </c>
      <c r="G2446" s="646" t="s">
        <v>122</v>
      </c>
      <c r="H2446" s="646">
        <v>2.069</v>
      </c>
      <c r="I2446" s="646">
        <v>2.512</v>
      </c>
      <c r="K2446" s="646">
        <v>2.069</v>
      </c>
      <c r="L2446" s="646">
        <v>2.512</v>
      </c>
      <c r="M2446" s="646" t="s">
        <v>121</v>
      </c>
      <c r="N2446" s="657" t="s">
        <v>123</v>
      </c>
      <c r="O2446" s="646" t="s">
        <v>453</v>
      </c>
    </row>
    <row r="2447" spans="1:15">
      <c r="A2447" s="647">
        <v>2446</v>
      </c>
      <c r="B2447" s="647">
        <v>2580</v>
      </c>
      <c r="C2447" s="646" t="s">
        <v>221</v>
      </c>
      <c r="D2447" s="646">
        <v>55</v>
      </c>
      <c r="F2447" s="654" t="str">
        <f>IF(M2447="R",VLOOKUP(D2447,'Routes and Directions'!$A$2:$D$283,3,FALSE),VLOOKUP(D2447,'Routes and Directions'!$A$2:$D$283,4,FALSE))</f>
        <v>SB</v>
      </c>
      <c r="G2447" s="646" t="s">
        <v>118</v>
      </c>
      <c r="H2447" s="646">
        <v>2.512</v>
      </c>
      <c r="I2447" s="646">
        <v>10.093</v>
      </c>
      <c r="K2447" s="646">
        <v>2.512</v>
      </c>
      <c r="L2447" s="646">
        <v>10.093</v>
      </c>
      <c r="M2447" s="646" t="s">
        <v>121</v>
      </c>
      <c r="N2447" s="657" t="s">
        <v>123</v>
      </c>
      <c r="O2447" s="646" t="s">
        <v>453</v>
      </c>
    </row>
    <row r="2448" spans="1:15">
      <c r="A2448" s="647">
        <v>2447</v>
      </c>
      <c r="B2448" s="647">
        <v>11000</v>
      </c>
      <c r="C2448" s="646" t="s">
        <v>221</v>
      </c>
      <c r="D2448" s="646">
        <v>55</v>
      </c>
      <c r="F2448" s="654" t="str">
        <f>IF(M2448="R",VLOOKUP(D2448,'Routes and Directions'!$A$2:$D$283,3,FALSE),VLOOKUP(D2448,'Routes and Directions'!$A$2:$D$283,4,FALSE))</f>
        <v>SB</v>
      </c>
      <c r="H2448" s="646">
        <v>10.111000000000001</v>
      </c>
      <c r="I2448" s="646">
        <v>17.600000000000001</v>
      </c>
      <c r="K2448" s="646">
        <v>10.093</v>
      </c>
      <c r="L2448" s="646">
        <v>17.582000000000001</v>
      </c>
      <c r="M2448" s="646" t="s">
        <v>121</v>
      </c>
      <c r="N2448" s="657" t="s">
        <v>123</v>
      </c>
      <c r="O2448" s="646" t="s">
        <v>453</v>
      </c>
    </row>
    <row r="2449" spans="1:15">
      <c r="A2449" s="647">
        <v>2448</v>
      </c>
      <c r="B2449" s="647">
        <v>15910</v>
      </c>
      <c r="C2449" s="646" t="s">
        <v>221</v>
      </c>
      <c r="D2449" s="646">
        <v>55</v>
      </c>
      <c r="F2449" s="654" t="str">
        <f>IF(M2449="R",VLOOKUP(D2449,'Routes and Directions'!$A$2:$D$283,3,FALSE),VLOOKUP(D2449,'Routes and Directions'!$A$2:$D$283,4,FALSE))</f>
        <v>SB</v>
      </c>
      <c r="G2449" s="646" t="s">
        <v>118</v>
      </c>
      <c r="H2449" s="646">
        <v>17.600000000000001</v>
      </c>
      <c r="I2449" s="646">
        <v>17.876000000000001</v>
      </c>
      <c r="K2449" s="646">
        <v>17.582000000000001</v>
      </c>
      <c r="L2449" s="646">
        <v>17.858000000000001</v>
      </c>
      <c r="M2449" s="646" t="s">
        <v>121</v>
      </c>
      <c r="N2449" s="657" t="s">
        <v>123</v>
      </c>
      <c r="O2449" s="646" t="s">
        <v>453</v>
      </c>
    </row>
    <row r="2450" spans="1:15">
      <c r="A2450" s="647">
        <v>2449</v>
      </c>
      <c r="B2450" s="647">
        <v>0</v>
      </c>
      <c r="C2450" s="646" t="s">
        <v>218</v>
      </c>
      <c r="D2450" s="646">
        <v>56</v>
      </c>
      <c r="F2450" s="654" t="str">
        <f>IF(M2450="R",VLOOKUP(D2450,'Routes and Directions'!$A$2:$D$283,3,FALSE),VLOOKUP(D2450,'Routes and Directions'!$A$2:$D$283,4,FALSE))</f>
        <v>WB</v>
      </c>
      <c r="H2450" s="646">
        <v>6.5579999999999998</v>
      </c>
      <c r="I2450" s="646">
        <v>9.3350000000000009</v>
      </c>
      <c r="K2450" s="646">
        <v>7.06</v>
      </c>
      <c r="L2450" s="646">
        <v>9.8369999999999997</v>
      </c>
      <c r="M2450" s="646" t="s">
        <v>121</v>
      </c>
      <c r="N2450" s="657" t="s">
        <v>123</v>
      </c>
      <c r="O2450" s="646" t="s">
        <v>454</v>
      </c>
    </row>
    <row r="2451" spans="1:15">
      <c r="A2451" s="647">
        <v>2450</v>
      </c>
      <c r="B2451" s="647">
        <v>0</v>
      </c>
      <c r="C2451" s="646" t="s">
        <v>218</v>
      </c>
      <c r="D2451" s="646">
        <v>56</v>
      </c>
      <c r="F2451" s="654" t="str">
        <f>IF(M2451="R",VLOOKUP(D2451,'Routes and Directions'!$A$2:$D$283,3,FALSE),VLOOKUP(D2451,'Routes and Directions'!$A$2:$D$283,4,FALSE))</f>
        <v>WB</v>
      </c>
      <c r="G2451" s="646" t="s">
        <v>121</v>
      </c>
      <c r="H2451" s="646">
        <v>6.056</v>
      </c>
      <c r="I2451" s="646">
        <v>6.5579999999999998</v>
      </c>
      <c r="K2451" s="646">
        <v>6.5579999999999998</v>
      </c>
      <c r="L2451" s="646">
        <v>7.06</v>
      </c>
      <c r="M2451" s="646" t="s">
        <v>121</v>
      </c>
      <c r="N2451" s="657" t="s">
        <v>123</v>
      </c>
      <c r="O2451" s="646" t="s">
        <v>454</v>
      </c>
    </row>
    <row r="2452" spans="1:15">
      <c r="A2452" s="647">
        <v>2451</v>
      </c>
      <c r="B2452" s="647">
        <v>0</v>
      </c>
      <c r="C2452" s="646" t="s">
        <v>218</v>
      </c>
      <c r="D2452" s="646">
        <v>56</v>
      </c>
      <c r="F2452" s="654" t="str">
        <f>IF(M2452="R",VLOOKUP(D2452,'Routes and Directions'!$A$2:$D$283,3,FALSE),VLOOKUP(D2452,'Routes and Directions'!$A$2:$D$283,4,FALSE))</f>
        <v>EB</v>
      </c>
      <c r="G2452" s="646" t="s">
        <v>121</v>
      </c>
      <c r="H2452" s="646">
        <v>6.056</v>
      </c>
      <c r="I2452" s="646">
        <v>6.5579999999999998</v>
      </c>
      <c r="K2452" s="646">
        <v>6.5579999999999998</v>
      </c>
      <c r="L2452" s="646">
        <v>7.06</v>
      </c>
      <c r="M2452" s="646" t="s">
        <v>118</v>
      </c>
      <c r="N2452" s="657" t="s">
        <v>123</v>
      </c>
      <c r="O2452" s="646" t="s">
        <v>455</v>
      </c>
    </row>
    <row r="2453" spans="1:15">
      <c r="A2453" s="647">
        <v>2452</v>
      </c>
      <c r="B2453" s="647">
        <v>0</v>
      </c>
      <c r="C2453" s="646" t="s">
        <v>218</v>
      </c>
      <c r="D2453" s="646">
        <v>56</v>
      </c>
      <c r="F2453" s="654" t="str">
        <f>IF(M2453="R",VLOOKUP(D2453,'Routes and Directions'!$A$2:$D$283,3,FALSE),VLOOKUP(D2453,'Routes and Directions'!$A$2:$D$283,4,FALSE))</f>
        <v>EB</v>
      </c>
      <c r="H2453" s="646">
        <v>6.5579999999999998</v>
      </c>
      <c r="I2453" s="646">
        <v>9.3350000000000009</v>
      </c>
      <c r="K2453" s="646">
        <v>7.06</v>
      </c>
      <c r="L2453" s="646">
        <v>9.8369999999999997</v>
      </c>
      <c r="M2453" s="646" t="s">
        <v>118</v>
      </c>
      <c r="N2453" s="657" t="s">
        <v>123</v>
      </c>
      <c r="O2453" s="646" t="s">
        <v>455</v>
      </c>
    </row>
    <row r="2454" spans="1:15">
      <c r="A2454" s="647">
        <v>2453</v>
      </c>
      <c r="B2454" s="647">
        <v>0</v>
      </c>
      <c r="C2454" s="646" t="s">
        <v>218</v>
      </c>
      <c r="D2454" s="646">
        <v>56</v>
      </c>
      <c r="F2454" s="654" t="str">
        <f>IF(M2454="R",VLOOKUP(D2454,'Routes and Directions'!$A$2:$D$283,3,FALSE),VLOOKUP(D2454,'Routes and Directions'!$A$2:$D$283,4,FALSE))</f>
        <v>EB</v>
      </c>
      <c r="H2454" s="646">
        <v>0</v>
      </c>
      <c r="I2454" s="646">
        <v>6.5579999999999998</v>
      </c>
      <c r="K2454" s="646">
        <v>0</v>
      </c>
      <c r="L2454" s="646">
        <v>6.5579999999999998</v>
      </c>
      <c r="M2454" s="646" t="s">
        <v>118</v>
      </c>
      <c r="N2454" s="657" t="s">
        <v>123</v>
      </c>
      <c r="O2454" s="646" t="s">
        <v>455</v>
      </c>
    </row>
    <row r="2455" spans="1:15">
      <c r="A2455" s="647">
        <v>2454</v>
      </c>
      <c r="B2455" s="647">
        <v>0</v>
      </c>
      <c r="C2455" s="646" t="s">
        <v>218</v>
      </c>
      <c r="D2455" s="646">
        <v>56</v>
      </c>
      <c r="F2455" s="654" t="str">
        <f>IF(M2455="R",VLOOKUP(D2455,'Routes and Directions'!$A$2:$D$283,3,FALSE),VLOOKUP(D2455,'Routes and Directions'!$A$2:$D$283,4,FALSE))</f>
        <v>WB</v>
      </c>
      <c r="H2455" s="646">
        <v>0</v>
      </c>
      <c r="I2455" s="646">
        <v>6.5579999999999998</v>
      </c>
      <c r="K2455" s="646">
        <v>0</v>
      </c>
      <c r="L2455" s="646">
        <v>6.5579999999999998</v>
      </c>
      <c r="M2455" s="646" t="s">
        <v>121</v>
      </c>
      <c r="N2455" s="657" t="s">
        <v>123</v>
      </c>
      <c r="O2455" s="646" t="s">
        <v>454</v>
      </c>
    </row>
    <row r="2456" spans="1:15">
      <c r="A2456" s="647">
        <v>2455</v>
      </c>
      <c r="B2456" s="647">
        <v>700</v>
      </c>
      <c r="C2456" s="646" t="s">
        <v>221</v>
      </c>
      <c r="D2456" s="646">
        <v>57</v>
      </c>
      <c r="F2456" s="654" t="str">
        <f>IF(M2456="R",VLOOKUP(D2456,'Routes and Directions'!$A$2:$D$283,3,FALSE),VLOOKUP(D2456,'Routes and Directions'!$A$2:$D$283,4,FALSE))</f>
        <v>NB</v>
      </c>
      <c r="H2456" s="646">
        <v>10.734</v>
      </c>
      <c r="I2456" s="646">
        <v>11.022</v>
      </c>
      <c r="J2456" s="646" t="s">
        <v>118</v>
      </c>
      <c r="K2456" s="646">
        <v>0</v>
      </c>
      <c r="L2456" s="646">
        <v>0.28799999999999998</v>
      </c>
      <c r="M2456" s="646" t="s">
        <v>118</v>
      </c>
      <c r="N2456" s="657" t="s">
        <v>118</v>
      </c>
      <c r="O2456" s="646" t="s">
        <v>456</v>
      </c>
    </row>
    <row r="2457" spans="1:15">
      <c r="A2457" s="647">
        <v>2456</v>
      </c>
      <c r="B2457" s="647">
        <v>900</v>
      </c>
      <c r="C2457" s="646" t="s">
        <v>221</v>
      </c>
      <c r="D2457" s="646">
        <v>57</v>
      </c>
      <c r="F2457" s="654" t="str">
        <f>IF(M2457="R",VLOOKUP(D2457,'Routes and Directions'!$A$2:$D$283,3,FALSE),VLOOKUP(D2457,'Routes and Directions'!$A$2:$D$283,4,FALSE))</f>
        <v>NB</v>
      </c>
      <c r="H2457" s="646">
        <v>11.022</v>
      </c>
      <c r="I2457" s="646">
        <v>22.4</v>
      </c>
      <c r="K2457" s="646">
        <v>0.28799999999999998</v>
      </c>
      <c r="L2457" s="646">
        <v>11.666</v>
      </c>
      <c r="M2457" s="646" t="s">
        <v>118</v>
      </c>
      <c r="N2457" s="657" t="s">
        <v>123</v>
      </c>
      <c r="O2457" s="646" t="s">
        <v>456</v>
      </c>
    </row>
    <row r="2458" spans="1:15">
      <c r="A2458" s="647">
        <v>2457</v>
      </c>
      <c r="B2458" s="647">
        <v>6030</v>
      </c>
      <c r="C2458" s="646" t="s">
        <v>221</v>
      </c>
      <c r="D2458" s="646">
        <v>57</v>
      </c>
      <c r="F2458" s="654" t="str">
        <f>IF(M2458="R",VLOOKUP(D2458,'Routes and Directions'!$A$2:$D$283,3,FALSE),VLOOKUP(D2458,'Routes and Directions'!$A$2:$D$283,4,FALSE))</f>
        <v>NB</v>
      </c>
      <c r="G2458" s="646" t="s">
        <v>118</v>
      </c>
      <c r="H2458" s="646">
        <v>22.4</v>
      </c>
      <c r="I2458" s="646">
        <v>22.550999999999998</v>
      </c>
      <c r="K2458" s="646">
        <v>11.666</v>
      </c>
      <c r="L2458" s="646">
        <v>11.817</v>
      </c>
      <c r="M2458" s="646" t="s">
        <v>118</v>
      </c>
      <c r="N2458" s="657" t="s">
        <v>123</v>
      </c>
      <c r="O2458" s="646" t="s">
        <v>456</v>
      </c>
    </row>
    <row r="2459" spans="1:15">
      <c r="A2459" s="647">
        <v>2458</v>
      </c>
      <c r="B2459" s="647">
        <v>6125</v>
      </c>
      <c r="C2459" s="646" t="s">
        <v>203</v>
      </c>
      <c r="D2459" s="646">
        <v>57</v>
      </c>
      <c r="F2459" s="654" t="str">
        <f>IF(M2459="R",VLOOKUP(D2459,'Routes and Directions'!$A$2:$D$283,3,FALSE),VLOOKUP(D2459,'Routes and Directions'!$A$2:$D$283,4,FALSE))</f>
        <v>NB</v>
      </c>
      <c r="G2459" s="646" t="s">
        <v>118</v>
      </c>
      <c r="H2459" s="646">
        <v>0</v>
      </c>
      <c r="I2459" s="646">
        <v>4.2960000000000003</v>
      </c>
      <c r="K2459" s="646">
        <v>11.817</v>
      </c>
      <c r="L2459" s="646">
        <v>16.113</v>
      </c>
      <c r="M2459" s="646" t="s">
        <v>118</v>
      </c>
      <c r="N2459" s="657" t="s">
        <v>123</v>
      </c>
      <c r="O2459" s="646" t="s">
        <v>456</v>
      </c>
    </row>
    <row r="2460" spans="1:15">
      <c r="A2460" s="647">
        <v>2459</v>
      </c>
      <c r="B2460" s="647">
        <v>7050</v>
      </c>
      <c r="C2460" s="646" t="s">
        <v>203</v>
      </c>
      <c r="D2460" s="646">
        <v>57</v>
      </c>
      <c r="F2460" s="654" t="str">
        <f>IF(M2460="R",VLOOKUP(D2460,'Routes and Directions'!$A$2:$D$283,3,FALSE),VLOOKUP(D2460,'Routes and Directions'!$A$2:$D$283,4,FALSE))</f>
        <v>NB</v>
      </c>
      <c r="G2460" s="646" t="s">
        <v>118</v>
      </c>
      <c r="H2460" s="646">
        <v>4.2960000000000003</v>
      </c>
      <c r="I2460" s="646">
        <v>4.5179999999999998</v>
      </c>
      <c r="J2460" s="646" t="s">
        <v>118</v>
      </c>
      <c r="K2460" s="646">
        <v>16.113</v>
      </c>
      <c r="L2460" s="646">
        <v>16.335000000000001</v>
      </c>
      <c r="M2460" s="646" t="s">
        <v>118</v>
      </c>
      <c r="N2460" s="657" t="s">
        <v>118</v>
      </c>
      <c r="O2460" s="646" t="s">
        <v>456</v>
      </c>
    </row>
    <row r="2461" spans="1:15">
      <c r="A2461" s="647">
        <v>2460</v>
      </c>
      <c r="B2461" s="647">
        <v>11300</v>
      </c>
      <c r="C2461" s="646" t="s">
        <v>203</v>
      </c>
      <c r="D2461" s="646">
        <v>57</v>
      </c>
      <c r="F2461" s="654" t="str">
        <f>IF(M2461="R",VLOOKUP(D2461,'Routes and Directions'!$A$2:$D$283,3,FALSE),VLOOKUP(D2461,'Routes and Directions'!$A$2:$D$283,4,FALSE))</f>
        <v>NB</v>
      </c>
      <c r="G2461" s="646" t="s">
        <v>118</v>
      </c>
      <c r="H2461" s="646">
        <v>4.5179999999999998</v>
      </c>
      <c r="I2461" s="646">
        <v>4.7610000000000001</v>
      </c>
      <c r="K2461" s="646">
        <v>16.335000000000001</v>
      </c>
      <c r="L2461" s="646">
        <v>16.577999999999999</v>
      </c>
      <c r="M2461" s="646" t="s">
        <v>118</v>
      </c>
      <c r="N2461" s="657" t="s">
        <v>123</v>
      </c>
      <c r="O2461" s="646" t="s">
        <v>456</v>
      </c>
    </row>
    <row r="2462" spans="1:15">
      <c r="A2462" s="647">
        <v>2461</v>
      </c>
      <c r="B2462" s="647">
        <v>11400</v>
      </c>
      <c r="C2462" s="646" t="s">
        <v>203</v>
      </c>
      <c r="D2462" s="646">
        <v>57</v>
      </c>
      <c r="F2462" s="654" t="str">
        <f>IF(M2462="R",VLOOKUP(D2462,'Routes and Directions'!$A$2:$D$283,3,FALSE),VLOOKUP(D2462,'Routes and Directions'!$A$2:$D$283,4,FALSE))</f>
        <v>NB</v>
      </c>
      <c r="H2462" s="646">
        <v>4.7610000000000001</v>
      </c>
      <c r="I2462" s="646">
        <v>6.484</v>
      </c>
      <c r="K2462" s="646">
        <v>16.577999999999999</v>
      </c>
      <c r="L2462" s="646">
        <v>18.300999999999998</v>
      </c>
      <c r="M2462" s="646" t="s">
        <v>118</v>
      </c>
      <c r="N2462" s="657" t="s">
        <v>123</v>
      </c>
      <c r="O2462" s="646" t="s">
        <v>456</v>
      </c>
    </row>
    <row r="2463" spans="1:15">
      <c r="A2463" s="647">
        <v>2462</v>
      </c>
      <c r="B2463" s="647">
        <v>12600</v>
      </c>
      <c r="C2463" s="646" t="s">
        <v>203</v>
      </c>
      <c r="D2463" s="646">
        <v>57</v>
      </c>
      <c r="F2463" s="654" t="str">
        <f>IF(M2463="R",VLOOKUP(D2463,'Routes and Directions'!$A$2:$D$283,3,FALSE),VLOOKUP(D2463,'Routes and Directions'!$A$2:$D$283,4,FALSE))</f>
        <v>NB</v>
      </c>
      <c r="G2463" s="646" t="s">
        <v>118</v>
      </c>
      <c r="H2463" s="646">
        <v>6.484</v>
      </c>
      <c r="I2463" s="646">
        <v>11.284000000000001</v>
      </c>
      <c r="K2463" s="646">
        <v>18.300999999999998</v>
      </c>
      <c r="L2463" s="646">
        <v>23.100999999999999</v>
      </c>
      <c r="M2463" s="646" t="s">
        <v>118</v>
      </c>
      <c r="N2463" s="657" t="s">
        <v>123</v>
      </c>
      <c r="O2463" s="646" t="s">
        <v>456</v>
      </c>
    </row>
    <row r="2464" spans="1:15">
      <c r="A2464" s="647">
        <v>2463</v>
      </c>
      <c r="B2464" s="647">
        <v>15000</v>
      </c>
      <c r="C2464" s="646" t="s">
        <v>203</v>
      </c>
      <c r="D2464" s="646">
        <v>57</v>
      </c>
      <c r="F2464" s="654" t="str">
        <f>IF(M2464="R",VLOOKUP(D2464,'Routes and Directions'!$A$2:$D$283,3,FALSE),VLOOKUP(D2464,'Routes and Directions'!$A$2:$D$283,4,FALSE))</f>
        <v>NB</v>
      </c>
      <c r="G2464" s="646" t="s">
        <v>118</v>
      </c>
      <c r="H2464" s="646">
        <v>11.284000000000001</v>
      </c>
      <c r="I2464" s="646">
        <v>12.303000000000001</v>
      </c>
      <c r="J2464" s="646" t="s">
        <v>118</v>
      </c>
      <c r="K2464" s="646">
        <v>23.100999999999999</v>
      </c>
      <c r="L2464" s="646">
        <v>24.12</v>
      </c>
      <c r="M2464" s="646" t="s">
        <v>118</v>
      </c>
      <c r="N2464" s="657" t="s">
        <v>118</v>
      </c>
      <c r="O2464" s="646" t="s">
        <v>456</v>
      </c>
    </row>
    <row r="2465" spans="1:15">
      <c r="A2465" s="647">
        <v>2464</v>
      </c>
      <c r="B2465" s="647">
        <v>850</v>
      </c>
      <c r="C2465" s="646" t="s">
        <v>221</v>
      </c>
      <c r="D2465" s="646">
        <v>57</v>
      </c>
      <c r="F2465" s="654" t="str">
        <f>IF(M2465="R",VLOOKUP(D2465,'Routes and Directions'!$A$2:$D$283,3,FALSE),VLOOKUP(D2465,'Routes and Directions'!$A$2:$D$283,4,FALSE))</f>
        <v>SB</v>
      </c>
      <c r="H2465" s="646">
        <v>10.648999999999999</v>
      </c>
      <c r="I2465" s="646">
        <v>11.022</v>
      </c>
      <c r="J2465" s="646" t="s">
        <v>121</v>
      </c>
      <c r="K2465" s="646">
        <v>0</v>
      </c>
      <c r="L2465" s="646">
        <v>0.373</v>
      </c>
      <c r="M2465" s="646" t="s">
        <v>121</v>
      </c>
      <c r="N2465" s="657" t="s">
        <v>121</v>
      </c>
      <c r="O2465" s="646" t="s">
        <v>457</v>
      </c>
    </row>
    <row r="2466" spans="1:15">
      <c r="A2466" s="647">
        <v>2465</v>
      </c>
      <c r="B2466" s="647">
        <v>900</v>
      </c>
      <c r="C2466" s="646" t="s">
        <v>221</v>
      </c>
      <c r="D2466" s="646">
        <v>57</v>
      </c>
      <c r="F2466" s="654" t="str">
        <f>IF(M2466="R",VLOOKUP(D2466,'Routes and Directions'!$A$2:$D$283,3,FALSE),VLOOKUP(D2466,'Routes and Directions'!$A$2:$D$283,4,FALSE))</f>
        <v>SB</v>
      </c>
      <c r="H2466" s="646">
        <v>11.022</v>
      </c>
      <c r="I2466" s="646">
        <v>22.4</v>
      </c>
      <c r="K2466" s="646">
        <v>0.373</v>
      </c>
      <c r="L2466" s="646">
        <v>11.750999999999999</v>
      </c>
      <c r="M2466" s="646" t="s">
        <v>121</v>
      </c>
      <c r="N2466" s="657" t="s">
        <v>123</v>
      </c>
      <c r="O2466" s="646" t="s">
        <v>457</v>
      </c>
    </row>
    <row r="2467" spans="1:15">
      <c r="A2467" s="647">
        <v>2466</v>
      </c>
      <c r="B2467" s="647">
        <v>6030</v>
      </c>
      <c r="C2467" s="646" t="s">
        <v>221</v>
      </c>
      <c r="D2467" s="646">
        <v>57</v>
      </c>
      <c r="F2467" s="654" t="str">
        <f>IF(M2467="R",VLOOKUP(D2467,'Routes and Directions'!$A$2:$D$283,3,FALSE),VLOOKUP(D2467,'Routes and Directions'!$A$2:$D$283,4,FALSE))</f>
        <v>SB</v>
      </c>
      <c r="G2467" s="646" t="s">
        <v>118</v>
      </c>
      <c r="H2467" s="646">
        <v>22.4</v>
      </c>
      <c r="I2467" s="646">
        <v>22.550999999999998</v>
      </c>
      <c r="K2467" s="646">
        <v>11.750999999999999</v>
      </c>
      <c r="L2467" s="646">
        <v>11.901999999999999</v>
      </c>
      <c r="M2467" s="646" t="s">
        <v>121</v>
      </c>
      <c r="N2467" s="657" t="s">
        <v>123</v>
      </c>
      <c r="O2467" s="646" t="s">
        <v>457</v>
      </c>
    </row>
    <row r="2468" spans="1:15">
      <c r="A2468" s="647">
        <v>2467</v>
      </c>
      <c r="B2468" s="647">
        <v>6125</v>
      </c>
      <c r="C2468" s="646" t="s">
        <v>203</v>
      </c>
      <c r="D2468" s="646">
        <v>57</v>
      </c>
      <c r="F2468" s="654" t="str">
        <f>IF(M2468="R",VLOOKUP(D2468,'Routes and Directions'!$A$2:$D$283,3,FALSE),VLOOKUP(D2468,'Routes and Directions'!$A$2:$D$283,4,FALSE))</f>
        <v>SB</v>
      </c>
      <c r="G2468" s="646" t="s">
        <v>118</v>
      </c>
      <c r="H2468" s="646">
        <v>0</v>
      </c>
      <c r="I2468" s="646">
        <v>4.2960000000000003</v>
      </c>
      <c r="K2468" s="646">
        <v>11.901999999999999</v>
      </c>
      <c r="L2468" s="646">
        <v>16.198</v>
      </c>
      <c r="M2468" s="646" t="s">
        <v>121</v>
      </c>
      <c r="N2468" s="657" t="s">
        <v>123</v>
      </c>
      <c r="O2468" s="646" t="s">
        <v>457</v>
      </c>
    </row>
    <row r="2469" spans="1:15">
      <c r="A2469" s="647">
        <v>2468</v>
      </c>
      <c r="B2469" s="647">
        <v>7490</v>
      </c>
      <c r="C2469" s="646" t="s">
        <v>203</v>
      </c>
      <c r="D2469" s="646">
        <v>57</v>
      </c>
      <c r="F2469" s="654" t="str">
        <f>IF(M2469="R",VLOOKUP(D2469,'Routes and Directions'!$A$2:$D$283,3,FALSE),VLOOKUP(D2469,'Routes and Directions'!$A$2:$D$283,4,FALSE))</f>
        <v>SB</v>
      </c>
      <c r="G2469" s="646" t="s">
        <v>118</v>
      </c>
      <c r="H2469" s="646">
        <v>4.2960000000000003</v>
      </c>
      <c r="I2469" s="646">
        <v>4.5179999999999998</v>
      </c>
      <c r="J2469" s="646" t="s">
        <v>121</v>
      </c>
      <c r="K2469" s="646">
        <v>16.198</v>
      </c>
      <c r="L2469" s="646">
        <v>16.420000000000002</v>
      </c>
      <c r="M2469" s="646" t="s">
        <v>121</v>
      </c>
      <c r="N2469" s="657" t="s">
        <v>121</v>
      </c>
      <c r="O2469" s="646" t="s">
        <v>457</v>
      </c>
    </row>
    <row r="2470" spans="1:15">
      <c r="A2470" s="647">
        <v>2469</v>
      </c>
      <c r="B2470" s="647">
        <v>11300</v>
      </c>
      <c r="C2470" s="646" t="s">
        <v>203</v>
      </c>
      <c r="D2470" s="646">
        <v>57</v>
      </c>
      <c r="F2470" s="654" t="str">
        <f>IF(M2470="R",VLOOKUP(D2470,'Routes and Directions'!$A$2:$D$283,3,FALSE),VLOOKUP(D2470,'Routes and Directions'!$A$2:$D$283,4,FALSE))</f>
        <v>SB</v>
      </c>
      <c r="G2470" s="646" t="s">
        <v>118</v>
      </c>
      <c r="H2470" s="646">
        <v>4.5179999999999998</v>
      </c>
      <c r="I2470" s="646">
        <v>4.7610000000000001</v>
      </c>
      <c r="K2470" s="646">
        <v>16.420000000000002</v>
      </c>
      <c r="L2470" s="646">
        <v>16.663</v>
      </c>
      <c r="M2470" s="646" t="s">
        <v>121</v>
      </c>
      <c r="N2470" s="657" t="s">
        <v>123</v>
      </c>
      <c r="O2470" s="646" t="s">
        <v>457</v>
      </c>
    </row>
    <row r="2471" spans="1:15">
      <c r="A2471" s="647">
        <v>2470</v>
      </c>
      <c r="B2471" s="647">
        <v>11400</v>
      </c>
      <c r="C2471" s="646" t="s">
        <v>203</v>
      </c>
      <c r="D2471" s="646">
        <v>57</v>
      </c>
      <c r="F2471" s="654" t="str">
        <f>IF(M2471="R",VLOOKUP(D2471,'Routes and Directions'!$A$2:$D$283,3,FALSE),VLOOKUP(D2471,'Routes and Directions'!$A$2:$D$283,4,FALSE))</f>
        <v>SB</v>
      </c>
      <c r="H2471" s="646">
        <v>4.7610000000000001</v>
      </c>
      <c r="I2471" s="646">
        <v>6.484</v>
      </c>
      <c r="K2471" s="646">
        <v>16.663</v>
      </c>
      <c r="L2471" s="646">
        <v>18.385999999999999</v>
      </c>
      <c r="M2471" s="646" t="s">
        <v>121</v>
      </c>
      <c r="N2471" s="657" t="s">
        <v>123</v>
      </c>
      <c r="O2471" s="646" t="s">
        <v>457</v>
      </c>
    </row>
    <row r="2472" spans="1:15">
      <c r="A2472" s="647">
        <v>2471</v>
      </c>
      <c r="B2472" s="647">
        <v>12600</v>
      </c>
      <c r="C2472" s="646" t="s">
        <v>203</v>
      </c>
      <c r="D2472" s="646">
        <v>57</v>
      </c>
      <c r="F2472" s="654" t="str">
        <f>IF(M2472="R",VLOOKUP(D2472,'Routes and Directions'!$A$2:$D$283,3,FALSE),VLOOKUP(D2472,'Routes and Directions'!$A$2:$D$283,4,FALSE))</f>
        <v>SB</v>
      </c>
      <c r="G2472" s="646" t="s">
        <v>118</v>
      </c>
      <c r="H2472" s="646">
        <v>6.484</v>
      </c>
      <c r="I2472" s="646">
        <v>11.284000000000001</v>
      </c>
      <c r="K2472" s="646">
        <v>18.385999999999999</v>
      </c>
      <c r="L2472" s="646">
        <v>23.186</v>
      </c>
      <c r="M2472" s="646" t="s">
        <v>121</v>
      </c>
      <c r="N2472" s="657" t="s">
        <v>123</v>
      </c>
      <c r="O2472" s="646" t="s">
        <v>457</v>
      </c>
    </row>
    <row r="2473" spans="1:15">
      <c r="A2473" s="647">
        <v>2472</v>
      </c>
      <c r="B2473" s="647">
        <v>16000</v>
      </c>
      <c r="C2473" s="646" t="s">
        <v>203</v>
      </c>
      <c r="D2473" s="646">
        <v>57</v>
      </c>
      <c r="F2473" s="654" t="str">
        <f>IF(M2473="R",VLOOKUP(D2473,'Routes and Directions'!$A$2:$D$283,3,FALSE),VLOOKUP(D2473,'Routes and Directions'!$A$2:$D$283,4,FALSE))</f>
        <v>SB</v>
      </c>
      <c r="G2473" s="646" t="s">
        <v>118</v>
      </c>
      <c r="H2473" s="646">
        <v>11.284000000000001</v>
      </c>
      <c r="I2473" s="646">
        <v>12.212</v>
      </c>
      <c r="J2473" s="646" t="s">
        <v>121</v>
      </c>
      <c r="K2473" s="646">
        <v>23.186</v>
      </c>
      <c r="L2473" s="646">
        <v>24.114000000000001</v>
      </c>
      <c r="M2473" s="646" t="s">
        <v>121</v>
      </c>
      <c r="N2473" s="657" t="s">
        <v>121</v>
      </c>
      <c r="O2473" s="646" t="s">
        <v>457</v>
      </c>
    </row>
    <row r="2474" spans="1:15">
      <c r="A2474" s="647">
        <v>2473</v>
      </c>
      <c r="B2474" s="647">
        <v>100</v>
      </c>
      <c r="C2474" s="646" t="s">
        <v>198</v>
      </c>
      <c r="D2474" s="646">
        <v>58</v>
      </c>
      <c r="E2474" s="646" t="s">
        <v>115</v>
      </c>
      <c r="F2474" s="654" t="str">
        <f>IF(M2474="R",VLOOKUP(D2474,'Routes and Directions'!$A$2:$D$283,3,FALSE),VLOOKUP(D2474,'Routes and Directions'!$A$2:$D$283,4,FALSE))</f>
        <v>EB</v>
      </c>
      <c r="G2474" s="646" t="s">
        <v>118</v>
      </c>
      <c r="H2474" s="646">
        <v>108.03400000000001</v>
      </c>
      <c r="I2474" s="646">
        <v>109.66200000000001</v>
      </c>
      <c r="K2474" s="646">
        <v>0</v>
      </c>
      <c r="L2474" s="646">
        <v>1.6279999999999999</v>
      </c>
      <c r="M2474" s="646" t="s">
        <v>118</v>
      </c>
      <c r="N2474" s="657" t="s">
        <v>123</v>
      </c>
      <c r="O2474" s="646" t="s">
        <v>458</v>
      </c>
    </row>
    <row r="2475" spans="1:15">
      <c r="A2475" s="647">
        <v>2474</v>
      </c>
      <c r="B2475" s="647">
        <v>200</v>
      </c>
      <c r="C2475" s="646" t="s">
        <v>198</v>
      </c>
      <c r="D2475" s="646">
        <v>58</v>
      </c>
      <c r="E2475" s="646" t="s">
        <v>115</v>
      </c>
      <c r="F2475" s="654" t="str">
        <f>IF(M2475="R",VLOOKUP(D2475,'Routes and Directions'!$A$2:$D$283,3,FALSE),VLOOKUP(D2475,'Routes and Directions'!$A$2:$D$283,4,FALSE))</f>
        <v>EB</v>
      </c>
      <c r="H2475" s="646">
        <v>109.66200000000001</v>
      </c>
      <c r="I2475" s="646">
        <v>111.642</v>
      </c>
      <c r="K2475" s="646">
        <v>1.6279999999999999</v>
      </c>
      <c r="L2475" s="646">
        <v>3.6080000000000001</v>
      </c>
      <c r="M2475" s="646" t="s">
        <v>118</v>
      </c>
      <c r="N2475" s="657" t="s">
        <v>123</v>
      </c>
      <c r="O2475" s="646" t="s">
        <v>458</v>
      </c>
    </row>
    <row r="2476" spans="1:15">
      <c r="A2476" s="647">
        <v>2475</v>
      </c>
      <c r="B2476" s="647">
        <v>300</v>
      </c>
      <c r="C2476" s="646" t="s">
        <v>198</v>
      </c>
      <c r="D2476" s="646">
        <v>58</v>
      </c>
      <c r="E2476" s="646" t="s">
        <v>115</v>
      </c>
      <c r="F2476" s="654" t="str">
        <f>IF(M2476="R",VLOOKUP(D2476,'Routes and Directions'!$A$2:$D$283,3,FALSE),VLOOKUP(D2476,'Routes and Directions'!$A$2:$D$283,4,FALSE))</f>
        <v>EB</v>
      </c>
      <c r="H2476" s="646">
        <v>112.967</v>
      </c>
      <c r="I2476" s="646">
        <v>114.697</v>
      </c>
      <c r="K2476" s="646">
        <v>3.6080000000000001</v>
      </c>
      <c r="L2476" s="646">
        <v>5.3380000000000001</v>
      </c>
      <c r="M2476" s="646" t="s">
        <v>118</v>
      </c>
      <c r="N2476" s="657" t="s">
        <v>123</v>
      </c>
      <c r="O2476" s="646" t="s">
        <v>458</v>
      </c>
    </row>
    <row r="2477" spans="1:15">
      <c r="A2477" s="647">
        <v>2476</v>
      </c>
      <c r="B2477" s="647">
        <v>400</v>
      </c>
      <c r="C2477" s="646" t="s">
        <v>198</v>
      </c>
      <c r="D2477" s="646">
        <v>58</v>
      </c>
      <c r="E2477" s="646" t="s">
        <v>115</v>
      </c>
      <c r="F2477" s="654" t="str">
        <f>IF(M2477="R",VLOOKUP(D2477,'Routes and Directions'!$A$2:$D$283,3,FALSE),VLOOKUP(D2477,'Routes and Directions'!$A$2:$D$283,4,FALSE))</f>
        <v>EB</v>
      </c>
      <c r="G2477" s="646" t="s">
        <v>118</v>
      </c>
      <c r="H2477" s="646">
        <v>114.697</v>
      </c>
      <c r="I2477" s="646">
        <v>116.931</v>
      </c>
      <c r="K2477" s="646">
        <v>5.3380000000000001</v>
      </c>
      <c r="L2477" s="646">
        <v>7.5720000000000001</v>
      </c>
      <c r="M2477" s="646" t="s">
        <v>118</v>
      </c>
      <c r="N2477" s="657" t="s">
        <v>123</v>
      </c>
      <c r="O2477" s="646" t="s">
        <v>458</v>
      </c>
    </row>
    <row r="2478" spans="1:15">
      <c r="A2478" s="647">
        <v>2477</v>
      </c>
      <c r="B2478" s="647">
        <v>100</v>
      </c>
      <c r="C2478" s="646" t="s">
        <v>198</v>
      </c>
      <c r="D2478" s="646">
        <v>58</v>
      </c>
      <c r="E2478" s="646" t="s">
        <v>115</v>
      </c>
      <c r="F2478" s="654" t="str">
        <f>IF(M2478="R",VLOOKUP(D2478,'Routes and Directions'!$A$2:$D$283,3,FALSE),VLOOKUP(D2478,'Routes and Directions'!$A$2:$D$283,4,FALSE))</f>
        <v>WB</v>
      </c>
      <c r="G2478" s="646" t="s">
        <v>118</v>
      </c>
      <c r="H2478" s="646">
        <v>108.03400000000001</v>
      </c>
      <c r="I2478" s="646">
        <v>109.66200000000001</v>
      </c>
      <c r="K2478" s="646">
        <v>0</v>
      </c>
      <c r="L2478" s="646">
        <v>1.6279999999999999</v>
      </c>
      <c r="M2478" s="646" t="s">
        <v>121</v>
      </c>
      <c r="N2478" s="657" t="s">
        <v>123</v>
      </c>
      <c r="O2478" s="646" t="s">
        <v>459</v>
      </c>
    </row>
    <row r="2479" spans="1:15">
      <c r="A2479" s="647">
        <v>2478</v>
      </c>
      <c r="B2479" s="647">
        <v>200</v>
      </c>
      <c r="C2479" s="646" t="s">
        <v>198</v>
      </c>
      <c r="D2479" s="646">
        <v>58</v>
      </c>
      <c r="E2479" s="646" t="s">
        <v>115</v>
      </c>
      <c r="F2479" s="654" t="str">
        <f>IF(M2479="R",VLOOKUP(D2479,'Routes and Directions'!$A$2:$D$283,3,FALSE),VLOOKUP(D2479,'Routes and Directions'!$A$2:$D$283,4,FALSE))</f>
        <v>WB</v>
      </c>
      <c r="H2479" s="646">
        <v>109.66200000000001</v>
      </c>
      <c r="I2479" s="646">
        <v>111.642</v>
      </c>
      <c r="K2479" s="646">
        <v>1.6279999999999999</v>
      </c>
      <c r="L2479" s="646">
        <v>3.6080000000000001</v>
      </c>
      <c r="M2479" s="646" t="s">
        <v>121</v>
      </c>
      <c r="N2479" s="657" t="s">
        <v>123</v>
      </c>
      <c r="O2479" s="646" t="s">
        <v>459</v>
      </c>
    </row>
    <row r="2480" spans="1:15">
      <c r="A2480" s="647">
        <v>2479</v>
      </c>
      <c r="B2480" s="647">
        <v>300</v>
      </c>
      <c r="C2480" s="646" t="s">
        <v>198</v>
      </c>
      <c r="D2480" s="646">
        <v>58</v>
      </c>
      <c r="E2480" s="646" t="s">
        <v>115</v>
      </c>
      <c r="F2480" s="654" t="str">
        <f>IF(M2480="R",VLOOKUP(D2480,'Routes and Directions'!$A$2:$D$283,3,FALSE),VLOOKUP(D2480,'Routes and Directions'!$A$2:$D$283,4,FALSE))</f>
        <v>WB</v>
      </c>
      <c r="H2480" s="646">
        <v>112.967</v>
      </c>
      <c r="I2480" s="646">
        <v>114.697</v>
      </c>
      <c r="K2480" s="646">
        <v>3.6080000000000001</v>
      </c>
      <c r="L2480" s="646">
        <v>5.3380000000000001</v>
      </c>
      <c r="M2480" s="646" t="s">
        <v>121</v>
      </c>
      <c r="N2480" s="657" t="s">
        <v>123</v>
      </c>
      <c r="O2480" s="646" t="s">
        <v>459</v>
      </c>
    </row>
    <row r="2481" spans="1:15">
      <c r="A2481" s="647">
        <v>2480</v>
      </c>
      <c r="B2481" s="647">
        <v>400</v>
      </c>
      <c r="C2481" s="646" t="s">
        <v>198</v>
      </c>
      <c r="D2481" s="646">
        <v>58</v>
      </c>
      <c r="E2481" s="646" t="s">
        <v>115</v>
      </c>
      <c r="F2481" s="654" t="str">
        <f>IF(M2481="R",VLOOKUP(D2481,'Routes and Directions'!$A$2:$D$283,3,FALSE),VLOOKUP(D2481,'Routes and Directions'!$A$2:$D$283,4,FALSE))</f>
        <v>WB</v>
      </c>
      <c r="G2481" s="646" t="s">
        <v>118</v>
      </c>
      <c r="H2481" s="646">
        <v>114.697</v>
      </c>
      <c r="I2481" s="646">
        <v>116.931</v>
      </c>
      <c r="K2481" s="646">
        <v>5.3380000000000001</v>
      </c>
      <c r="L2481" s="646">
        <v>7.5720000000000001</v>
      </c>
      <c r="M2481" s="646" t="s">
        <v>121</v>
      </c>
      <c r="N2481" s="657" t="s">
        <v>123</v>
      </c>
      <c r="O2481" s="646" t="s">
        <v>459</v>
      </c>
    </row>
    <row r="2482" spans="1:15">
      <c r="A2482" s="647">
        <v>2481</v>
      </c>
      <c r="B2482" s="647">
        <v>1030</v>
      </c>
      <c r="C2482" s="646" t="s">
        <v>195</v>
      </c>
      <c r="D2482" s="646">
        <v>58</v>
      </c>
      <c r="F2482" s="654" t="str">
        <f>IF(M2482="R",VLOOKUP(D2482,'Routes and Directions'!$A$2:$D$283,3,FALSE),VLOOKUP(D2482,'Routes and Directions'!$A$2:$D$283,4,FALSE))</f>
        <v>EB</v>
      </c>
      <c r="H2482" s="646">
        <v>0</v>
      </c>
      <c r="I2482" s="646">
        <v>29.8</v>
      </c>
      <c r="K2482" s="646">
        <v>0</v>
      </c>
      <c r="L2482" s="646">
        <v>29.8</v>
      </c>
      <c r="M2482" s="646" t="s">
        <v>118</v>
      </c>
      <c r="N2482" s="657" t="s">
        <v>115</v>
      </c>
      <c r="O2482" s="646" t="s">
        <v>460</v>
      </c>
    </row>
    <row r="2483" spans="1:15">
      <c r="A2483" s="647">
        <v>2482</v>
      </c>
      <c r="B2483" s="647">
        <v>15060</v>
      </c>
      <c r="C2483" s="646" t="s">
        <v>195</v>
      </c>
      <c r="D2483" s="646">
        <v>58</v>
      </c>
      <c r="F2483" s="654" t="str">
        <f>IF(M2483="R",VLOOKUP(D2483,'Routes and Directions'!$A$2:$D$283,3,FALSE),VLOOKUP(D2483,'Routes and Directions'!$A$2:$D$283,4,FALSE))</f>
        <v>EB</v>
      </c>
      <c r="G2483" s="646" t="s">
        <v>118</v>
      </c>
      <c r="H2483" s="646">
        <v>29.8</v>
      </c>
      <c r="I2483" s="646">
        <v>30.145</v>
      </c>
      <c r="K2483" s="646">
        <v>29.8</v>
      </c>
      <c r="L2483" s="646">
        <v>30.145</v>
      </c>
      <c r="M2483" s="646" t="s">
        <v>118</v>
      </c>
      <c r="N2483" s="657" t="s">
        <v>115</v>
      </c>
      <c r="O2483" s="646" t="s">
        <v>460</v>
      </c>
    </row>
    <row r="2484" spans="1:15">
      <c r="A2484" s="647">
        <v>2483</v>
      </c>
      <c r="B2484" s="647">
        <v>15150</v>
      </c>
      <c r="C2484" s="646" t="s">
        <v>195</v>
      </c>
      <c r="D2484" s="646">
        <v>58</v>
      </c>
      <c r="F2484" s="654" t="str">
        <f>IF(M2484="R",VLOOKUP(D2484,'Routes and Directions'!$A$2:$D$283,3,FALSE),VLOOKUP(D2484,'Routes and Directions'!$A$2:$D$283,4,FALSE))</f>
        <v>EB</v>
      </c>
      <c r="H2484" s="646">
        <v>30.145</v>
      </c>
      <c r="I2484" s="646">
        <v>34.625999999999998</v>
      </c>
      <c r="K2484" s="646">
        <v>30.145</v>
      </c>
      <c r="L2484" s="646">
        <v>34.625999999999998</v>
      </c>
      <c r="M2484" s="646" t="s">
        <v>118</v>
      </c>
      <c r="N2484" s="657" t="s">
        <v>115</v>
      </c>
      <c r="O2484" s="646" t="s">
        <v>460</v>
      </c>
    </row>
    <row r="2485" spans="1:15">
      <c r="A2485" s="647">
        <v>2484</v>
      </c>
      <c r="B2485" s="647">
        <v>16110</v>
      </c>
      <c r="C2485" s="646" t="s">
        <v>195</v>
      </c>
      <c r="D2485" s="646">
        <v>58</v>
      </c>
      <c r="F2485" s="654" t="str">
        <f>IF(M2485="R",VLOOKUP(D2485,'Routes and Directions'!$A$2:$D$283,3,FALSE),VLOOKUP(D2485,'Routes and Directions'!$A$2:$D$283,4,FALSE))</f>
        <v>EB</v>
      </c>
      <c r="G2485" s="646" t="s">
        <v>118</v>
      </c>
      <c r="H2485" s="646">
        <v>34.625999999999998</v>
      </c>
      <c r="I2485" s="646">
        <v>35.356999999999999</v>
      </c>
      <c r="K2485" s="646">
        <v>34.625999999999998</v>
      </c>
      <c r="L2485" s="646">
        <v>35.356999999999999</v>
      </c>
      <c r="M2485" s="646" t="s">
        <v>118</v>
      </c>
      <c r="N2485" s="657" t="s">
        <v>115</v>
      </c>
      <c r="O2485" s="646" t="s">
        <v>460</v>
      </c>
    </row>
    <row r="2486" spans="1:15">
      <c r="A2486" s="647">
        <v>2485</v>
      </c>
      <c r="B2486" s="647">
        <v>16890</v>
      </c>
      <c r="C2486" s="646" t="s">
        <v>195</v>
      </c>
      <c r="D2486" s="646">
        <v>58</v>
      </c>
      <c r="F2486" s="654" t="str">
        <f>IF(M2486="R",VLOOKUP(D2486,'Routes and Directions'!$A$2:$D$283,3,FALSE),VLOOKUP(D2486,'Routes and Directions'!$A$2:$D$283,4,FALSE))</f>
        <v>EB</v>
      </c>
      <c r="H2486" s="646">
        <v>35.307000000000002</v>
      </c>
      <c r="I2486" s="646">
        <v>57.15</v>
      </c>
      <c r="K2486" s="646">
        <v>35.356999999999999</v>
      </c>
      <c r="L2486" s="646">
        <v>57.2</v>
      </c>
      <c r="M2486" s="646" t="s">
        <v>118</v>
      </c>
      <c r="N2486" s="657" t="s">
        <v>115</v>
      </c>
      <c r="O2486" s="646" t="s">
        <v>460</v>
      </c>
    </row>
    <row r="2487" spans="1:15">
      <c r="A2487" s="647">
        <v>2486</v>
      </c>
      <c r="B2487" s="647">
        <v>25000</v>
      </c>
      <c r="C2487" s="646" t="s">
        <v>198</v>
      </c>
      <c r="D2487" s="646">
        <v>58</v>
      </c>
      <c r="F2487" s="654" t="str">
        <f>IF(M2487="R",VLOOKUP(D2487,'Routes and Directions'!$A$2:$D$283,3,FALSE),VLOOKUP(D2487,'Routes and Directions'!$A$2:$D$283,4,FALSE))</f>
        <v>EB</v>
      </c>
      <c r="H2487" s="646">
        <v>0</v>
      </c>
      <c r="I2487" s="646">
        <v>1.35</v>
      </c>
      <c r="K2487" s="646">
        <v>57.2</v>
      </c>
      <c r="L2487" s="646">
        <v>58.55</v>
      </c>
      <c r="M2487" s="646" t="s">
        <v>118</v>
      </c>
      <c r="N2487" s="657" t="s">
        <v>115</v>
      </c>
      <c r="O2487" s="646" t="s">
        <v>460</v>
      </c>
    </row>
    <row r="2488" spans="1:15">
      <c r="A2488" s="647">
        <v>2487</v>
      </c>
      <c r="B2488" s="647">
        <v>25400</v>
      </c>
      <c r="C2488" s="646" t="s">
        <v>195</v>
      </c>
      <c r="D2488" s="646">
        <v>58</v>
      </c>
      <c r="F2488" s="654" t="str">
        <f>IF(M2488="R",VLOOKUP(D2488,'Routes and Directions'!$A$2:$D$283,3,FALSE),VLOOKUP(D2488,'Routes and Directions'!$A$2:$D$283,4,FALSE))</f>
        <v>EB</v>
      </c>
      <c r="G2488" s="646" t="s">
        <v>123</v>
      </c>
      <c r="H2488" s="646">
        <v>1.35</v>
      </c>
      <c r="I2488" s="646">
        <v>2.7</v>
      </c>
      <c r="K2488" s="646">
        <v>58.55</v>
      </c>
      <c r="L2488" s="646">
        <v>59.9</v>
      </c>
      <c r="M2488" s="646" t="s">
        <v>118</v>
      </c>
      <c r="N2488" s="657" t="s">
        <v>115</v>
      </c>
      <c r="O2488" s="646" t="s">
        <v>460</v>
      </c>
    </row>
    <row r="2489" spans="1:15">
      <c r="A2489" s="647">
        <v>2488</v>
      </c>
      <c r="B2489" s="647">
        <v>25600</v>
      </c>
      <c r="C2489" s="646" t="s">
        <v>198</v>
      </c>
      <c r="D2489" s="646">
        <v>58</v>
      </c>
      <c r="F2489" s="654" t="str">
        <f>IF(M2489="R",VLOOKUP(D2489,'Routes and Directions'!$A$2:$D$283,3,FALSE),VLOOKUP(D2489,'Routes and Directions'!$A$2:$D$283,4,FALSE))</f>
        <v>EB</v>
      </c>
      <c r="H2489" s="646">
        <v>2.7</v>
      </c>
      <c r="I2489" s="646">
        <v>15.41</v>
      </c>
      <c r="K2489" s="646">
        <v>59.9</v>
      </c>
      <c r="L2489" s="646">
        <v>72.61</v>
      </c>
      <c r="M2489" s="646" t="s">
        <v>118</v>
      </c>
      <c r="N2489" s="657" t="s">
        <v>115</v>
      </c>
      <c r="O2489" s="646" t="s">
        <v>460</v>
      </c>
    </row>
    <row r="2490" spans="1:15">
      <c r="A2490" s="647">
        <v>2489</v>
      </c>
      <c r="B2490" s="647">
        <v>27200</v>
      </c>
      <c r="C2490" s="646" t="s">
        <v>198</v>
      </c>
      <c r="D2490" s="646">
        <v>58</v>
      </c>
      <c r="F2490" s="654" t="str">
        <f>IF(M2490="R",VLOOKUP(D2490,'Routes and Directions'!$A$2:$D$283,3,FALSE),VLOOKUP(D2490,'Routes and Directions'!$A$2:$D$283,4,FALSE))</f>
        <v>EB</v>
      </c>
      <c r="H2490" s="646">
        <v>15.42</v>
      </c>
      <c r="I2490" s="646">
        <v>23.780999999999999</v>
      </c>
      <c r="K2490" s="646">
        <v>72.61</v>
      </c>
      <c r="L2490" s="646">
        <v>80.971000000000004</v>
      </c>
      <c r="M2490" s="646" t="s">
        <v>118</v>
      </c>
      <c r="N2490" s="657" t="s">
        <v>115</v>
      </c>
      <c r="O2490" s="646" t="s">
        <v>460</v>
      </c>
    </row>
    <row r="2491" spans="1:15">
      <c r="A2491" s="647">
        <v>2490</v>
      </c>
      <c r="B2491" s="647">
        <v>28700</v>
      </c>
      <c r="C2491" s="646" t="s">
        <v>198</v>
      </c>
      <c r="D2491" s="646">
        <v>58</v>
      </c>
      <c r="F2491" s="654" t="str">
        <f>IF(M2491="R",VLOOKUP(D2491,'Routes and Directions'!$A$2:$D$283,3,FALSE),VLOOKUP(D2491,'Routes and Directions'!$A$2:$D$283,4,FALSE))</f>
        <v>EB</v>
      </c>
      <c r="G2491" s="646" t="s">
        <v>118</v>
      </c>
      <c r="H2491" s="646">
        <v>23.780999999999999</v>
      </c>
      <c r="I2491" s="646">
        <v>23.960999999999999</v>
      </c>
      <c r="K2491" s="646">
        <v>80.971000000000004</v>
      </c>
      <c r="L2491" s="646">
        <v>81.150999999999996</v>
      </c>
      <c r="M2491" s="646" t="s">
        <v>118</v>
      </c>
      <c r="N2491" s="657" t="s">
        <v>115</v>
      </c>
      <c r="O2491" s="646" t="s">
        <v>460</v>
      </c>
    </row>
    <row r="2492" spans="1:15">
      <c r="A2492" s="647">
        <v>2491</v>
      </c>
      <c r="B2492" s="647">
        <v>28800</v>
      </c>
      <c r="C2492" s="646" t="s">
        <v>198</v>
      </c>
      <c r="D2492" s="646">
        <v>58</v>
      </c>
      <c r="F2492" s="654" t="str">
        <f>IF(M2492="R",VLOOKUP(D2492,'Routes and Directions'!$A$2:$D$283,3,FALSE),VLOOKUP(D2492,'Routes and Directions'!$A$2:$D$283,4,FALSE))</f>
        <v>EB</v>
      </c>
      <c r="H2492" s="646">
        <v>23.984999999999999</v>
      </c>
      <c r="I2492" s="646">
        <v>39.96</v>
      </c>
      <c r="K2492" s="646">
        <v>81.150999999999996</v>
      </c>
      <c r="L2492" s="646">
        <v>97.126000000000005</v>
      </c>
      <c r="M2492" s="646" t="s">
        <v>118</v>
      </c>
      <c r="N2492" s="657" t="s">
        <v>115</v>
      </c>
      <c r="O2492" s="646" t="s">
        <v>460</v>
      </c>
    </row>
    <row r="2493" spans="1:15">
      <c r="A2493" s="647">
        <v>2492</v>
      </c>
      <c r="B2493" s="647">
        <v>34300</v>
      </c>
      <c r="C2493" s="646" t="s">
        <v>198</v>
      </c>
      <c r="D2493" s="646">
        <v>58</v>
      </c>
      <c r="F2493" s="654" t="str">
        <f>IF(M2493="R",VLOOKUP(D2493,'Routes and Directions'!$A$2:$D$283,3,FALSE),VLOOKUP(D2493,'Routes and Directions'!$A$2:$D$283,4,FALSE))</f>
        <v>EB</v>
      </c>
      <c r="H2493" s="646">
        <v>39.97</v>
      </c>
      <c r="I2493" s="646">
        <v>45.99</v>
      </c>
      <c r="K2493" s="646">
        <v>97.126000000000005</v>
      </c>
      <c r="L2493" s="646">
        <v>103.146</v>
      </c>
      <c r="M2493" s="646" t="s">
        <v>118</v>
      </c>
      <c r="N2493" s="657" t="s">
        <v>115</v>
      </c>
      <c r="O2493" s="646" t="s">
        <v>460</v>
      </c>
    </row>
    <row r="2494" spans="1:15">
      <c r="A2494" s="647">
        <v>2493</v>
      </c>
      <c r="B2494" s="647">
        <v>34300</v>
      </c>
      <c r="C2494" s="646" t="s">
        <v>198</v>
      </c>
      <c r="D2494" s="646">
        <v>58</v>
      </c>
      <c r="F2494" s="654" t="str">
        <f>IF(M2494="R",VLOOKUP(D2494,'Routes and Directions'!$A$2:$D$283,3,FALSE),VLOOKUP(D2494,'Routes and Directions'!$A$2:$D$283,4,FALSE))</f>
        <v>EB</v>
      </c>
      <c r="H2494" s="650">
        <v>45.99</v>
      </c>
      <c r="I2494" s="650">
        <v>51.807000000000002</v>
      </c>
      <c r="K2494" s="646">
        <v>103.146</v>
      </c>
      <c r="L2494" s="646">
        <v>108.96299999999999</v>
      </c>
      <c r="M2494" s="646" t="s">
        <v>118</v>
      </c>
      <c r="N2494" s="657" t="s">
        <v>123</v>
      </c>
      <c r="O2494" s="646" t="s">
        <v>460</v>
      </c>
    </row>
    <row r="2495" spans="1:15">
      <c r="A2495" s="647">
        <v>2494</v>
      </c>
      <c r="B2495" s="647">
        <v>54000</v>
      </c>
      <c r="C2495" s="646" t="s">
        <v>198</v>
      </c>
      <c r="D2495" s="646">
        <v>58</v>
      </c>
      <c r="F2495" s="654" t="str">
        <f>IF(M2495="R",VLOOKUP(D2495,'Routes and Directions'!$A$2:$D$283,3,FALSE),VLOOKUP(D2495,'Routes and Directions'!$A$2:$D$283,4,FALSE))</f>
        <v>EB</v>
      </c>
      <c r="G2495" s="646" t="s">
        <v>122</v>
      </c>
      <c r="H2495" s="650">
        <v>52.137</v>
      </c>
      <c r="I2495" s="650">
        <v>52.332000000000001</v>
      </c>
      <c r="K2495" s="646">
        <v>108.96299999999999</v>
      </c>
      <c r="L2495" s="646">
        <v>109.158</v>
      </c>
      <c r="M2495" s="646" t="s">
        <v>118</v>
      </c>
      <c r="N2495" s="657" t="s">
        <v>123</v>
      </c>
      <c r="O2495" s="646" t="s">
        <v>460</v>
      </c>
    </row>
    <row r="2496" spans="1:15">
      <c r="A2496" s="647">
        <v>2495</v>
      </c>
      <c r="B2496" s="647">
        <v>54400</v>
      </c>
      <c r="C2496" s="646" t="s">
        <v>198</v>
      </c>
      <c r="D2496" s="646">
        <v>58</v>
      </c>
      <c r="F2496" s="654" t="str">
        <f>IF(M2496="R",VLOOKUP(D2496,'Routes and Directions'!$A$2:$D$283,3,FALSE),VLOOKUP(D2496,'Routes and Directions'!$A$2:$D$283,4,FALSE))</f>
        <v>EB</v>
      </c>
      <c r="G2496" s="646" t="s">
        <v>118</v>
      </c>
      <c r="H2496" s="646">
        <v>52.332000000000001</v>
      </c>
      <c r="I2496" s="646">
        <v>66.287000000000006</v>
      </c>
      <c r="K2496" s="646">
        <v>109.158</v>
      </c>
      <c r="L2496" s="646">
        <v>123.113</v>
      </c>
      <c r="M2496" s="646" t="s">
        <v>118</v>
      </c>
      <c r="N2496" s="657" t="s">
        <v>123</v>
      </c>
      <c r="O2496" s="646" t="s">
        <v>460</v>
      </c>
    </row>
    <row r="2497" spans="1:15">
      <c r="A2497" s="647">
        <v>2496</v>
      </c>
      <c r="B2497" s="647">
        <v>64200</v>
      </c>
      <c r="C2497" s="646" t="s">
        <v>198</v>
      </c>
      <c r="D2497" s="646">
        <v>58</v>
      </c>
      <c r="F2497" s="654" t="str">
        <f>IF(M2497="R",VLOOKUP(D2497,'Routes and Directions'!$A$2:$D$283,3,FALSE),VLOOKUP(D2497,'Routes and Directions'!$A$2:$D$283,4,FALSE))</f>
        <v>EB</v>
      </c>
      <c r="H2497" s="646">
        <v>66.287000000000006</v>
      </c>
      <c r="I2497" s="646">
        <v>82.744</v>
      </c>
      <c r="K2497" s="646">
        <v>123.113</v>
      </c>
      <c r="L2497" s="646">
        <v>139.57</v>
      </c>
      <c r="M2497" s="646" t="s">
        <v>118</v>
      </c>
      <c r="N2497" s="657" t="s">
        <v>123</v>
      </c>
      <c r="O2497" s="646" t="s">
        <v>460</v>
      </c>
    </row>
    <row r="2498" spans="1:15">
      <c r="A2498" s="647">
        <v>2497</v>
      </c>
      <c r="B2498" s="647">
        <v>71920</v>
      </c>
      <c r="C2498" s="646" t="s">
        <v>198</v>
      </c>
      <c r="D2498" s="646">
        <v>58</v>
      </c>
      <c r="F2498" s="654" t="str">
        <f>IF(M2498="R",VLOOKUP(D2498,'Routes and Directions'!$A$2:$D$283,3,FALSE),VLOOKUP(D2498,'Routes and Directions'!$A$2:$D$283,4,FALSE))</f>
        <v>EB</v>
      </c>
      <c r="G2498" s="646" t="s">
        <v>118</v>
      </c>
      <c r="H2498" s="646">
        <v>82.744</v>
      </c>
      <c r="I2498" s="646">
        <v>102.142</v>
      </c>
      <c r="K2498" s="646">
        <v>139.57</v>
      </c>
      <c r="L2498" s="646">
        <v>158.96799999999999</v>
      </c>
      <c r="M2498" s="646" t="s">
        <v>118</v>
      </c>
      <c r="N2498" s="657" t="s">
        <v>123</v>
      </c>
      <c r="O2498" s="646" t="s">
        <v>460</v>
      </c>
    </row>
    <row r="2499" spans="1:15">
      <c r="A2499" s="647">
        <v>2498</v>
      </c>
      <c r="B2499" s="647">
        <v>79240</v>
      </c>
      <c r="C2499" s="646" t="s">
        <v>198</v>
      </c>
      <c r="D2499" s="646">
        <v>58</v>
      </c>
      <c r="F2499" s="654" t="str">
        <f>IF(M2499="R",VLOOKUP(D2499,'Routes and Directions'!$A$2:$D$283,3,FALSE),VLOOKUP(D2499,'Routes and Directions'!$A$2:$D$283,4,FALSE))</f>
        <v>EB</v>
      </c>
      <c r="H2499" s="646">
        <v>102.73699999999999</v>
      </c>
      <c r="I2499" s="646">
        <v>106.613</v>
      </c>
      <c r="K2499" s="646">
        <v>158.96799999999999</v>
      </c>
      <c r="L2499" s="646">
        <v>162.84399999999999</v>
      </c>
      <c r="M2499" s="646" t="s">
        <v>118</v>
      </c>
      <c r="N2499" s="657" t="s">
        <v>123</v>
      </c>
      <c r="O2499" s="646" t="s">
        <v>460</v>
      </c>
    </row>
    <row r="2500" spans="1:15">
      <c r="A2500" s="647">
        <v>2499</v>
      </c>
      <c r="B2500" s="647">
        <v>80500</v>
      </c>
      <c r="C2500" s="646" t="s">
        <v>198</v>
      </c>
      <c r="D2500" s="646">
        <v>58</v>
      </c>
      <c r="F2500" s="654" t="str">
        <f>IF(M2500="R",VLOOKUP(D2500,'Routes and Directions'!$A$2:$D$283,3,FALSE),VLOOKUP(D2500,'Routes and Directions'!$A$2:$D$283,4,FALSE))</f>
        <v>EB</v>
      </c>
      <c r="G2500" s="646" t="s">
        <v>118</v>
      </c>
      <c r="H2500" s="646">
        <v>106.613</v>
      </c>
      <c r="I2500" s="646">
        <v>107.962</v>
      </c>
      <c r="K2500" s="646">
        <v>162.84399999999999</v>
      </c>
      <c r="L2500" s="646">
        <v>164.19300000000001</v>
      </c>
      <c r="M2500" s="646" t="s">
        <v>118</v>
      </c>
      <c r="N2500" s="657" t="s">
        <v>123</v>
      </c>
      <c r="O2500" s="646" t="s">
        <v>460</v>
      </c>
    </row>
    <row r="2501" spans="1:15">
      <c r="A2501" s="647">
        <v>2500</v>
      </c>
      <c r="B2501" s="647">
        <v>81000</v>
      </c>
      <c r="C2501" s="646" t="s">
        <v>198</v>
      </c>
      <c r="D2501" s="646">
        <v>58</v>
      </c>
      <c r="F2501" s="654" t="str">
        <f>IF(M2501="R",VLOOKUP(D2501,'Routes and Directions'!$A$2:$D$283,3,FALSE),VLOOKUP(D2501,'Routes and Directions'!$A$2:$D$283,4,FALSE))</f>
        <v>EB</v>
      </c>
      <c r="G2501" s="646" t="s">
        <v>119</v>
      </c>
      <c r="H2501" s="646">
        <v>107.962</v>
      </c>
      <c r="I2501" s="646">
        <v>117.40900000000001</v>
      </c>
      <c r="K2501" s="646">
        <v>164.19300000000001</v>
      </c>
      <c r="L2501" s="646">
        <v>173.64</v>
      </c>
      <c r="M2501" s="646" t="s">
        <v>118</v>
      </c>
      <c r="N2501" s="657" t="s">
        <v>123</v>
      </c>
      <c r="O2501" s="646" t="s">
        <v>460</v>
      </c>
    </row>
    <row r="2502" spans="1:15">
      <c r="A2502" s="647">
        <v>2501</v>
      </c>
      <c r="B2502" s="647">
        <v>86300</v>
      </c>
      <c r="C2502" s="646" t="s">
        <v>198</v>
      </c>
      <c r="D2502" s="646">
        <v>58</v>
      </c>
      <c r="F2502" s="654" t="str">
        <f>IF(M2502="R",VLOOKUP(D2502,'Routes and Directions'!$A$2:$D$283,3,FALSE),VLOOKUP(D2502,'Routes and Directions'!$A$2:$D$283,4,FALSE))</f>
        <v>EB</v>
      </c>
      <c r="G2502" s="646" t="s">
        <v>118</v>
      </c>
      <c r="H2502" s="646">
        <v>117.753</v>
      </c>
      <c r="I2502" s="646">
        <v>143.86000000000001</v>
      </c>
      <c r="K2502" s="646">
        <v>173.64</v>
      </c>
      <c r="L2502" s="646">
        <v>199.74700000000001</v>
      </c>
      <c r="M2502" s="646" t="s">
        <v>118</v>
      </c>
      <c r="N2502" s="657" t="s">
        <v>123</v>
      </c>
      <c r="O2502" s="646" t="s">
        <v>460</v>
      </c>
    </row>
    <row r="2503" spans="1:15">
      <c r="A2503" s="647">
        <v>2502</v>
      </c>
      <c r="B2503" s="647">
        <v>100150</v>
      </c>
      <c r="C2503" s="646" t="s">
        <v>206</v>
      </c>
      <c r="D2503" s="646">
        <v>58</v>
      </c>
      <c r="F2503" s="654" t="str">
        <f>IF(M2503="R",VLOOKUP(D2503,'Routes and Directions'!$A$2:$D$283,3,FALSE),VLOOKUP(D2503,'Routes and Directions'!$A$2:$D$283,4,FALSE))</f>
        <v>EB</v>
      </c>
      <c r="G2503" s="646" t="s">
        <v>118</v>
      </c>
      <c r="H2503" s="646">
        <v>0</v>
      </c>
      <c r="I2503" s="646">
        <v>0.10100000000000001</v>
      </c>
      <c r="K2503" s="646">
        <v>199.74700000000001</v>
      </c>
      <c r="L2503" s="646">
        <v>199.84800000000001</v>
      </c>
      <c r="M2503" s="646" t="s">
        <v>118</v>
      </c>
      <c r="N2503" s="657" t="s">
        <v>123</v>
      </c>
      <c r="O2503" s="646" t="s">
        <v>460</v>
      </c>
    </row>
    <row r="2504" spans="1:15">
      <c r="A2504" s="647">
        <v>2503</v>
      </c>
      <c r="B2504" s="647">
        <v>100300</v>
      </c>
      <c r="C2504" s="646" t="s">
        <v>206</v>
      </c>
      <c r="D2504" s="646">
        <v>58</v>
      </c>
      <c r="F2504" s="654" t="str">
        <f>IF(M2504="R",VLOOKUP(D2504,'Routes and Directions'!$A$2:$D$283,3,FALSE),VLOOKUP(D2504,'Routes and Directions'!$A$2:$D$283,4,FALSE))</f>
        <v>EB</v>
      </c>
      <c r="G2504" s="646" t="s">
        <v>122</v>
      </c>
      <c r="H2504" s="646">
        <v>0.10100000000000001</v>
      </c>
      <c r="I2504" s="646">
        <v>0.42199999999999999</v>
      </c>
      <c r="K2504" s="646">
        <v>199.84800000000001</v>
      </c>
      <c r="L2504" s="646">
        <v>200.16900000000001</v>
      </c>
      <c r="M2504" s="646" t="s">
        <v>118</v>
      </c>
      <c r="N2504" s="657" t="s">
        <v>123</v>
      </c>
      <c r="O2504" s="646" t="s">
        <v>460</v>
      </c>
    </row>
    <row r="2505" spans="1:15">
      <c r="A2505" s="647">
        <v>2504</v>
      </c>
      <c r="B2505" s="647">
        <v>100300</v>
      </c>
      <c r="C2505" s="646" t="s">
        <v>206</v>
      </c>
      <c r="D2505" s="646">
        <v>58</v>
      </c>
      <c r="F2505" s="654" t="str">
        <f>IF(M2505="R",VLOOKUP(D2505,'Routes and Directions'!$A$2:$D$283,3,FALSE),VLOOKUP(D2505,'Routes and Directions'!$A$2:$D$283,4,FALSE))</f>
        <v>EB</v>
      </c>
      <c r="G2505" s="646" t="s">
        <v>122</v>
      </c>
      <c r="H2505" s="646">
        <v>0.42199999999999999</v>
      </c>
      <c r="I2505" s="646">
        <v>1.8979999999999999</v>
      </c>
      <c r="K2505" s="646">
        <v>200.16900000000001</v>
      </c>
      <c r="L2505" s="646">
        <v>201.64500000000001</v>
      </c>
      <c r="M2505" s="646" t="s">
        <v>118</v>
      </c>
      <c r="N2505" s="657" t="s">
        <v>115</v>
      </c>
      <c r="O2505" s="646" t="s">
        <v>460</v>
      </c>
    </row>
    <row r="2506" spans="1:15">
      <c r="A2506" s="647">
        <v>2505</v>
      </c>
      <c r="B2506" s="647">
        <v>100750</v>
      </c>
      <c r="C2506" s="646" t="s">
        <v>206</v>
      </c>
      <c r="D2506" s="646">
        <v>58</v>
      </c>
      <c r="F2506" s="654" t="str">
        <f>IF(M2506="R",VLOOKUP(D2506,'Routes and Directions'!$A$2:$D$283,3,FALSE),VLOOKUP(D2506,'Routes and Directions'!$A$2:$D$283,4,FALSE))</f>
        <v>EB</v>
      </c>
      <c r="H2506" s="646">
        <v>1.6870000000000001</v>
      </c>
      <c r="I2506" s="646">
        <v>11.268000000000001</v>
      </c>
      <c r="K2506" s="646">
        <v>201.64500000000001</v>
      </c>
      <c r="L2506" s="646">
        <v>211.226</v>
      </c>
      <c r="M2506" s="646" t="s">
        <v>118</v>
      </c>
      <c r="N2506" s="657" t="s">
        <v>115</v>
      </c>
      <c r="O2506" s="646" t="s">
        <v>460</v>
      </c>
    </row>
    <row r="2507" spans="1:15">
      <c r="A2507" s="647">
        <v>2506</v>
      </c>
      <c r="B2507" s="647">
        <v>103002</v>
      </c>
      <c r="C2507" s="646" t="s">
        <v>206</v>
      </c>
      <c r="D2507" s="646">
        <v>58</v>
      </c>
      <c r="F2507" s="654" t="str">
        <f>IF(M2507="R",VLOOKUP(D2507,'Routes and Directions'!$A$2:$D$283,3,FALSE),VLOOKUP(D2507,'Routes and Directions'!$A$2:$D$283,4,FALSE))</f>
        <v>EB</v>
      </c>
      <c r="G2507" s="646" t="s">
        <v>122</v>
      </c>
      <c r="H2507" s="646">
        <v>11.098000000000001</v>
      </c>
      <c r="I2507" s="646">
        <v>11.571</v>
      </c>
      <c r="K2507" s="646">
        <v>211.226</v>
      </c>
      <c r="L2507" s="646">
        <v>211.69900000000001</v>
      </c>
      <c r="M2507" s="646" t="s">
        <v>118</v>
      </c>
      <c r="N2507" s="657" t="s">
        <v>115</v>
      </c>
      <c r="O2507" s="646" t="s">
        <v>460</v>
      </c>
    </row>
    <row r="2508" spans="1:15">
      <c r="A2508" s="647">
        <v>2507</v>
      </c>
      <c r="B2508" s="647">
        <v>103052</v>
      </c>
      <c r="C2508" s="646" t="s">
        <v>206</v>
      </c>
      <c r="D2508" s="646">
        <v>58</v>
      </c>
      <c r="F2508" s="654" t="str">
        <f>IF(M2508="R",VLOOKUP(D2508,'Routes and Directions'!$A$2:$D$283,3,FALSE),VLOOKUP(D2508,'Routes and Directions'!$A$2:$D$283,4,FALSE))</f>
        <v>EB</v>
      </c>
      <c r="G2508" s="646" t="s">
        <v>118</v>
      </c>
      <c r="H2508" s="646">
        <v>11.571</v>
      </c>
      <c r="I2508" s="646">
        <v>12.66</v>
      </c>
      <c r="K2508" s="646">
        <v>211.69900000000001</v>
      </c>
      <c r="L2508" s="646">
        <v>212.78800000000001</v>
      </c>
      <c r="M2508" s="646" t="s">
        <v>118</v>
      </c>
      <c r="N2508" s="657" t="s">
        <v>115</v>
      </c>
      <c r="O2508" s="646" t="s">
        <v>460</v>
      </c>
    </row>
    <row r="2509" spans="1:15">
      <c r="A2509" s="647">
        <v>2508</v>
      </c>
      <c r="B2509" s="647">
        <v>103052</v>
      </c>
      <c r="C2509" s="646" t="s">
        <v>206</v>
      </c>
      <c r="D2509" s="646">
        <v>58</v>
      </c>
      <c r="F2509" s="654" t="str">
        <f>IF(M2509="R",VLOOKUP(D2509,'Routes and Directions'!$A$2:$D$283,3,FALSE),VLOOKUP(D2509,'Routes and Directions'!$A$2:$D$283,4,FALSE))</f>
        <v>EB</v>
      </c>
      <c r="G2509" s="646" t="s">
        <v>118</v>
      </c>
      <c r="H2509" s="646">
        <v>12.66</v>
      </c>
      <c r="I2509" s="646">
        <v>22.234000000000002</v>
      </c>
      <c r="K2509" s="646">
        <v>212.78800000000001</v>
      </c>
      <c r="L2509" s="646">
        <v>222.36199999999999</v>
      </c>
      <c r="M2509" s="646" t="s">
        <v>118</v>
      </c>
      <c r="N2509" s="657" t="s">
        <v>123</v>
      </c>
      <c r="O2509" s="646" t="s">
        <v>460</v>
      </c>
    </row>
    <row r="2510" spans="1:15">
      <c r="A2510" s="647">
        <v>2509</v>
      </c>
      <c r="B2510" s="647">
        <v>103462</v>
      </c>
      <c r="C2510" s="646" t="s">
        <v>206</v>
      </c>
      <c r="D2510" s="646">
        <v>58</v>
      </c>
      <c r="F2510" s="654" t="str">
        <f>IF(M2510="R",VLOOKUP(D2510,'Routes and Directions'!$A$2:$D$283,3,FALSE),VLOOKUP(D2510,'Routes and Directions'!$A$2:$D$283,4,FALSE))</f>
        <v>EB</v>
      </c>
      <c r="G2510" s="646" t="s">
        <v>122</v>
      </c>
      <c r="H2510" s="646">
        <v>22.234000000000002</v>
      </c>
      <c r="I2510" s="646">
        <v>22.486999999999998</v>
      </c>
      <c r="K2510" s="646">
        <v>222.36199999999999</v>
      </c>
      <c r="L2510" s="646">
        <v>222.61500000000001</v>
      </c>
      <c r="M2510" s="646" t="s">
        <v>118</v>
      </c>
      <c r="N2510" s="657" t="s">
        <v>123</v>
      </c>
      <c r="O2510" s="646" t="s">
        <v>460</v>
      </c>
    </row>
    <row r="2511" spans="1:15">
      <c r="A2511" s="647">
        <v>2510</v>
      </c>
      <c r="B2511" s="647">
        <v>103462</v>
      </c>
      <c r="C2511" s="646" t="s">
        <v>206</v>
      </c>
      <c r="D2511" s="646">
        <v>58</v>
      </c>
      <c r="F2511" s="654" t="str">
        <f>IF(M2511="R",VLOOKUP(D2511,'Routes and Directions'!$A$2:$D$283,3,FALSE),VLOOKUP(D2511,'Routes and Directions'!$A$2:$D$283,4,FALSE))</f>
        <v>EB</v>
      </c>
      <c r="G2511" s="646" t="s">
        <v>122</v>
      </c>
      <c r="H2511" s="646">
        <v>22.486999999999998</v>
      </c>
      <c r="I2511" s="646">
        <v>22.584</v>
      </c>
      <c r="K2511" s="646">
        <v>222.61500000000001</v>
      </c>
      <c r="L2511" s="646">
        <v>222.71199999999999</v>
      </c>
      <c r="M2511" s="646" t="s">
        <v>118</v>
      </c>
      <c r="N2511" s="657" t="s">
        <v>115</v>
      </c>
      <c r="O2511" s="646" t="s">
        <v>460</v>
      </c>
    </row>
    <row r="2512" spans="1:15">
      <c r="A2512" s="647">
        <v>2511</v>
      </c>
      <c r="B2512" s="647">
        <v>104000</v>
      </c>
      <c r="C2512" s="646" t="s">
        <v>206</v>
      </c>
      <c r="D2512" s="646">
        <v>58</v>
      </c>
      <c r="F2512" s="654" t="str">
        <f>IF(M2512="R",VLOOKUP(D2512,'Routes and Directions'!$A$2:$D$283,3,FALSE),VLOOKUP(D2512,'Routes and Directions'!$A$2:$D$283,4,FALSE))</f>
        <v>EB</v>
      </c>
      <c r="H2512" s="646">
        <v>22.584</v>
      </c>
      <c r="I2512" s="646">
        <v>29</v>
      </c>
      <c r="K2512" s="646">
        <v>222.71199999999999</v>
      </c>
      <c r="L2512" s="646">
        <v>229.12799999999999</v>
      </c>
      <c r="M2512" s="646" t="s">
        <v>118</v>
      </c>
      <c r="N2512" s="657" t="s">
        <v>115</v>
      </c>
      <c r="O2512" s="646" t="s">
        <v>460</v>
      </c>
    </row>
    <row r="2513" spans="1:15">
      <c r="A2513" s="647">
        <v>2512</v>
      </c>
      <c r="B2513" s="647">
        <v>104500</v>
      </c>
      <c r="C2513" s="646" t="s">
        <v>206</v>
      </c>
      <c r="D2513" s="646">
        <v>58</v>
      </c>
      <c r="F2513" s="654" t="str">
        <f>IF(M2513="R",VLOOKUP(D2513,'Routes and Directions'!$A$2:$D$283,3,FALSE),VLOOKUP(D2513,'Routes and Directions'!$A$2:$D$283,4,FALSE))</f>
        <v>EB</v>
      </c>
      <c r="G2513" s="646" t="s">
        <v>118</v>
      </c>
      <c r="H2513" s="646">
        <v>29</v>
      </c>
      <c r="I2513" s="646">
        <v>32.630000000000003</v>
      </c>
      <c r="K2513" s="646">
        <v>229.12799999999999</v>
      </c>
      <c r="L2513" s="646">
        <v>232.75800000000001</v>
      </c>
      <c r="M2513" s="646" t="s">
        <v>118</v>
      </c>
      <c r="N2513" s="657" t="s">
        <v>115</v>
      </c>
      <c r="O2513" s="646" t="s">
        <v>460</v>
      </c>
    </row>
    <row r="2514" spans="1:15">
      <c r="A2514" s="647">
        <v>2513</v>
      </c>
      <c r="B2514" s="647">
        <v>104500</v>
      </c>
      <c r="C2514" s="646" t="s">
        <v>206</v>
      </c>
      <c r="D2514" s="646">
        <v>58</v>
      </c>
      <c r="F2514" s="654" t="str">
        <f>IF(M2514="R",VLOOKUP(D2514,'Routes and Directions'!$A$2:$D$283,3,FALSE),VLOOKUP(D2514,'Routes and Directions'!$A$2:$D$283,4,FALSE))</f>
        <v>EB</v>
      </c>
      <c r="G2514" s="646" t="s">
        <v>118</v>
      </c>
      <c r="H2514" s="646">
        <v>32.630000000000003</v>
      </c>
      <c r="I2514" s="646">
        <v>34.811999999999998</v>
      </c>
      <c r="K2514" s="646">
        <v>232.75800000000001</v>
      </c>
      <c r="L2514" s="646">
        <v>234.94</v>
      </c>
      <c r="M2514" s="646" t="s">
        <v>118</v>
      </c>
      <c r="N2514" s="657" t="s">
        <v>123</v>
      </c>
      <c r="O2514" s="646" t="s">
        <v>460</v>
      </c>
    </row>
    <row r="2515" spans="1:15">
      <c r="A2515" s="647">
        <v>2514</v>
      </c>
      <c r="B2515" s="647">
        <v>1030</v>
      </c>
      <c r="C2515" s="646" t="s">
        <v>195</v>
      </c>
      <c r="D2515" s="646">
        <v>58</v>
      </c>
      <c r="F2515" s="654" t="str">
        <f>IF(M2515="R",VLOOKUP(D2515,'Routes and Directions'!$A$2:$D$283,3,FALSE),VLOOKUP(D2515,'Routes and Directions'!$A$2:$D$283,4,FALSE))</f>
        <v>WB</v>
      </c>
      <c r="H2515" s="646">
        <v>0</v>
      </c>
      <c r="I2515" s="646">
        <v>29.8</v>
      </c>
      <c r="K2515" s="646">
        <v>0</v>
      </c>
      <c r="L2515" s="646">
        <v>29.8</v>
      </c>
      <c r="M2515" s="646" t="s">
        <v>121</v>
      </c>
      <c r="N2515" s="657" t="s">
        <v>115</v>
      </c>
      <c r="O2515" s="646" t="s">
        <v>461</v>
      </c>
    </row>
    <row r="2516" spans="1:15">
      <c r="A2516" s="647">
        <v>2515</v>
      </c>
      <c r="B2516" s="647">
        <v>15060</v>
      </c>
      <c r="C2516" s="646" t="s">
        <v>195</v>
      </c>
      <c r="D2516" s="646">
        <v>58</v>
      </c>
      <c r="F2516" s="654" t="str">
        <f>IF(M2516="R",VLOOKUP(D2516,'Routes and Directions'!$A$2:$D$283,3,FALSE),VLOOKUP(D2516,'Routes and Directions'!$A$2:$D$283,4,FALSE))</f>
        <v>WB</v>
      </c>
      <c r="G2516" s="646" t="s">
        <v>118</v>
      </c>
      <c r="H2516" s="646">
        <v>29.8</v>
      </c>
      <c r="I2516" s="646">
        <v>30.145</v>
      </c>
      <c r="K2516" s="646">
        <v>29.8</v>
      </c>
      <c r="L2516" s="646">
        <v>30.145</v>
      </c>
      <c r="M2516" s="646" t="s">
        <v>121</v>
      </c>
      <c r="N2516" s="657" t="s">
        <v>115</v>
      </c>
      <c r="O2516" s="646" t="s">
        <v>461</v>
      </c>
    </row>
    <row r="2517" spans="1:15">
      <c r="A2517" s="647">
        <v>2516</v>
      </c>
      <c r="B2517" s="647">
        <v>15150</v>
      </c>
      <c r="C2517" s="646" t="s">
        <v>195</v>
      </c>
      <c r="D2517" s="646">
        <v>58</v>
      </c>
      <c r="F2517" s="654" t="str">
        <f>IF(M2517="R",VLOOKUP(D2517,'Routes and Directions'!$A$2:$D$283,3,FALSE),VLOOKUP(D2517,'Routes and Directions'!$A$2:$D$283,4,FALSE))</f>
        <v>WB</v>
      </c>
      <c r="H2517" s="646">
        <v>30.145</v>
      </c>
      <c r="I2517" s="646">
        <v>34.625999999999998</v>
      </c>
      <c r="K2517" s="646">
        <v>30.145</v>
      </c>
      <c r="L2517" s="646">
        <v>34.625999999999998</v>
      </c>
      <c r="M2517" s="646" t="s">
        <v>121</v>
      </c>
      <c r="N2517" s="657" t="s">
        <v>115</v>
      </c>
      <c r="O2517" s="646" t="s">
        <v>461</v>
      </c>
    </row>
    <row r="2518" spans="1:15">
      <c r="A2518" s="647">
        <v>2517</v>
      </c>
      <c r="B2518" s="647">
        <v>16110</v>
      </c>
      <c r="C2518" s="646" t="s">
        <v>195</v>
      </c>
      <c r="D2518" s="646">
        <v>58</v>
      </c>
      <c r="F2518" s="654" t="str">
        <f>IF(M2518="R",VLOOKUP(D2518,'Routes and Directions'!$A$2:$D$283,3,FALSE),VLOOKUP(D2518,'Routes and Directions'!$A$2:$D$283,4,FALSE))</f>
        <v>WB</v>
      </c>
      <c r="G2518" s="646" t="s">
        <v>118</v>
      </c>
      <c r="H2518" s="646">
        <v>34.625999999999998</v>
      </c>
      <c r="I2518" s="646">
        <v>35.356999999999999</v>
      </c>
      <c r="K2518" s="646">
        <v>34.625999999999998</v>
      </c>
      <c r="L2518" s="646">
        <v>35.356999999999999</v>
      </c>
      <c r="M2518" s="646" t="s">
        <v>121</v>
      </c>
      <c r="N2518" s="657" t="s">
        <v>115</v>
      </c>
      <c r="O2518" s="646" t="s">
        <v>461</v>
      </c>
    </row>
    <row r="2519" spans="1:15">
      <c r="A2519" s="647">
        <v>2518</v>
      </c>
      <c r="B2519" s="647">
        <v>16890</v>
      </c>
      <c r="C2519" s="646" t="s">
        <v>195</v>
      </c>
      <c r="D2519" s="646">
        <v>58</v>
      </c>
      <c r="F2519" s="654" t="str">
        <f>IF(M2519="R",VLOOKUP(D2519,'Routes and Directions'!$A$2:$D$283,3,FALSE),VLOOKUP(D2519,'Routes and Directions'!$A$2:$D$283,4,FALSE))</f>
        <v>WB</v>
      </c>
      <c r="H2519" s="646">
        <v>35.307000000000002</v>
      </c>
      <c r="I2519" s="646">
        <v>57.15</v>
      </c>
      <c r="K2519" s="646">
        <v>35.356999999999999</v>
      </c>
      <c r="L2519" s="646">
        <v>57.2</v>
      </c>
      <c r="M2519" s="646" t="s">
        <v>121</v>
      </c>
      <c r="N2519" s="657" t="s">
        <v>115</v>
      </c>
      <c r="O2519" s="646" t="s">
        <v>461</v>
      </c>
    </row>
    <row r="2520" spans="1:15">
      <c r="A2520" s="647">
        <v>2519</v>
      </c>
      <c r="B2520" s="647">
        <v>25000</v>
      </c>
      <c r="C2520" s="646" t="s">
        <v>198</v>
      </c>
      <c r="D2520" s="646">
        <v>58</v>
      </c>
      <c r="F2520" s="654" t="str">
        <f>IF(M2520="R",VLOOKUP(D2520,'Routes and Directions'!$A$2:$D$283,3,FALSE),VLOOKUP(D2520,'Routes and Directions'!$A$2:$D$283,4,FALSE))</f>
        <v>WB</v>
      </c>
      <c r="H2520" s="646">
        <v>0</v>
      </c>
      <c r="I2520" s="646">
        <v>1.35</v>
      </c>
      <c r="K2520" s="646">
        <v>57.2</v>
      </c>
      <c r="L2520" s="646">
        <v>58.55</v>
      </c>
      <c r="M2520" s="646" t="s">
        <v>121</v>
      </c>
      <c r="N2520" s="657" t="s">
        <v>115</v>
      </c>
      <c r="O2520" s="646" t="s">
        <v>461</v>
      </c>
    </row>
    <row r="2521" spans="1:15">
      <c r="A2521" s="647">
        <v>2520</v>
      </c>
      <c r="B2521" s="647">
        <v>25400</v>
      </c>
      <c r="C2521" s="646" t="s">
        <v>195</v>
      </c>
      <c r="D2521" s="646">
        <v>58</v>
      </c>
      <c r="F2521" s="654" t="str">
        <f>IF(M2521="R",VLOOKUP(D2521,'Routes and Directions'!$A$2:$D$283,3,FALSE),VLOOKUP(D2521,'Routes and Directions'!$A$2:$D$283,4,FALSE))</f>
        <v>WB</v>
      </c>
      <c r="G2521" s="646" t="s">
        <v>123</v>
      </c>
      <c r="H2521" s="646">
        <v>1.35</v>
      </c>
      <c r="I2521" s="646">
        <v>2.7</v>
      </c>
      <c r="K2521" s="646">
        <v>58.55</v>
      </c>
      <c r="L2521" s="646">
        <v>59.9</v>
      </c>
      <c r="M2521" s="646" t="s">
        <v>121</v>
      </c>
      <c r="N2521" s="657" t="s">
        <v>115</v>
      </c>
      <c r="O2521" s="646" t="s">
        <v>461</v>
      </c>
    </row>
    <row r="2522" spans="1:15">
      <c r="A2522" s="647">
        <v>2521</v>
      </c>
      <c r="B2522" s="647">
        <v>25600</v>
      </c>
      <c r="C2522" s="646" t="s">
        <v>198</v>
      </c>
      <c r="D2522" s="646">
        <v>58</v>
      </c>
      <c r="F2522" s="654" t="str">
        <f>IF(M2522="R",VLOOKUP(D2522,'Routes and Directions'!$A$2:$D$283,3,FALSE),VLOOKUP(D2522,'Routes and Directions'!$A$2:$D$283,4,FALSE))</f>
        <v>WB</v>
      </c>
      <c r="H2522" s="646">
        <v>2.7</v>
      </c>
      <c r="I2522" s="646">
        <v>15.41</v>
      </c>
      <c r="K2522" s="646">
        <v>59.9</v>
      </c>
      <c r="L2522" s="646">
        <v>72.61</v>
      </c>
      <c r="M2522" s="646" t="s">
        <v>121</v>
      </c>
      <c r="N2522" s="657" t="s">
        <v>115</v>
      </c>
      <c r="O2522" s="646" t="s">
        <v>461</v>
      </c>
    </row>
    <row r="2523" spans="1:15">
      <c r="A2523" s="647">
        <v>2522</v>
      </c>
      <c r="B2523" s="647">
        <v>27200</v>
      </c>
      <c r="C2523" s="646" t="s">
        <v>198</v>
      </c>
      <c r="D2523" s="646">
        <v>58</v>
      </c>
      <c r="F2523" s="654" t="str">
        <f>IF(M2523="R",VLOOKUP(D2523,'Routes and Directions'!$A$2:$D$283,3,FALSE),VLOOKUP(D2523,'Routes and Directions'!$A$2:$D$283,4,FALSE))</f>
        <v>WB</v>
      </c>
      <c r="H2523" s="646">
        <v>15.42</v>
      </c>
      <c r="I2523" s="646">
        <v>23.780999999999999</v>
      </c>
      <c r="K2523" s="646">
        <v>72.61</v>
      </c>
      <c r="L2523" s="646">
        <v>80.971000000000004</v>
      </c>
      <c r="M2523" s="646" t="s">
        <v>121</v>
      </c>
      <c r="N2523" s="657" t="s">
        <v>115</v>
      </c>
      <c r="O2523" s="646" t="s">
        <v>461</v>
      </c>
    </row>
    <row r="2524" spans="1:15">
      <c r="A2524" s="647">
        <v>2523</v>
      </c>
      <c r="B2524" s="647">
        <v>28700</v>
      </c>
      <c r="C2524" s="646" t="s">
        <v>198</v>
      </c>
      <c r="D2524" s="646">
        <v>58</v>
      </c>
      <c r="F2524" s="654" t="str">
        <f>IF(M2524="R",VLOOKUP(D2524,'Routes and Directions'!$A$2:$D$283,3,FALSE),VLOOKUP(D2524,'Routes and Directions'!$A$2:$D$283,4,FALSE))</f>
        <v>WB</v>
      </c>
      <c r="G2524" s="646" t="s">
        <v>118</v>
      </c>
      <c r="H2524" s="646">
        <v>23.780999999999999</v>
      </c>
      <c r="I2524" s="646">
        <v>23.960999999999999</v>
      </c>
      <c r="K2524" s="646">
        <v>80.971000000000004</v>
      </c>
      <c r="L2524" s="646">
        <v>81.150999999999996</v>
      </c>
      <c r="M2524" s="646" t="s">
        <v>121</v>
      </c>
      <c r="N2524" s="657" t="s">
        <v>115</v>
      </c>
      <c r="O2524" s="646" t="s">
        <v>461</v>
      </c>
    </row>
    <row r="2525" spans="1:15">
      <c r="A2525" s="647">
        <v>2524</v>
      </c>
      <c r="B2525" s="647">
        <v>28800</v>
      </c>
      <c r="C2525" s="646" t="s">
        <v>198</v>
      </c>
      <c r="D2525" s="646">
        <v>58</v>
      </c>
      <c r="F2525" s="654" t="str">
        <f>IF(M2525="R",VLOOKUP(D2525,'Routes and Directions'!$A$2:$D$283,3,FALSE),VLOOKUP(D2525,'Routes and Directions'!$A$2:$D$283,4,FALSE))</f>
        <v>WB</v>
      </c>
      <c r="H2525" s="646">
        <v>23.984999999999999</v>
      </c>
      <c r="I2525" s="646">
        <v>39.96</v>
      </c>
      <c r="K2525" s="646">
        <v>81.150999999999996</v>
      </c>
      <c r="L2525" s="646">
        <v>97.126000000000005</v>
      </c>
      <c r="M2525" s="646" t="s">
        <v>121</v>
      </c>
      <c r="N2525" s="657" t="s">
        <v>115</v>
      </c>
      <c r="O2525" s="646" t="s">
        <v>461</v>
      </c>
    </row>
    <row r="2526" spans="1:15">
      <c r="A2526" s="647">
        <v>2525</v>
      </c>
      <c r="B2526" s="647">
        <v>34300</v>
      </c>
      <c r="C2526" s="646" t="s">
        <v>198</v>
      </c>
      <c r="D2526" s="646">
        <v>58</v>
      </c>
      <c r="F2526" s="654" t="str">
        <f>IF(M2526="R",VLOOKUP(D2526,'Routes and Directions'!$A$2:$D$283,3,FALSE),VLOOKUP(D2526,'Routes and Directions'!$A$2:$D$283,4,FALSE))</f>
        <v>WB</v>
      </c>
      <c r="H2526" s="646">
        <v>39.97</v>
      </c>
      <c r="I2526" s="646">
        <v>45.99</v>
      </c>
      <c r="K2526" s="646">
        <v>97.126000000000005</v>
      </c>
      <c r="L2526" s="646">
        <v>103.146</v>
      </c>
      <c r="M2526" s="646" t="s">
        <v>121</v>
      </c>
      <c r="N2526" s="657" t="s">
        <v>115</v>
      </c>
      <c r="O2526" s="646" t="s">
        <v>461</v>
      </c>
    </row>
    <row r="2527" spans="1:15">
      <c r="A2527" s="647">
        <v>2526</v>
      </c>
      <c r="B2527" s="647">
        <v>34300</v>
      </c>
      <c r="C2527" s="646" t="s">
        <v>198</v>
      </c>
      <c r="D2527" s="646">
        <v>58</v>
      </c>
      <c r="F2527" s="654" t="str">
        <f>IF(M2527="R",VLOOKUP(D2527,'Routes and Directions'!$A$2:$D$283,3,FALSE),VLOOKUP(D2527,'Routes and Directions'!$A$2:$D$283,4,FALSE))</f>
        <v>WB</v>
      </c>
      <c r="H2527" s="646">
        <v>45.99</v>
      </c>
      <c r="I2527" s="646">
        <v>51.807000000000002</v>
      </c>
      <c r="K2527" s="646">
        <v>103.146</v>
      </c>
      <c r="L2527" s="646">
        <v>108.96299999999999</v>
      </c>
      <c r="M2527" s="646" t="s">
        <v>121</v>
      </c>
      <c r="N2527" s="657" t="s">
        <v>123</v>
      </c>
      <c r="O2527" s="646" t="s">
        <v>461</v>
      </c>
    </row>
    <row r="2528" spans="1:15">
      <c r="A2528" s="647">
        <v>2527</v>
      </c>
      <c r="B2528" s="647">
        <v>54000</v>
      </c>
      <c r="C2528" s="646" t="s">
        <v>198</v>
      </c>
      <c r="D2528" s="646">
        <v>58</v>
      </c>
      <c r="F2528" s="654" t="str">
        <f>IF(M2528="R",VLOOKUP(D2528,'Routes and Directions'!$A$2:$D$283,3,FALSE),VLOOKUP(D2528,'Routes and Directions'!$A$2:$D$283,4,FALSE))</f>
        <v>WB</v>
      </c>
      <c r="G2528" s="646" t="s">
        <v>122</v>
      </c>
      <c r="H2528" s="646">
        <v>52.137</v>
      </c>
      <c r="I2528" s="646">
        <v>52.332000000000001</v>
      </c>
      <c r="K2528" s="646">
        <v>108.96299999999999</v>
      </c>
      <c r="L2528" s="646">
        <v>109.158</v>
      </c>
      <c r="M2528" s="646" t="s">
        <v>121</v>
      </c>
      <c r="N2528" s="657" t="s">
        <v>123</v>
      </c>
      <c r="O2528" s="646" t="s">
        <v>461</v>
      </c>
    </row>
    <row r="2529" spans="1:15">
      <c r="A2529" s="647">
        <v>2528</v>
      </c>
      <c r="B2529" s="647">
        <v>54400</v>
      </c>
      <c r="C2529" s="646" t="s">
        <v>198</v>
      </c>
      <c r="D2529" s="646">
        <v>58</v>
      </c>
      <c r="F2529" s="654" t="str">
        <f>IF(M2529="R",VLOOKUP(D2529,'Routes and Directions'!$A$2:$D$283,3,FALSE),VLOOKUP(D2529,'Routes and Directions'!$A$2:$D$283,4,FALSE))</f>
        <v>WB</v>
      </c>
      <c r="G2529" s="646" t="s">
        <v>118</v>
      </c>
      <c r="H2529" s="646">
        <v>52.332000000000001</v>
      </c>
      <c r="I2529" s="646">
        <v>66.287000000000006</v>
      </c>
      <c r="K2529" s="646">
        <v>109.158</v>
      </c>
      <c r="L2529" s="646">
        <v>123.113</v>
      </c>
      <c r="M2529" s="646" t="s">
        <v>121</v>
      </c>
      <c r="N2529" s="657" t="s">
        <v>123</v>
      </c>
      <c r="O2529" s="646" t="s">
        <v>461</v>
      </c>
    </row>
    <row r="2530" spans="1:15">
      <c r="A2530" s="647">
        <v>2529</v>
      </c>
      <c r="B2530" s="647">
        <v>64200</v>
      </c>
      <c r="C2530" s="646" t="s">
        <v>198</v>
      </c>
      <c r="D2530" s="646">
        <v>58</v>
      </c>
      <c r="F2530" s="654" t="str">
        <f>IF(M2530="R",VLOOKUP(D2530,'Routes and Directions'!$A$2:$D$283,3,FALSE),VLOOKUP(D2530,'Routes and Directions'!$A$2:$D$283,4,FALSE))</f>
        <v>WB</v>
      </c>
      <c r="H2530" s="646">
        <v>66.287000000000006</v>
      </c>
      <c r="I2530" s="646">
        <v>82.744</v>
      </c>
      <c r="K2530" s="646">
        <v>123.113</v>
      </c>
      <c r="L2530" s="646">
        <v>139.57</v>
      </c>
      <c r="M2530" s="646" t="s">
        <v>121</v>
      </c>
      <c r="N2530" s="657" t="s">
        <v>123</v>
      </c>
      <c r="O2530" s="646" t="s">
        <v>461</v>
      </c>
    </row>
    <row r="2531" spans="1:15">
      <c r="A2531" s="647">
        <v>2530</v>
      </c>
      <c r="B2531" s="647">
        <v>71920</v>
      </c>
      <c r="C2531" s="646" t="s">
        <v>198</v>
      </c>
      <c r="D2531" s="646">
        <v>58</v>
      </c>
      <c r="F2531" s="654" t="str">
        <f>IF(M2531="R",VLOOKUP(D2531,'Routes and Directions'!$A$2:$D$283,3,FALSE),VLOOKUP(D2531,'Routes and Directions'!$A$2:$D$283,4,FALSE))</f>
        <v>WB</v>
      </c>
      <c r="G2531" s="646" t="s">
        <v>118</v>
      </c>
      <c r="H2531" s="646">
        <v>82.744</v>
      </c>
      <c r="I2531" s="646">
        <v>102.142</v>
      </c>
      <c r="K2531" s="646">
        <v>139.57</v>
      </c>
      <c r="L2531" s="646">
        <v>158.96799999999999</v>
      </c>
      <c r="M2531" s="646" t="s">
        <v>121</v>
      </c>
      <c r="N2531" s="657" t="s">
        <v>123</v>
      </c>
      <c r="O2531" s="646" t="s">
        <v>461</v>
      </c>
    </row>
    <row r="2532" spans="1:15">
      <c r="A2532" s="647">
        <v>2531</v>
      </c>
      <c r="B2532" s="647">
        <v>79240</v>
      </c>
      <c r="C2532" s="646" t="s">
        <v>198</v>
      </c>
      <c r="D2532" s="646">
        <v>58</v>
      </c>
      <c r="F2532" s="654" t="str">
        <f>IF(M2532="R",VLOOKUP(D2532,'Routes and Directions'!$A$2:$D$283,3,FALSE),VLOOKUP(D2532,'Routes and Directions'!$A$2:$D$283,4,FALSE))</f>
        <v>WB</v>
      </c>
      <c r="H2532" s="646">
        <v>102.73699999999999</v>
      </c>
      <c r="I2532" s="646">
        <v>106.613</v>
      </c>
      <c r="K2532" s="646">
        <v>158.96799999999999</v>
      </c>
      <c r="L2532" s="646">
        <v>162.84399999999999</v>
      </c>
      <c r="M2532" s="646" t="s">
        <v>121</v>
      </c>
      <c r="N2532" s="657" t="s">
        <v>123</v>
      </c>
      <c r="O2532" s="646" t="s">
        <v>461</v>
      </c>
    </row>
    <row r="2533" spans="1:15">
      <c r="A2533" s="647">
        <v>2532</v>
      </c>
      <c r="B2533" s="647">
        <v>80500</v>
      </c>
      <c r="C2533" s="646" t="s">
        <v>198</v>
      </c>
      <c r="D2533" s="646">
        <v>58</v>
      </c>
      <c r="F2533" s="654" t="str">
        <f>IF(M2533="R",VLOOKUP(D2533,'Routes and Directions'!$A$2:$D$283,3,FALSE),VLOOKUP(D2533,'Routes and Directions'!$A$2:$D$283,4,FALSE))</f>
        <v>WB</v>
      </c>
      <c r="G2533" s="646" t="s">
        <v>118</v>
      </c>
      <c r="H2533" s="646">
        <v>106.613</v>
      </c>
      <c r="I2533" s="646">
        <v>107.962</v>
      </c>
      <c r="K2533" s="646">
        <v>162.84399999999999</v>
      </c>
      <c r="L2533" s="646">
        <v>164.19300000000001</v>
      </c>
      <c r="M2533" s="646" t="s">
        <v>121</v>
      </c>
      <c r="N2533" s="657" t="s">
        <v>123</v>
      </c>
      <c r="O2533" s="646" t="s">
        <v>461</v>
      </c>
    </row>
    <row r="2534" spans="1:15">
      <c r="A2534" s="647">
        <v>2533</v>
      </c>
      <c r="B2534" s="647">
        <v>81000</v>
      </c>
      <c r="C2534" s="646" t="s">
        <v>198</v>
      </c>
      <c r="D2534" s="646">
        <v>58</v>
      </c>
      <c r="F2534" s="654" t="str">
        <f>IF(M2534="R",VLOOKUP(D2534,'Routes and Directions'!$A$2:$D$283,3,FALSE),VLOOKUP(D2534,'Routes and Directions'!$A$2:$D$283,4,FALSE))</f>
        <v>WB</v>
      </c>
      <c r="G2534" s="646" t="s">
        <v>119</v>
      </c>
      <c r="H2534" s="646">
        <v>107.962</v>
      </c>
      <c r="I2534" s="646">
        <v>117.40900000000001</v>
      </c>
      <c r="K2534" s="646">
        <v>164.19300000000001</v>
      </c>
      <c r="L2534" s="646">
        <v>173.64</v>
      </c>
      <c r="M2534" s="646" t="s">
        <v>121</v>
      </c>
      <c r="N2534" s="657" t="s">
        <v>123</v>
      </c>
      <c r="O2534" s="646" t="s">
        <v>461</v>
      </c>
    </row>
    <row r="2535" spans="1:15">
      <c r="A2535" s="647">
        <v>2534</v>
      </c>
      <c r="B2535" s="647">
        <v>86300</v>
      </c>
      <c r="C2535" s="646" t="s">
        <v>198</v>
      </c>
      <c r="D2535" s="646">
        <v>58</v>
      </c>
      <c r="F2535" s="654" t="str">
        <f>IF(M2535="R",VLOOKUP(D2535,'Routes and Directions'!$A$2:$D$283,3,FALSE),VLOOKUP(D2535,'Routes and Directions'!$A$2:$D$283,4,FALSE))</f>
        <v>WB</v>
      </c>
      <c r="G2535" s="646" t="s">
        <v>118</v>
      </c>
      <c r="H2535" s="646">
        <v>117.753</v>
      </c>
      <c r="I2535" s="646">
        <v>143.86000000000001</v>
      </c>
      <c r="K2535" s="646">
        <v>173.64</v>
      </c>
      <c r="L2535" s="646">
        <v>199.74700000000001</v>
      </c>
      <c r="M2535" s="646" t="s">
        <v>121</v>
      </c>
      <c r="N2535" s="657" t="s">
        <v>123</v>
      </c>
      <c r="O2535" s="646" t="s">
        <v>461</v>
      </c>
    </row>
    <row r="2536" spans="1:15">
      <c r="A2536" s="647">
        <v>2535</v>
      </c>
      <c r="B2536" s="647">
        <v>100150</v>
      </c>
      <c r="C2536" s="646" t="s">
        <v>206</v>
      </c>
      <c r="D2536" s="646">
        <v>58</v>
      </c>
      <c r="F2536" s="654" t="str">
        <f>IF(M2536="R",VLOOKUP(D2536,'Routes and Directions'!$A$2:$D$283,3,FALSE),VLOOKUP(D2536,'Routes and Directions'!$A$2:$D$283,4,FALSE))</f>
        <v>WB</v>
      </c>
      <c r="G2536" s="646" t="s">
        <v>118</v>
      </c>
      <c r="H2536" s="646">
        <v>0</v>
      </c>
      <c r="I2536" s="646">
        <v>0.10100000000000001</v>
      </c>
      <c r="K2536" s="646">
        <v>199.74700000000001</v>
      </c>
      <c r="L2536" s="646">
        <v>199.84800000000001</v>
      </c>
      <c r="M2536" s="646" t="s">
        <v>121</v>
      </c>
      <c r="N2536" s="657" t="s">
        <v>123</v>
      </c>
      <c r="O2536" s="646" t="s">
        <v>461</v>
      </c>
    </row>
    <row r="2537" spans="1:15">
      <c r="A2537" s="647">
        <v>2536</v>
      </c>
      <c r="B2537" s="647">
        <v>100300</v>
      </c>
      <c r="C2537" s="646" t="s">
        <v>206</v>
      </c>
      <c r="D2537" s="646">
        <v>58</v>
      </c>
      <c r="F2537" s="654" t="str">
        <f>IF(M2537="R",VLOOKUP(D2537,'Routes and Directions'!$A$2:$D$283,3,FALSE),VLOOKUP(D2537,'Routes and Directions'!$A$2:$D$283,4,FALSE))</f>
        <v>WB</v>
      </c>
      <c r="G2537" s="646" t="s">
        <v>122</v>
      </c>
      <c r="H2537" s="646">
        <v>0.10100000000000001</v>
      </c>
      <c r="I2537" s="646">
        <v>0.42199999999999999</v>
      </c>
      <c r="K2537" s="646">
        <v>199.84800000000001</v>
      </c>
      <c r="L2537" s="646">
        <v>200.16900000000001</v>
      </c>
      <c r="M2537" s="646" t="s">
        <v>121</v>
      </c>
      <c r="N2537" s="657" t="s">
        <v>123</v>
      </c>
      <c r="O2537" s="646" t="s">
        <v>461</v>
      </c>
    </row>
    <row r="2538" spans="1:15">
      <c r="A2538" s="647">
        <v>2537</v>
      </c>
      <c r="B2538" s="647">
        <v>100300</v>
      </c>
      <c r="C2538" s="646" t="s">
        <v>206</v>
      </c>
      <c r="D2538" s="646">
        <v>58</v>
      </c>
      <c r="F2538" s="654" t="str">
        <f>IF(M2538="R",VLOOKUP(D2538,'Routes and Directions'!$A$2:$D$283,3,FALSE),VLOOKUP(D2538,'Routes and Directions'!$A$2:$D$283,4,FALSE))</f>
        <v>WB</v>
      </c>
      <c r="G2538" s="646" t="s">
        <v>122</v>
      </c>
      <c r="H2538" s="646">
        <v>0.42199999999999999</v>
      </c>
      <c r="I2538" s="646">
        <v>1.8979999999999999</v>
      </c>
      <c r="K2538" s="646">
        <v>200.16900000000001</v>
      </c>
      <c r="L2538" s="646">
        <v>201.64500000000001</v>
      </c>
      <c r="M2538" s="646" t="s">
        <v>121</v>
      </c>
      <c r="N2538" s="657" t="s">
        <v>115</v>
      </c>
      <c r="O2538" s="646" t="s">
        <v>461</v>
      </c>
    </row>
    <row r="2539" spans="1:15">
      <c r="A2539" s="647">
        <v>2538</v>
      </c>
      <c r="B2539" s="647">
        <v>100750</v>
      </c>
      <c r="C2539" s="646" t="s">
        <v>206</v>
      </c>
      <c r="D2539" s="646">
        <v>58</v>
      </c>
      <c r="F2539" s="654" t="str">
        <f>IF(M2539="R",VLOOKUP(D2539,'Routes and Directions'!$A$2:$D$283,3,FALSE),VLOOKUP(D2539,'Routes and Directions'!$A$2:$D$283,4,FALSE))</f>
        <v>WB</v>
      </c>
      <c r="H2539" s="646">
        <v>1.6870000000000001</v>
      </c>
      <c r="I2539" s="646">
        <v>11.268000000000001</v>
      </c>
      <c r="K2539" s="646">
        <v>201.64500000000001</v>
      </c>
      <c r="L2539" s="646">
        <v>211.226</v>
      </c>
      <c r="M2539" s="646" t="s">
        <v>121</v>
      </c>
      <c r="N2539" s="657" t="s">
        <v>115</v>
      </c>
      <c r="O2539" s="646" t="s">
        <v>461</v>
      </c>
    </row>
    <row r="2540" spans="1:15">
      <c r="A2540" s="647">
        <v>2539</v>
      </c>
      <c r="B2540" s="647">
        <v>103002</v>
      </c>
      <c r="C2540" s="646" t="s">
        <v>206</v>
      </c>
      <c r="D2540" s="646">
        <v>58</v>
      </c>
      <c r="F2540" s="654" t="str">
        <f>IF(M2540="R",VLOOKUP(D2540,'Routes and Directions'!$A$2:$D$283,3,FALSE),VLOOKUP(D2540,'Routes and Directions'!$A$2:$D$283,4,FALSE))</f>
        <v>WB</v>
      </c>
      <c r="G2540" s="646" t="s">
        <v>122</v>
      </c>
      <c r="H2540" s="646">
        <v>11.098000000000001</v>
      </c>
      <c r="I2540" s="646">
        <v>11.571</v>
      </c>
      <c r="K2540" s="646">
        <v>211.226</v>
      </c>
      <c r="L2540" s="646">
        <v>211.69900000000001</v>
      </c>
      <c r="M2540" s="646" t="s">
        <v>121</v>
      </c>
      <c r="N2540" s="657" t="s">
        <v>115</v>
      </c>
      <c r="O2540" s="646" t="s">
        <v>461</v>
      </c>
    </row>
    <row r="2541" spans="1:15">
      <c r="A2541" s="647">
        <v>2540</v>
      </c>
      <c r="B2541" s="647">
        <v>103052</v>
      </c>
      <c r="C2541" s="646" t="s">
        <v>206</v>
      </c>
      <c r="D2541" s="646">
        <v>58</v>
      </c>
      <c r="F2541" s="654" t="str">
        <f>IF(M2541="R",VLOOKUP(D2541,'Routes and Directions'!$A$2:$D$283,3,FALSE),VLOOKUP(D2541,'Routes and Directions'!$A$2:$D$283,4,FALSE))</f>
        <v>WB</v>
      </c>
      <c r="G2541" s="646" t="s">
        <v>118</v>
      </c>
      <c r="H2541" s="646">
        <v>11.571</v>
      </c>
      <c r="I2541" s="646">
        <v>12.66</v>
      </c>
      <c r="K2541" s="646">
        <v>211.69900000000001</v>
      </c>
      <c r="L2541" s="646">
        <v>212.78800000000001</v>
      </c>
      <c r="M2541" s="646" t="s">
        <v>121</v>
      </c>
      <c r="N2541" s="657" t="s">
        <v>115</v>
      </c>
      <c r="O2541" s="646" t="s">
        <v>461</v>
      </c>
    </row>
    <row r="2542" spans="1:15">
      <c r="A2542" s="647">
        <v>2541</v>
      </c>
      <c r="B2542" s="647">
        <v>103052</v>
      </c>
      <c r="C2542" s="646" t="s">
        <v>206</v>
      </c>
      <c r="D2542" s="646">
        <v>58</v>
      </c>
      <c r="F2542" s="654" t="str">
        <f>IF(M2542="R",VLOOKUP(D2542,'Routes and Directions'!$A$2:$D$283,3,FALSE),VLOOKUP(D2542,'Routes and Directions'!$A$2:$D$283,4,FALSE))</f>
        <v>WB</v>
      </c>
      <c r="G2542" s="646" t="s">
        <v>118</v>
      </c>
      <c r="H2542" s="646">
        <v>12.66</v>
      </c>
      <c r="I2542" s="646">
        <v>22.234000000000002</v>
      </c>
      <c r="K2542" s="646">
        <v>212.78800000000001</v>
      </c>
      <c r="L2542" s="646">
        <v>222.36199999999999</v>
      </c>
      <c r="M2542" s="646" t="s">
        <v>121</v>
      </c>
      <c r="N2542" s="657" t="s">
        <v>123</v>
      </c>
      <c r="O2542" s="646" t="s">
        <v>461</v>
      </c>
    </row>
    <row r="2543" spans="1:15">
      <c r="A2543" s="647">
        <v>2542</v>
      </c>
      <c r="B2543" s="647">
        <v>103462</v>
      </c>
      <c r="C2543" s="646" t="s">
        <v>206</v>
      </c>
      <c r="D2543" s="646">
        <v>58</v>
      </c>
      <c r="F2543" s="654" t="str">
        <f>IF(M2543="R",VLOOKUP(D2543,'Routes and Directions'!$A$2:$D$283,3,FALSE),VLOOKUP(D2543,'Routes and Directions'!$A$2:$D$283,4,FALSE))</f>
        <v>WB</v>
      </c>
      <c r="G2543" s="646" t="s">
        <v>122</v>
      </c>
      <c r="H2543" s="646">
        <v>22.234000000000002</v>
      </c>
      <c r="I2543" s="646">
        <v>22.486999999999998</v>
      </c>
      <c r="K2543" s="646">
        <v>222.36199999999999</v>
      </c>
      <c r="L2543" s="646">
        <v>222.61500000000001</v>
      </c>
      <c r="M2543" s="646" t="s">
        <v>121</v>
      </c>
      <c r="N2543" s="657" t="s">
        <v>123</v>
      </c>
      <c r="O2543" s="646" t="s">
        <v>461</v>
      </c>
    </row>
    <row r="2544" spans="1:15">
      <c r="A2544" s="647">
        <v>2543</v>
      </c>
      <c r="B2544" s="647">
        <v>103462</v>
      </c>
      <c r="C2544" s="646" t="s">
        <v>206</v>
      </c>
      <c r="D2544" s="646">
        <v>58</v>
      </c>
      <c r="F2544" s="654" t="str">
        <f>IF(M2544="R",VLOOKUP(D2544,'Routes and Directions'!$A$2:$D$283,3,FALSE),VLOOKUP(D2544,'Routes and Directions'!$A$2:$D$283,4,FALSE))</f>
        <v>WB</v>
      </c>
      <c r="G2544" s="646" t="s">
        <v>122</v>
      </c>
      <c r="H2544" s="646">
        <v>22.486999999999998</v>
      </c>
      <c r="I2544" s="646">
        <v>22.584</v>
      </c>
      <c r="K2544" s="646">
        <v>222.61500000000001</v>
      </c>
      <c r="L2544" s="646">
        <v>222.71199999999999</v>
      </c>
      <c r="M2544" s="646" t="s">
        <v>121</v>
      </c>
      <c r="N2544" s="657" t="s">
        <v>115</v>
      </c>
      <c r="O2544" s="646" t="s">
        <v>461</v>
      </c>
    </row>
    <row r="2545" spans="1:15">
      <c r="A2545" s="647">
        <v>2544</v>
      </c>
      <c r="B2545" s="647">
        <v>104000</v>
      </c>
      <c r="C2545" s="646" t="s">
        <v>206</v>
      </c>
      <c r="D2545" s="646">
        <v>58</v>
      </c>
      <c r="F2545" s="654" t="str">
        <f>IF(M2545="R",VLOOKUP(D2545,'Routes and Directions'!$A$2:$D$283,3,FALSE),VLOOKUP(D2545,'Routes and Directions'!$A$2:$D$283,4,FALSE))</f>
        <v>WB</v>
      </c>
      <c r="H2545" s="646">
        <v>22.584</v>
      </c>
      <c r="I2545" s="646">
        <v>29</v>
      </c>
      <c r="K2545" s="646">
        <v>222.71199999999999</v>
      </c>
      <c r="L2545" s="646">
        <v>229.12799999999999</v>
      </c>
      <c r="M2545" s="646" t="s">
        <v>121</v>
      </c>
      <c r="N2545" s="657" t="s">
        <v>115</v>
      </c>
      <c r="O2545" s="646" t="s">
        <v>461</v>
      </c>
    </row>
    <row r="2546" spans="1:15">
      <c r="A2546" s="647">
        <v>2545</v>
      </c>
      <c r="B2546" s="647">
        <v>104500</v>
      </c>
      <c r="C2546" s="646" t="s">
        <v>206</v>
      </c>
      <c r="D2546" s="646">
        <v>58</v>
      </c>
      <c r="F2546" s="654" t="str">
        <f>IF(M2546="R",VLOOKUP(D2546,'Routes and Directions'!$A$2:$D$283,3,FALSE),VLOOKUP(D2546,'Routes and Directions'!$A$2:$D$283,4,FALSE))</f>
        <v>WB</v>
      </c>
      <c r="G2546" s="646" t="s">
        <v>118</v>
      </c>
      <c r="H2546" s="646">
        <v>29</v>
      </c>
      <c r="I2546" s="646">
        <v>32.630000000000003</v>
      </c>
      <c r="K2546" s="646">
        <v>229.12799999999999</v>
      </c>
      <c r="L2546" s="646">
        <v>232.75800000000001</v>
      </c>
      <c r="M2546" s="646" t="s">
        <v>121</v>
      </c>
      <c r="N2546" s="657" t="s">
        <v>115</v>
      </c>
      <c r="O2546" s="646" t="s">
        <v>461</v>
      </c>
    </row>
    <row r="2547" spans="1:15">
      <c r="A2547" s="647">
        <v>2546</v>
      </c>
      <c r="B2547" s="647">
        <v>104500</v>
      </c>
      <c r="C2547" s="646" t="s">
        <v>206</v>
      </c>
      <c r="D2547" s="646">
        <v>58</v>
      </c>
      <c r="F2547" s="654" t="str">
        <f>IF(M2547="R",VLOOKUP(D2547,'Routes and Directions'!$A$2:$D$283,3,FALSE),VLOOKUP(D2547,'Routes and Directions'!$A$2:$D$283,4,FALSE))</f>
        <v>WB</v>
      </c>
      <c r="G2547" s="646" t="s">
        <v>118</v>
      </c>
      <c r="H2547" s="646">
        <v>32.630000000000003</v>
      </c>
      <c r="I2547" s="646">
        <v>34.811999999999998</v>
      </c>
      <c r="K2547" s="646">
        <v>232.75800000000001</v>
      </c>
      <c r="L2547" s="646">
        <v>234.94</v>
      </c>
      <c r="M2547" s="646" t="s">
        <v>121</v>
      </c>
      <c r="N2547" s="657" t="s">
        <v>123</v>
      </c>
      <c r="O2547" s="646" t="s">
        <v>461</v>
      </c>
    </row>
    <row r="2548" spans="1:15">
      <c r="A2548" s="647">
        <v>2547</v>
      </c>
      <c r="B2548" s="647">
        <v>500</v>
      </c>
      <c r="C2548" s="646" t="s">
        <v>200</v>
      </c>
      <c r="D2548" s="646">
        <v>59</v>
      </c>
      <c r="F2548" s="654" t="str">
        <f>IF(M2548="R",VLOOKUP(D2548,'Routes and Directions'!$A$2:$D$283,3,FALSE),VLOOKUP(D2548,'Routes and Directions'!$A$2:$D$283,4,FALSE))</f>
        <v>NB</v>
      </c>
      <c r="G2548" s="646" t="s">
        <v>121</v>
      </c>
      <c r="H2548" s="646">
        <v>0.157</v>
      </c>
      <c r="I2548" s="646">
        <v>0.34599999999999997</v>
      </c>
      <c r="K2548" s="646">
        <v>0</v>
      </c>
      <c r="L2548" s="646">
        <v>0.189</v>
      </c>
      <c r="M2548" s="646" t="s">
        <v>118</v>
      </c>
      <c r="N2548" s="657" t="s">
        <v>115</v>
      </c>
      <c r="O2548" s="646" t="s">
        <v>462</v>
      </c>
    </row>
    <row r="2549" spans="1:15">
      <c r="A2549" s="647">
        <v>2548</v>
      </c>
      <c r="B2549" s="647">
        <v>1000</v>
      </c>
      <c r="C2549" s="646" t="s">
        <v>200</v>
      </c>
      <c r="D2549" s="646">
        <v>59</v>
      </c>
      <c r="F2549" s="654" t="str">
        <f>IF(M2549="R",VLOOKUP(D2549,'Routes and Directions'!$A$2:$D$283,3,FALSE),VLOOKUP(D2549,'Routes and Directions'!$A$2:$D$283,4,FALSE))</f>
        <v>NB</v>
      </c>
      <c r="H2549" s="646">
        <v>0</v>
      </c>
      <c r="I2549" s="646">
        <v>5.7000000000000002E-2</v>
      </c>
      <c r="K2549" s="646">
        <v>0.189</v>
      </c>
      <c r="L2549" s="646">
        <v>0.246</v>
      </c>
      <c r="M2549" s="646" t="s">
        <v>118</v>
      </c>
      <c r="N2549" s="657" t="s">
        <v>115</v>
      </c>
      <c r="O2549" s="646" t="s">
        <v>462</v>
      </c>
    </row>
    <row r="2550" spans="1:15">
      <c r="A2550" s="647">
        <v>2549</v>
      </c>
      <c r="B2550" s="647">
        <v>1600</v>
      </c>
      <c r="C2550" s="646" t="s">
        <v>212</v>
      </c>
      <c r="D2550" s="646">
        <v>59</v>
      </c>
      <c r="F2550" s="654" t="str">
        <f>IF(M2550="R",VLOOKUP(D2550,'Routes and Directions'!$A$2:$D$283,3,FALSE),VLOOKUP(D2550,'Routes and Directions'!$A$2:$D$283,4,FALSE))</f>
        <v>NB</v>
      </c>
      <c r="G2550" s="646" t="s">
        <v>118</v>
      </c>
      <c r="H2550" s="646">
        <v>0</v>
      </c>
      <c r="I2550" s="646">
        <v>0.316</v>
      </c>
      <c r="K2550" s="646">
        <v>0.246</v>
      </c>
      <c r="L2550" s="646">
        <v>0.56200000000000006</v>
      </c>
      <c r="M2550" s="646" t="s">
        <v>118</v>
      </c>
      <c r="N2550" s="657" t="s">
        <v>115</v>
      </c>
      <c r="O2550" s="646" t="s">
        <v>462</v>
      </c>
    </row>
    <row r="2551" spans="1:15">
      <c r="A2551" s="647">
        <v>2550</v>
      </c>
      <c r="B2551" s="647">
        <v>1700</v>
      </c>
      <c r="C2551" s="646" t="s">
        <v>212</v>
      </c>
      <c r="D2551" s="646">
        <v>59</v>
      </c>
      <c r="F2551" s="654" t="str">
        <f>IF(M2551="R",VLOOKUP(D2551,'Routes and Directions'!$A$2:$D$283,3,FALSE),VLOOKUP(D2551,'Routes and Directions'!$A$2:$D$283,4,FALSE))</f>
        <v>NB</v>
      </c>
      <c r="H2551" s="646">
        <v>0.374</v>
      </c>
      <c r="I2551" s="646">
        <v>13.63</v>
      </c>
      <c r="K2551" s="646">
        <v>0.56200000000000006</v>
      </c>
      <c r="L2551" s="646">
        <v>13.818</v>
      </c>
      <c r="M2551" s="646" t="s">
        <v>118</v>
      </c>
      <c r="N2551" s="657" t="s">
        <v>115</v>
      </c>
      <c r="O2551" s="646" t="s">
        <v>462</v>
      </c>
    </row>
    <row r="2552" spans="1:15">
      <c r="A2552" s="647">
        <v>2551</v>
      </c>
      <c r="B2552" s="647">
        <v>1700</v>
      </c>
      <c r="C2552" s="646" t="s">
        <v>212</v>
      </c>
      <c r="D2552" s="646">
        <v>59</v>
      </c>
      <c r="F2552" s="654" t="str">
        <f>IF(M2552="R",VLOOKUP(D2552,'Routes and Directions'!$A$2:$D$283,3,FALSE),VLOOKUP(D2552,'Routes and Directions'!$A$2:$D$283,4,FALSE))</f>
        <v>NB</v>
      </c>
      <c r="H2552" s="646">
        <v>13.63</v>
      </c>
      <c r="I2552" s="646">
        <v>14.77</v>
      </c>
      <c r="K2552" s="646">
        <v>13.818</v>
      </c>
      <c r="L2552" s="646">
        <v>14.958</v>
      </c>
      <c r="M2552" s="646" t="s">
        <v>118</v>
      </c>
      <c r="N2552" s="657" t="s">
        <v>123</v>
      </c>
      <c r="O2552" s="646" t="s">
        <v>462</v>
      </c>
    </row>
    <row r="2553" spans="1:15">
      <c r="A2553" s="647">
        <v>2552</v>
      </c>
      <c r="B2553" s="647">
        <v>4800</v>
      </c>
      <c r="C2553" s="646" t="s">
        <v>212</v>
      </c>
      <c r="D2553" s="646">
        <v>59</v>
      </c>
      <c r="F2553" s="654" t="str">
        <f>IF(M2553="R",VLOOKUP(D2553,'Routes and Directions'!$A$2:$D$283,3,FALSE),VLOOKUP(D2553,'Routes and Directions'!$A$2:$D$283,4,FALSE))</f>
        <v>NB</v>
      </c>
      <c r="H2553" s="646">
        <v>14.78</v>
      </c>
      <c r="I2553" s="646">
        <v>14.977</v>
      </c>
      <c r="K2553" s="646">
        <v>14.958</v>
      </c>
      <c r="L2553" s="646">
        <v>15.154999999999999</v>
      </c>
      <c r="M2553" s="646" t="s">
        <v>118</v>
      </c>
      <c r="N2553" s="657" t="s">
        <v>115</v>
      </c>
      <c r="O2553" s="646" t="s">
        <v>462</v>
      </c>
    </row>
    <row r="2554" spans="1:15">
      <c r="A2554" s="647">
        <v>2553</v>
      </c>
      <c r="B2554" s="647">
        <v>4800</v>
      </c>
      <c r="C2554" s="646" t="s">
        <v>212</v>
      </c>
      <c r="D2554" s="646">
        <v>59</v>
      </c>
      <c r="F2554" s="654" t="str">
        <f>IF(M2554="R",VLOOKUP(D2554,'Routes and Directions'!$A$2:$D$283,3,FALSE),VLOOKUP(D2554,'Routes and Directions'!$A$2:$D$283,4,FALSE))</f>
        <v>NB</v>
      </c>
      <c r="H2554" s="646">
        <v>14.977</v>
      </c>
      <c r="I2554" s="646">
        <v>15.173999999999999</v>
      </c>
      <c r="K2554" s="646">
        <v>15.154999999999999</v>
      </c>
      <c r="L2554" s="646">
        <v>15.352</v>
      </c>
      <c r="M2554" s="646" t="s">
        <v>118</v>
      </c>
      <c r="N2554" s="657" t="s">
        <v>123</v>
      </c>
      <c r="O2554" s="646" t="s">
        <v>462</v>
      </c>
    </row>
    <row r="2555" spans="1:15">
      <c r="A2555" s="647">
        <v>2554</v>
      </c>
      <c r="B2555" s="647">
        <v>4800</v>
      </c>
      <c r="C2555" s="646" t="s">
        <v>212</v>
      </c>
      <c r="D2555" s="646">
        <v>59</v>
      </c>
      <c r="F2555" s="654" t="str">
        <f>IF(M2555="R",VLOOKUP(D2555,'Routes and Directions'!$A$2:$D$283,3,FALSE),VLOOKUP(D2555,'Routes and Directions'!$A$2:$D$283,4,FALSE))</f>
        <v>NB</v>
      </c>
      <c r="H2555" s="646">
        <v>15.173999999999999</v>
      </c>
      <c r="I2555" s="646">
        <v>15.272</v>
      </c>
      <c r="K2555" s="646">
        <v>15.352</v>
      </c>
      <c r="L2555" s="646">
        <v>15.45</v>
      </c>
      <c r="M2555" s="646" t="s">
        <v>118</v>
      </c>
      <c r="N2555" s="657" t="s">
        <v>115</v>
      </c>
      <c r="O2555" s="646" t="s">
        <v>462</v>
      </c>
    </row>
    <row r="2556" spans="1:15">
      <c r="A2556" s="647">
        <v>2555</v>
      </c>
      <c r="B2556" s="647">
        <v>4800</v>
      </c>
      <c r="C2556" s="646" t="s">
        <v>212</v>
      </c>
      <c r="D2556" s="646">
        <v>59</v>
      </c>
      <c r="F2556" s="654" t="str">
        <f>IF(M2556="R",VLOOKUP(D2556,'Routes and Directions'!$A$2:$D$283,3,FALSE),VLOOKUP(D2556,'Routes and Directions'!$A$2:$D$283,4,FALSE))</f>
        <v>NB</v>
      </c>
      <c r="H2556" s="646">
        <v>15.272</v>
      </c>
      <c r="I2556" s="646">
        <v>15.337</v>
      </c>
      <c r="K2556" s="646">
        <v>15.45</v>
      </c>
      <c r="L2556" s="646">
        <v>15.515000000000001</v>
      </c>
      <c r="M2556" s="646" t="s">
        <v>118</v>
      </c>
      <c r="N2556" s="657" t="s">
        <v>123</v>
      </c>
      <c r="O2556" s="646" t="s">
        <v>462</v>
      </c>
    </row>
    <row r="2557" spans="1:15">
      <c r="A2557" s="647">
        <v>2556</v>
      </c>
      <c r="B2557" s="647">
        <v>4800</v>
      </c>
      <c r="C2557" s="646" t="s">
        <v>212</v>
      </c>
      <c r="D2557" s="646">
        <v>59</v>
      </c>
      <c r="F2557" s="654" t="str">
        <f>IF(M2557="R",VLOOKUP(D2557,'Routes and Directions'!$A$2:$D$283,3,FALSE),VLOOKUP(D2557,'Routes and Directions'!$A$2:$D$283,4,FALSE))</f>
        <v>NB</v>
      </c>
      <c r="H2557" s="646">
        <v>15.337</v>
      </c>
      <c r="I2557" s="646">
        <v>16.04</v>
      </c>
      <c r="K2557" s="646">
        <v>15.515000000000001</v>
      </c>
      <c r="L2557" s="646">
        <v>16.218</v>
      </c>
      <c r="M2557" s="646" t="s">
        <v>118</v>
      </c>
      <c r="N2557" s="657" t="s">
        <v>115</v>
      </c>
      <c r="O2557" s="646" t="s">
        <v>462</v>
      </c>
    </row>
    <row r="2558" spans="1:15">
      <c r="A2558" s="647">
        <v>2557</v>
      </c>
      <c r="B2558" s="647">
        <v>4800</v>
      </c>
      <c r="C2558" s="646" t="s">
        <v>212</v>
      </c>
      <c r="D2558" s="646">
        <v>59</v>
      </c>
      <c r="F2558" s="654" t="str">
        <f>IF(M2558="R",VLOOKUP(D2558,'Routes and Directions'!$A$2:$D$283,3,FALSE),VLOOKUP(D2558,'Routes and Directions'!$A$2:$D$283,4,FALSE))</f>
        <v>NB</v>
      </c>
      <c r="H2558" s="646">
        <v>16.04</v>
      </c>
      <c r="I2558" s="646">
        <v>16.100000000000001</v>
      </c>
      <c r="K2558" s="646">
        <v>16.218</v>
      </c>
      <c r="L2558" s="646">
        <v>16.277999999999999</v>
      </c>
      <c r="M2558" s="646" t="s">
        <v>118</v>
      </c>
      <c r="N2558" s="657" t="s">
        <v>123</v>
      </c>
      <c r="O2558" s="646" t="s">
        <v>462</v>
      </c>
    </row>
    <row r="2559" spans="1:15">
      <c r="A2559" s="647">
        <v>2558</v>
      </c>
      <c r="B2559" s="647">
        <v>4800</v>
      </c>
      <c r="C2559" s="646" t="s">
        <v>212</v>
      </c>
      <c r="D2559" s="646">
        <v>59</v>
      </c>
      <c r="F2559" s="654" t="str">
        <f>IF(M2559="R",VLOOKUP(D2559,'Routes and Directions'!$A$2:$D$283,3,FALSE),VLOOKUP(D2559,'Routes and Directions'!$A$2:$D$283,4,FALSE))</f>
        <v>NB</v>
      </c>
      <c r="H2559" s="646">
        <v>16.100000000000001</v>
      </c>
      <c r="I2559" s="646">
        <v>17.5</v>
      </c>
      <c r="K2559" s="646">
        <v>16.277999999999999</v>
      </c>
      <c r="L2559" s="646">
        <v>17.678000000000001</v>
      </c>
      <c r="M2559" s="646" t="s">
        <v>118</v>
      </c>
      <c r="N2559" s="657" t="s">
        <v>115</v>
      </c>
      <c r="O2559" s="646" t="s">
        <v>462</v>
      </c>
    </row>
    <row r="2560" spans="1:15">
      <c r="A2560" s="647">
        <v>2559</v>
      </c>
      <c r="B2560" s="647">
        <v>4800</v>
      </c>
      <c r="C2560" s="646" t="s">
        <v>212</v>
      </c>
      <c r="D2560" s="646">
        <v>59</v>
      </c>
      <c r="F2560" s="654" t="str">
        <f>IF(M2560="R",VLOOKUP(D2560,'Routes and Directions'!$A$2:$D$283,3,FALSE),VLOOKUP(D2560,'Routes and Directions'!$A$2:$D$283,4,FALSE))</f>
        <v>NB</v>
      </c>
      <c r="H2560" s="646">
        <v>17.5</v>
      </c>
      <c r="I2560" s="646">
        <v>18.257999999999999</v>
      </c>
      <c r="K2560" s="646">
        <v>17.678000000000001</v>
      </c>
      <c r="L2560" s="646">
        <v>18.436</v>
      </c>
      <c r="M2560" s="646" t="s">
        <v>118</v>
      </c>
      <c r="N2560" s="657" t="s">
        <v>123</v>
      </c>
      <c r="O2560" s="646" t="s">
        <v>462</v>
      </c>
    </row>
    <row r="2561" spans="1:15">
      <c r="A2561" s="647">
        <v>2560</v>
      </c>
      <c r="B2561" s="647">
        <v>4800</v>
      </c>
      <c r="C2561" s="646" t="s">
        <v>212</v>
      </c>
      <c r="D2561" s="646">
        <v>59</v>
      </c>
      <c r="F2561" s="654" t="str">
        <f>IF(M2561="R",VLOOKUP(D2561,'Routes and Directions'!$A$2:$D$283,3,FALSE),VLOOKUP(D2561,'Routes and Directions'!$A$2:$D$283,4,FALSE))</f>
        <v>NB</v>
      </c>
      <c r="H2561" s="646">
        <v>18.257999999999999</v>
      </c>
      <c r="I2561" s="646">
        <v>28.606000000000002</v>
      </c>
      <c r="K2561" s="646">
        <v>18.436</v>
      </c>
      <c r="L2561" s="646">
        <v>28.783999999999999</v>
      </c>
      <c r="M2561" s="646" t="s">
        <v>118</v>
      </c>
      <c r="N2561" s="657" t="s">
        <v>115</v>
      </c>
      <c r="O2561" s="646" t="s">
        <v>462</v>
      </c>
    </row>
    <row r="2562" spans="1:15">
      <c r="A2562" s="647">
        <v>2561</v>
      </c>
      <c r="B2562" s="647">
        <v>9700</v>
      </c>
      <c r="C2562" s="646" t="s">
        <v>212</v>
      </c>
      <c r="D2562" s="646">
        <v>59</v>
      </c>
      <c r="F2562" s="654" t="str">
        <f>IF(M2562="R",VLOOKUP(D2562,'Routes and Directions'!$A$2:$D$283,3,FALSE),VLOOKUP(D2562,'Routes and Directions'!$A$2:$D$283,4,FALSE))</f>
        <v>NB</v>
      </c>
      <c r="G2562" s="646" t="s">
        <v>118</v>
      </c>
      <c r="H2562" s="646">
        <v>28.606000000000002</v>
      </c>
      <c r="I2562" s="646">
        <v>30.274999999999999</v>
      </c>
      <c r="K2562" s="646">
        <v>28.783999999999999</v>
      </c>
      <c r="L2562" s="646">
        <v>30.452999999999999</v>
      </c>
      <c r="M2562" s="646" t="s">
        <v>118</v>
      </c>
      <c r="N2562" s="657" t="s">
        <v>115</v>
      </c>
      <c r="O2562" s="646" t="s">
        <v>462</v>
      </c>
    </row>
    <row r="2563" spans="1:15">
      <c r="A2563" s="647">
        <v>2562</v>
      </c>
      <c r="B2563" s="647">
        <v>10000</v>
      </c>
      <c r="C2563" s="646" t="s">
        <v>212</v>
      </c>
      <c r="D2563" s="646">
        <v>59</v>
      </c>
      <c r="F2563" s="654" t="str">
        <f>IF(M2563="R",VLOOKUP(D2563,'Routes and Directions'!$A$2:$D$283,3,FALSE),VLOOKUP(D2563,'Routes and Directions'!$A$2:$D$283,4,FALSE))</f>
        <v>NB</v>
      </c>
      <c r="H2563" s="646">
        <v>30.417999999999999</v>
      </c>
      <c r="I2563" s="646">
        <v>33.71</v>
      </c>
      <c r="K2563" s="646">
        <v>30.452999999999999</v>
      </c>
      <c r="L2563" s="646">
        <v>33.744999999999997</v>
      </c>
      <c r="M2563" s="646" t="s">
        <v>118</v>
      </c>
      <c r="N2563" s="657" t="s">
        <v>115</v>
      </c>
      <c r="O2563" s="646" t="s">
        <v>462</v>
      </c>
    </row>
    <row r="2564" spans="1:15">
      <c r="A2564" s="647">
        <v>2563</v>
      </c>
      <c r="B2564" s="647">
        <v>500</v>
      </c>
      <c r="C2564" s="646" t="s">
        <v>200</v>
      </c>
      <c r="D2564" s="646">
        <v>59</v>
      </c>
      <c r="F2564" s="654" t="str">
        <f>IF(M2564="R",VLOOKUP(D2564,'Routes and Directions'!$A$2:$D$283,3,FALSE),VLOOKUP(D2564,'Routes and Directions'!$A$2:$D$283,4,FALSE))</f>
        <v>SB</v>
      </c>
      <c r="G2564" s="646" t="s">
        <v>121</v>
      </c>
      <c r="H2564" s="646">
        <v>0.157</v>
      </c>
      <c r="I2564" s="646">
        <v>0.34599999999999997</v>
      </c>
      <c r="K2564" s="646">
        <v>0</v>
      </c>
      <c r="L2564" s="646">
        <v>0.189</v>
      </c>
      <c r="M2564" s="646" t="s">
        <v>121</v>
      </c>
      <c r="N2564" s="657" t="s">
        <v>115</v>
      </c>
      <c r="O2564" s="646" t="s">
        <v>463</v>
      </c>
    </row>
    <row r="2565" spans="1:15">
      <c r="A2565" s="647">
        <v>2564</v>
      </c>
      <c r="B2565" s="647">
        <v>1000</v>
      </c>
      <c r="C2565" s="646" t="s">
        <v>200</v>
      </c>
      <c r="D2565" s="646">
        <v>59</v>
      </c>
      <c r="F2565" s="654" t="str">
        <f>IF(M2565="R",VLOOKUP(D2565,'Routes and Directions'!$A$2:$D$283,3,FALSE),VLOOKUP(D2565,'Routes and Directions'!$A$2:$D$283,4,FALSE))</f>
        <v>SB</v>
      </c>
      <c r="H2565" s="646">
        <v>0</v>
      </c>
      <c r="I2565" s="646">
        <v>5.7000000000000002E-2</v>
      </c>
      <c r="K2565" s="646">
        <v>0.189</v>
      </c>
      <c r="L2565" s="646">
        <v>0.246</v>
      </c>
      <c r="M2565" s="646" t="s">
        <v>121</v>
      </c>
      <c r="N2565" s="657" t="s">
        <v>115</v>
      </c>
      <c r="O2565" s="646" t="s">
        <v>463</v>
      </c>
    </row>
    <row r="2566" spans="1:15">
      <c r="A2566" s="647">
        <v>2565</v>
      </c>
      <c r="B2566" s="647">
        <v>1600</v>
      </c>
      <c r="C2566" s="646" t="s">
        <v>212</v>
      </c>
      <c r="D2566" s="646">
        <v>59</v>
      </c>
      <c r="F2566" s="654" t="str">
        <f>IF(M2566="R",VLOOKUP(D2566,'Routes and Directions'!$A$2:$D$283,3,FALSE),VLOOKUP(D2566,'Routes and Directions'!$A$2:$D$283,4,FALSE))</f>
        <v>SB</v>
      </c>
      <c r="G2566" s="646" t="s">
        <v>118</v>
      </c>
      <c r="H2566" s="646">
        <v>0</v>
      </c>
      <c r="I2566" s="646">
        <v>0.316</v>
      </c>
      <c r="K2566" s="646">
        <v>0.246</v>
      </c>
      <c r="L2566" s="646">
        <v>0.56200000000000006</v>
      </c>
      <c r="M2566" s="646" t="s">
        <v>121</v>
      </c>
      <c r="N2566" s="657" t="s">
        <v>115</v>
      </c>
      <c r="O2566" s="646" t="s">
        <v>463</v>
      </c>
    </row>
    <row r="2567" spans="1:15">
      <c r="A2567" s="647">
        <v>2566</v>
      </c>
      <c r="B2567" s="647">
        <v>1700</v>
      </c>
      <c r="C2567" s="646" t="s">
        <v>212</v>
      </c>
      <c r="D2567" s="646">
        <v>59</v>
      </c>
      <c r="F2567" s="654" t="str">
        <f>IF(M2567="R",VLOOKUP(D2567,'Routes and Directions'!$A$2:$D$283,3,FALSE),VLOOKUP(D2567,'Routes and Directions'!$A$2:$D$283,4,FALSE))</f>
        <v>SB</v>
      </c>
      <c r="H2567" s="646">
        <v>0.374</v>
      </c>
      <c r="I2567" s="646">
        <v>13.63</v>
      </c>
      <c r="K2567" s="646">
        <v>0.56200000000000006</v>
      </c>
      <c r="L2567" s="646">
        <v>13.818</v>
      </c>
      <c r="M2567" s="646" t="s">
        <v>121</v>
      </c>
      <c r="N2567" s="657" t="s">
        <v>115</v>
      </c>
      <c r="O2567" s="646" t="s">
        <v>463</v>
      </c>
    </row>
    <row r="2568" spans="1:15">
      <c r="A2568" s="647">
        <v>2567</v>
      </c>
      <c r="B2568" s="647">
        <v>1700</v>
      </c>
      <c r="C2568" s="646" t="s">
        <v>212</v>
      </c>
      <c r="D2568" s="646">
        <v>59</v>
      </c>
      <c r="F2568" s="654" t="str">
        <f>IF(M2568="R",VLOOKUP(D2568,'Routes and Directions'!$A$2:$D$283,3,FALSE),VLOOKUP(D2568,'Routes and Directions'!$A$2:$D$283,4,FALSE))</f>
        <v>SB</v>
      </c>
      <c r="H2568" s="646">
        <v>13.63</v>
      </c>
      <c r="I2568" s="646">
        <v>14.77</v>
      </c>
      <c r="K2568" s="646">
        <v>13.818</v>
      </c>
      <c r="L2568" s="646">
        <v>14.958</v>
      </c>
      <c r="M2568" s="646" t="s">
        <v>121</v>
      </c>
      <c r="N2568" s="657" t="s">
        <v>123</v>
      </c>
      <c r="O2568" s="646" t="s">
        <v>463</v>
      </c>
    </row>
    <row r="2569" spans="1:15">
      <c r="A2569" s="647">
        <v>2568</v>
      </c>
      <c r="B2569" s="647">
        <v>4800</v>
      </c>
      <c r="C2569" s="646" t="s">
        <v>212</v>
      </c>
      <c r="D2569" s="646">
        <v>59</v>
      </c>
      <c r="F2569" s="654" t="str">
        <f>IF(M2569="R",VLOOKUP(D2569,'Routes and Directions'!$A$2:$D$283,3,FALSE),VLOOKUP(D2569,'Routes and Directions'!$A$2:$D$283,4,FALSE))</f>
        <v>SB</v>
      </c>
      <c r="H2569" s="646">
        <v>14.78</v>
      </c>
      <c r="I2569" s="646">
        <v>14.977</v>
      </c>
      <c r="K2569" s="646">
        <v>14.958</v>
      </c>
      <c r="L2569" s="646">
        <v>15.154999999999999</v>
      </c>
      <c r="M2569" s="646" t="s">
        <v>121</v>
      </c>
      <c r="N2569" s="657" t="s">
        <v>115</v>
      </c>
      <c r="O2569" s="646" t="s">
        <v>463</v>
      </c>
    </row>
    <row r="2570" spans="1:15">
      <c r="A2570" s="647">
        <v>2569</v>
      </c>
      <c r="B2570" s="647">
        <v>4800</v>
      </c>
      <c r="C2570" s="646" t="s">
        <v>212</v>
      </c>
      <c r="D2570" s="646">
        <v>59</v>
      </c>
      <c r="F2570" s="654" t="str">
        <f>IF(M2570="R",VLOOKUP(D2570,'Routes and Directions'!$A$2:$D$283,3,FALSE),VLOOKUP(D2570,'Routes and Directions'!$A$2:$D$283,4,FALSE))</f>
        <v>SB</v>
      </c>
      <c r="H2570" s="646">
        <v>14.977</v>
      </c>
      <c r="I2570" s="646">
        <v>15.173999999999999</v>
      </c>
      <c r="K2570" s="646">
        <v>15.154999999999999</v>
      </c>
      <c r="L2570" s="646">
        <v>15.352</v>
      </c>
      <c r="M2570" s="646" t="s">
        <v>121</v>
      </c>
      <c r="N2570" s="657" t="s">
        <v>123</v>
      </c>
      <c r="O2570" s="646" t="s">
        <v>463</v>
      </c>
    </row>
    <row r="2571" spans="1:15">
      <c r="A2571" s="647">
        <v>2570</v>
      </c>
      <c r="B2571" s="647">
        <v>4800</v>
      </c>
      <c r="C2571" s="646" t="s">
        <v>212</v>
      </c>
      <c r="D2571" s="646">
        <v>59</v>
      </c>
      <c r="F2571" s="654" t="str">
        <f>IF(M2571="R",VLOOKUP(D2571,'Routes and Directions'!$A$2:$D$283,3,FALSE),VLOOKUP(D2571,'Routes and Directions'!$A$2:$D$283,4,FALSE))</f>
        <v>SB</v>
      </c>
      <c r="H2571" s="646">
        <v>15.173999999999999</v>
      </c>
      <c r="I2571" s="646">
        <v>15.272</v>
      </c>
      <c r="K2571" s="646">
        <v>15.352</v>
      </c>
      <c r="L2571" s="646">
        <v>15.45</v>
      </c>
      <c r="M2571" s="646" t="s">
        <v>121</v>
      </c>
      <c r="N2571" s="657" t="s">
        <v>115</v>
      </c>
      <c r="O2571" s="646" t="s">
        <v>463</v>
      </c>
    </row>
    <row r="2572" spans="1:15">
      <c r="A2572" s="647">
        <v>2571</v>
      </c>
      <c r="B2572" s="647">
        <v>4800</v>
      </c>
      <c r="C2572" s="646" t="s">
        <v>212</v>
      </c>
      <c r="D2572" s="646">
        <v>59</v>
      </c>
      <c r="F2572" s="654" t="str">
        <f>IF(M2572="R",VLOOKUP(D2572,'Routes and Directions'!$A$2:$D$283,3,FALSE),VLOOKUP(D2572,'Routes and Directions'!$A$2:$D$283,4,FALSE))</f>
        <v>SB</v>
      </c>
      <c r="H2572" s="646">
        <v>15.272</v>
      </c>
      <c r="I2572" s="646">
        <v>15.337</v>
      </c>
      <c r="K2572" s="646">
        <v>15.45</v>
      </c>
      <c r="L2572" s="646">
        <v>15.515000000000001</v>
      </c>
      <c r="M2572" s="646" t="s">
        <v>121</v>
      </c>
      <c r="N2572" s="657" t="s">
        <v>123</v>
      </c>
      <c r="O2572" s="646" t="s">
        <v>463</v>
      </c>
    </row>
    <row r="2573" spans="1:15">
      <c r="A2573" s="647">
        <v>2572</v>
      </c>
      <c r="B2573" s="647">
        <v>4800</v>
      </c>
      <c r="C2573" s="646" t="s">
        <v>212</v>
      </c>
      <c r="D2573" s="646">
        <v>59</v>
      </c>
      <c r="F2573" s="654" t="str">
        <f>IF(M2573="R",VLOOKUP(D2573,'Routes and Directions'!$A$2:$D$283,3,FALSE),VLOOKUP(D2573,'Routes and Directions'!$A$2:$D$283,4,FALSE))</f>
        <v>SB</v>
      </c>
      <c r="H2573" s="646">
        <v>15.337</v>
      </c>
      <c r="I2573" s="646">
        <v>16.04</v>
      </c>
      <c r="K2573" s="646">
        <v>15.515000000000001</v>
      </c>
      <c r="L2573" s="646">
        <v>16.218</v>
      </c>
      <c r="M2573" s="646" t="s">
        <v>121</v>
      </c>
      <c r="N2573" s="657" t="s">
        <v>115</v>
      </c>
      <c r="O2573" s="646" t="s">
        <v>463</v>
      </c>
    </row>
    <row r="2574" spans="1:15">
      <c r="A2574" s="647">
        <v>2573</v>
      </c>
      <c r="B2574" s="647">
        <v>4800</v>
      </c>
      <c r="C2574" s="646" t="s">
        <v>212</v>
      </c>
      <c r="D2574" s="646">
        <v>59</v>
      </c>
      <c r="F2574" s="654" t="str">
        <f>IF(M2574="R",VLOOKUP(D2574,'Routes and Directions'!$A$2:$D$283,3,FALSE),VLOOKUP(D2574,'Routes and Directions'!$A$2:$D$283,4,FALSE))</f>
        <v>SB</v>
      </c>
      <c r="H2574" s="646">
        <v>16.04</v>
      </c>
      <c r="I2574" s="646">
        <v>16.100000000000001</v>
      </c>
      <c r="K2574" s="646">
        <v>16.218</v>
      </c>
      <c r="L2574" s="646">
        <v>16.277999999999999</v>
      </c>
      <c r="M2574" s="646" t="s">
        <v>121</v>
      </c>
      <c r="N2574" s="657" t="s">
        <v>123</v>
      </c>
      <c r="O2574" s="646" t="s">
        <v>463</v>
      </c>
    </row>
    <row r="2575" spans="1:15">
      <c r="A2575" s="647">
        <v>2574</v>
      </c>
      <c r="B2575" s="647">
        <v>4800</v>
      </c>
      <c r="C2575" s="646" t="s">
        <v>212</v>
      </c>
      <c r="D2575" s="646">
        <v>59</v>
      </c>
      <c r="F2575" s="654" t="str">
        <f>IF(M2575="R",VLOOKUP(D2575,'Routes and Directions'!$A$2:$D$283,3,FALSE),VLOOKUP(D2575,'Routes and Directions'!$A$2:$D$283,4,FALSE))</f>
        <v>SB</v>
      </c>
      <c r="H2575" s="646">
        <v>16.100000000000001</v>
      </c>
      <c r="I2575" s="646">
        <v>17.5</v>
      </c>
      <c r="K2575" s="646">
        <v>16.277999999999999</v>
      </c>
      <c r="L2575" s="646">
        <v>17.678000000000001</v>
      </c>
      <c r="M2575" s="646" t="s">
        <v>121</v>
      </c>
      <c r="N2575" s="657" t="s">
        <v>115</v>
      </c>
      <c r="O2575" s="646" t="s">
        <v>463</v>
      </c>
    </row>
    <row r="2576" spans="1:15">
      <c r="A2576" s="647">
        <v>2575</v>
      </c>
      <c r="B2576" s="647">
        <v>4800</v>
      </c>
      <c r="C2576" s="646" t="s">
        <v>212</v>
      </c>
      <c r="D2576" s="646">
        <v>59</v>
      </c>
      <c r="F2576" s="654" t="str">
        <f>IF(M2576="R",VLOOKUP(D2576,'Routes and Directions'!$A$2:$D$283,3,FALSE),VLOOKUP(D2576,'Routes and Directions'!$A$2:$D$283,4,FALSE))</f>
        <v>SB</v>
      </c>
      <c r="H2576" s="646">
        <v>17.5</v>
      </c>
      <c r="I2576" s="646">
        <v>18.257999999999999</v>
      </c>
      <c r="K2576" s="646">
        <v>17.678000000000001</v>
      </c>
      <c r="L2576" s="646">
        <v>18.436</v>
      </c>
      <c r="M2576" s="646" t="s">
        <v>121</v>
      </c>
      <c r="N2576" s="657" t="s">
        <v>123</v>
      </c>
      <c r="O2576" s="646" t="s">
        <v>463</v>
      </c>
    </row>
    <row r="2577" spans="1:15">
      <c r="A2577" s="647">
        <v>2576</v>
      </c>
      <c r="B2577" s="647">
        <v>4800</v>
      </c>
      <c r="C2577" s="646" t="s">
        <v>212</v>
      </c>
      <c r="D2577" s="646">
        <v>59</v>
      </c>
      <c r="F2577" s="654" t="str">
        <f>IF(M2577="R",VLOOKUP(D2577,'Routes and Directions'!$A$2:$D$283,3,FALSE),VLOOKUP(D2577,'Routes and Directions'!$A$2:$D$283,4,FALSE))</f>
        <v>SB</v>
      </c>
      <c r="H2577" s="646">
        <v>18.257999999999999</v>
      </c>
      <c r="I2577" s="646">
        <v>28.606000000000002</v>
      </c>
      <c r="K2577" s="646">
        <v>18.436</v>
      </c>
      <c r="L2577" s="646">
        <v>28.783999999999999</v>
      </c>
      <c r="M2577" s="646" t="s">
        <v>121</v>
      </c>
      <c r="N2577" s="657" t="s">
        <v>115</v>
      </c>
      <c r="O2577" s="646" t="s">
        <v>463</v>
      </c>
    </row>
    <row r="2578" spans="1:15">
      <c r="A2578" s="647">
        <v>2577</v>
      </c>
      <c r="B2578" s="647">
        <v>9700</v>
      </c>
      <c r="C2578" s="646" t="s">
        <v>212</v>
      </c>
      <c r="D2578" s="646">
        <v>59</v>
      </c>
      <c r="F2578" s="654" t="str">
        <f>IF(M2578="R",VLOOKUP(D2578,'Routes and Directions'!$A$2:$D$283,3,FALSE),VLOOKUP(D2578,'Routes and Directions'!$A$2:$D$283,4,FALSE))</f>
        <v>SB</v>
      </c>
      <c r="G2578" s="646" t="s">
        <v>118</v>
      </c>
      <c r="H2578" s="646">
        <v>28.606000000000002</v>
      </c>
      <c r="I2578" s="646">
        <v>30.274999999999999</v>
      </c>
      <c r="K2578" s="646">
        <v>28.783999999999999</v>
      </c>
      <c r="L2578" s="646">
        <v>30.452999999999999</v>
      </c>
      <c r="M2578" s="646" t="s">
        <v>121</v>
      </c>
      <c r="N2578" s="657" t="s">
        <v>115</v>
      </c>
      <c r="O2578" s="646" t="s">
        <v>463</v>
      </c>
    </row>
    <row r="2579" spans="1:15">
      <c r="A2579" s="647">
        <v>2578</v>
      </c>
      <c r="B2579" s="647">
        <v>10000</v>
      </c>
      <c r="C2579" s="646" t="s">
        <v>212</v>
      </c>
      <c r="D2579" s="646">
        <v>59</v>
      </c>
      <c r="F2579" s="654" t="str">
        <f>IF(M2579="R",VLOOKUP(D2579,'Routes and Directions'!$A$2:$D$283,3,FALSE),VLOOKUP(D2579,'Routes and Directions'!$A$2:$D$283,4,FALSE))</f>
        <v>SB</v>
      </c>
      <c r="H2579" s="646">
        <v>30.417999999999999</v>
      </c>
      <c r="I2579" s="646">
        <v>33.71</v>
      </c>
      <c r="K2579" s="646">
        <v>30.452999999999999</v>
      </c>
      <c r="L2579" s="646">
        <v>33.744999999999997</v>
      </c>
      <c r="M2579" s="646" t="s">
        <v>121</v>
      </c>
      <c r="N2579" s="657" t="s">
        <v>115</v>
      </c>
      <c r="O2579" s="646" t="s">
        <v>463</v>
      </c>
    </row>
    <row r="2580" spans="1:15">
      <c r="A2580" s="647">
        <v>2579</v>
      </c>
      <c r="B2580" s="647">
        <v>50</v>
      </c>
      <c r="C2580" s="646" t="s">
        <v>203</v>
      </c>
      <c r="D2580" s="646">
        <v>60</v>
      </c>
      <c r="F2580" s="654" t="str">
        <f>IF(M2580="R",VLOOKUP(D2580,'Routes and Directions'!$A$2:$D$283,3,FALSE),VLOOKUP(D2580,'Routes and Directions'!$A$2:$D$283,4,FALSE))</f>
        <v>EB</v>
      </c>
      <c r="G2580" s="646" t="s">
        <v>121</v>
      </c>
      <c r="H2580" s="646">
        <v>0</v>
      </c>
      <c r="I2580" s="646">
        <v>0.17399999999999999</v>
      </c>
      <c r="K2580" s="646">
        <v>0</v>
      </c>
      <c r="L2580" s="646">
        <v>0.17399999999999999</v>
      </c>
      <c r="M2580" s="646" t="s">
        <v>118</v>
      </c>
      <c r="N2580" s="657" t="s">
        <v>123</v>
      </c>
      <c r="O2580" s="646" t="s">
        <v>464</v>
      </c>
    </row>
    <row r="2581" spans="1:15">
      <c r="A2581" s="647">
        <v>2580</v>
      </c>
      <c r="B2581" s="647">
        <v>100</v>
      </c>
      <c r="C2581" s="646" t="s">
        <v>203</v>
      </c>
      <c r="D2581" s="646">
        <v>60</v>
      </c>
      <c r="F2581" s="654" t="str">
        <f>IF(M2581="R",VLOOKUP(D2581,'Routes and Directions'!$A$2:$D$283,3,FALSE),VLOOKUP(D2581,'Routes and Directions'!$A$2:$D$283,4,FALSE))</f>
        <v>EB</v>
      </c>
      <c r="H2581" s="646">
        <v>0</v>
      </c>
      <c r="I2581" s="646">
        <v>0.47399999999999998</v>
      </c>
      <c r="K2581" s="646">
        <v>0.17399999999999999</v>
      </c>
      <c r="L2581" s="646">
        <v>0.64800000000000002</v>
      </c>
      <c r="M2581" s="646" t="s">
        <v>118</v>
      </c>
      <c r="N2581" s="657" t="s">
        <v>123</v>
      </c>
      <c r="O2581" s="646" t="s">
        <v>464</v>
      </c>
    </row>
    <row r="2582" spans="1:15">
      <c r="A2582" s="647">
        <v>2581</v>
      </c>
      <c r="B2582" s="647">
        <v>1500</v>
      </c>
      <c r="C2582" s="646" t="s">
        <v>203</v>
      </c>
      <c r="D2582" s="646">
        <v>60</v>
      </c>
      <c r="F2582" s="654" t="str">
        <f>IF(M2582="R",VLOOKUP(D2582,'Routes and Directions'!$A$2:$D$283,3,FALSE),VLOOKUP(D2582,'Routes and Directions'!$A$2:$D$283,4,FALSE))</f>
        <v>EB</v>
      </c>
      <c r="G2582" s="646" t="s">
        <v>118</v>
      </c>
      <c r="H2582" s="646">
        <v>0.47399999999999998</v>
      </c>
      <c r="I2582" s="646">
        <v>0.52</v>
      </c>
      <c r="K2582" s="646">
        <v>0.64800000000000002</v>
      </c>
      <c r="L2582" s="646">
        <v>0.69399999999999995</v>
      </c>
      <c r="M2582" s="646" t="s">
        <v>118</v>
      </c>
      <c r="N2582" s="657" t="s">
        <v>123</v>
      </c>
      <c r="O2582" s="646" t="s">
        <v>464</v>
      </c>
    </row>
    <row r="2583" spans="1:15">
      <c r="A2583" s="647">
        <v>2582</v>
      </c>
      <c r="B2583" s="647">
        <v>1600</v>
      </c>
      <c r="C2583" s="646" t="s">
        <v>203</v>
      </c>
      <c r="D2583" s="646">
        <v>60</v>
      </c>
      <c r="F2583" s="654" t="str">
        <f>IF(M2583="R",VLOOKUP(D2583,'Routes and Directions'!$A$2:$D$283,3,FALSE),VLOOKUP(D2583,'Routes and Directions'!$A$2:$D$283,4,FALSE))</f>
        <v>EB</v>
      </c>
      <c r="H2583" s="646">
        <v>0.52</v>
      </c>
      <c r="I2583" s="646">
        <v>0.54500000000000004</v>
      </c>
      <c r="K2583" s="646">
        <v>0.69399999999999995</v>
      </c>
      <c r="L2583" s="646">
        <v>0.71899999999999997</v>
      </c>
      <c r="M2583" s="646" t="s">
        <v>118</v>
      </c>
      <c r="N2583" s="657" t="s">
        <v>123</v>
      </c>
      <c r="O2583" s="646" t="s">
        <v>464</v>
      </c>
    </row>
    <row r="2584" spans="1:15">
      <c r="A2584" s="647">
        <v>2583</v>
      </c>
      <c r="B2584" s="647">
        <v>2100</v>
      </c>
      <c r="C2584" s="646" t="s">
        <v>203</v>
      </c>
      <c r="D2584" s="646">
        <v>60</v>
      </c>
      <c r="F2584" s="654" t="str">
        <f>IF(M2584="R",VLOOKUP(D2584,'Routes and Directions'!$A$2:$D$283,3,FALSE),VLOOKUP(D2584,'Routes and Directions'!$A$2:$D$283,4,FALSE))</f>
        <v>EB</v>
      </c>
      <c r="G2584" s="646" t="s">
        <v>118</v>
      </c>
      <c r="H2584" s="646">
        <v>0.54500000000000004</v>
      </c>
      <c r="I2584" s="646">
        <v>8.3559999999999999</v>
      </c>
      <c r="K2584" s="646">
        <v>0.71899999999999997</v>
      </c>
      <c r="L2584" s="646">
        <v>8.5299999999999994</v>
      </c>
      <c r="M2584" s="646" t="s">
        <v>118</v>
      </c>
      <c r="N2584" s="657" t="s">
        <v>123</v>
      </c>
      <c r="O2584" s="646" t="s">
        <v>464</v>
      </c>
    </row>
    <row r="2585" spans="1:15">
      <c r="A2585" s="647">
        <v>2584</v>
      </c>
      <c r="B2585" s="647">
        <v>9500</v>
      </c>
      <c r="C2585" s="646" t="s">
        <v>203</v>
      </c>
      <c r="D2585" s="646">
        <v>60</v>
      </c>
      <c r="F2585" s="654" t="str">
        <f>IF(M2585="R",VLOOKUP(D2585,'Routes and Directions'!$A$2:$D$283,3,FALSE),VLOOKUP(D2585,'Routes and Directions'!$A$2:$D$283,4,FALSE))</f>
        <v>EB</v>
      </c>
      <c r="G2585" s="646" t="s">
        <v>118</v>
      </c>
      <c r="H2585" s="646">
        <v>8.3889999999999993</v>
      </c>
      <c r="I2585" s="646">
        <v>8.6460000000000008</v>
      </c>
      <c r="K2585" s="646">
        <v>8.5299999999999994</v>
      </c>
      <c r="L2585" s="646">
        <v>8.7870000000000008</v>
      </c>
      <c r="M2585" s="646" t="s">
        <v>118</v>
      </c>
      <c r="N2585" s="657" t="s">
        <v>123</v>
      </c>
      <c r="O2585" s="646" t="s">
        <v>464</v>
      </c>
    </row>
    <row r="2586" spans="1:15">
      <c r="A2586" s="647">
        <v>2585</v>
      </c>
      <c r="B2586" s="647">
        <v>9900</v>
      </c>
      <c r="C2586" s="646" t="s">
        <v>203</v>
      </c>
      <c r="D2586" s="646">
        <v>60</v>
      </c>
      <c r="F2586" s="654" t="str">
        <f>IF(M2586="R",VLOOKUP(D2586,'Routes and Directions'!$A$2:$D$283,3,FALSE),VLOOKUP(D2586,'Routes and Directions'!$A$2:$D$283,4,FALSE))</f>
        <v>EB</v>
      </c>
      <c r="H2586" s="646">
        <v>8.6460000000000008</v>
      </c>
      <c r="I2586" s="646">
        <v>21.071999999999999</v>
      </c>
      <c r="K2586" s="646">
        <v>8.7870000000000008</v>
      </c>
      <c r="L2586" s="646">
        <v>21.213000000000001</v>
      </c>
      <c r="M2586" s="646" t="s">
        <v>118</v>
      </c>
      <c r="N2586" s="657" t="s">
        <v>123</v>
      </c>
      <c r="O2586" s="646" t="s">
        <v>464</v>
      </c>
    </row>
    <row r="2587" spans="1:15">
      <c r="A2587" s="647">
        <v>2586</v>
      </c>
      <c r="B2587" s="647">
        <v>16600</v>
      </c>
      <c r="C2587" s="646" t="s">
        <v>203</v>
      </c>
      <c r="D2587" s="646">
        <v>60</v>
      </c>
      <c r="F2587" s="654" t="str">
        <f>IF(M2587="R",VLOOKUP(D2587,'Routes and Directions'!$A$2:$D$283,3,FALSE),VLOOKUP(D2587,'Routes and Directions'!$A$2:$D$283,4,FALSE))</f>
        <v>EB</v>
      </c>
      <c r="G2587" s="646" t="s">
        <v>118</v>
      </c>
      <c r="H2587" s="646">
        <v>21.071999999999999</v>
      </c>
      <c r="I2587" s="646">
        <v>30.456</v>
      </c>
      <c r="K2587" s="646">
        <v>21.213000000000001</v>
      </c>
      <c r="L2587" s="646">
        <v>30.597000000000001</v>
      </c>
      <c r="M2587" s="646" t="s">
        <v>118</v>
      </c>
      <c r="N2587" s="657" t="s">
        <v>123</v>
      </c>
      <c r="O2587" s="646" t="s">
        <v>464</v>
      </c>
    </row>
    <row r="2588" spans="1:15">
      <c r="A2588" s="647">
        <v>2587</v>
      </c>
      <c r="B2588" s="647">
        <v>21900</v>
      </c>
      <c r="C2588" s="646" t="s">
        <v>206</v>
      </c>
      <c r="D2588" s="646">
        <v>60</v>
      </c>
      <c r="F2588" s="654" t="str">
        <f>IF(M2588="R",VLOOKUP(D2588,'Routes and Directions'!$A$2:$D$283,3,FALSE),VLOOKUP(D2588,'Routes and Directions'!$A$2:$D$283,4,FALSE))</f>
        <v>EB</v>
      </c>
      <c r="G2588" s="646" t="s">
        <v>118</v>
      </c>
      <c r="H2588" s="646">
        <v>0</v>
      </c>
      <c r="I2588" s="646">
        <v>9.9580000000000002</v>
      </c>
      <c r="K2588" s="646">
        <v>30.597000000000001</v>
      </c>
      <c r="L2588" s="646">
        <v>40.555</v>
      </c>
      <c r="M2588" s="646" t="s">
        <v>118</v>
      </c>
      <c r="N2588" s="657" t="s">
        <v>123</v>
      </c>
      <c r="O2588" s="646" t="s">
        <v>464</v>
      </c>
    </row>
    <row r="2589" spans="1:15">
      <c r="A2589" s="647">
        <v>2588</v>
      </c>
      <c r="B2589" s="647">
        <v>28020</v>
      </c>
      <c r="C2589" s="646" t="s">
        <v>205</v>
      </c>
      <c r="D2589" s="646">
        <v>60</v>
      </c>
      <c r="F2589" s="654" t="str">
        <f>IF(M2589="R",VLOOKUP(D2589,'Routes and Directions'!$A$2:$D$283,3,FALSE),VLOOKUP(D2589,'Routes and Directions'!$A$2:$D$283,4,FALSE))</f>
        <v>EB</v>
      </c>
      <c r="G2589" s="646" t="s">
        <v>118</v>
      </c>
      <c r="H2589" s="646">
        <v>0</v>
      </c>
      <c r="I2589" s="646">
        <v>6.9320000000000004</v>
      </c>
      <c r="K2589" s="646">
        <v>40.555</v>
      </c>
      <c r="L2589" s="646">
        <v>47.487000000000002</v>
      </c>
      <c r="M2589" s="646" t="s">
        <v>118</v>
      </c>
      <c r="N2589" s="657" t="s">
        <v>123</v>
      </c>
      <c r="O2589" s="646" t="s">
        <v>464</v>
      </c>
    </row>
    <row r="2590" spans="1:15">
      <c r="A2590" s="647">
        <v>2589</v>
      </c>
      <c r="B2590" s="647">
        <v>30900</v>
      </c>
      <c r="C2590" s="646" t="s">
        <v>205</v>
      </c>
      <c r="D2590" s="646">
        <v>60</v>
      </c>
      <c r="F2590" s="654" t="str">
        <f>IF(M2590="R",VLOOKUP(D2590,'Routes and Directions'!$A$2:$D$283,3,FALSE),VLOOKUP(D2590,'Routes and Directions'!$A$2:$D$283,4,FALSE))</f>
        <v>EB</v>
      </c>
      <c r="H2590" s="646">
        <v>7.2069999999999999</v>
      </c>
      <c r="I2590" s="646">
        <v>12.212</v>
      </c>
      <c r="K2590" s="646">
        <v>47.487000000000002</v>
      </c>
      <c r="L2590" s="646">
        <v>52.491999999999997</v>
      </c>
      <c r="M2590" s="646" t="s">
        <v>118</v>
      </c>
      <c r="N2590" s="657" t="s">
        <v>123</v>
      </c>
      <c r="O2590" s="646" t="s">
        <v>464</v>
      </c>
    </row>
    <row r="2591" spans="1:15">
      <c r="A2591" s="647">
        <v>2590</v>
      </c>
      <c r="B2591" s="647">
        <v>34100</v>
      </c>
      <c r="C2591" s="646" t="s">
        <v>205</v>
      </c>
      <c r="D2591" s="646">
        <v>60</v>
      </c>
      <c r="F2591" s="654" t="str">
        <f>IF(M2591="R",VLOOKUP(D2591,'Routes and Directions'!$A$2:$D$283,3,FALSE),VLOOKUP(D2591,'Routes and Directions'!$A$2:$D$283,4,FALSE))</f>
        <v>EB</v>
      </c>
      <c r="G2591" s="646" t="s">
        <v>118</v>
      </c>
      <c r="H2591" s="646">
        <v>12.064</v>
      </c>
      <c r="I2591" s="646">
        <v>12.63</v>
      </c>
      <c r="K2591" s="646">
        <v>52.491999999999997</v>
      </c>
      <c r="L2591" s="646">
        <v>53.058</v>
      </c>
      <c r="M2591" s="646" t="s">
        <v>118</v>
      </c>
      <c r="N2591" s="657" t="s">
        <v>123</v>
      </c>
      <c r="O2591" s="646" t="s">
        <v>464</v>
      </c>
    </row>
    <row r="2592" spans="1:15">
      <c r="A2592" s="647">
        <v>2591</v>
      </c>
      <c r="B2592" s="647">
        <v>35100</v>
      </c>
      <c r="C2592" s="646" t="s">
        <v>205</v>
      </c>
      <c r="D2592" s="646">
        <v>60</v>
      </c>
      <c r="F2592" s="654" t="str">
        <f>IF(M2592="R",VLOOKUP(D2592,'Routes and Directions'!$A$2:$D$283,3,FALSE),VLOOKUP(D2592,'Routes and Directions'!$A$2:$D$283,4,FALSE))</f>
        <v>EB</v>
      </c>
      <c r="H2592" s="646">
        <v>12.936999999999999</v>
      </c>
      <c r="I2592" s="646">
        <v>24.815999999999999</v>
      </c>
      <c r="K2592" s="646">
        <v>53.058</v>
      </c>
      <c r="L2592" s="646">
        <v>64.936999999999998</v>
      </c>
      <c r="M2592" s="646" t="s">
        <v>118</v>
      </c>
      <c r="N2592" s="657" t="s">
        <v>123</v>
      </c>
      <c r="O2592" s="646" t="s">
        <v>464</v>
      </c>
    </row>
    <row r="2593" spans="1:15">
      <c r="A2593" s="647">
        <v>2592</v>
      </c>
      <c r="B2593" s="647">
        <v>39000</v>
      </c>
      <c r="C2593" s="646" t="s">
        <v>205</v>
      </c>
      <c r="D2593" s="646">
        <v>60</v>
      </c>
      <c r="F2593" s="654" t="str">
        <f>IF(M2593="R",VLOOKUP(D2593,'Routes and Directions'!$A$2:$D$283,3,FALSE),VLOOKUP(D2593,'Routes and Directions'!$A$2:$D$283,4,FALSE))</f>
        <v>EB</v>
      </c>
      <c r="G2593" s="646" t="s">
        <v>118</v>
      </c>
      <c r="H2593" s="646">
        <v>24.815999999999999</v>
      </c>
      <c r="I2593" s="646">
        <v>25.76</v>
      </c>
      <c r="K2593" s="646">
        <v>64.936999999999998</v>
      </c>
      <c r="L2593" s="646">
        <v>65.881</v>
      </c>
      <c r="M2593" s="646" t="s">
        <v>118</v>
      </c>
      <c r="N2593" s="657" t="s">
        <v>123</v>
      </c>
      <c r="O2593" s="646" t="s">
        <v>464</v>
      </c>
    </row>
    <row r="2594" spans="1:15">
      <c r="A2594" s="647">
        <v>2593</v>
      </c>
      <c r="B2594" s="647">
        <v>39380</v>
      </c>
      <c r="C2594" s="646" t="s">
        <v>205</v>
      </c>
      <c r="D2594" s="646">
        <v>60</v>
      </c>
      <c r="F2594" s="654" t="str">
        <f>IF(M2594="R",VLOOKUP(D2594,'Routes and Directions'!$A$2:$D$283,3,FALSE),VLOOKUP(D2594,'Routes and Directions'!$A$2:$D$283,4,FALSE))</f>
        <v>EB</v>
      </c>
      <c r="H2594" s="646">
        <v>25.774000000000001</v>
      </c>
      <c r="I2594" s="646">
        <v>30.495000000000001</v>
      </c>
      <c r="K2594" s="646">
        <v>65.881</v>
      </c>
      <c r="L2594" s="646">
        <v>70.602000000000004</v>
      </c>
      <c r="M2594" s="646" t="s">
        <v>118</v>
      </c>
      <c r="N2594" s="657" t="s">
        <v>123</v>
      </c>
      <c r="O2594" s="646" t="s">
        <v>464</v>
      </c>
    </row>
    <row r="2595" spans="1:15">
      <c r="A2595" s="647">
        <v>2594</v>
      </c>
      <c r="B2595" s="647">
        <v>50</v>
      </c>
      <c r="C2595" s="646" t="s">
        <v>203</v>
      </c>
      <c r="D2595" s="646">
        <v>60</v>
      </c>
      <c r="F2595" s="654" t="str">
        <f>IF(M2595="R",VLOOKUP(D2595,'Routes and Directions'!$A$2:$D$283,3,FALSE),VLOOKUP(D2595,'Routes and Directions'!$A$2:$D$283,4,FALSE))</f>
        <v>WB</v>
      </c>
      <c r="G2595" s="646" t="s">
        <v>121</v>
      </c>
      <c r="H2595" s="646">
        <v>0</v>
      </c>
      <c r="I2595" s="646">
        <v>0.17399999999999999</v>
      </c>
      <c r="K2595" s="646">
        <v>0</v>
      </c>
      <c r="L2595" s="646">
        <v>0.17399999999999999</v>
      </c>
      <c r="M2595" s="646" t="s">
        <v>121</v>
      </c>
      <c r="N2595" s="657" t="s">
        <v>123</v>
      </c>
      <c r="O2595" s="646" t="s">
        <v>465</v>
      </c>
    </row>
    <row r="2596" spans="1:15">
      <c r="A2596" s="647">
        <v>2595</v>
      </c>
      <c r="B2596" s="647">
        <v>100</v>
      </c>
      <c r="C2596" s="646" t="s">
        <v>203</v>
      </c>
      <c r="D2596" s="646">
        <v>60</v>
      </c>
      <c r="F2596" s="654" t="str">
        <f>IF(M2596="R",VLOOKUP(D2596,'Routes and Directions'!$A$2:$D$283,3,FALSE),VLOOKUP(D2596,'Routes and Directions'!$A$2:$D$283,4,FALSE))</f>
        <v>WB</v>
      </c>
      <c r="H2596" s="646">
        <v>0</v>
      </c>
      <c r="I2596" s="646">
        <v>0.47399999999999998</v>
      </c>
      <c r="K2596" s="646">
        <v>0.17399999999999999</v>
      </c>
      <c r="L2596" s="646">
        <v>0.64800000000000002</v>
      </c>
      <c r="M2596" s="646" t="s">
        <v>121</v>
      </c>
      <c r="N2596" s="657" t="s">
        <v>123</v>
      </c>
      <c r="O2596" s="646" t="s">
        <v>465</v>
      </c>
    </row>
    <row r="2597" spans="1:15">
      <c r="A2597" s="647">
        <v>2596</v>
      </c>
      <c r="B2597" s="647">
        <v>1500</v>
      </c>
      <c r="C2597" s="646" t="s">
        <v>203</v>
      </c>
      <c r="D2597" s="646">
        <v>60</v>
      </c>
      <c r="F2597" s="654" t="str">
        <f>IF(M2597="R",VLOOKUP(D2597,'Routes and Directions'!$A$2:$D$283,3,FALSE),VLOOKUP(D2597,'Routes and Directions'!$A$2:$D$283,4,FALSE))</f>
        <v>WB</v>
      </c>
      <c r="G2597" s="646" t="s">
        <v>118</v>
      </c>
      <c r="H2597" s="646">
        <v>0.47399999999999998</v>
      </c>
      <c r="I2597" s="646">
        <v>0.52</v>
      </c>
      <c r="K2597" s="646">
        <v>0.64800000000000002</v>
      </c>
      <c r="L2597" s="646">
        <v>0.69399999999999995</v>
      </c>
      <c r="M2597" s="646" t="s">
        <v>121</v>
      </c>
      <c r="N2597" s="657" t="s">
        <v>123</v>
      </c>
      <c r="O2597" s="646" t="s">
        <v>465</v>
      </c>
    </row>
    <row r="2598" spans="1:15">
      <c r="A2598" s="647">
        <v>2597</v>
      </c>
      <c r="B2598" s="647">
        <v>1600</v>
      </c>
      <c r="C2598" s="646" t="s">
        <v>203</v>
      </c>
      <c r="D2598" s="646">
        <v>60</v>
      </c>
      <c r="F2598" s="654" t="str">
        <f>IF(M2598="R",VLOOKUP(D2598,'Routes and Directions'!$A$2:$D$283,3,FALSE),VLOOKUP(D2598,'Routes and Directions'!$A$2:$D$283,4,FALSE))</f>
        <v>WB</v>
      </c>
      <c r="H2598" s="646">
        <v>0.52</v>
      </c>
      <c r="I2598" s="646">
        <v>0.54500000000000004</v>
      </c>
      <c r="K2598" s="646">
        <v>0.69399999999999995</v>
      </c>
      <c r="L2598" s="646">
        <v>0.71899999999999997</v>
      </c>
      <c r="M2598" s="646" t="s">
        <v>121</v>
      </c>
      <c r="N2598" s="657" t="s">
        <v>123</v>
      </c>
      <c r="O2598" s="646" t="s">
        <v>465</v>
      </c>
    </row>
    <row r="2599" spans="1:15">
      <c r="A2599" s="647">
        <v>2598</v>
      </c>
      <c r="B2599" s="647">
        <v>2100</v>
      </c>
      <c r="C2599" s="646" t="s">
        <v>203</v>
      </c>
      <c r="D2599" s="646">
        <v>60</v>
      </c>
      <c r="F2599" s="654" t="str">
        <f>IF(M2599="R",VLOOKUP(D2599,'Routes and Directions'!$A$2:$D$283,3,FALSE),VLOOKUP(D2599,'Routes and Directions'!$A$2:$D$283,4,FALSE))</f>
        <v>WB</v>
      </c>
      <c r="G2599" s="646" t="s">
        <v>118</v>
      </c>
      <c r="H2599" s="646">
        <v>0.54500000000000004</v>
      </c>
      <c r="I2599" s="646">
        <v>8.3559999999999999</v>
      </c>
      <c r="K2599" s="646">
        <v>0.71899999999999997</v>
      </c>
      <c r="L2599" s="646">
        <v>8.5299999999999994</v>
      </c>
      <c r="M2599" s="646" t="s">
        <v>121</v>
      </c>
      <c r="N2599" s="657" t="s">
        <v>123</v>
      </c>
      <c r="O2599" s="646" t="s">
        <v>465</v>
      </c>
    </row>
    <row r="2600" spans="1:15">
      <c r="A2600" s="647">
        <v>2599</v>
      </c>
      <c r="B2600" s="647">
        <v>9500</v>
      </c>
      <c r="C2600" s="646" t="s">
        <v>203</v>
      </c>
      <c r="D2600" s="646">
        <v>60</v>
      </c>
      <c r="F2600" s="654" t="str">
        <f>IF(M2600="R",VLOOKUP(D2600,'Routes and Directions'!$A$2:$D$283,3,FALSE),VLOOKUP(D2600,'Routes and Directions'!$A$2:$D$283,4,FALSE))</f>
        <v>WB</v>
      </c>
      <c r="G2600" s="646" t="s">
        <v>118</v>
      </c>
      <c r="H2600" s="646">
        <v>8.3889999999999993</v>
      </c>
      <c r="I2600" s="646">
        <v>8.6460000000000008</v>
      </c>
      <c r="K2600" s="646">
        <v>8.5299999999999994</v>
      </c>
      <c r="L2600" s="646">
        <v>8.7870000000000008</v>
      </c>
      <c r="M2600" s="646" t="s">
        <v>121</v>
      </c>
      <c r="N2600" s="657" t="s">
        <v>123</v>
      </c>
      <c r="O2600" s="646" t="s">
        <v>465</v>
      </c>
    </row>
    <row r="2601" spans="1:15">
      <c r="A2601" s="647">
        <v>2600</v>
      </c>
      <c r="B2601" s="647">
        <v>9900</v>
      </c>
      <c r="C2601" s="646" t="s">
        <v>203</v>
      </c>
      <c r="D2601" s="646">
        <v>60</v>
      </c>
      <c r="F2601" s="654" t="str">
        <f>IF(M2601="R",VLOOKUP(D2601,'Routes and Directions'!$A$2:$D$283,3,FALSE),VLOOKUP(D2601,'Routes and Directions'!$A$2:$D$283,4,FALSE))</f>
        <v>WB</v>
      </c>
      <c r="H2601" s="646">
        <v>8.6460000000000008</v>
      </c>
      <c r="I2601" s="646">
        <v>21.071999999999999</v>
      </c>
      <c r="K2601" s="646">
        <v>8.7870000000000008</v>
      </c>
      <c r="L2601" s="646">
        <v>21.213000000000001</v>
      </c>
      <c r="M2601" s="646" t="s">
        <v>121</v>
      </c>
      <c r="N2601" s="657" t="s">
        <v>123</v>
      </c>
      <c r="O2601" s="646" t="s">
        <v>465</v>
      </c>
    </row>
    <row r="2602" spans="1:15">
      <c r="A2602" s="647">
        <v>2601</v>
      </c>
      <c r="B2602" s="647">
        <v>16600</v>
      </c>
      <c r="C2602" s="646" t="s">
        <v>203</v>
      </c>
      <c r="D2602" s="646">
        <v>60</v>
      </c>
      <c r="F2602" s="654" t="str">
        <f>IF(M2602="R",VLOOKUP(D2602,'Routes and Directions'!$A$2:$D$283,3,FALSE),VLOOKUP(D2602,'Routes and Directions'!$A$2:$D$283,4,FALSE))</f>
        <v>WB</v>
      </c>
      <c r="G2602" s="646" t="s">
        <v>118</v>
      </c>
      <c r="H2602" s="646">
        <v>21.071999999999999</v>
      </c>
      <c r="I2602" s="646">
        <v>30.456</v>
      </c>
      <c r="K2602" s="646">
        <v>21.213000000000001</v>
      </c>
      <c r="L2602" s="646">
        <v>30.597000000000001</v>
      </c>
      <c r="M2602" s="646" t="s">
        <v>121</v>
      </c>
      <c r="N2602" s="657" t="s">
        <v>123</v>
      </c>
      <c r="O2602" s="646" t="s">
        <v>465</v>
      </c>
    </row>
    <row r="2603" spans="1:15">
      <c r="A2603" s="647">
        <v>2602</v>
      </c>
      <c r="B2603" s="647">
        <v>21900</v>
      </c>
      <c r="C2603" s="646" t="s">
        <v>206</v>
      </c>
      <c r="D2603" s="646">
        <v>60</v>
      </c>
      <c r="F2603" s="654" t="str">
        <f>IF(M2603="R",VLOOKUP(D2603,'Routes and Directions'!$A$2:$D$283,3,FALSE),VLOOKUP(D2603,'Routes and Directions'!$A$2:$D$283,4,FALSE))</f>
        <v>WB</v>
      </c>
      <c r="G2603" s="646" t="s">
        <v>118</v>
      </c>
      <c r="H2603" s="646">
        <v>0</v>
      </c>
      <c r="I2603" s="646">
        <v>9.9580000000000002</v>
      </c>
      <c r="K2603" s="646">
        <v>30.597000000000001</v>
      </c>
      <c r="L2603" s="646">
        <v>40.555</v>
      </c>
      <c r="M2603" s="646" t="s">
        <v>121</v>
      </c>
      <c r="N2603" s="657" t="s">
        <v>123</v>
      </c>
      <c r="O2603" s="646" t="s">
        <v>465</v>
      </c>
    </row>
    <row r="2604" spans="1:15">
      <c r="A2604" s="647">
        <v>2603</v>
      </c>
      <c r="B2604" s="647">
        <v>28020</v>
      </c>
      <c r="C2604" s="646" t="s">
        <v>205</v>
      </c>
      <c r="D2604" s="646">
        <v>60</v>
      </c>
      <c r="F2604" s="654" t="str">
        <f>IF(M2604="R",VLOOKUP(D2604,'Routes and Directions'!$A$2:$D$283,3,FALSE),VLOOKUP(D2604,'Routes and Directions'!$A$2:$D$283,4,FALSE))</f>
        <v>WB</v>
      </c>
      <c r="G2604" s="646" t="s">
        <v>118</v>
      </c>
      <c r="H2604" s="646">
        <v>0</v>
      </c>
      <c r="I2604" s="646">
        <v>6.9320000000000004</v>
      </c>
      <c r="K2604" s="646">
        <v>40.555</v>
      </c>
      <c r="L2604" s="646">
        <v>47.487000000000002</v>
      </c>
      <c r="M2604" s="646" t="s">
        <v>121</v>
      </c>
      <c r="N2604" s="657" t="s">
        <v>123</v>
      </c>
      <c r="O2604" s="646" t="s">
        <v>465</v>
      </c>
    </row>
    <row r="2605" spans="1:15">
      <c r="A2605" s="647">
        <v>2604</v>
      </c>
      <c r="B2605" s="647">
        <v>30900</v>
      </c>
      <c r="C2605" s="646" t="s">
        <v>205</v>
      </c>
      <c r="D2605" s="646">
        <v>60</v>
      </c>
      <c r="F2605" s="654" t="str">
        <f>IF(M2605="R",VLOOKUP(D2605,'Routes and Directions'!$A$2:$D$283,3,FALSE),VLOOKUP(D2605,'Routes and Directions'!$A$2:$D$283,4,FALSE))</f>
        <v>WB</v>
      </c>
      <c r="H2605" s="646">
        <v>7.2069999999999999</v>
      </c>
      <c r="I2605" s="646">
        <v>12.212</v>
      </c>
      <c r="K2605" s="646">
        <v>47.487000000000002</v>
      </c>
      <c r="L2605" s="646">
        <v>52.491999999999997</v>
      </c>
      <c r="M2605" s="646" t="s">
        <v>121</v>
      </c>
      <c r="N2605" s="657" t="s">
        <v>123</v>
      </c>
      <c r="O2605" s="646" t="s">
        <v>465</v>
      </c>
    </row>
    <row r="2606" spans="1:15">
      <c r="A2606" s="647">
        <v>2605</v>
      </c>
      <c r="B2606" s="647">
        <v>34100</v>
      </c>
      <c r="C2606" s="646" t="s">
        <v>205</v>
      </c>
      <c r="D2606" s="646">
        <v>60</v>
      </c>
      <c r="F2606" s="654" t="str">
        <f>IF(M2606="R",VLOOKUP(D2606,'Routes and Directions'!$A$2:$D$283,3,FALSE),VLOOKUP(D2606,'Routes and Directions'!$A$2:$D$283,4,FALSE))</f>
        <v>WB</v>
      </c>
      <c r="G2606" s="646" t="s">
        <v>118</v>
      </c>
      <c r="H2606" s="646">
        <v>12.064</v>
      </c>
      <c r="I2606" s="646">
        <v>12.63</v>
      </c>
      <c r="K2606" s="646">
        <v>52.491999999999997</v>
      </c>
      <c r="L2606" s="646">
        <v>53.058</v>
      </c>
      <c r="M2606" s="646" t="s">
        <v>121</v>
      </c>
      <c r="N2606" s="657" t="s">
        <v>123</v>
      </c>
      <c r="O2606" s="646" t="s">
        <v>465</v>
      </c>
    </row>
    <row r="2607" spans="1:15">
      <c r="A2607" s="647">
        <v>2606</v>
      </c>
      <c r="B2607" s="647">
        <v>35100</v>
      </c>
      <c r="C2607" s="646" t="s">
        <v>205</v>
      </c>
      <c r="D2607" s="646">
        <v>60</v>
      </c>
      <c r="F2607" s="654" t="str">
        <f>IF(M2607="R",VLOOKUP(D2607,'Routes and Directions'!$A$2:$D$283,3,FALSE),VLOOKUP(D2607,'Routes and Directions'!$A$2:$D$283,4,FALSE))</f>
        <v>WB</v>
      </c>
      <c r="H2607" s="646">
        <v>12.936999999999999</v>
      </c>
      <c r="I2607" s="646">
        <v>24.815999999999999</v>
      </c>
      <c r="K2607" s="646">
        <v>53.058</v>
      </c>
      <c r="L2607" s="646">
        <v>64.936999999999998</v>
      </c>
      <c r="M2607" s="646" t="s">
        <v>121</v>
      </c>
      <c r="N2607" s="657" t="s">
        <v>123</v>
      </c>
      <c r="O2607" s="646" t="s">
        <v>465</v>
      </c>
    </row>
    <row r="2608" spans="1:15">
      <c r="A2608" s="647">
        <v>2607</v>
      </c>
      <c r="B2608" s="647">
        <v>39000</v>
      </c>
      <c r="C2608" s="646" t="s">
        <v>205</v>
      </c>
      <c r="D2608" s="646">
        <v>60</v>
      </c>
      <c r="F2608" s="654" t="str">
        <f>IF(M2608="R",VLOOKUP(D2608,'Routes and Directions'!$A$2:$D$283,3,FALSE),VLOOKUP(D2608,'Routes and Directions'!$A$2:$D$283,4,FALSE))</f>
        <v>WB</v>
      </c>
      <c r="G2608" s="646" t="s">
        <v>118</v>
      </c>
      <c r="H2608" s="646">
        <v>24.815999999999999</v>
      </c>
      <c r="I2608" s="646">
        <v>25.76</v>
      </c>
      <c r="K2608" s="646">
        <v>64.936999999999998</v>
      </c>
      <c r="L2608" s="646">
        <v>65.881</v>
      </c>
      <c r="M2608" s="646" t="s">
        <v>121</v>
      </c>
      <c r="N2608" s="657" t="s">
        <v>123</v>
      </c>
      <c r="O2608" s="646" t="s">
        <v>465</v>
      </c>
    </row>
    <row r="2609" spans="1:15">
      <c r="A2609" s="647">
        <v>2608</v>
      </c>
      <c r="B2609" s="647">
        <v>39380</v>
      </c>
      <c r="C2609" s="646" t="s">
        <v>205</v>
      </c>
      <c r="D2609" s="646">
        <v>60</v>
      </c>
      <c r="F2609" s="654" t="str">
        <f>IF(M2609="R",VLOOKUP(D2609,'Routes and Directions'!$A$2:$D$283,3,FALSE),VLOOKUP(D2609,'Routes and Directions'!$A$2:$D$283,4,FALSE))</f>
        <v>WB</v>
      </c>
      <c r="H2609" s="646">
        <v>25.774000000000001</v>
      </c>
      <c r="I2609" s="646">
        <v>30.495000000000001</v>
      </c>
      <c r="K2609" s="646">
        <v>65.881</v>
      </c>
      <c r="L2609" s="646">
        <v>70.602000000000004</v>
      </c>
      <c r="M2609" s="646" t="s">
        <v>121</v>
      </c>
      <c r="N2609" s="657" t="s">
        <v>123</v>
      </c>
      <c r="O2609" s="646" t="s">
        <v>465</v>
      </c>
    </row>
    <row r="2610" spans="1:15">
      <c r="A2610" s="647">
        <v>2609</v>
      </c>
      <c r="B2610" s="647">
        <v>1000</v>
      </c>
      <c r="C2610" s="646" t="s">
        <v>183</v>
      </c>
      <c r="D2610" s="646">
        <v>61</v>
      </c>
      <c r="F2610" s="654" t="str">
        <f>IF(M2610="R",VLOOKUP(D2610,'Routes and Directions'!$A$2:$D$283,3,FALSE),VLOOKUP(D2610,'Routes and Directions'!$A$2:$D$283,4,FALSE))</f>
        <v>NB</v>
      </c>
      <c r="H2610" s="646">
        <v>14.8</v>
      </c>
      <c r="I2610" s="646">
        <v>14.804</v>
      </c>
      <c r="K2610" s="646">
        <v>0</v>
      </c>
      <c r="L2610" s="646">
        <v>4.0000000000000001E-3</v>
      </c>
      <c r="M2610" s="646" t="s">
        <v>118</v>
      </c>
      <c r="N2610" s="657" t="s">
        <v>123</v>
      </c>
      <c r="O2610" s="646" t="s">
        <v>466</v>
      </c>
    </row>
    <row r="2611" spans="1:15">
      <c r="A2611" s="647">
        <v>2610</v>
      </c>
      <c r="B2611" s="647">
        <v>1100</v>
      </c>
      <c r="C2611" s="646" t="s">
        <v>183</v>
      </c>
      <c r="D2611" s="646">
        <v>61</v>
      </c>
      <c r="F2611" s="654" t="str">
        <f>IF(M2611="R",VLOOKUP(D2611,'Routes and Directions'!$A$2:$D$283,3,FALSE),VLOOKUP(D2611,'Routes and Directions'!$A$2:$D$283,4,FALSE))</f>
        <v>NB</v>
      </c>
      <c r="G2611" s="646" t="s">
        <v>118</v>
      </c>
      <c r="H2611" s="646">
        <v>15</v>
      </c>
      <c r="I2611" s="646">
        <v>15.9</v>
      </c>
      <c r="K2611" s="646">
        <v>4.0000000000000001E-3</v>
      </c>
      <c r="L2611" s="646">
        <v>0.90400000000000003</v>
      </c>
      <c r="M2611" s="646" t="s">
        <v>118</v>
      </c>
      <c r="N2611" s="657" t="s">
        <v>123</v>
      </c>
      <c r="O2611" s="646" t="s">
        <v>466</v>
      </c>
    </row>
    <row r="2612" spans="1:15">
      <c r="A2612" s="647">
        <v>2611</v>
      </c>
      <c r="B2612" s="647">
        <v>1750</v>
      </c>
      <c r="C2612" s="646" t="s">
        <v>183</v>
      </c>
      <c r="D2612" s="646">
        <v>61</v>
      </c>
      <c r="F2612" s="654" t="str">
        <f>IF(M2612="R",VLOOKUP(D2612,'Routes and Directions'!$A$2:$D$283,3,FALSE),VLOOKUP(D2612,'Routes and Directions'!$A$2:$D$283,4,FALSE))</f>
        <v>NB</v>
      </c>
      <c r="H2612" s="646">
        <v>15.9</v>
      </c>
      <c r="I2612" s="646">
        <v>15.936</v>
      </c>
      <c r="K2612" s="646">
        <v>0.90400000000000003</v>
      </c>
      <c r="L2612" s="646">
        <v>0.94</v>
      </c>
      <c r="M2612" s="646" t="s">
        <v>118</v>
      </c>
      <c r="N2612" s="657" t="s">
        <v>115</v>
      </c>
      <c r="O2612" s="646" t="s">
        <v>466</v>
      </c>
    </row>
    <row r="2613" spans="1:15">
      <c r="A2613" s="647">
        <v>2612</v>
      </c>
      <c r="B2613" s="647">
        <v>1750</v>
      </c>
      <c r="C2613" s="646" t="s">
        <v>183</v>
      </c>
      <c r="D2613" s="646">
        <v>61</v>
      </c>
      <c r="F2613" s="654" t="str">
        <f>IF(M2613="R",VLOOKUP(D2613,'Routes and Directions'!$A$2:$D$283,3,FALSE),VLOOKUP(D2613,'Routes and Directions'!$A$2:$D$283,4,FALSE))</f>
        <v>NB</v>
      </c>
      <c r="H2613" s="646">
        <v>15.936</v>
      </c>
      <c r="I2613" s="646">
        <v>17.100000000000001</v>
      </c>
      <c r="K2613" s="646">
        <v>0.94</v>
      </c>
      <c r="L2613" s="646">
        <v>2.1040000000000001</v>
      </c>
      <c r="M2613" s="646" t="s">
        <v>118</v>
      </c>
      <c r="N2613" s="657" t="s">
        <v>123</v>
      </c>
      <c r="O2613" s="646" t="s">
        <v>466</v>
      </c>
    </row>
    <row r="2614" spans="1:15">
      <c r="A2614" s="647">
        <v>2613</v>
      </c>
      <c r="B2614" s="647">
        <v>1750</v>
      </c>
      <c r="C2614" s="646" t="s">
        <v>183</v>
      </c>
      <c r="D2614" s="646">
        <v>61</v>
      </c>
      <c r="F2614" s="654" t="str">
        <f>IF(M2614="R",VLOOKUP(D2614,'Routes and Directions'!$A$2:$D$283,3,FALSE),VLOOKUP(D2614,'Routes and Directions'!$A$2:$D$283,4,FALSE))</f>
        <v>NB</v>
      </c>
      <c r="H2614" s="646">
        <v>17.100000000000001</v>
      </c>
      <c r="I2614" s="646">
        <v>18.382000000000001</v>
      </c>
      <c r="K2614" s="646">
        <v>2.1040000000000001</v>
      </c>
      <c r="L2614" s="646">
        <v>3.3860000000000001</v>
      </c>
      <c r="M2614" s="646" t="s">
        <v>118</v>
      </c>
      <c r="N2614" s="657" t="s">
        <v>115</v>
      </c>
      <c r="O2614" s="646" t="s">
        <v>466</v>
      </c>
    </row>
    <row r="2615" spans="1:15">
      <c r="A2615" s="647">
        <v>2614</v>
      </c>
      <c r="B2615" s="647">
        <v>1750</v>
      </c>
      <c r="C2615" s="646" t="s">
        <v>183</v>
      </c>
      <c r="D2615" s="646">
        <v>61</v>
      </c>
      <c r="F2615" s="654" t="str">
        <f>IF(M2615="R",VLOOKUP(D2615,'Routes and Directions'!$A$2:$D$283,3,FALSE),VLOOKUP(D2615,'Routes and Directions'!$A$2:$D$283,4,FALSE))</f>
        <v>NB</v>
      </c>
      <c r="H2615" s="646">
        <v>18.382000000000001</v>
      </c>
      <c r="I2615" s="646">
        <v>18.954000000000001</v>
      </c>
      <c r="K2615" s="646">
        <v>3.3860000000000001</v>
      </c>
      <c r="L2615" s="646">
        <v>3.9580000000000002</v>
      </c>
      <c r="M2615" s="646" t="s">
        <v>118</v>
      </c>
      <c r="N2615" s="657" t="s">
        <v>123</v>
      </c>
      <c r="O2615" s="646" t="s">
        <v>466</v>
      </c>
    </row>
    <row r="2616" spans="1:15">
      <c r="A2616" s="647">
        <v>2615</v>
      </c>
      <c r="B2616" s="647">
        <v>1750</v>
      </c>
      <c r="C2616" s="646" t="s">
        <v>183</v>
      </c>
      <c r="D2616" s="646">
        <v>61</v>
      </c>
      <c r="F2616" s="654" t="str">
        <f>IF(M2616="R",VLOOKUP(D2616,'Routes and Directions'!$A$2:$D$283,3,FALSE),VLOOKUP(D2616,'Routes and Directions'!$A$2:$D$283,4,FALSE))</f>
        <v>NB</v>
      </c>
      <c r="H2616" s="646">
        <v>18.954000000000001</v>
      </c>
      <c r="I2616" s="646">
        <v>19.440000000000001</v>
      </c>
      <c r="K2616" s="646">
        <v>3.9580000000000002</v>
      </c>
      <c r="L2616" s="646">
        <v>4.444</v>
      </c>
      <c r="M2616" s="646" t="s">
        <v>118</v>
      </c>
      <c r="N2616" s="657" t="s">
        <v>115</v>
      </c>
      <c r="O2616" s="646" t="s">
        <v>466</v>
      </c>
    </row>
    <row r="2617" spans="1:15">
      <c r="A2617" s="647">
        <v>2616</v>
      </c>
      <c r="B2617" s="647">
        <v>1750</v>
      </c>
      <c r="C2617" s="646" t="s">
        <v>183</v>
      </c>
      <c r="D2617" s="646">
        <v>61</v>
      </c>
      <c r="F2617" s="654" t="str">
        <f>IF(M2617="R",VLOOKUP(D2617,'Routes and Directions'!$A$2:$D$283,3,FALSE),VLOOKUP(D2617,'Routes and Directions'!$A$2:$D$283,4,FALSE))</f>
        <v>NB</v>
      </c>
      <c r="H2617" s="646">
        <v>19.440000000000001</v>
      </c>
      <c r="I2617" s="646">
        <v>21.27</v>
      </c>
      <c r="K2617" s="646">
        <v>4.444</v>
      </c>
      <c r="L2617" s="646">
        <v>6.274</v>
      </c>
      <c r="M2617" s="646" t="s">
        <v>118</v>
      </c>
      <c r="N2617" s="657" t="s">
        <v>123</v>
      </c>
      <c r="O2617" s="646" t="s">
        <v>466</v>
      </c>
    </row>
    <row r="2618" spans="1:15">
      <c r="A2618" s="647">
        <v>2617</v>
      </c>
      <c r="B2618" s="647">
        <v>1750</v>
      </c>
      <c r="C2618" s="646" t="s">
        <v>183</v>
      </c>
      <c r="D2618" s="646">
        <v>61</v>
      </c>
      <c r="F2618" s="654" t="str">
        <f>IF(M2618="R",VLOOKUP(D2618,'Routes and Directions'!$A$2:$D$283,3,FALSE),VLOOKUP(D2618,'Routes and Directions'!$A$2:$D$283,4,FALSE))</f>
        <v>NB</v>
      </c>
      <c r="H2618" s="646">
        <v>21.27</v>
      </c>
      <c r="I2618" s="646">
        <v>21.966999999999999</v>
      </c>
      <c r="K2618" s="646">
        <v>6.274</v>
      </c>
      <c r="L2618" s="646">
        <v>6.9710000000000001</v>
      </c>
      <c r="M2618" s="646" t="s">
        <v>118</v>
      </c>
      <c r="N2618" s="657" t="s">
        <v>115</v>
      </c>
      <c r="O2618" s="646" t="s">
        <v>466</v>
      </c>
    </row>
    <row r="2619" spans="1:15">
      <c r="A2619" s="647">
        <v>2618</v>
      </c>
      <c r="B2619" s="647">
        <v>1000</v>
      </c>
      <c r="C2619" s="646" t="s">
        <v>183</v>
      </c>
      <c r="D2619" s="646">
        <v>61</v>
      </c>
      <c r="F2619" s="654" t="str">
        <f>IF(M2619="R",VLOOKUP(D2619,'Routes and Directions'!$A$2:$D$283,3,FALSE),VLOOKUP(D2619,'Routes and Directions'!$A$2:$D$283,4,FALSE))</f>
        <v>SB</v>
      </c>
      <c r="H2619" s="646">
        <v>14.8</v>
      </c>
      <c r="I2619" s="646">
        <v>14.804</v>
      </c>
      <c r="K2619" s="646">
        <v>0</v>
      </c>
      <c r="L2619" s="646">
        <v>4.0000000000000001E-3</v>
      </c>
      <c r="M2619" s="646" t="s">
        <v>121</v>
      </c>
      <c r="N2619" s="657" t="s">
        <v>123</v>
      </c>
      <c r="O2619" s="646" t="s">
        <v>467</v>
      </c>
    </row>
    <row r="2620" spans="1:15">
      <c r="A2620" s="647">
        <v>2619</v>
      </c>
      <c r="B2620" s="647">
        <v>1100</v>
      </c>
      <c r="C2620" s="646" t="s">
        <v>183</v>
      </c>
      <c r="D2620" s="646">
        <v>61</v>
      </c>
      <c r="F2620" s="654" t="str">
        <f>IF(M2620="R",VLOOKUP(D2620,'Routes and Directions'!$A$2:$D$283,3,FALSE),VLOOKUP(D2620,'Routes and Directions'!$A$2:$D$283,4,FALSE))</f>
        <v>SB</v>
      </c>
      <c r="G2620" s="646" t="s">
        <v>118</v>
      </c>
      <c r="H2620" s="646">
        <v>15</v>
      </c>
      <c r="I2620" s="646">
        <v>15.9</v>
      </c>
      <c r="K2620" s="646">
        <v>4.0000000000000001E-3</v>
      </c>
      <c r="L2620" s="646">
        <v>0.90400000000000003</v>
      </c>
      <c r="M2620" s="646" t="s">
        <v>121</v>
      </c>
      <c r="N2620" s="657" t="s">
        <v>123</v>
      </c>
      <c r="O2620" s="646" t="s">
        <v>467</v>
      </c>
    </row>
    <row r="2621" spans="1:15">
      <c r="A2621" s="647">
        <v>2620</v>
      </c>
      <c r="B2621" s="647">
        <v>1750</v>
      </c>
      <c r="C2621" s="646" t="s">
        <v>183</v>
      </c>
      <c r="D2621" s="646">
        <v>61</v>
      </c>
      <c r="F2621" s="654" t="str">
        <f>IF(M2621="R",VLOOKUP(D2621,'Routes and Directions'!$A$2:$D$283,3,FALSE),VLOOKUP(D2621,'Routes and Directions'!$A$2:$D$283,4,FALSE))</f>
        <v>SB</v>
      </c>
      <c r="H2621" s="646">
        <v>15.9</v>
      </c>
      <c r="I2621" s="646">
        <v>15.936</v>
      </c>
      <c r="K2621" s="646">
        <v>0.90400000000000003</v>
      </c>
      <c r="L2621" s="646">
        <v>0.94</v>
      </c>
      <c r="M2621" s="646" t="s">
        <v>121</v>
      </c>
      <c r="N2621" s="657" t="s">
        <v>115</v>
      </c>
      <c r="O2621" s="646" t="s">
        <v>467</v>
      </c>
    </row>
    <row r="2622" spans="1:15">
      <c r="A2622" s="647">
        <v>2621</v>
      </c>
      <c r="B2622" s="647">
        <v>1750</v>
      </c>
      <c r="C2622" s="646" t="s">
        <v>183</v>
      </c>
      <c r="D2622" s="646">
        <v>61</v>
      </c>
      <c r="F2622" s="654" t="str">
        <f>IF(M2622="R",VLOOKUP(D2622,'Routes and Directions'!$A$2:$D$283,3,FALSE),VLOOKUP(D2622,'Routes and Directions'!$A$2:$D$283,4,FALSE))</f>
        <v>SB</v>
      </c>
      <c r="H2622" s="646">
        <v>15.936</v>
      </c>
      <c r="I2622" s="646">
        <v>17.100000000000001</v>
      </c>
      <c r="K2622" s="646">
        <v>0.94</v>
      </c>
      <c r="L2622" s="646">
        <v>2.1040000000000001</v>
      </c>
      <c r="M2622" s="646" t="s">
        <v>121</v>
      </c>
      <c r="N2622" s="657" t="s">
        <v>123</v>
      </c>
      <c r="O2622" s="646" t="s">
        <v>467</v>
      </c>
    </row>
    <row r="2623" spans="1:15">
      <c r="A2623" s="647">
        <v>2622</v>
      </c>
      <c r="B2623" s="647">
        <v>1750</v>
      </c>
      <c r="C2623" s="646" t="s">
        <v>183</v>
      </c>
      <c r="D2623" s="646">
        <v>61</v>
      </c>
      <c r="F2623" s="654" t="str">
        <f>IF(M2623="R",VLOOKUP(D2623,'Routes and Directions'!$A$2:$D$283,3,FALSE),VLOOKUP(D2623,'Routes and Directions'!$A$2:$D$283,4,FALSE))</f>
        <v>SB</v>
      </c>
      <c r="H2623" s="646">
        <v>17.100000000000001</v>
      </c>
      <c r="I2623" s="646">
        <v>18.382000000000001</v>
      </c>
      <c r="K2623" s="646">
        <v>2.1040000000000001</v>
      </c>
      <c r="L2623" s="646">
        <v>3.3860000000000001</v>
      </c>
      <c r="M2623" s="646" t="s">
        <v>121</v>
      </c>
      <c r="N2623" s="657" t="s">
        <v>115</v>
      </c>
      <c r="O2623" s="646" t="s">
        <v>467</v>
      </c>
    </row>
    <row r="2624" spans="1:15">
      <c r="A2624" s="647">
        <v>2623</v>
      </c>
      <c r="B2624" s="647">
        <v>1750</v>
      </c>
      <c r="C2624" s="646" t="s">
        <v>183</v>
      </c>
      <c r="D2624" s="646">
        <v>61</v>
      </c>
      <c r="F2624" s="654" t="str">
        <f>IF(M2624="R",VLOOKUP(D2624,'Routes and Directions'!$A$2:$D$283,3,FALSE),VLOOKUP(D2624,'Routes and Directions'!$A$2:$D$283,4,FALSE))</f>
        <v>SB</v>
      </c>
      <c r="H2624" s="646">
        <v>18.382000000000001</v>
      </c>
      <c r="I2624" s="646">
        <v>18.954000000000001</v>
      </c>
      <c r="K2624" s="646">
        <v>3.3860000000000001</v>
      </c>
      <c r="L2624" s="646">
        <v>3.9580000000000002</v>
      </c>
      <c r="M2624" s="646" t="s">
        <v>121</v>
      </c>
      <c r="N2624" s="657" t="s">
        <v>123</v>
      </c>
      <c r="O2624" s="646" t="s">
        <v>467</v>
      </c>
    </row>
    <row r="2625" spans="1:15">
      <c r="A2625" s="647">
        <v>2624</v>
      </c>
      <c r="B2625" s="647">
        <v>1750</v>
      </c>
      <c r="C2625" s="646" t="s">
        <v>183</v>
      </c>
      <c r="D2625" s="646">
        <v>61</v>
      </c>
      <c r="F2625" s="654" t="str">
        <f>IF(M2625="R",VLOOKUP(D2625,'Routes and Directions'!$A$2:$D$283,3,FALSE),VLOOKUP(D2625,'Routes and Directions'!$A$2:$D$283,4,FALSE))</f>
        <v>SB</v>
      </c>
      <c r="H2625" s="646">
        <v>18.954000000000001</v>
      </c>
      <c r="I2625" s="646">
        <v>19.440000000000001</v>
      </c>
      <c r="K2625" s="646">
        <v>3.9580000000000002</v>
      </c>
      <c r="L2625" s="646">
        <v>4.444</v>
      </c>
      <c r="M2625" s="646" t="s">
        <v>121</v>
      </c>
      <c r="N2625" s="657" t="s">
        <v>115</v>
      </c>
      <c r="O2625" s="646" t="s">
        <v>467</v>
      </c>
    </row>
    <row r="2626" spans="1:15">
      <c r="A2626" s="647">
        <v>2625</v>
      </c>
      <c r="B2626" s="647">
        <v>1750</v>
      </c>
      <c r="C2626" s="646" t="s">
        <v>183</v>
      </c>
      <c r="D2626" s="646">
        <v>61</v>
      </c>
      <c r="F2626" s="654" t="str">
        <f>IF(M2626="R",VLOOKUP(D2626,'Routes and Directions'!$A$2:$D$283,3,FALSE),VLOOKUP(D2626,'Routes and Directions'!$A$2:$D$283,4,FALSE))</f>
        <v>SB</v>
      </c>
      <c r="H2626" s="646">
        <v>19.440000000000001</v>
      </c>
      <c r="I2626" s="646">
        <v>21.27</v>
      </c>
      <c r="K2626" s="646">
        <v>4.444</v>
      </c>
      <c r="L2626" s="646">
        <v>6.274</v>
      </c>
      <c r="M2626" s="646" t="s">
        <v>121</v>
      </c>
      <c r="N2626" s="657" t="s">
        <v>123</v>
      </c>
      <c r="O2626" s="646" t="s">
        <v>467</v>
      </c>
    </row>
    <row r="2627" spans="1:15">
      <c r="A2627" s="647">
        <v>2626</v>
      </c>
      <c r="B2627" s="647">
        <v>1750</v>
      </c>
      <c r="C2627" s="646" t="s">
        <v>183</v>
      </c>
      <c r="D2627" s="646">
        <v>61</v>
      </c>
      <c r="F2627" s="654" t="str">
        <f>IF(M2627="R",VLOOKUP(D2627,'Routes and Directions'!$A$2:$D$283,3,FALSE),VLOOKUP(D2627,'Routes and Directions'!$A$2:$D$283,4,FALSE))</f>
        <v>SB</v>
      </c>
      <c r="H2627" s="646">
        <v>21.27</v>
      </c>
      <c r="I2627" s="646">
        <v>21.966999999999999</v>
      </c>
      <c r="K2627" s="646">
        <v>6.274</v>
      </c>
      <c r="L2627" s="646">
        <v>6.9710000000000001</v>
      </c>
      <c r="M2627" s="646" t="s">
        <v>121</v>
      </c>
      <c r="N2627" s="657" t="s">
        <v>115</v>
      </c>
      <c r="O2627" s="646" t="s">
        <v>467</v>
      </c>
    </row>
    <row r="2628" spans="1:15">
      <c r="A2628" s="647">
        <v>2627</v>
      </c>
      <c r="B2628" s="647">
        <v>100</v>
      </c>
      <c r="C2628" s="646" t="s">
        <v>205</v>
      </c>
      <c r="D2628" s="646">
        <v>62</v>
      </c>
      <c r="F2628" s="654" t="str">
        <f>IF(M2628="R",VLOOKUP(D2628,'Routes and Directions'!$A$2:$D$283,3,FALSE),VLOOKUP(D2628,'Routes and Directions'!$A$2:$D$283,4,FALSE))</f>
        <v>EB</v>
      </c>
      <c r="H2628" s="646">
        <v>0</v>
      </c>
      <c r="I2628" s="646">
        <v>0.503</v>
      </c>
      <c r="K2628" s="646">
        <v>0</v>
      </c>
      <c r="L2628" s="646">
        <v>0.503</v>
      </c>
      <c r="M2628" s="646" t="s">
        <v>118</v>
      </c>
      <c r="N2628" s="657" t="s">
        <v>123</v>
      </c>
      <c r="O2628" s="646" t="s">
        <v>468</v>
      </c>
    </row>
    <row r="2629" spans="1:15">
      <c r="A2629" s="647">
        <v>2628</v>
      </c>
      <c r="B2629" s="647">
        <v>500</v>
      </c>
      <c r="C2629" s="646" t="s">
        <v>205</v>
      </c>
      <c r="D2629" s="646">
        <v>62</v>
      </c>
      <c r="F2629" s="654" t="str">
        <f>IF(M2629="R",VLOOKUP(D2629,'Routes and Directions'!$A$2:$D$283,3,FALSE),VLOOKUP(D2629,'Routes and Directions'!$A$2:$D$283,4,FALSE))</f>
        <v>EB</v>
      </c>
      <c r="G2629" s="646" t="s">
        <v>118</v>
      </c>
      <c r="H2629" s="646">
        <v>0.503</v>
      </c>
      <c r="I2629" s="646">
        <v>6.9669999999999996</v>
      </c>
      <c r="K2629" s="646">
        <v>0.503</v>
      </c>
      <c r="L2629" s="646">
        <v>6.9669999999999996</v>
      </c>
      <c r="M2629" s="646" t="s">
        <v>118</v>
      </c>
      <c r="N2629" s="657" t="s">
        <v>123</v>
      </c>
      <c r="O2629" s="646" t="s">
        <v>468</v>
      </c>
    </row>
    <row r="2630" spans="1:15">
      <c r="A2630" s="647">
        <v>2629</v>
      </c>
      <c r="B2630" s="647">
        <v>2500</v>
      </c>
      <c r="C2630" s="646" t="s">
        <v>205</v>
      </c>
      <c r="D2630" s="646">
        <v>62</v>
      </c>
      <c r="F2630" s="654" t="str">
        <f>IF(M2630="R",VLOOKUP(D2630,'Routes and Directions'!$A$2:$D$283,3,FALSE),VLOOKUP(D2630,'Routes and Directions'!$A$2:$D$283,4,FALSE))</f>
        <v>EB</v>
      </c>
      <c r="H2630" s="646">
        <v>7.43</v>
      </c>
      <c r="I2630" s="646">
        <v>9.2370000000000001</v>
      </c>
      <c r="K2630" s="646">
        <v>6.9669999999999996</v>
      </c>
      <c r="L2630" s="646">
        <v>8.7739999999999991</v>
      </c>
      <c r="M2630" s="646" t="s">
        <v>118</v>
      </c>
      <c r="N2630" s="657" t="s">
        <v>123</v>
      </c>
      <c r="O2630" s="646" t="s">
        <v>468</v>
      </c>
    </row>
    <row r="2631" spans="1:15">
      <c r="A2631" s="647">
        <v>2630</v>
      </c>
      <c r="B2631" s="647">
        <v>2700</v>
      </c>
      <c r="C2631" s="646" t="s">
        <v>206</v>
      </c>
      <c r="D2631" s="646">
        <v>62</v>
      </c>
      <c r="F2631" s="654" t="str">
        <f>IF(M2631="R",VLOOKUP(D2631,'Routes and Directions'!$A$2:$D$283,3,FALSE),VLOOKUP(D2631,'Routes and Directions'!$A$2:$D$283,4,FALSE))</f>
        <v>EB</v>
      </c>
      <c r="H2631" s="646">
        <v>0</v>
      </c>
      <c r="I2631" s="646">
        <v>6.968</v>
      </c>
      <c r="K2631" s="646">
        <v>8.7739999999999991</v>
      </c>
      <c r="L2631" s="646">
        <v>15.742000000000001</v>
      </c>
      <c r="M2631" s="646" t="s">
        <v>118</v>
      </c>
      <c r="N2631" s="657" t="s">
        <v>123</v>
      </c>
      <c r="O2631" s="646" t="s">
        <v>468</v>
      </c>
    </row>
    <row r="2632" spans="1:15">
      <c r="A2632" s="647">
        <v>2631</v>
      </c>
      <c r="B2632" s="647">
        <v>2700</v>
      </c>
      <c r="C2632" s="646" t="s">
        <v>206</v>
      </c>
      <c r="D2632" s="646">
        <v>62</v>
      </c>
      <c r="F2632" s="654" t="str">
        <f>IF(M2632="R",VLOOKUP(D2632,'Routes and Directions'!$A$2:$D$283,3,FALSE),VLOOKUP(D2632,'Routes and Directions'!$A$2:$D$283,4,FALSE))</f>
        <v>EB</v>
      </c>
      <c r="H2632" s="646">
        <v>6.968</v>
      </c>
      <c r="I2632" s="646">
        <v>7.2380000000000004</v>
      </c>
      <c r="K2632" s="646">
        <v>15.742000000000001</v>
      </c>
      <c r="L2632" s="646">
        <v>16.012</v>
      </c>
      <c r="M2632" s="646" t="s">
        <v>118</v>
      </c>
      <c r="N2632" s="657" t="s">
        <v>115</v>
      </c>
      <c r="O2632" s="646" t="s">
        <v>468</v>
      </c>
    </row>
    <row r="2633" spans="1:15">
      <c r="A2633" s="647">
        <v>2632</v>
      </c>
      <c r="B2633" s="647">
        <v>2700</v>
      </c>
      <c r="C2633" s="646" t="s">
        <v>206</v>
      </c>
      <c r="D2633" s="646">
        <v>62</v>
      </c>
      <c r="F2633" s="654" t="str">
        <f>IF(M2633="R",VLOOKUP(D2633,'Routes and Directions'!$A$2:$D$283,3,FALSE),VLOOKUP(D2633,'Routes and Directions'!$A$2:$D$283,4,FALSE))</f>
        <v>EB</v>
      </c>
      <c r="H2633" s="646">
        <v>7.2380000000000004</v>
      </c>
      <c r="I2633" s="646">
        <v>16.8</v>
      </c>
      <c r="K2633" s="646">
        <v>16.012</v>
      </c>
      <c r="L2633" s="646">
        <v>25.574000000000002</v>
      </c>
      <c r="M2633" s="646" t="s">
        <v>118</v>
      </c>
      <c r="N2633" s="657" t="s">
        <v>123</v>
      </c>
      <c r="O2633" s="646" t="s">
        <v>468</v>
      </c>
    </row>
    <row r="2634" spans="1:15">
      <c r="A2634" s="647">
        <v>2633</v>
      </c>
      <c r="B2634" s="647">
        <v>2700</v>
      </c>
      <c r="C2634" s="646" t="s">
        <v>206</v>
      </c>
      <c r="D2634" s="646">
        <v>62</v>
      </c>
      <c r="F2634" s="654" t="str">
        <f>IF(M2634="R",VLOOKUP(D2634,'Routes and Directions'!$A$2:$D$283,3,FALSE),VLOOKUP(D2634,'Routes and Directions'!$A$2:$D$283,4,FALSE))</f>
        <v>EB</v>
      </c>
      <c r="H2634" s="646">
        <v>16.8</v>
      </c>
      <c r="I2634" s="646">
        <v>18.146000000000001</v>
      </c>
      <c r="K2634" s="646">
        <v>25.574000000000002</v>
      </c>
      <c r="L2634" s="646">
        <v>26.92</v>
      </c>
      <c r="M2634" s="646" t="s">
        <v>118</v>
      </c>
      <c r="N2634" s="657" t="s">
        <v>115</v>
      </c>
      <c r="O2634" s="646" t="s">
        <v>468</v>
      </c>
    </row>
    <row r="2635" spans="1:15">
      <c r="A2635" s="647">
        <v>2634</v>
      </c>
      <c r="B2635" s="647">
        <v>2700</v>
      </c>
      <c r="C2635" s="646" t="s">
        <v>206</v>
      </c>
      <c r="D2635" s="646">
        <v>62</v>
      </c>
      <c r="F2635" s="654" t="str">
        <f>IF(M2635="R",VLOOKUP(D2635,'Routes and Directions'!$A$2:$D$283,3,FALSE),VLOOKUP(D2635,'Routes and Directions'!$A$2:$D$283,4,FALSE))</f>
        <v>EB</v>
      </c>
      <c r="H2635" s="646">
        <v>18.146000000000001</v>
      </c>
      <c r="I2635" s="646">
        <v>19.100000000000001</v>
      </c>
      <c r="K2635" s="646">
        <v>26.92</v>
      </c>
      <c r="L2635" s="646">
        <v>27.873999999999999</v>
      </c>
      <c r="M2635" s="646" t="s">
        <v>118</v>
      </c>
      <c r="N2635" s="657" t="s">
        <v>123</v>
      </c>
      <c r="O2635" s="646" t="s">
        <v>468</v>
      </c>
    </row>
    <row r="2636" spans="1:15">
      <c r="A2636" s="647">
        <v>2635</v>
      </c>
      <c r="B2636" s="647">
        <v>2700</v>
      </c>
      <c r="C2636" s="646" t="s">
        <v>206</v>
      </c>
      <c r="D2636" s="646">
        <v>62</v>
      </c>
      <c r="F2636" s="654" t="str">
        <f>IF(M2636="R",VLOOKUP(D2636,'Routes and Directions'!$A$2:$D$283,3,FALSE),VLOOKUP(D2636,'Routes and Directions'!$A$2:$D$283,4,FALSE))</f>
        <v>EB</v>
      </c>
      <c r="H2636" s="646">
        <v>19.100000000000001</v>
      </c>
      <c r="I2636" s="646">
        <v>19.420000000000002</v>
      </c>
      <c r="K2636" s="646">
        <v>27.873999999999999</v>
      </c>
      <c r="L2636" s="646">
        <v>28.193999999999999</v>
      </c>
      <c r="M2636" s="646" t="s">
        <v>118</v>
      </c>
      <c r="N2636" s="657" t="s">
        <v>115</v>
      </c>
      <c r="O2636" s="646" t="s">
        <v>468</v>
      </c>
    </row>
    <row r="2637" spans="1:15">
      <c r="A2637" s="647">
        <v>2636</v>
      </c>
      <c r="B2637" s="647">
        <v>2700</v>
      </c>
      <c r="C2637" s="646" t="s">
        <v>206</v>
      </c>
      <c r="D2637" s="646">
        <v>62</v>
      </c>
      <c r="F2637" s="654" t="str">
        <f>IF(M2637="R",VLOOKUP(D2637,'Routes and Directions'!$A$2:$D$283,3,FALSE),VLOOKUP(D2637,'Routes and Directions'!$A$2:$D$283,4,FALSE))</f>
        <v>EB</v>
      </c>
      <c r="H2637" s="646">
        <v>19.420000000000002</v>
      </c>
      <c r="I2637" s="646">
        <v>19.68</v>
      </c>
      <c r="K2637" s="646">
        <v>28.193999999999999</v>
      </c>
      <c r="L2637" s="646">
        <v>28.454000000000001</v>
      </c>
      <c r="M2637" s="646" t="s">
        <v>118</v>
      </c>
      <c r="N2637" s="657" t="s">
        <v>123</v>
      </c>
      <c r="O2637" s="646" t="s">
        <v>468</v>
      </c>
    </row>
    <row r="2638" spans="1:15">
      <c r="A2638" s="647">
        <v>2637</v>
      </c>
      <c r="B2638" s="647">
        <v>2700</v>
      </c>
      <c r="C2638" s="646" t="s">
        <v>206</v>
      </c>
      <c r="D2638" s="646">
        <v>62</v>
      </c>
      <c r="F2638" s="654" t="str">
        <f>IF(M2638="R",VLOOKUP(D2638,'Routes and Directions'!$A$2:$D$283,3,FALSE),VLOOKUP(D2638,'Routes and Directions'!$A$2:$D$283,4,FALSE))</f>
        <v>EB</v>
      </c>
      <c r="H2638" s="646">
        <v>19.68</v>
      </c>
      <c r="I2638" s="646">
        <v>20.471</v>
      </c>
      <c r="K2638" s="646">
        <v>28.454000000000001</v>
      </c>
      <c r="L2638" s="646">
        <v>29.245000000000001</v>
      </c>
      <c r="M2638" s="646" t="s">
        <v>118</v>
      </c>
      <c r="N2638" s="657" t="s">
        <v>115</v>
      </c>
      <c r="O2638" s="646" t="s">
        <v>468</v>
      </c>
    </row>
    <row r="2639" spans="1:15">
      <c r="A2639" s="647">
        <v>2638</v>
      </c>
      <c r="B2639" s="647">
        <v>2700</v>
      </c>
      <c r="C2639" s="646" t="s">
        <v>206</v>
      </c>
      <c r="D2639" s="646">
        <v>62</v>
      </c>
      <c r="F2639" s="654" t="str">
        <f>IF(M2639="R",VLOOKUP(D2639,'Routes and Directions'!$A$2:$D$283,3,FALSE),VLOOKUP(D2639,'Routes and Directions'!$A$2:$D$283,4,FALSE))</f>
        <v>EB</v>
      </c>
      <c r="H2639" s="646">
        <v>20.471</v>
      </c>
      <c r="I2639" s="646">
        <v>22.164999999999999</v>
      </c>
      <c r="K2639" s="646">
        <v>29.245000000000001</v>
      </c>
      <c r="L2639" s="646">
        <v>30.939</v>
      </c>
      <c r="M2639" s="646" t="s">
        <v>118</v>
      </c>
      <c r="N2639" s="657" t="s">
        <v>123</v>
      </c>
      <c r="O2639" s="646" t="s">
        <v>468</v>
      </c>
    </row>
    <row r="2640" spans="1:15">
      <c r="A2640" s="647">
        <v>2639</v>
      </c>
      <c r="B2640" s="647">
        <v>2700</v>
      </c>
      <c r="C2640" s="646" t="s">
        <v>206</v>
      </c>
      <c r="D2640" s="646">
        <v>62</v>
      </c>
      <c r="F2640" s="654" t="str">
        <f>IF(M2640="R",VLOOKUP(D2640,'Routes and Directions'!$A$2:$D$283,3,FALSE),VLOOKUP(D2640,'Routes and Directions'!$A$2:$D$283,4,FALSE))</f>
        <v>EB</v>
      </c>
      <c r="H2640" s="646">
        <v>22.164999999999999</v>
      </c>
      <c r="I2640" s="646">
        <v>23.158000000000001</v>
      </c>
      <c r="K2640" s="646">
        <v>30.939</v>
      </c>
      <c r="L2640" s="646">
        <v>31.931999999999999</v>
      </c>
      <c r="M2640" s="646" t="s">
        <v>118</v>
      </c>
      <c r="N2640" s="657" t="s">
        <v>115</v>
      </c>
      <c r="O2640" s="646" t="s">
        <v>468</v>
      </c>
    </row>
    <row r="2641" spans="1:15">
      <c r="A2641" s="647">
        <v>2640</v>
      </c>
      <c r="B2641" s="647">
        <v>2700</v>
      </c>
      <c r="C2641" s="646" t="s">
        <v>206</v>
      </c>
      <c r="D2641" s="646">
        <v>62</v>
      </c>
      <c r="F2641" s="654" t="str">
        <f>IF(M2641="R",VLOOKUP(D2641,'Routes and Directions'!$A$2:$D$283,3,FALSE),VLOOKUP(D2641,'Routes and Directions'!$A$2:$D$283,4,FALSE))</f>
        <v>EB</v>
      </c>
      <c r="H2641" s="646">
        <v>23.158000000000001</v>
      </c>
      <c r="I2641" s="646">
        <v>24.294</v>
      </c>
      <c r="K2641" s="646">
        <v>31.931999999999999</v>
      </c>
      <c r="L2641" s="646">
        <v>33.067999999999998</v>
      </c>
      <c r="M2641" s="646" t="s">
        <v>118</v>
      </c>
      <c r="N2641" s="657" t="s">
        <v>123</v>
      </c>
      <c r="O2641" s="646" t="s">
        <v>468</v>
      </c>
    </row>
    <row r="2642" spans="1:15">
      <c r="A2642" s="647">
        <v>2641</v>
      </c>
      <c r="B2642" s="647">
        <v>2700</v>
      </c>
      <c r="C2642" s="646" t="s">
        <v>206</v>
      </c>
      <c r="D2642" s="646">
        <v>62</v>
      </c>
      <c r="F2642" s="654" t="str">
        <f>IF(M2642="R",VLOOKUP(D2642,'Routes and Directions'!$A$2:$D$283,3,FALSE),VLOOKUP(D2642,'Routes and Directions'!$A$2:$D$283,4,FALSE))</f>
        <v>EB</v>
      </c>
      <c r="H2642" s="646">
        <v>24.294</v>
      </c>
      <c r="I2642" s="646">
        <v>26.661000000000001</v>
      </c>
      <c r="K2642" s="646">
        <v>33.067999999999998</v>
      </c>
      <c r="L2642" s="646">
        <v>35.435000000000002</v>
      </c>
      <c r="M2642" s="646" t="s">
        <v>118</v>
      </c>
      <c r="N2642" s="657" t="s">
        <v>115</v>
      </c>
      <c r="O2642" s="646" t="s">
        <v>468</v>
      </c>
    </row>
    <row r="2643" spans="1:15">
      <c r="A2643" s="647">
        <v>2642</v>
      </c>
      <c r="B2643" s="647">
        <v>2700</v>
      </c>
      <c r="C2643" s="646" t="s">
        <v>206</v>
      </c>
      <c r="D2643" s="646">
        <v>62</v>
      </c>
      <c r="F2643" s="654" t="str">
        <f>IF(M2643="R",VLOOKUP(D2643,'Routes and Directions'!$A$2:$D$283,3,FALSE),VLOOKUP(D2643,'Routes and Directions'!$A$2:$D$283,4,FALSE))</f>
        <v>EB</v>
      </c>
      <c r="H2643" s="646">
        <v>26.661000000000001</v>
      </c>
      <c r="I2643" s="646">
        <v>27.797000000000001</v>
      </c>
      <c r="K2643" s="646">
        <v>35.435000000000002</v>
      </c>
      <c r="L2643" s="646">
        <v>36.570999999999998</v>
      </c>
      <c r="M2643" s="646" t="s">
        <v>118</v>
      </c>
      <c r="N2643" s="657" t="s">
        <v>123</v>
      </c>
      <c r="O2643" s="646" t="s">
        <v>468</v>
      </c>
    </row>
    <row r="2644" spans="1:15">
      <c r="A2644" s="647">
        <v>2643</v>
      </c>
      <c r="B2644" s="647">
        <v>2700</v>
      </c>
      <c r="C2644" s="646" t="s">
        <v>206</v>
      </c>
      <c r="D2644" s="646">
        <v>62</v>
      </c>
      <c r="F2644" s="654" t="str">
        <f>IF(M2644="R",VLOOKUP(D2644,'Routes and Directions'!$A$2:$D$283,3,FALSE),VLOOKUP(D2644,'Routes and Directions'!$A$2:$D$283,4,FALSE))</f>
        <v>EB</v>
      </c>
      <c r="H2644" s="646">
        <v>27.797000000000001</v>
      </c>
      <c r="I2644" s="646">
        <v>28.914000000000001</v>
      </c>
      <c r="K2644" s="646">
        <v>36.570999999999998</v>
      </c>
      <c r="L2644" s="646">
        <v>37.688000000000002</v>
      </c>
      <c r="M2644" s="646" t="s">
        <v>118</v>
      </c>
      <c r="N2644" s="657" t="s">
        <v>115</v>
      </c>
      <c r="O2644" s="646" t="s">
        <v>468</v>
      </c>
    </row>
    <row r="2645" spans="1:15">
      <c r="A2645" s="647">
        <v>2644</v>
      </c>
      <c r="B2645" s="647">
        <v>2700</v>
      </c>
      <c r="C2645" s="646" t="s">
        <v>206</v>
      </c>
      <c r="D2645" s="646">
        <v>62</v>
      </c>
      <c r="F2645" s="654" t="str">
        <f>IF(M2645="R",VLOOKUP(D2645,'Routes and Directions'!$A$2:$D$283,3,FALSE),VLOOKUP(D2645,'Routes and Directions'!$A$2:$D$283,4,FALSE))</f>
        <v>EB</v>
      </c>
      <c r="H2645" s="646">
        <v>28.914000000000001</v>
      </c>
      <c r="I2645" s="646">
        <v>29.309000000000001</v>
      </c>
      <c r="K2645" s="646">
        <v>37.688000000000002</v>
      </c>
      <c r="L2645" s="646">
        <v>38.082999999999998</v>
      </c>
      <c r="M2645" s="646" t="s">
        <v>118</v>
      </c>
      <c r="N2645" s="657" t="s">
        <v>123</v>
      </c>
      <c r="O2645" s="646" t="s">
        <v>468</v>
      </c>
    </row>
    <row r="2646" spans="1:15">
      <c r="A2646" s="647">
        <v>2645</v>
      </c>
      <c r="B2646" s="647">
        <v>2700</v>
      </c>
      <c r="C2646" s="646" t="s">
        <v>206</v>
      </c>
      <c r="D2646" s="646">
        <v>62</v>
      </c>
      <c r="F2646" s="654" t="str">
        <f>IF(M2646="R",VLOOKUP(D2646,'Routes and Directions'!$A$2:$D$283,3,FALSE),VLOOKUP(D2646,'Routes and Directions'!$A$2:$D$283,4,FALSE))</f>
        <v>EB</v>
      </c>
      <c r="H2646" s="646">
        <v>29.309000000000001</v>
      </c>
      <c r="I2646" s="646">
        <v>30.189</v>
      </c>
      <c r="K2646" s="646">
        <v>38.082999999999998</v>
      </c>
      <c r="L2646" s="646">
        <v>38.963000000000001</v>
      </c>
      <c r="M2646" s="646" t="s">
        <v>118</v>
      </c>
      <c r="N2646" s="657" t="s">
        <v>115</v>
      </c>
      <c r="O2646" s="646" t="s">
        <v>468</v>
      </c>
    </row>
    <row r="2647" spans="1:15">
      <c r="A2647" s="647">
        <v>2646</v>
      </c>
      <c r="B2647" s="647">
        <v>2700</v>
      </c>
      <c r="C2647" s="646" t="s">
        <v>206</v>
      </c>
      <c r="D2647" s="646">
        <v>62</v>
      </c>
      <c r="F2647" s="654" t="str">
        <f>IF(M2647="R",VLOOKUP(D2647,'Routes and Directions'!$A$2:$D$283,3,FALSE),VLOOKUP(D2647,'Routes and Directions'!$A$2:$D$283,4,FALSE))</f>
        <v>EB</v>
      </c>
      <c r="H2647" s="646">
        <v>30.189</v>
      </c>
      <c r="I2647" s="646">
        <v>30.695</v>
      </c>
      <c r="K2647" s="646">
        <v>38.963000000000001</v>
      </c>
      <c r="L2647" s="646">
        <v>39.469000000000001</v>
      </c>
      <c r="M2647" s="646" t="s">
        <v>118</v>
      </c>
      <c r="N2647" s="657" t="s">
        <v>123</v>
      </c>
      <c r="O2647" s="646" t="s">
        <v>468</v>
      </c>
    </row>
    <row r="2648" spans="1:15">
      <c r="A2648" s="647">
        <v>2647</v>
      </c>
      <c r="B2648" s="647">
        <v>2700</v>
      </c>
      <c r="C2648" s="646" t="s">
        <v>206</v>
      </c>
      <c r="D2648" s="646">
        <v>62</v>
      </c>
      <c r="F2648" s="654" t="str">
        <f>IF(M2648="R",VLOOKUP(D2648,'Routes and Directions'!$A$2:$D$283,3,FALSE),VLOOKUP(D2648,'Routes and Directions'!$A$2:$D$283,4,FALSE))</f>
        <v>EB</v>
      </c>
      <c r="H2648" s="646">
        <v>30.695</v>
      </c>
      <c r="I2648" s="646">
        <v>30.992999999999999</v>
      </c>
      <c r="K2648" s="646">
        <v>39.469000000000001</v>
      </c>
      <c r="L2648" s="646">
        <v>39.767000000000003</v>
      </c>
      <c r="M2648" s="646" t="s">
        <v>118</v>
      </c>
      <c r="N2648" s="657" t="s">
        <v>115</v>
      </c>
      <c r="O2648" s="646" t="s">
        <v>468</v>
      </c>
    </row>
    <row r="2649" spans="1:15">
      <c r="A2649" s="647">
        <v>2648</v>
      </c>
      <c r="B2649" s="647">
        <v>2700</v>
      </c>
      <c r="C2649" s="646" t="s">
        <v>206</v>
      </c>
      <c r="D2649" s="646">
        <v>62</v>
      </c>
      <c r="F2649" s="654" t="str">
        <f>IF(M2649="R",VLOOKUP(D2649,'Routes and Directions'!$A$2:$D$283,3,FALSE),VLOOKUP(D2649,'Routes and Directions'!$A$2:$D$283,4,FALSE))</f>
        <v>EB</v>
      </c>
      <c r="H2649" s="646">
        <v>30.992999999999999</v>
      </c>
      <c r="I2649" s="646">
        <v>32.203000000000003</v>
      </c>
      <c r="K2649" s="646">
        <v>39.767000000000003</v>
      </c>
      <c r="L2649" s="646">
        <v>40.976999999999997</v>
      </c>
      <c r="M2649" s="646" t="s">
        <v>118</v>
      </c>
      <c r="N2649" s="657" t="s">
        <v>123</v>
      </c>
      <c r="O2649" s="646" t="s">
        <v>468</v>
      </c>
    </row>
    <row r="2650" spans="1:15">
      <c r="A2650" s="647">
        <v>2649</v>
      </c>
      <c r="B2650" s="647">
        <v>2700</v>
      </c>
      <c r="C2650" s="646" t="s">
        <v>206</v>
      </c>
      <c r="D2650" s="646">
        <v>62</v>
      </c>
      <c r="F2650" s="654" t="str">
        <f>IF(M2650="R",VLOOKUP(D2650,'Routes and Directions'!$A$2:$D$283,3,FALSE),VLOOKUP(D2650,'Routes and Directions'!$A$2:$D$283,4,FALSE))</f>
        <v>EB</v>
      </c>
      <c r="H2650" s="646">
        <v>32.203000000000003</v>
      </c>
      <c r="I2650" s="646">
        <v>63.033999999999999</v>
      </c>
      <c r="K2650" s="646">
        <v>40.976999999999997</v>
      </c>
      <c r="L2650" s="646">
        <v>71.808000000000007</v>
      </c>
      <c r="M2650" s="646" t="s">
        <v>118</v>
      </c>
      <c r="N2650" s="657" t="s">
        <v>115</v>
      </c>
      <c r="O2650" s="646" t="s">
        <v>468</v>
      </c>
    </row>
    <row r="2651" spans="1:15">
      <c r="A2651" s="647">
        <v>2650</v>
      </c>
      <c r="B2651" s="647">
        <v>14930</v>
      </c>
      <c r="C2651" s="646" t="s">
        <v>206</v>
      </c>
      <c r="D2651" s="646">
        <v>62</v>
      </c>
      <c r="F2651" s="654" t="str">
        <f>IF(M2651="R",VLOOKUP(D2651,'Routes and Directions'!$A$2:$D$283,3,FALSE),VLOOKUP(D2651,'Routes and Directions'!$A$2:$D$283,4,FALSE))</f>
        <v>EB</v>
      </c>
      <c r="G2651" s="646" t="s">
        <v>118</v>
      </c>
      <c r="H2651" s="646">
        <v>63.033999999999999</v>
      </c>
      <c r="I2651" s="646">
        <v>63.551000000000002</v>
      </c>
      <c r="K2651" s="646">
        <v>71.808000000000007</v>
      </c>
      <c r="L2651" s="646">
        <v>72.325000000000003</v>
      </c>
      <c r="M2651" s="646" t="s">
        <v>118</v>
      </c>
      <c r="N2651" s="657" t="s">
        <v>115</v>
      </c>
      <c r="O2651" s="646" t="s">
        <v>468</v>
      </c>
    </row>
    <row r="2652" spans="1:15">
      <c r="A2652" s="647">
        <v>2651</v>
      </c>
      <c r="B2652" s="647">
        <v>14980</v>
      </c>
      <c r="C2652" s="646" t="s">
        <v>206</v>
      </c>
      <c r="D2652" s="646">
        <v>62</v>
      </c>
      <c r="F2652" s="654" t="str">
        <f>IF(M2652="R",VLOOKUP(D2652,'Routes and Directions'!$A$2:$D$283,3,FALSE),VLOOKUP(D2652,'Routes and Directions'!$A$2:$D$283,4,FALSE))</f>
        <v>EB</v>
      </c>
      <c r="H2652" s="646">
        <v>63.604999999999997</v>
      </c>
      <c r="I2652" s="646">
        <v>79.475999999999999</v>
      </c>
      <c r="K2652" s="646">
        <v>72.325000000000003</v>
      </c>
      <c r="L2652" s="646">
        <v>88.195999999999998</v>
      </c>
      <c r="M2652" s="646" t="s">
        <v>118</v>
      </c>
      <c r="N2652" s="657" t="s">
        <v>115</v>
      </c>
      <c r="O2652" s="646" t="s">
        <v>468</v>
      </c>
    </row>
    <row r="2653" spans="1:15">
      <c r="A2653" s="647">
        <v>2652</v>
      </c>
      <c r="B2653" s="647">
        <v>15700</v>
      </c>
      <c r="C2653" s="646" t="s">
        <v>205</v>
      </c>
      <c r="D2653" s="646">
        <v>62</v>
      </c>
      <c r="F2653" s="654" t="str">
        <f>IF(M2653="R",VLOOKUP(D2653,'Routes and Directions'!$A$2:$D$283,3,FALSE),VLOOKUP(D2653,'Routes and Directions'!$A$2:$D$283,4,FALSE))</f>
        <v>EB</v>
      </c>
      <c r="H2653" s="646">
        <v>79.475999999999999</v>
      </c>
      <c r="I2653" s="646">
        <v>90.203000000000003</v>
      </c>
      <c r="K2653" s="646">
        <v>88.195999999999998</v>
      </c>
      <c r="L2653" s="646">
        <v>98.923000000000002</v>
      </c>
      <c r="M2653" s="646" t="s">
        <v>118</v>
      </c>
      <c r="N2653" s="657" t="s">
        <v>115</v>
      </c>
      <c r="O2653" s="646" t="s">
        <v>468</v>
      </c>
    </row>
    <row r="2654" spans="1:15">
      <c r="A2654" s="647">
        <v>2653</v>
      </c>
      <c r="B2654" s="647">
        <v>16300</v>
      </c>
      <c r="C2654" s="646" t="s">
        <v>206</v>
      </c>
      <c r="D2654" s="646">
        <v>62</v>
      </c>
      <c r="F2654" s="654" t="str">
        <f>IF(M2654="R",VLOOKUP(D2654,'Routes and Directions'!$A$2:$D$283,3,FALSE),VLOOKUP(D2654,'Routes and Directions'!$A$2:$D$283,4,FALSE))</f>
        <v>EB</v>
      </c>
      <c r="H2654" s="646">
        <v>90.203000000000003</v>
      </c>
      <c r="I2654" s="646">
        <v>142.71799999999999</v>
      </c>
      <c r="K2654" s="646">
        <v>98.923000000000002</v>
      </c>
      <c r="L2654" s="646">
        <v>151.43799999999999</v>
      </c>
      <c r="M2654" s="646" t="s">
        <v>118</v>
      </c>
      <c r="N2654" s="657" t="s">
        <v>115</v>
      </c>
      <c r="O2654" s="646" t="s">
        <v>468</v>
      </c>
    </row>
    <row r="2655" spans="1:15">
      <c r="A2655" s="647">
        <v>2654</v>
      </c>
      <c r="B2655" s="647">
        <v>100</v>
      </c>
      <c r="C2655" s="646" t="s">
        <v>205</v>
      </c>
      <c r="D2655" s="646">
        <v>62</v>
      </c>
      <c r="F2655" s="654" t="str">
        <f>IF(M2655="R",VLOOKUP(D2655,'Routes and Directions'!$A$2:$D$283,3,FALSE),VLOOKUP(D2655,'Routes and Directions'!$A$2:$D$283,4,FALSE))</f>
        <v>WB</v>
      </c>
      <c r="H2655" s="646">
        <v>0</v>
      </c>
      <c r="I2655" s="646">
        <v>0.503</v>
      </c>
      <c r="K2655" s="646">
        <v>0</v>
      </c>
      <c r="L2655" s="646">
        <v>0.503</v>
      </c>
      <c r="M2655" s="646" t="s">
        <v>121</v>
      </c>
      <c r="N2655" s="657" t="s">
        <v>123</v>
      </c>
      <c r="O2655" s="646" t="s">
        <v>469</v>
      </c>
    </row>
    <row r="2656" spans="1:15">
      <c r="A2656" s="647">
        <v>2655</v>
      </c>
      <c r="B2656" s="647">
        <v>500</v>
      </c>
      <c r="C2656" s="646" t="s">
        <v>205</v>
      </c>
      <c r="D2656" s="646">
        <v>62</v>
      </c>
      <c r="F2656" s="654" t="str">
        <f>IF(M2656="R",VLOOKUP(D2656,'Routes and Directions'!$A$2:$D$283,3,FALSE),VLOOKUP(D2656,'Routes and Directions'!$A$2:$D$283,4,FALSE))</f>
        <v>WB</v>
      </c>
      <c r="G2656" s="646" t="s">
        <v>118</v>
      </c>
      <c r="H2656" s="646">
        <v>0.503</v>
      </c>
      <c r="I2656" s="646">
        <v>6.9669999999999996</v>
      </c>
      <c r="K2656" s="646">
        <v>0.503</v>
      </c>
      <c r="L2656" s="646">
        <v>6.9669999999999996</v>
      </c>
      <c r="M2656" s="646" t="s">
        <v>121</v>
      </c>
      <c r="N2656" s="657" t="s">
        <v>123</v>
      </c>
      <c r="O2656" s="646" t="s">
        <v>469</v>
      </c>
    </row>
    <row r="2657" spans="1:15">
      <c r="A2657" s="647">
        <v>2656</v>
      </c>
      <c r="B2657" s="647">
        <v>2500</v>
      </c>
      <c r="C2657" s="646" t="s">
        <v>205</v>
      </c>
      <c r="D2657" s="646">
        <v>62</v>
      </c>
      <c r="F2657" s="654" t="str">
        <f>IF(M2657="R",VLOOKUP(D2657,'Routes and Directions'!$A$2:$D$283,3,FALSE),VLOOKUP(D2657,'Routes and Directions'!$A$2:$D$283,4,FALSE))</f>
        <v>WB</v>
      </c>
      <c r="H2657" s="646">
        <v>7.43</v>
      </c>
      <c r="I2657" s="646">
        <v>9.2370000000000001</v>
      </c>
      <c r="K2657" s="646">
        <v>6.9669999999999996</v>
      </c>
      <c r="L2657" s="646">
        <v>8.7739999999999991</v>
      </c>
      <c r="M2657" s="646" t="s">
        <v>121</v>
      </c>
      <c r="N2657" s="657" t="s">
        <v>123</v>
      </c>
      <c r="O2657" s="646" t="s">
        <v>469</v>
      </c>
    </row>
    <row r="2658" spans="1:15">
      <c r="A2658" s="647">
        <v>2657</v>
      </c>
      <c r="B2658" s="647">
        <v>2700</v>
      </c>
      <c r="C2658" s="646" t="s">
        <v>206</v>
      </c>
      <c r="D2658" s="646">
        <v>62</v>
      </c>
      <c r="F2658" s="654" t="str">
        <f>IF(M2658="R",VLOOKUP(D2658,'Routes and Directions'!$A$2:$D$283,3,FALSE),VLOOKUP(D2658,'Routes and Directions'!$A$2:$D$283,4,FALSE))</f>
        <v>WB</v>
      </c>
      <c r="H2658" s="646">
        <v>0</v>
      </c>
      <c r="I2658" s="646">
        <v>6.968</v>
      </c>
      <c r="K2658" s="646">
        <v>8.7739999999999991</v>
      </c>
      <c r="L2658" s="646">
        <v>15.742000000000001</v>
      </c>
      <c r="M2658" s="646" t="s">
        <v>121</v>
      </c>
      <c r="N2658" s="657" t="s">
        <v>123</v>
      </c>
      <c r="O2658" s="646" t="s">
        <v>469</v>
      </c>
    </row>
    <row r="2659" spans="1:15">
      <c r="A2659" s="647">
        <v>2658</v>
      </c>
      <c r="B2659" s="647">
        <v>2700</v>
      </c>
      <c r="C2659" s="646" t="s">
        <v>206</v>
      </c>
      <c r="D2659" s="646">
        <v>62</v>
      </c>
      <c r="F2659" s="654" t="str">
        <f>IF(M2659="R",VLOOKUP(D2659,'Routes and Directions'!$A$2:$D$283,3,FALSE),VLOOKUP(D2659,'Routes and Directions'!$A$2:$D$283,4,FALSE))</f>
        <v>WB</v>
      </c>
      <c r="H2659" s="646">
        <v>6.968</v>
      </c>
      <c r="I2659" s="646">
        <v>7.2380000000000004</v>
      </c>
      <c r="K2659" s="646">
        <v>15.742000000000001</v>
      </c>
      <c r="L2659" s="646">
        <v>16.012</v>
      </c>
      <c r="M2659" s="646" t="s">
        <v>121</v>
      </c>
      <c r="N2659" s="657" t="s">
        <v>115</v>
      </c>
      <c r="O2659" s="646" t="s">
        <v>469</v>
      </c>
    </row>
    <row r="2660" spans="1:15">
      <c r="A2660" s="647">
        <v>2659</v>
      </c>
      <c r="B2660" s="647">
        <v>2700</v>
      </c>
      <c r="C2660" s="646" t="s">
        <v>206</v>
      </c>
      <c r="D2660" s="646">
        <v>62</v>
      </c>
      <c r="F2660" s="654" t="str">
        <f>IF(M2660="R",VLOOKUP(D2660,'Routes and Directions'!$A$2:$D$283,3,FALSE),VLOOKUP(D2660,'Routes and Directions'!$A$2:$D$283,4,FALSE))</f>
        <v>WB</v>
      </c>
      <c r="H2660" s="646">
        <v>7.2380000000000004</v>
      </c>
      <c r="I2660" s="646">
        <v>16.8</v>
      </c>
      <c r="K2660" s="646">
        <v>16.012</v>
      </c>
      <c r="L2660" s="646">
        <v>25.574000000000002</v>
      </c>
      <c r="M2660" s="646" t="s">
        <v>121</v>
      </c>
      <c r="N2660" s="657" t="s">
        <v>123</v>
      </c>
      <c r="O2660" s="646" t="s">
        <v>469</v>
      </c>
    </row>
    <row r="2661" spans="1:15">
      <c r="A2661" s="647">
        <v>2660</v>
      </c>
      <c r="B2661" s="647">
        <v>2700</v>
      </c>
      <c r="C2661" s="646" t="s">
        <v>206</v>
      </c>
      <c r="D2661" s="646">
        <v>62</v>
      </c>
      <c r="F2661" s="654" t="str">
        <f>IF(M2661="R",VLOOKUP(D2661,'Routes and Directions'!$A$2:$D$283,3,FALSE),VLOOKUP(D2661,'Routes and Directions'!$A$2:$D$283,4,FALSE))</f>
        <v>WB</v>
      </c>
      <c r="H2661" s="646">
        <v>16.8</v>
      </c>
      <c r="I2661" s="646">
        <v>18.146000000000001</v>
      </c>
      <c r="K2661" s="646">
        <v>25.574000000000002</v>
      </c>
      <c r="L2661" s="646">
        <v>26.92</v>
      </c>
      <c r="M2661" s="646" t="s">
        <v>121</v>
      </c>
      <c r="N2661" s="657" t="s">
        <v>115</v>
      </c>
      <c r="O2661" s="646" t="s">
        <v>469</v>
      </c>
    </row>
    <row r="2662" spans="1:15">
      <c r="A2662" s="647">
        <v>2661</v>
      </c>
      <c r="B2662" s="647">
        <v>2700</v>
      </c>
      <c r="C2662" s="646" t="s">
        <v>206</v>
      </c>
      <c r="D2662" s="646">
        <v>62</v>
      </c>
      <c r="F2662" s="654" t="str">
        <f>IF(M2662="R",VLOOKUP(D2662,'Routes and Directions'!$A$2:$D$283,3,FALSE),VLOOKUP(D2662,'Routes and Directions'!$A$2:$D$283,4,FALSE))</f>
        <v>WB</v>
      </c>
      <c r="H2662" s="646">
        <v>18.146000000000001</v>
      </c>
      <c r="I2662" s="646">
        <v>19.100000000000001</v>
      </c>
      <c r="K2662" s="646">
        <v>26.92</v>
      </c>
      <c r="L2662" s="646">
        <v>27.873999999999999</v>
      </c>
      <c r="M2662" s="646" t="s">
        <v>121</v>
      </c>
      <c r="N2662" s="657" t="s">
        <v>123</v>
      </c>
      <c r="O2662" s="646" t="s">
        <v>469</v>
      </c>
    </row>
    <row r="2663" spans="1:15">
      <c r="A2663" s="647">
        <v>2662</v>
      </c>
      <c r="B2663" s="647">
        <v>2700</v>
      </c>
      <c r="C2663" s="646" t="s">
        <v>206</v>
      </c>
      <c r="D2663" s="646">
        <v>62</v>
      </c>
      <c r="F2663" s="654" t="str">
        <f>IF(M2663="R",VLOOKUP(D2663,'Routes and Directions'!$A$2:$D$283,3,FALSE),VLOOKUP(D2663,'Routes and Directions'!$A$2:$D$283,4,FALSE))</f>
        <v>WB</v>
      </c>
      <c r="H2663" s="646">
        <v>19.100000000000001</v>
      </c>
      <c r="I2663" s="646">
        <v>19.420000000000002</v>
      </c>
      <c r="K2663" s="646">
        <v>27.873999999999999</v>
      </c>
      <c r="L2663" s="646">
        <v>28.193999999999999</v>
      </c>
      <c r="M2663" s="646" t="s">
        <v>121</v>
      </c>
      <c r="N2663" s="657" t="s">
        <v>115</v>
      </c>
      <c r="O2663" s="646" t="s">
        <v>469</v>
      </c>
    </row>
    <row r="2664" spans="1:15">
      <c r="A2664" s="647">
        <v>2663</v>
      </c>
      <c r="B2664" s="647">
        <v>2700</v>
      </c>
      <c r="C2664" s="646" t="s">
        <v>206</v>
      </c>
      <c r="D2664" s="646">
        <v>62</v>
      </c>
      <c r="F2664" s="654" t="str">
        <f>IF(M2664="R",VLOOKUP(D2664,'Routes and Directions'!$A$2:$D$283,3,FALSE),VLOOKUP(D2664,'Routes and Directions'!$A$2:$D$283,4,FALSE))</f>
        <v>WB</v>
      </c>
      <c r="H2664" s="646">
        <v>19.420000000000002</v>
      </c>
      <c r="I2664" s="646">
        <v>19.68</v>
      </c>
      <c r="K2664" s="646">
        <v>28.193999999999999</v>
      </c>
      <c r="L2664" s="646">
        <v>28.454000000000001</v>
      </c>
      <c r="M2664" s="646" t="s">
        <v>121</v>
      </c>
      <c r="N2664" s="657" t="s">
        <v>123</v>
      </c>
      <c r="O2664" s="646" t="s">
        <v>469</v>
      </c>
    </row>
    <row r="2665" spans="1:15">
      <c r="A2665" s="647">
        <v>2664</v>
      </c>
      <c r="B2665" s="647">
        <v>2700</v>
      </c>
      <c r="C2665" s="646" t="s">
        <v>206</v>
      </c>
      <c r="D2665" s="646">
        <v>62</v>
      </c>
      <c r="F2665" s="654" t="str">
        <f>IF(M2665="R",VLOOKUP(D2665,'Routes and Directions'!$A$2:$D$283,3,FALSE),VLOOKUP(D2665,'Routes and Directions'!$A$2:$D$283,4,FALSE))</f>
        <v>WB</v>
      </c>
      <c r="H2665" s="646">
        <v>19.68</v>
      </c>
      <c r="I2665" s="646">
        <v>20.471</v>
      </c>
      <c r="K2665" s="646">
        <v>28.454000000000001</v>
      </c>
      <c r="L2665" s="646">
        <v>29.245000000000001</v>
      </c>
      <c r="M2665" s="646" t="s">
        <v>121</v>
      </c>
      <c r="N2665" s="657" t="s">
        <v>115</v>
      </c>
      <c r="O2665" s="646" t="s">
        <v>469</v>
      </c>
    </row>
    <row r="2666" spans="1:15">
      <c r="A2666" s="647">
        <v>2665</v>
      </c>
      <c r="B2666" s="647">
        <v>2700</v>
      </c>
      <c r="C2666" s="646" t="s">
        <v>206</v>
      </c>
      <c r="D2666" s="646">
        <v>62</v>
      </c>
      <c r="F2666" s="654" t="str">
        <f>IF(M2666="R",VLOOKUP(D2666,'Routes and Directions'!$A$2:$D$283,3,FALSE),VLOOKUP(D2666,'Routes and Directions'!$A$2:$D$283,4,FALSE))</f>
        <v>WB</v>
      </c>
      <c r="H2666" s="646">
        <v>20.471</v>
      </c>
      <c r="I2666" s="646">
        <v>22.164999999999999</v>
      </c>
      <c r="K2666" s="646">
        <v>29.245000000000001</v>
      </c>
      <c r="L2666" s="646">
        <v>30.939</v>
      </c>
      <c r="M2666" s="646" t="s">
        <v>121</v>
      </c>
      <c r="N2666" s="657" t="s">
        <v>123</v>
      </c>
      <c r="O2666" s="646" t="s">
        <v>469</v>
      </c>
    </row>
    <row r="2667" spans="1:15">
      <c r="A2667" s="647">
        <v>2666</v>
      </c>
      <c r="B2667" s="647">
        <v>2700</v>
      </c>
      <c r="C2667" s="646" t="s">
        <v>206</v>
      </c>
      <c r="D2667" s="646">
        <v>62</v>
      </c>
      <c r="F2667" s="654" t="str">
        <f>IF(M2667="R",VLOOKUP(D2667,'Routes and Directions'!$A$2:$D$283,3,FALSE),VLOOKUP(D2667,'Routes and Directions'!$A$2:$D$283,4,FALSE))</f>
        <v>WB</v>
      </c>
      <c r="H2667" s="646">
        <v>22.164999999999999</v>
      </c>
      <c r="I2667" s="646">
        <v>23.158000000000001</v>
      </c>
      <c r="K2667" s="646">
        <v>30.939</v>
      </c>
      <c r="L2667" s="646">
        <v>31.931999999999999</v>
      </c>
      <c r="M2667" s="646" t="s">
        <v>121</v>
      </c>
      <c r="N2667" s="657" t="s">
        <v>115</v>
      </c>
      <c r="O2667" s="646" t="s">
        <v>469</v>
      </c>
    </row>
    <row r="2668" spans="1:15">
      <c r="A2668" s="647">
        <v>2667</v>
      </c>
      <c r="B2668" s="647">
        <v>2700</v>
      </c>
      <c r="C2668" s="646" t="s">
        <v>206</v>
      </c>
      <c r="D2668" s="646">
        <v>62</v>
      </c>
      <c r="F2668" s="654" t="str">
        <f>IF(M2668="R",VLOOKUP(D2668,'Routes and Directions'!$A$2:$D$283,3,FALSE),VLOOKUP(D2668,'Routes and Directions'!$A$2:$D$283,4,FALSE))</f>
        <v>WB</v>
      </c>
      <c r="H2668" s="646">
        <v>23.158000000000001</v>
      </c>
      <c r="I2668" s="646">
        <v>24.294</v>
      </c>
      <c r="K2668" s="646">
        <v>31.931999999999999</v>
      </c>
      <c r="L2668" s="646">
        <v>33.067999999999998</v>
      </c>
      <c r="M2668" s="646" t="s">
        <v>121</v>
      </c>
      <c r="N2668" s="657" t="s">
        <v>123</v>
      </c>
      <c r="O2668" s="646" t="s">
        <v>469</v>
      </c>
    </row>
    <row r="2669" spans="1:15">
      <c r="A2669" s="647">
        <v>2668</v>
      </c>
      <c r="B2669" s="647">
        <v>2700</v>
      </c>
      <c r="C2669" s="646" t="s">
        <v>206</v>
      </c>
      <c r="D2669" s="646">
        <v>62</v>
      </c>
      <c r="F2669" s="654" t="str">
        <f>IF(M2669="R",VLOOKUP(D2669,'Routes and Directions'!$A$2:$D$283,3,FALSE),VLOOKUP(D2669,'Routes and Directions'!$A$2:$D$283,4,FALSE))</f>
        <v>WB</v>
      </c>
      <c r="H2669" s="646">
        <v>24.294</v>
      </c>
      <c r="I2669" s="646">
        <v>26.661000000000001</v>
      </c>
      <c r="K2669" s="646">
        <v>33.067999999999998</v>
      </c>
      <c r="L2669" s="646">
        <v>35.435000000000002</v>
      </c>
      <c r="M2669" s="646" t="s">
        <v>121</v>
      </c>
      <c r="N2669" s="657" t="s">
        <v>115</v>
      </c>
      <c r="O2669" s="646" t="s">
        <v>469</v>
      </c>
    </row>
    <row r="2670" spans="1:15">
      <c r="A2670" s="647">
        <v>2669</v>
      </c>
      <c r="B2670" s="647">
        <v>2700</v>
      </c>
      <c r="C2670" s="646" t="s">
        <v>206</v>
      </c>
      <c r="D2670" s="646">
        <v>62</v>
      </c>
      <c r="F2670" s="654" t="str">
        <f>IF(M2670="R",VLOOKUP(D2670,'Routes and Directions'!$A$2:$D$283,3,FALSE),VLOOKUP(D2670,'Routes and Directions'!$A$2:$D$283,4,FALSE))</f>
        <v>WB</v>
      </c>
      <c r="H2670" s="646">
        <v>26.661000000000001</v>
      </c>
      <c r="I2670" s="646">
        <v>27.797000000000001</v>
      </c>
      <c r="K2670" s="646">
        <v>35.435000000000002</v>
      </c>
      <c r="L2670" s="646">
        <v>36.570999999999998</v>
      </c>
      <c r="M2670" s="646" t="s">
        <v>121</v>
      </c>
      <c r="N2670" s="657" t="s">
        <v>123</v>
      </c>
      <c r="O2670" s="646" t="s">
        <v>469</v>
      </c>
    </row>
    <row r="2671" spans="1:15">
      <c r="A2671" s="647">
        <v>2670</v>
      </c>
      <c r="B2671" s="647">
        <v>2700</v>
      </c>
      <c r="C2671" s="646" t="s">
        <v>206</v>
      </c>
      <c r="D2671" s="646">
        <v>62</v>
      </c>
      <c r="F2671" s="654" t="str">
        <f>IF(M2671="R",VLOOKUP(D2671,'Routes and Directions'!$A$2:$D$283,3,FALSE),VLOOKUP(D2671,'Routes and Directions'!$A$2:$D$283,4,FALSE))</f>
        <v>WB</v>
      </c>
      <c r="H2671" s="646">
        <v>27.797000000000001</v>
      </c>
      <c r="I2671" s="646">
        <v>28.914000000000001</v>
      </c>
      <c r="K2671" s="646">
        <v>36.570999999999998</v>
      </c>
      <c r="L2671" s="646">
        <v>37.688000000000002</v>
      </c>
      <c r="M2671" s="646" t="s">
        <v>121</v>
      </c>
      <c r="N2671" s="657" t="s">
        <v>115</v>
      </c>
      <c r="O2671" s="646" t="s">
        <v>469</v>
      </c>
    </row>
    <row r="2672" spans="1:15">
      <c r="A2672" s="647">
        <v>2671</v>
      </c>
      <c r="B2672" s="647">
        <v>2700</v>
      </c>
      <c r="C2672" s="646" t="s">
        <v>206</v>
      </c>
      <c r="D2672" s="646">
        <v>62</v>
      </c>
      <c r="F2672" s="654" t="str">
        <f>IF(M2672="R",VLOOKUP(D2672,'Routes and Directions'!$A$2:$D$283,3,FALSE),VLOOKUP(D2672,'Routes and Directions'!$A$2:$D$283,4,FALSE))</f>
        <v>WB</v>
      </c>
      <c r="H2672" s="646">
        <v>28.914000000000001</v>
      </c>
      <c r="I2672" s="646">
        <v>29.309000000000001</v>
      </c>
      <c r="K2672" s="646">
        <v>37.688000000000002</v>
      </c>
      <c r="L2672" s="646">
        <v>38.082999999999998</v>
      </c>
      <c r="M2672" s="646" t="s">
        <v>121</v>
      </c>
      <c r="N2672" s="657" t="s">
        <v>123</v>
      </c>
      <c r="O2672" s="646" t="s">
        <v>469</v>
      </c>
    </row>
    <row r="2673" spans="1:15">
      <c r="A2673" s="647">
        <v>2672</v>
      </c>
      <c r="B2673" s="647">
        <v>2700</v>
      </c>
      <c r="C2673" s="646" t="s">
        <v>206</v>
      </c>
      <c r="D2673" s="646">
        <v>62</v>
      </c>
      <c r="F2673" s="654" t="str">
        <f>IF(M2673="R",VLOOKUP(D2673,'Routes and Directions'!$A$2:$D$283,3,FALSE),VLOOKUP(D2673,'Routes and Directions'!$A$2:$D$283,4,FALSE))</f>
        <v>WB</v>
      </c>
      <c r="H2673" s="646">
        <v>29.309000000000001</v>
      </c>
      <c r="I2673" s="646">
        <v>30.189</v>
      </c>
      <c r="K2673" s="646">
        <v>38.082999999999998</v>
      </c>
      <c r="L2673" s="646">
        <v>38.963000000000001</v>
      </c>
      <c r="M2673" s="646" t="s">
        <v>121</v>
      </c>
      <c r="N2673" s="657" t="s">
        <v>115</v>
      </c>
      <c r="O2673" s="646" t="s">
        <v>469</v>
      </c>
    </row>
    <row r="2674" spans="1:15">
      <c r="A2674" s="647">
        <v>2673</v>
      </c>
      <c r="B2674" s="647">
        <v>2700</v>
      </c>
      <c r="C2674" s="646" t="s">
        <v>206</v>
      </c>
      <c r="D2674" s="646">
        <v>62</v>
      </c>
      <c r="F2674" s="654" t="str">
        <f>IF(M2674="R",VLOOKUP(D2674,'Routes and Directions'!$A$2:$D$283,3,FALSE),VLOOKUP(D2674,'Routes and Directions'!$A$2:$D$283,4,FALSE))</f>
        <v>WB</v>
      </c>
      <c r="H2674" s="646">
        <v>30.189</v>
      </c>
      <c r="I2674" s="646">
        <v>30.695</v>
      </c>
      <c r="K2674" s="646">
        <v>38.963000000000001</v>
      </c>
      <c r="L2674" s="646">
        <v>39.469000000000001</v>
      </c>
      <c r="M2674" s="646" t="s">
        <v>121</v>
      </c>
      <c r="N2674" s="657" t="s">
        <v>123</v>
      </c>
      <c r="O2674" s="646" t="s">
        <v>469</v>
      </c>
    </row>
    <row r="2675" spans="1:15">
      <c r="A2675" s="647">
        <v>2674</v>
      </c>
      <c r="B2675" s="647">
        <v>2700</v>
      </c>
      <c r="C2675" s="646" t="s">
        <v>206</v>
      </c>
      <c r="D2675" s="646">
        <v>62</v>
      </c>
      <c r="F2675" s="654" t="str">
        <f>IF(M2675="R",VLOOKUP(D2675,'Routes and Directions'!$A$2:$D$283,3,FALSE),VLOOKUP(D2675,'Routes and Directions'!$A$2:$D$283,4,FALSE))</f>
        <v>WB</v>
      </c>
      <c r="H2675" s="646">
        <v>30.695</v>
      </c>
      <c r="I2675" s="646">
        <v>30.992999999999999</v>
      </c>
      <c r="K2675" s="646">
        <v>39.469000000000001</v>
      </c>
      <c r="L2675" s="646">
        <v>39.767000000000003</v>
      </c>
      <c r="M2675" s="646" t="s">
        <v>121</v>
      </c>
      <c r="N2675" s="657" t="s">
        <v>115</v>
      </c>
      <c r="O2675" s="646" t="s">
        <v>469</v>
      </c>
    </row>
    <row r="2676" spans="1:15">
      <c r="A2676" s="647">
        <v>2675</v>
      </c>
      <c r="B2676" s="647">
        <v>2700</v>
      </c>
      <c r="C2676" s="646" t="s">
        <v>206</v>
      </c>
      <c r="D2676" s="646">
        <v>62</v>
      </c>
      <c r="F2676" s="654" t="str">
        <f>IF(M2676="R",VLOOKUP(D2676,'Routes and Directions'!$A$2:$D$283,3,FALSE),VLOOKUP(D2676,'Routes and Directions'!$A$2:$D$283,4,FALSE))</f>
        <v>WB</v>
      </c>
      <c r="H2676" s="646">
        <v>30.992999999999999</v>
      </c>
      <c r="I2676" s="646">
        <v>32.203000000000003</v>
      </c>
      <c r="K2676" s="646">
        <v>39.767000000000003</v>
      </c>
      <c r="L2676" s="646">
        <v>40.976999999999997</v>
      </c>
      <c r="M2676" s="646" t="s">
        <v>121</v>
      </c>
      <c r="N2676" s="657" t="s">
        <v>123</v>
      </c>
      <c r="O2676" s="646" t="s">
        <v>469</v>
      </c>
    </row>
    <row r="2677" spans="1:15">
      <c r="A2677" s="647">
        <v>2676</v>
      </c>
      <c r="B2677" s="647">
        <v>2700</v>
      </c>
      <c r="C2677" s="646" t="s">
        <v>206</v>
      </c>
      <c r="D2677" s="646">
        <v>62</v>
      </c>
      <c r="F2677" s="654" t="str">
        <f>IF(M2677="R",VLOOKUP(D2677,'Routes and Directions'!$A$2:$D$283,3,FALSE),VLOOKUP(D2677,'Routes and Directions'!$A$2:$D$283,4,FALSE))</f>
        <v>WB</v>
      </c>
      <c r="H2677" s="646">
        <v>32.203000000000003</v>
      </c>
      <c r="I2677" s="646">
        <v>63.033999999999999</v>
      </c>
      <c r="K2677" s="646">
        <v>40.976999999999997</v>
      </c>
      <c r="L2677" s="646">
        <v>71.808000000000007</v>
      </c>
      <c r="M2677" s="646" t="s">
        <v>121</v>
      </c>
      <c r="N2677" s="657" t="s">
        <v>115</v>
      </c>
      <c r="O2677" s="646" t="s">
        <v>469</v>
      </c>
    </row>
    <row r="2678" spans="1:15">
      <c r="A2678" s="647">
        <v>2677</v>
      </c>
      <c r="B2678" s="647">
        <v>14930</v>
      </c>
      <c r="C2678" s="646" t="s">
        <v>206</v>
      </c>
      <c r="D2678" s="646">
        <v>62</v>
      </c>
      <c r="F2678" s="654" t="str">
        <f>IF(M2678="R",VLOOKUP(D2678,'Routes and Directions'!$A$2:$D$283,3,FALSE),VLOOKUP(D2678,'Routes and Directions'!$A$2:$D$283,4,FALSE))</f>
        <v>WB</v>
      </c>
      <c r="G2678" s="646" t="s">
        <v>118</v>
      </c>
      <c r="H2678" s="646">
        <v>63.033999999999999</v>
      </c>
      <c r="I2678" s="646">
        <v>63.551000000000002</v>
      </c>
      <c r="K2678" s="646">
        <v>71.808000000000007</v>
      </c>
      <c r="L2678" s="646">
        <v>72.325000000000003</v>
      </c>
      <c r="M2678" s="646" t="s">
        <v>121</v>
      </c>
      <c r="N2678" s="657" t="s">
        <v>115</v>
      </c>
      <c r="O2678" s="646" t="s">
        <v>469</v>
      </c>
    </row>
    <row r="2679" spans="1:15">
      <c r="A2679" s="647">
        <v>2678</v>
      </c>
      <c r="B2679" s="647">
        <v>14980</v>
      </c>
      <c r="C2679" s="646" t="s">
        <v>206</v>
      </c>
      <c r="D2679" s="646">
        <v>62</v>
      </c>
      <c r="F2679" s="654" t="str">
        <f>IF(M2679="R",VLOOKUP(D2679,'Routes and Directions'!$A$2:$D$283,3,FALSE),VLOOKUP(D2679,'Routes and Directions'!$A$2:$D$283,4,FALSE))</f>
        <v>WB</v>
      </c>
      <c r="H2679" s="646">
        <v>63.604999999999997</v>
      </c>
      <c r="I2679" s="646">
        <v>79.475999999999999</v>
      </c>
      <c r="K2679" s="646">
        <v>72.325000000000003</v>
      </c>
      <c r="L2679" s="646">
        <v>88.195999999999998</v>
      </c>
      <c r="M2679" s="646" t="s">
        <v>121</v>
      </c>
      <c r="N2679" s="657" t="s">
        <v>115</v>
      </c>
      <c r="O2679" s="646" t="s">
        <v>469</v>
      </c>
    </row>
    <row r="2680" spans="1:15">
      <c r="A2680" s="647">
        <v>2679</v>
      </c>
      <c r="B2680" s="647">
        <v>15700</v>
      </c>
      <c r="C2680" s="646" t="s">
        <v>205</v>
      </c>
      <c r="D2680" s="646">
        <v>62</v>
      </c>
      <c r="F2680" s="654" t="str">
        <f>IF(M2680="R",VLOOKUP(D2680,'Routes and Directions'!$A$2:$D$283,3,FALSE),VLOOKUP(D2680,'Routes and Directions'!$A$2:$D$283,4,FALSE))</f>
        <v>WB</v>
      </c>
      <c r="H2680" s="646">
        <v>79.475999999999999</v>
      </c>
      <c r="I2680" s="646">
        <v>90.203000000000003</v>
      </c>
      <c r="K2680" s="646">
        <v>88.195999999999998</v>
      </c>
      <c r="L2680" s="646">
        <v>98.923000000000002</v>
      </c>
      <c r="M2680" s="646" t="s">
        <v>121</v>
      </c>
      <c r="N2680" s="657" t="s">
        <v>115</v>
      </c>
      <c r="O2680" s="646" t="s">
        <v>469</v>
      </c>
    </row>
    <row r="2681" spans="1:15">
      <c r="A2681" s="647">
        <v>2680</v>
      </c>
      <c r="B2681" s="647">
        <v>16300</v>
      </c>
      <c r="C2681" s="646" t="s">
        <v>206</v>
      </c>
      <c r="D2681" s="646">
        <v>62</v>
      </c>
      <c r="F2681" s="654" t="str">
        <f>IF(M2681="R",VLOOKUP(D2681,'Routes and Directions'!$A$2:$D$283,3,FALSE),VLOOKUP(D2681,'Routes and Directions'!$A$2:$D$283,4,FALSE))</f>
        <v>WB</v>
      </c>
      <c r="H2681" s="646">
        <v>90.203000000000003</v>
      </c>
      <c r="I2681" s="646">
        <v>142.71799999999999</v>
      </c>
      <c r="K2681" s="646">
        <v>98.923000000000002</v>
      </c>
      <c r="L2681" s="646">
        <v>151.43799999999999</v>
      </c>
      <c r="M2681" s="646" t="s">
        <v>121</v>
      </c>
      <c r="N2681" s="657" t="s">
        <v>115</v>
      </c>
      <c r="O2681" s="646" t="s">
        <v>469</v>
      </c>
    </row>
    <row r="2682" spans="1:15">
      <c r="A2682" s="647">
        <v>2681</v>
      </c>
      <c r="B2682" s="647">
        <v>100</v>
      </c>
      <c r="C2682" s="646" t="s">
        <v>202</v>
      </c>
      <c r="D2682" s="646">
        <v>63</v>
      </c>
      <c r="F2682" s="654" t="str">
        <f>IF(M2682="R",VLOOKUP(D2682,'Routes and Directions'!$A$2:$D$283,3,FALSE),VLOOKUP(D2682,'Routes and Directions'!$A$2:$D$283,4,FALSE))</f>
        <v>NB</v>
      </c>
      <c r="H2682" s="646">
        <v>0</v>
      </c>
      <c r="I2682" s="646">
        <v>7.9480000000000004</v>
      </c>
      <c r="K2682" s="646">
        <v>0</v>
      </c>
      <c r="L2682" s="646">
        <v>7.9480000000000004</v>
      </c>
      <c r="M2682" s="646" t="s">
        <v>118</v>
      </c>
      <c r="N2682" s="657" t="s">
        <v>123</v>
      </c>
      <c r="O2682" s="646" t="s">
        <v>470</v>
      </c>
    </row>
    <row r="2683" spans="1:15">
      <c r="A2683" s="647">
        <v>2682</v>
      </c>
      <c r="B2683" s="647">
        <v>2894</v>
      </c>
      <c r="C2683" s="646" t="s">
        <v>202</v>
      </c>
      <c r="D2683" s="646">
        <v>63</v>
      </c>
      <c r="F2683" s="654" t="str">
        <f>IF(M2683="R",VLOOKUP(D2683,'Routes and Directions'!$A$2:$D$283,3,FALSE),VLOOKUP(D2683,'Routes and Directions'!$A$2:$D$283,4,FALSE))</f>
        <v>NB</v>
      </c>
      <c r="G2683" s="646" t="s">
        <v>121</v>
      </c>
      <c r="H2683" s="646">
        <v>7.9480000000000004</v>
      </c>
      <c r="I2683" s="646">
        <v>7.97</v>
      </c>
      <c r="K2683" s="646">
        <v>7.9480000000000004</v>
      </c>
      <c r="L2683" s="646">
        <v>7.97</v>
      </c>
      <c r="M2683" s="646" t="s">
        <v>118</v>
      </c>
      <c r="N2683" s="657" t="s">
        <v>123</v>
      </c>
      <c r="O2683" s="646" t="s">
        <v>470</v>
      </c>
    </row>
    <row r="2684" spans="1:15">
      <c r="A2684" s="647">
        <v>2683</v>
      </c>
      <c r="B2684" s="647">
        <v>2936</v>
      </c>
      <c r="C2684" s="646" t="s">
        <v>202</v>
      </c>
      <c r="D2684" s="646">
        <v>63</v>
      </c>
      <c r="F2684" s="654" t="str">
        <f>IF(M2684="R",VLOOKUP(D2684,'Routes and Directions'!$A$2:$D$283,3,FALSE),VLOOKUP(D2684,'Routes and Directions'!$A$2:$D$283,4,FALSE))</f>
        <v>NB</v>
      </c>
      <c r="G2684" s="646" t="s">
        <v>121</v>
      </c>
      <c r="H2684" s="646">
        <v>8.8810000000000002</v>
      </c>
      <c r="I2684" s="646">
        <v>9.1910000000000007</v>
      </c>
      <c r="J2684" s="646" t="s">
        <v>118</v>
      </c>
      <c r="K2684" s="646">
        <v>7.97</v>
      </c>
      <c r="L2684" s="646">
        <v>8.2799999999999994</v>
      </c>
      <c r="M2684" s="646" t="s">
        <v>118</v>
      </c>
      <c r="N2684" s="657" t="s">
        <v>118</v>
      </c>
      <c r="O2684" s="646" t="s">
        <v>470</v>
      </c>
    </row>
    <row r="2685" spans="1:15">
      <c r="A2685" s="647">
        <v>2684</v>
      </c>
      <c r="B2685" s="647">
        <v>3148</v>
      </c>
      <c r="C2685" s="646" t="s">
        <v>202</v>
      </c>
      <c r="D2685" s="646">
        <v>63</v>
      </c>
      <c r="F2685" s="654" t="str">
        <f>IF(M2685="R",VLOOKUP(D2685,'Routes and Directions'!$A$2:$D$283,3,FALSE),VLOOKUP(D2685,'Routes and Directions'!$A$2:$D$283,4,FALSE))</f>
        <v>NB</v>
      </c>
      <c r="H2685" s="646">
        <v>7.9480000000000004</v>
      </c>
      <c r="I2685" s="646">
        <v>8.7750000000000004</v>
      </c>
      <c r="J2685" s="646" t="s">
        <v>118</v>
      </c>
      <c r="K2685" s="646">
        <v>8.2799999999999994</v>
      </c>
      <c r="L2685" s="646">
        <v>9.1069999999999993</v>
      </c>
      <c r="M2685" s="646" t="s">
        <v>118</v>
      </c>
      <c r="N2685" s="657" t="s">
        <v>118</v>
      </c>
      <c r="O2685" s="646" t="s">
        <v>470</v>
      </c>
    </row>
    <row r="2686" spans="1:15">
      <c r="A2686" s="647">
        <v>2685</v>
      </c>
      <c r="B2686" s="647">
        <v>3490</v>
      </c>
      <c r="C2686" s="646" t="s">
        <v>202</v>
      </c>
      <c r="D2686" s="646">
        <v>63</v>
      </c>
      <c r="F2686" s="654" t="str">
        <f>IF(M2686="R",VLOOKUP(D2686,'Routes and Directions'!$A$2:$D$283,3,FALSE),VLOOKUP(D2686,'Routes and Directions'!$A$2:$D$283,4,FALSE))</f>
        <v>NB</v>
      </c>
      <c r="G2686" s="646" t="s">
        <v>118</v>
      </c>
      <c r="H2686" s="646">
        <v>8.7750000000000004</v>
      </c>
      <c r="I2686" s="646">
        <v>9.0950000000000006</v>
      </c>
      <c r="J2686" s="646" t="s">
        <v>118</v>
      </c>
      <c r="K2686" s="646">
        <v>9.1069999999999993</v>
      </c>
      <c r="L2686" s="646">
        <v>9.4269999999999996</v>
      </c>
      <c r="M2686" s="646" t="s">
        <v>118</v>
      </c>
      <c r="N2686" s="657" t="s">
        <v>118</v>
      </c>
      <c r="O2686" s="646" t="s">
        <v>470</v>
      </c>
    </row>
    <row r="2687" spans="1:15">
      <c r="A2687" s="647">
        <v>2686</v>
      </c>
      <c r="B2687" s="647">
        <v>4900</v>
      </c>
      <c r="C2687" s="646" t="s">
        <v>202</v>
      </c>
      <c r="D2687" s="646">
        <v>63</v>
      </c>
      <c r="F2687" s="654" t="str">
        <f>IF(M2687="R",VLOOKUP(D2687,'Routes and Directions'!$A$2:$D$283,3,FALSE),VLOOKUP(D2687,'Routes and Directions'!$A$2:$D$283,4,FALSE))</f>
        <v>NB</v>
      </c>
      <c r="G2687" s="646" t="s">
        <v>118</v>
      </c>
      <c r="H2687" s="646">
        <v>9.0950000000000006</v>
      </c>
      <c r="I2687" s="646">
        <v>9.1709999999999994</v>
      </c>
      <c r="K2687" s="646">
        <v>9.4269999999999996</v>
      </c>
      <c r="L2687" s="646">
        <v>9.5030000000000001</v>
      </c>
      <c r="M2687" s="646" t="s">
        <v>118</v>
      </c>
      <c r="N2687" s="657" t="s">
        <v>123</v>
      </c>
      <c r="O2687" s="646" t="s">
        <v>470</v>
      </c>
    </row>
    <row r="2688" spans="1:15">
      <c r="A2688" s="647">
        <v>2687</v>
      </c>
      <c r="B2688" s="647">
        <v>5215</v>
      </c>
      <c r="C2688" s="646" t="s">
        <v>202</v>
      </c>
      <c r="D2688" s="646">
        <v>63</v>
      </c>
      <c r="F2688" s="654" t="str">
        <f>IF(M2688="R",VLOOKUP(D2688,'Routes and Directions'!$A$2:$D$283,3,FALSE),VLOOKUP(D2688,'Routes and Directions'!$A$2:$D$283,4,FALSE))</f>
        <v>NB</v>
      </c>
      <c r="H2688" s="646">
        <v>9.1869999999999994</v>
      </c>
      <c r="I2688" s="646">
        <v>9.82</v>
      </c>
      <c r="K2688" s="646">
        <v>9.5030000000000001</v>
      </c>
      <c r="L2688" s="646">
        <v>10.135999999999999</v>
      </c>
      <c r="M2688" s="646" t="s">
        <v>118</v>
      </c>
      <c r="N2688" s="657" t="s">
        <v>123</v>
      </c>
      <c r="O2688" s="646" t="s">
        <v>470</v>
      </c>
    </row>
    <row r="2689" spans="1:15">
      <c r="A2689" s="647">
        <v>2688</v>
      </c>
      <c r="B2689" s="647">
        <v>5215</v>
      </c>
      <c r="C2689" s="646" t="s">
        <v>202</v>
      </c>
      <c r="D2689" s="646">
        <v>63</v>
      </c>
      <c r="F2689" s="654" t="str">
        <f>IF(M2689="R",VLOOKUP(D2689,'Routes and Directions'!$A$2:$D$283,3,FALSE),VLOOKUP(D2689,'Routes and Directions'!$A$2:$D$283,4,FALSE))</f>
        <v>NB</v>
      </c>
      <c r="H2689" s="646">
        <v>9.82</v>
      </c>
      <c r="I2689" s="646">
        <v>17.831</v>
      </c>
      <c r="K2689" s="646">
        <v>10.135999999999999</v>
      </c>
      <c r="L2689" s="646">
        <v>18.146999999999998</v>
      </c>
      <c r="M2689" s="646" t="s">
        <v>118</v>
      </c>
      <c r="N2689" s="657" t="s">
        <v>115</v>
      </c>
      <c r="O2689" s="646" t="s">
        <v>470</v>
      </c>
    </row>
    <row r="2690" spans="1:15">
      <c r="A2690" s="647">
        <v>2689</v>
      </c>
      <c r="B2690" s="647">
        <v>7150</v>
      </c>
      <c r="C2690" s="646" t="s">
        <v>202</v>
      </c>
      <c r="D2690" s="646">
        <v>63</v>
      </c>
      <c r="F2690" s="654" t="str">
        <f>IF(M2690="R",VLOOKUP(D2690,'Routes and Directions'!$A$2:$D$283,3,FALSE),VLOOKUP(D2690,'Routes and Directions'!$A$2:$D$283,4,FALSE))</f>
        <v>NB</v>
      </c>
      <c r="G2690" s="646" t="s">
        <v>118</v>
      </c>
      <c r="H2690" s="646">
        <v>17.831</v>
      </c>
      <c r="I2690" s="646">
        <v>19.445</v>
      </c>
      <c r="K2690" s="646">
        <v>18.146999999999998</v>
      </c>
      <c r="L2690" s="646">
        <v>19.760999999999999</v>
      </c>
      <c r="M2690" s="646" t="s">
        <v>118</v>
      </c>
      <c r="N2690" s="657" t="s">
        <v>115</v>
      </c>
      <c r="O2690" s="646" t="s">
        <v>470</v>
      </c>
    </row>
    <row r="2691" spans="1:15">
      <c r="A2691" s="647">
        <v>2690</v>
      </c>
      <c r="B2691" s="647">
        <v>7420</v>
      </c>
      <c r="C2691" s="646" t="s">
        <v>202</v>
      </c>
      <c r="D2691" s="646">
        <v>63</v>
      </c>
      <c r="F2691" s="654" t="str">
        <f>IF(M2691="R",VLOOKUP(D2691,'Routes and Directions'!$A$2:$D$283,3,FALSE),VLOOKUP(D2691,'Routes and Directions'!$A$2:$D$283,4,FALSE))</f>
        <v>NB</v>
      </c>
      <c r="H2691" s="646">
        <v>19.821999999999999</v>
      </c>
      <c r="I2691" s="646">
        <v>23.571999999999999</v>
      </c>
      <c r="K2691" s="646">
        <v>19.760999999999999</v>
      </c>
      <c r="L2691" s="646">
        <v>23.510999999999999</v>
      </c>
      <c r="M2691" s="646" t="s">
        <v>118</v>
      </c>
      <c r="N2691" s="657" t="s">
        <v>115</v>
      </c>
      <c r="O2691" s="646" t="s">
        <v>470</v>
      </c>
    </row>
    <row r="2692" spans="1:15">
      <c r="A2692" s="647">
        <v>2691</v>
      </c>
      <c r="B2692" s="647">
        <v>8600</v>
      </c>
      <c r="C2692" s="646" t="s">
        <v>202</v>
      </c>
      <c r="D2692" s="646">
        <v>63</v>
      </c>
      <c r="F2692" s="654" t="str">
        <f>IF(M2692="R",VLOOKUP(D2692,'Routes and Directions'!$A$2:$D$283,3,FALSE),VLOOKUP(D2692,'Routes and Directions'!$A$2:$D$283,4,FALSE))</f>
        <v>NB</v>
      </c>
      <c r="G2692" s="646" t="s">
        <v>118</v>
      </c>
      <c r="H2692" s="646">
        <v>23.571999999999999</v>
      </c>
      <c r="I2692" s="646">
        <v>30.084</v>
      </c>
      <c r="K2692" s="646">
        <v>23.510999999999999</v>
      </c>
      <c r="L2692" s="646">
        <v>30.023</v>
      </c>
      <c r="M2692" s="646" t="s">
        <v>118</v>
      </c>
      <c r="N2692" s="657" t="s">
        <v>115</v>
      </c>
      <c r="O2692" s="646" t="s">
        <v>470</v>
      </c>
    </row>
    <row r="2693" spans="1:15">
      <c r="A2693" s="647">
        <v>2692</v>
      </c>
      <c r="B2693" s="647">
        <v>9900</v>
      </c>
      <c r="C2693" s="646" t="s">
        <v>197</v>
      </c>
      <c r="D2693" s="646">
        <v>63</v>
      </c>
      <c r="F2693" s="654" t="str">
        <f>IF(M2693="R",VLOOKUP(D2693,'Routes and Directions'!$A$2:$D$283,3,FALSE),VLOOKUP(D2693,'Routes and Directions'!$A$2:$D$283,4,FALSE))</f>
        <v>NB</v>
      </c>
      <c r="H2693" s="646">
        <v>0</v>
      </c>
      <c r="I2693" s="646">
        <v>8.3620000000000001</v>
      </c>
      <c r="K2693" s="646">
        <v>30.023</v>
      </c>
      <c r="L2693" s="646">
        <v>38.384999999999998</v>
      </c>
      <c r="M2693" s="646" t="s">
        <v>118</v>
      </c>
      <c r="N2693" s="657" t="s">
        <v>115</v>
      </c>
      <c r="O2693" s="646" t="s">
        <v>470</v>
      </c>
    </row>
    <row r="2694" spans="1:15">
      <c r="A2694" s="647">
        <v>2693</v>
      </c>
      <c r="B2694" s="647">
        <v>100</v>
      </c>
      <c r="C2694" s="646" t="s">
        <v>202</v>
      </c>
      <c r="D2694" s="646">
        <v>63</v>
      </c>
      <c r="F2694" s="654" t="str">
        <f>IF(M2694="R",VLOOKUP(D2694,'Routes and Directions'!$A$2:$D$283,3,FALSE),VLOOKUP(D2694,'Routes and Directions'!$A$2:$D$283,4,FALSE))</f>
        <v>SB</v>
      </c>
      <c r="H2694" s="646">
        <v>0</v>
      </c>
      <c r="I2694" s="646">
        <v>7.9480000000000004</v>
      </c>
      <c r="K2694" s="646">
        <v>0</v>
      </c>
      <c r="L2694" s="646">
        <v>7.9480000000000004</v>
      </c>
      <c r="M2694" s="646" t="s">
        <v>121</v>
      </c>
      <c r="N2694" s="657" t="s">
        <v>123</v>
      </c>
      <c r="O2694" s="646" t="s">
        <v>471</v>
      </c>
    </row>
    <row r="2695" spans="1:15">
      <c r="A2695" s="647">
        <v>2694</v>
      </c>
      <c r="B2695" s="647">
        <v>2894</v>
      </c>
      <c r="C2695" s="646" t="s">
        <v>202</v>
      </c>
      <c r="D2695" s="646">
        <v>63</v>
      </c>
      <c r="F2695" s="654" t="str">
        <f>IF(M2695="R",VLOOKUP(D2695,'Routes and Directions'!$A$2:$D$283,3,FALSE),VLOOKUP(D2695,'Routes and Directions'!$A$2:$D$283,4,FALSE))</f>
        <v>SB</v>
      </c>
      <c r="G2695" s="646" t="s">
        <v>121</v>
      </c>
      <c r="H2695" s="646">
        <v>7.9480000000000004</v>
      </c>
      <c r="I2695" s="646">
        <v>7.97</v>
      </c>
      <c r="K2695" s="646">
        <v>7.9480000000000004</v>
      </c>
      <c r="L2695" s="646">
        <v>7.97</v>
      </c>
      <c r="M2695" s="646" t="s">
        <v>121</v>
      </c>
      <c r="N2695" s="657" t="s">
        <v>123</v>
      </c>
      <c r="O2695" s="646" t="s">
        <v>471</v>
      </c>
    </row>
    <row r="2696" spans="1:15">
      <c r="A2696" s="647">
        <v>2695</v>
      </c>
      <c r="B2696" s="647">
        <v>3050</v>
      </c>
      <c r="C2696" s="646" t="s">
        <v>202</v>
      </c>
      <c r="D2696" s="646">
        <v>63</v>
      </c>
      <c r="F2696" s="654" t="str">
        <f>IF(M2696="R",VLOOKUP(D2696,'Routes and Directions'!$A$2:$D$283,3,FALSE),VLOOKUP(D2696,'Routes and Directions'!$A$2:$D$283,4,FALSE))</f>
        <v>SB</v>
      </c>
      <c r="G2696" s="646" t="s">
        <v>121</v>
      </c>
      <c r="H2696" s="646">
        <v>8.9160000000000004</v>
      </c>
      <c r="I2696" s="646">
        <v>9.2260000000000009</v>
      </c>
      <c r="J2696" s="646" t="s">
        <v>121</v>
      </c>
      <c r="K2696" s="646">
        <v>7.97</v>
      </c>
      <c r="L2696" s="646">
        <v>8.2799999999999994</v>
      </c>
      <c r="M2696" s="646" t="s">
        <v>121</v>
      </c>
      <c r="N2696" s="657" t="s">
        <v>121</v>
      </c>
      <c r="O2696" s="646" t="s">
        <v>471</v>
      </c>
    </row>
    <row r="2697" spans="1:15">
      <c r="A2697" s="647">
        <v>2696</v>
      </c>
      <c r="B2697" s="647">
        <v>3630</v>
      </c>
      <c r="C2697" s="646" t="s">
        <v>202</v>
      </c>
      <c r="D2697" s="646">
        <v>63</v>
      </c>
      <c r="F2697" s="654" t="str">
        <f>IF(M2697="R",VLOOKUP(D2697,'Routes and Directions'!$A$2:$D$283,3,FALSE),VLOOKUP(D2697,'Routes and Directions'!$A$2:$D$283,4,FALSE))</f>
        <v>SB</v>
      </c>
      <c r="H2697" s="646">
        <v>7.9480000000000004</v>
      </c>
      <c r="I2697" s="646">
        <v>8.7750000000000004</v>
      </c>
      <c r="J2697" s="646" t="s">
        <v>121</v>
      </c>
      <c r="K2697" s="646">
        <v>8.2799999999999994</v>
      </c>
      <c r="L2697" s="646">
        <v>9.1069999999999993</v>
      </c>
      <c r="M2697" s="646" t="s">
        <v>121</v>
      </c>
      <c r="N2697" s="657" t="s">
        <v>121</v>
      </c>
      <c r="O2697" s="646" t="s">
        <v>471</v>
      </c>
    </row>
    <row r="2698" spans="1:15">
      <c r="A2698" s="647">
        <v>2697</v>
      </c>
      <c r="B2698" s="647">
        <v>3905</v>
      </c>
      <c r="C2698" s="646" t="s">
        <v>202</v>
      </c>
      <c r="D2698" s="646">
        <v>63</v>
      </c>
      <c r="F2698" s="654" t="str">
        <f>IF(M2698="R",VLOOKUP(D2698,'Routes and Directions'!$A$2:$D$283,3,FALSE),VLOOKUP(D2698,'Routes and Directions'!$A$2:$D$283,4,FALSE))</f>
        <v>SB</v>
      </c>
      <c r="G2698" s="646" t="s">
        <v>118</v>
      </c>
      <c r="H2698" s="646">
        <v>8.7750000000000004</v>
      </c>
      <c r="I2698" s="646">
        <v>9.0950000000000006</v>
      </c>
      <c r="J2698" s="646" t="s">
        <v>121</v>
      </c>
      <c r="K2698" s="646">
        <v>9.1069999999999993</v>
      </c>
      <c r="L2698" s="646">
        <v>9.4269999999999996</v>
      </c>
      <c r="M2698" s="646" t="s">
        <v>121</v>
      </c>
      <c r="N2698" s="657" t="s">
        <v>121</v>
      </c>
      <c r="O2698" s="646" t="s">
        <v>471</v>
      </c>
    </row>
    <row r="2699" spans="1:15">
      <c r="A2699" s="647">
        <v>2698</v>
      </c>
      <c r="B2699" s="647">
        <v>4900</v>
      </c>
      <c r="C2699" s="646" t="s">
        <v>202</v>
      </c>
      <c r="D2699" s="646">
        <v>63</v>
      </c>
      <c r="F2699" s="654" t="str">
        <f>IF(M2699="R",VLOOKUP(D2699,'Routes and Directions'!$A$2:$D$283,3,FALSE),VLOOKUP(D2699,'Routes and Directions'!$A$2:$D$283,4,FALSE))</f>
        <v>SB</v>
      </c>
      <c r="G2699" s="646" t="s">
        <v>118</v>
      </c>
      <c r="H2699" s="646">
        <v>9.0950000000000006</v>
      </c>
      <c r="I2699" s="646">
        <v>9.1709999999999994</v>
      </c>
      <c r="K2699" s="646">
        <v>9.4269999999999996</v>
      </c>
      <c r="L2699" s="646">
        <v>9.5030000000000001</v>
      </c>
      <c r="M2699" s="646" t="s">
        <v>121</v>
      </c>
      <c r="N2699" s="657" t="s">
        <v>123</v>
      </c>
      <c r="O2699" s="646" t="s">
        <v>471</v>
      </c>
    </row>
    <row r="2700" spans="1:15">
      <c r="A2700" s="647">
        <v>2699</v>
      </c>
      <c r="B2700" s="647">
        <v>5215</v>
      </c>
      <c r="C2700" s="646" t="s">
        <v>202</v>
      </c>
      <c r="D2700" s="646">
        <v>63</v>
      </c>
      <c r="F2700" s="654" t="str">
        <f>IF(M2700="R",VLOOKUP(D2700,'Routes and Directions'!$A$2:$D$283,3,FALSE),VLOOKUP(D2700,'Routes and Directions'!$A$2:$D$283,4,FALSE))</f>
        <v>SB</v>
      </c>
      <c r="H2700" s="646">
        <v>9.1869999999999994</v>
      </c>
      <c r="I2700" s="646">
        <v>9.82</v>
      </c>
      <c r="K2700" s="646">
        <v>9.5030000000000001</v>
      </c>
      <c r="L2700" s="646">
        <v>10.135999999999999</v>
      </c>
      <c r="M2700" s="646" t="s">
        <v>121</v>
      </c>
      <c r="N2700" s="657" t="s">
        <v>123</v>
      </c>
      <c r="O2700" s="646" t="s">
        <v>471</v>
      </c>
    </row>
    <row r="2701" spans="1:15">
      <c r="A2701" s="647">
        <v>2700</v>
      </c>
      <c r="B2701" s="647">
        <v>5215</v>
      </c>
      <c r="C2701" s="646" t="s">
        <v>202</v>
      </c>
      <c r="D2701" s="646">
        <v>63</v>
      </c>
      <c r="F2701" s="654" t="str">
        <f>IF(M2701="R",VLOOKUP(D2701,'Routes and Directions'!$A$2:$D$283,3,FALSE),VLOOKUP(D2701,'Routes and Directions'!$A$2:$D$283,4,FALSE))</f>
        <v>SB</v>
      </c>
      <c r="H2701" s="646">
        <v>9.82</v>
      </c>
      <c r="I2701" s="646">
        <v>17.831</v>
      </c>
      <c r="K2701" s="646">
        <v>10.135999999999999</v>
      </c>
      <c r="L2701" s="646">
        <v>18.146999999999998</v>
      </c>
      <c r="M2701" s="646" t="s">
        <v>121</v>
      </c>
      <c r="N2701" s="657" t="s">
        <v>115</v>
      </c>
      <c r="O2701" s="646" t="s">
        <v>471</v>
      </c>
    </row>
    <row r="2702" spans="1:15">
      <c r="A2702" s="647">
        <v>2701</v>
      </c>
      <c r="B2702" s="647">
        <v>7150</v>
      </c>
      <c r="C2702" s="646" t="s">
        <v>202</v>
      </c>
      <c r="D2702" s="646">
        <v>63</v>
      </c>
      <c r="F2702" s="654" t="str">
        <f>IF(M2702="R",VLOOKUP(D2702,'Routes and Directions'!$A$2:$D$283,3,FALSE),VLOOKUP(D2702,'Routes and Directions'!$A$2:$D$283,4,FALSE))</f>
        <v>SB</v>
      </c>
      <c r="G2702" s="646" t="s">
        <v>118</v>
      </c>
      <c r="H2702" s="646">
        <v>17.831</v>
      </c>
      <c r="I2702" s="646">
        <v>19.445</v>
      </c>
      <c r="K2702" s="646">
        <v>18.146999999999998</v>
      </c>
      <c r="L2702" s="646">
        <v>19.760999999999999</v>
      </c>
      <c r="M2702" s="646" t="s">
        <v>121</v>
      </c>
      <c r="N2702" s="657" t="s">
        <v>115</v>
      </c>
      <c r="O2702" s="646" t="s">
        <v>471</v>
      </c>
    </row>
    <row r="2703" spans="1:15">
      <c r="A2703" s="647">
        <v>2702</v>
      </c>
      <c r="B2703" s="647">
        <v>7420</v>
      </c>
      <c r="C2703" s="646" t="s">
        <v>202</v>
      </c>
      <c r="D2703" s="646">
        <v>63</v>
      </c>
      <c r="F2703" s="654" t="str">
        <f>IF(M2703="R",VLOOKUP(D2703,'Routes and Directions'!$A$2:$D$283,3,FALSE),VLOOKUP(D2703,'Routes and Directions'!$A$2:$D$283,4,FALSE))</f>
        <v>SB</v>
      </c>
      <c r="H2703" s="646">
        <v>19.821999999999999</v>
      </c>
      <c r="I2703" s="646">
        <v>23.571999999999999</v>
      </c>
      <c r="K2703" s="646">
        <v>19.760999999999999</v>
      </c>
      <c r="L2703" s="646">
        <v>23.510999999999999</v>
      </c>
      <c r="M2703" s="646" t="s">
        <v>121</v>
      </c>
      <c r="N2703" s="657" t="s">
        <v>115</v>
      </c>
      <c r="O2703" s="646" t="s">
        <v>471</v>
      </c>
    </row>
    <row r="2704" spans="1:15">
      <c r="A2704" s="647">
        <v>2703</v>
      </c>
      <c r="B2704" s="647">
        <v>8600</v>
      </c>
      <c r="C2704" s="646" t="s">
        <v>202</v>
      </c>
      <c r="D2704" s="646">
        <v>63</v>
      </c>
      <c r="F2704" s="654" t="str">
        <f>IF(M2704="R",VLOOKUP(D2704,'Routes and Directions'!$A$2:$D$283,3,FALSE),VLOOKUP(D2704,'Routes and Directions'!$A$2:$D$283,4,FALSE))</f>
        <v>SB</v>
      </c>
      <c r="G2704" s="646" t="s">
        <v>118</v>
      </c>
      <c r="H2704" s="646">
        <v>23.571999999999999</v>
      </c>
      <c r="I2704" s="646">
        <v>30.084</v>
      </c>
      <c r="K2704" s="646">
        <v>23.510999999999999</v>
      </c>
      <c r="L2704" s="646">
        <v>30.023</v>
      </c>
      <c r="M2704" s="646" t="s">
        <v>121</v>
      </c>
      <c r="N2704" s="657" t="s">
        <v>115</v>
      </c>
      <c r="O2704" s="646" t="s">
        <v>471</v>
      </c>
    </row>
    <row r="2705" spans="1:15">
      <c r="A2705" s="647">
        <v>2704</v>
      </c>
      <c r="B2705" s="647">
        <v>9900</v>
      </c>
      <c r="C2705" s="646" t="s">
        <v>197</v>
      </c>
      <c r="D2705" s="646">
        <v>63</v>
      </c>
      <c r="F2705" s="654" t="str">
        <f>IF(M2705="R",VLOOKUP(D2705,'Routes and Directions'!$A$2:$D$283,3,FALSE),VLOOKUP(D2705,'Routes and Directions'!$A$2:$D$283,4,FALSE))</f>
        <v>SB</v>
      </c>
      <c r="H2705" s="646">
        <v>0</v>
      </c>
      <c r="I2705" s="646">
        <v>8.3620000000000001</v>
      </c>
      <c r="K2705" s="646">
        <v>30.023</v>
      </c>
      <c r="L2705" s="646">
        <v>38.384999999999998</v>
      </c>
      <c r="M2705" s="646" t="s">
        <v>121</v>
      </c>
      <c r="N2705" s="657" t="s">
        <v>115</v>
      </c>
      <c r="O2705" s="646" t="s">
        <v>471</v>
      </c>
    </row>
    <row r="2706" spans="1:15">
      <c r="A2706" s="647">
        <v>2705</v>
      </c>
      <c r="B2706" s="647">
        <v>100</v>
      </c>
      <c r="C2706" s="646" t="s">
        <v>198</v>
      </c>
      <c r="D2706" s="646">
        <v>65</v>
      </c>
      <c r="F2706" s="654" t="str">
        <f>IF(M2706="R",VLOOKUP(D2706,'Routes and Directions'!$A$2:$D$283,3,FALSE),VLOOKUP(D2706,'Routes and Directions'!$A$2:$D$283,4,FALSE))</f>
        <v>NB</v>
      </c>
      <c r="G2706" s="646" t="s">
        <v>118</v>
      </c>
      <c r="H2706" s="646">
        <v>0</v>
      </c>
      <c r="I2706" s="646">
        <v>0.45500000000000002</v>
      </c>
      <c r="K2706" s="646">
        <v>0</v>
      </c>
      <c r="L2706" s="646">
        <v>0.45500000000000002</v>
      </c>
      <c r="M2706" s="646" t="s">
        <v>118</v>
      </c>
      <c r="N2706" s="657" t="s">
        <v>115</v>
      </c>
      <c r="O2706" s="646" t="s">
        <v>472</v>
      </c>
    </row>
    <row r="2707" spans="1:15">
      <c r="A2707" s="647">
        <v>2706</v>
      </c>
      <c r="B2707" s="647">
        <v>500</v>
      </c>
      <c r="C2707" s="646" t="s">
        <v>198</v>
      </c>
      <c r="D2707" s="646">
        <v>65</v>
      </c>
      <c r="F2707" s="654" t="str">
        <f>IF(M2707="R",VLOOKUP(D2707,'Routes and Directions'!$A$2:$D$283,3,FALSE),VLOOKUP(D2707,'Routes and Directions'!$A$2:$D$283,4,FALSE))</f>
        <v>NB</v>
      </c>
      <c r="H2707" s="646">
        <v>0.64200000000000002</v>
      </c>
      <c r="I2707" s="646">
        <v>25.169</v>
      </c>
      <c r="K2707" s="646">
        <v>0.45500000000000002</v>
      </c>
      <c r="L2707" s="646">
        <v>24.981999999999999</v>
      </c>
      <c r="M2707" s="646" t="s">
        <v>118</v>
      </c>
      <c r="N2707" s="657" t="s">
        <v>115</v>
      </c>
      <c r="O2707" s="646" t="s">
        <v>472</v>
      </c>
    </row>
    <row r="2708" spans="1:15">
      <c r="A2708" s="647">
        <v>2707</v>
      </c>
      <c r="B2708" s="647">
        <v>2300</v>
      </c>
      <c r="C2708" s="646" t="s">
        <v>202</v>
      </c>
      <c r="D2708" s="646">
        <v>65</v>
      </c>
      <c r="F2708" s="654" t="str">
        <f>IF(M2708="R",VLOOKUP(D2708,'Routes and Directions'!$A$2:$D$283,3,FALSE),VLOOKUP(D2708,'Routes and Directions'!$A$2:$D$283,4,FALSE))</f>
        <v>NB</v>
      </c>
      <c r="H2708" s="646">
        <v>0</v>
      </c>
      <c r="I2708" s="646">
        <v>4.625</v>
      </c>
      <c r="K2708" s="646">
        <v>24.981999999999999</v>
      </c>
      <c r="L2708" s="646">
        <v>29.606999999999999</v>
      </c>
      <c r="M2708" s="646" t="s">
        <v>118</v>
      </c>
      <c r="N2708" s="657" t="s">
        <v>115</v>
      </c>
      <c r="O2708" s="646" t="s">
        <v>472</v>
      </c>
    </row>
    <row r="2709" spans="1:15">
      <c r="A2709" s="647">
        <v>2708</v>
      </c>
      <c r="B2709" s="647">
        <v>2400</v>
      </c>
      <c r="C2709" s="646" t="s">
        <v>202</v>
      </c>
      <c r="D2709" s="646">
        <v>65</v>
      </c>
      <c r="F2709" s="654" t="str">
        <f>IF(M2709="R",VLOOKUP(D2709,'Routes and Directions'!$A$2:$D$283,3,FALSE),VLOOKUP(D2709,'Routes and Directions'!$A$2:$D$283,4,FALSE))</f>
        <v>NB</v>
      </c>
      <c r="G2709" s="646" t="s">
        <v>118</v>
      </c>
      <c r="H2709" s="646">
        <v>4.625</v>
      </c>
      <c r="I2709" s="646">
        <v>15.141999999999999</v>
      </c>
      <c r="K2709" s="646">
        <v>29.606999999999999</v>
      </c>
      <c r="L2709" s="646">
        <v>40.124000000000002</v>
      </c>
      <c r="M2709" s="646" t="s">
        <v>118</v>
      </c>
      <c r="N2709" s="657" t="s">
        <v>115</v>
      </c>
      <c r="O2709" s="646" t="s">
        <v>472</v>
      </c>
    </row>
    <row r="2710" spans="1:15">
      <c r="A2710" s="647">
        <v>2709</v>
      </c>
      <c r="B2710" s="647">
        <v>3900</v>
      </c>
      <c r="C2710" s="646" t="s">
        <v>202</v>
      </c>
      <c r="D2710" s="646">
        <v>65</v>
      </c>
      <c r="F2710" s="654" t="str">
        <f>IF(M2710="R",VLOOKUP(D2710,'Routes and Directions'!$A$2:$D$283,3,FALSE),VLOOKUP(D2710,'Routes and Directions'!$A$2:$D$283,4,FALSE))</f>
        <v>NB</v>
      </c>
      <c r="H2710" s="646">
        <v>15.132</v>
      </c>
      <c r="I2710" s="646">
        <v>15.949</v>
      </c>
      <c r="K2710" s="646">
        <v>40.124000000000002</v>
      </c>
      <c r="L2710" s="646">
        <v>40.941000000000003</v>
      </c>
      <c r="M2710" s="646" t="s">
        <v>118</v>
      </c>
      <c r="N2710" s="657" t="s">
        <v>115</v>
      </c>
      <c r="O2710" s="646" t="s">
        <v>472</v>
      </c>
    </row>
    <row r="2711" spans="1:15">
      <c r="A2711" s="647">
        <v>2710</v>
      </c>
      <c r="B2711" s="647">
        <v>3900</v>
      </c>
      <c r="C2711" s="646" t="s">
        <v>202</v>
      </c>
      <c r="D2711" s="646">
        <v>65</v>
      </c>
      <c r="F2711" s="654" t="str">
        <f>IF(M2711="R",VLOOKUP(D2711,'Routes and Directions'!$A$2:$D$283,3,FALSE),VLOOKUP(D2711,'Routes and Directions'!$A$2:$D$283,4,FALSE))</f>
        <v>NB</v>
      </c>
      <c r="H2711" s="646">
        <v>15.949</v>
      </c>
      <c r="I2711" s="646">
        <v>16.311</v>
      </c>
      <c r="K2711" s="646">
        <v>40.941000000000003</v>
      </c>
      <c r="L2711" s="646">
        <v>41.302999999999997</v>
      </c>
      <c r="M2711" s="646" t="s">
        <v>118</v>
      </c>
      <c r="N2711" s="657" t="s">
        <v>123</v>
      </c>
      <c r="O2711" s="646" t="s">
        <v>472</v>
      </c>
    </row>
    <row r="2712" spans="1:15">
      <c r="A2712" s="647">
        <v>2711</v>
      </c>
      <c r="B2712" s="647">
        <v>3900</v>
      </c>
      <c r="C2712" s="646" t="s">
        <v>202</v>
      </c>
      <c r="D2712" s="646">
        <v>65</v>
      </c>
      <c r="F2712" s="654" t="str">
        <f>IF(M2712="R",VLOOKUP(D2712,'Routes and Directions'!$A$2:$D$283,3,FALSE),VLOOKUP(D2712,'Routes and Directions'!$A$2:$D$283,4,FALSE))</f>
        <v>NB</v>
      </c>
      <c r="H2712" s="646">
        <v>16.311</v>
      </c>
      <c r="I2712" s="646">
        <v>17.574999999999999</v>
      </c>
      <c r="K2712" s="646">
        <v>41.302999999999997</v>
      </c>
      <c r="L2712" s="646">
        <v>42.567</v>
      </c>
      <c r="M2712" s="646" t="s">
        <v>118</v>
      </c>
      <c r="N2712" s="657" t="s">
        <v>115</v>
      </c>
      <c r="O2712" s="646" t="s">
        <v>472</v>
      </c>
    </row>
    <row r="2713" spans="1:15">
      <c r="A2713" s="647">
        <v>2712</v>
      </c>
      <c r="B2713" s="647">
        <v>3900</v>
      </c>
      <c r="C2713" s="646" t="s">
        <v>202</v>
      </c>
      <c r="D2713" s="646">
        <v>65</v>
      </c>
      <c r="F2713" s="654" t="str">
        <f>IF(M2713="R",VLOOKUP(D2713,'Routes and Directions'!$A$2:$D$283,3,FALSE),VLOOKUP(D2713,'Routes and Directions'!$A$2:$D$283,4,FALSE))</f>
        <v>NB</v>
      </c>
      <c r="H2713" s="646">
        <v>17.574999999999999</v>
      </c>
      <c r="I2713" s="646">
        <v>19.204999999999998</v>
      </c>
      <c r="K2713" s="646">
        <v>42.567</v>
      </c>
      <c r="L2713" s="646">
        <v>44.197000000000003</v>
      </c>
      <c r="M2713" s="646" t="s">
        <v>118</v>
      </c>
      <c r="N2713" s="657" t="s">
        <v>123</v>
      </c>
      <c r="O2713" s="646" t="s">
        <v>472</v>
      </c>
    </row>
    <row r="2714" spans="1:15">
      <c r="A2714" s="647">
        <v>2713</v>
      </c>
      <c r="B2714" s="647">
        <v>5400</v>
      </c>
      <c r="C2714" s="646" t="s">
        <v>202</v>
      </c>
      <c r="D2714" s="646">
        <v>65</v>
      </c>
      <c r="F2714" s="654" t="str">
        <f>IF(M2714="R",VLOOKUP(D2714,'Routes and Directions'!$A$2:$D$283,3,FALSE),VLOOKUP(D2714,'Routes and Directions'!$A$2:$D$283,4,FALSE))</f>
        <v>NB</v>
      </c>
      <c r="G2714" s="646" t="s">
        <v>118</v>
      </c>
      <c r="H2714" s="646">
        <v>19.204999999999998</v>
      </c>
      <c r="I2714" s="646">
        <v>20.423999999999999</v>
      </c>
      <c r="K2714" s="646">
        <v>44.197000000000003</v>
      </c>
      <c r="L2714" s="646">
        <v>45.415999999999997</v>
      </c>
      <c r="M2714" s="646" t="s">
        <v>118</v>
      </c>
      <c r="N2714" s="657" t="s">
        <v>123</v>
      </c>
      <c r="O2714" s="646" t="s">
        <v>472</v>
      </c>
    </row>
    <row r="2715" spans="1:15">
      <c r="A2715" s="647">
        <v>2714</v>
      </c>
      <c r="B2715" s="647">
        <v>6300</v>
      </c>
      <c r="C2715" s="646" t="s">
        <v>202</v>
      </c>
      <c r="D2715" s="646">
        <v>65</v>
      </c>
      <c r="F2715" s="654" t="str">
        <f>IF(M2715="R",VLOOKUP(D2715,'Routes and Directions'!$A$2:$D$283,3,FALSE),VLOOKUP(D2715,'Routes and Directions'!$A$2:$D$283,4,FALSE))</f>
        <v>NB</v>
      </c>
      <c r="H2715" s="646">
        <v>20.422999999999998</v>
      </c>
      <c r="I2715" s="646">
        <v>29.734000000000002</v>
      </c>
      <c r="K2715" s="646">
        <v>45.415999999999997</v>
      </c>
      <c r="L2715" s="646">
        <v>54.726999999999997</v>
      </c>
      <c r="M2715" s="646" t="s">
        <v>118</v>
      </c>
      <c r="N2715" s="657" t="s">
        <v>123</v>
      </c>
      <c r="O2715" s="646" t="s">
        <v>472</v>
      </c>
    </row>
    <row r="2716" spans="1:15">
      <c r="A2716" s="647">
        <v>2715</v>
      </c>
      <c r="B2716" s="647">
        <v>6300</v>
      </c>
      <c r="C2716" s="646" t="s">
        <v>202</v>
      </c>
      <c r="D2716" s="646">
        <v>65</v>
      </c>
      <c r="F2716" s="654" t="str">
        <f>IF(M2716="R",VLOOKUP(D2716,'Routes and Directions'!$A$2:$D$283,3,FALSE),VLOOKUP(D2716,'Routes and Directions'!$A$2:$D$283,4,FALSE))</f>
        <v>NB</v>
      </c>
      <c r="H2716" s="646">
        <v>29.734000000000002</v>
      </c>
      <c r="I2716" s="646">
        <v>39.576999999999998</v>
      </c>
      <c r="K2716" s="646">
        <v>54.726999999999997</v>
      </c>
      <c r="L2716" s="646">
        <v>64.569999999999993</v>
      </c>
      <c r="M2716" s="646" t="s">
        <v>118</v>
      </c>
      <c r="N2716" s="657" t="s">
        <v>115</v>
      </c>
      <c r="O2716" s="646" t="s">
        <v>472</v>
      </c>
    </row>
    <row r="2717" spans="1:15">
      <c r="A2717" s="647">
        <v>2716</v>
      </c>
      <c r="B2717" s="647">
        <v>14000</v>
      </c>
      <c r="C2717" s="646" t="s">
        <v>177</v>
      </c>
      <c r="D2717" s="646">
        <v>65</v>
      </c>
      <c r="F2717" s="654" t="str">
        <f>IF(M2717="R",VLOOKUP(D2717,'Routes and Directions'!$A$2:$D$283,3,FALSE),VLOOKUP(D2717,'Routes and Directions'!$A$2:$D$283,4,FALSE))</f>
        <v>NB</v>
      </c>
      <c r="G2717" s="646" t="s">
        <v>118</v>
      </c>
      <c r="H2717" s="646">
        <v>4.8630000000000004</v>
      </c>
      <c r="I2717" s="646">
        <v>8</v>
      </c>
      <c r="K2717" s="646">
        <v>64.569999999999993</v>
      </c>
      <c r="L2717" s="646">
        <v>67.706999999999994</v>
      </c>
      <c r="M2717" s="646" t="s">
        <v>118</v>
      </c>
      <c r="N2717" s="657" t="s">
        <v>123</v>
      </c>
      <c r="O2717" s="646" t="s">
        <v>472</v>
      </c>
    </row>
    <row r="2718" spans="1:15">
      <c r="A2718" s="647">
        <v>2717</v>
      </c>
      <c r="B2718" s="647">
        <v>16200</v>
      </c>
      <c r="C2718" s="646" t="s">
        <v>177</v>
      </c>
      <c r="D2718" s="646">
        <v>65</v>
      </c>
      <c r="F2718" s="654" t="str">
        <f>IF(M2718="R",VLOOKUP(D2718,'Routes and Directions'!$A$2:$D$283,3,FALSE),VLOOKUP(D2718,'Routes and Directions'!$A$2:$D$283,4,FALSE))</f>
        <v>NB</v>
      </c>
      <c r="G2718" s="646" t="s">
        <v>119</v>
      </c>
      <c r="H2718" s="646">
        <v>8</v>
      </c>
      <c r="I2718" s="646">
        <v>8.7119999999999997</v>
      </c>
      <c r="K2718" s="646">
        <v>67.706999999999994</v>
      </c>
      <c r="L2718" s="646">
        <v>68.418999999999997</v>
      </c>
      <c r="M2718" s="646" t="s">
        <v>118</v>
      </c>
      <c r="N2718" s="657" t="s">
        <v>123</v>
      </c>
      <c r="O2718" s="646" t="s">
        <v>472</v>
      </c>
    </row>
    <row r="2719" spans="1:15">
      <c r="A2719" s="647">
        <v>2718</v>
      </c>
      <c r="B2719" s="647">
        <v>18440</v>
      </c>
      <c r="C2719" s="646" t="s">
        <v>177</v>
      </c>
      <c r="D2719" s="646">
        <v>65</v>
      </c>
      <c r="F2719" s="654" t="str">
        <f>IF(M2719="R",VLOOKUP(D2719,'Routes and Directions'!$A$2:$D$283,3,FALSE),VLOOKUP(D2719,'Routes and Directions'!$A$2:$D$283,4,FALSE))</f>
        <v>NB</v>
      </c>
      <c r="G2719" s="646" t="s">
        <v>118</v>
      </c>
      <c r="H2719" s="646">
        <v>8.7119999999999997</v>
      </c>
      <c r="I2719" s="646">
        <v>12.413</v>
      </c>
      <c r="K2719" s="646">
        <v>68.418999999999997</v>
      </c>
      <c r="L2719" s="646">
        <v>72.12</v>
      </c>
      <c r="M2719" s="646" t="s">
        <v>118</v>
      </c>
      <c r="N2719" s="657" t="s">
        <v>123</v>
      </c>
      <c r="O2719" s="646" t="s">
        <v>472</v>
      </c>
    </row>
    <row r="2720" spans="1:15">
      <c r="A2720" s="647">
        <v>2719</v>
      </c>
      <c r="B2720" s="647">
        <v>18910</v>
      </c>
      <c r="C2720" s="646" t="s">
        <v>177</v>
      </c>
      <c r="D2720" s="646">
        <v>65</v>
      </c>
      <c r="F2720" s="654" t="str">
        <f>IF(M2720="R",VLOOKUP(D2720,'Routes and Directions'!$A$2:$D$283,3,FALSE),VLOOKUP(D2720,'Routes and Directions'!$A$2:$D$283,4,FALSE))</f>
        <v>NB</v>
      </c>
      <c r="G2720" s="646" t="s">
        <v>118</v>
      </c>
      <c r="H2720" s="646">
        <v>12.413</v>
      </c>
      <c r="I2720" s="646">
        <v>13.016</v>
      </c>
      <c r="K2720" s="646">
        <v>72.12</v>
      </c>
      <c r="L2720" s="646">
        <v>72.722999999999999</v>
      </c>
      <c r="M2720" s="646" t="s">
        <v>118</v>
      </c>
      <c r="N2720" s="657" t="s">
        <v>123</v>
      </c>
      <c r="O2720" s="646" t="s">
        <v>472</v>
      </c>
    </row>
    <row r="2721" spans="1:15">
      <c r="A2721" s="647">
        <v>2720</v>
      </c>
      <c r="B2721" s="647">
        <v>18910</v>
      </c>
      <c r="C2721" s="646" t="s">
        <v>177</v>
      </c>
      <c r="D2721" s="646">
        <v>65</v>
      </c>
      <c r="F2721" s="654" t="str">
        <f>IF(M2721="R",VLOOKUP(D2721,'Routes and Directions'!$A$2:$D$283,3,FALSE),VLOOKUP(D2721,'Routes and Directions'!$A$2:$D$283,4,FALSE))</f>
        <v>NB</v>
      </c>
      <c r="G2721" s="646" t="s">
        <v>118</v>
      </c>
      <c r="H2721" s="646">
        <v>13.016</v>
      </c>
      <c r="I2721" s="646">
        <v>13.223000000000001</v>
      </c>
      <c r="K2721" s="646">
        <v>72.722999999999999</v>
      </c>
      <c r="L2721" s="646">
        <v>72.930000000000007</v>
      </c>
      <c r="M2721" s="646" t="s">
        <v>118</v>
      </c>
      <c r="N2721" s="657" t="s">
        <v>115</v>
      </c>
      <c r="O2721" s="646" t="s">
        <v>472</v>
      </c>
    </row>
    <row r="2722" spans="1:15">
      <c r="A2722" s="647">
        <v>2721</v>
      </c>
      <c r="B2722" s="647">
        <v>19210</v>
      </c>
      <c r="C2722" s="646" t="s">
        <v>177</v>
      </c>
      <c r="D2722" s="646">
        <v>65</v>
      </c>
      <c r="F2722" s="654" t="str">
        <f>IF(M2722="R",VLOOKUP(D2722,'Routes and Directions'!$A$2:$D$283,3,FALSE),VLOOKUP(D2722,'Routes and Directions'!$A$2:$D$283,4,FALSE))</f>
        <v>NB</v>
      </c>
      <c r="G2722" s="646" t="s">
        <v>118</v>
      </c>
      <c r="H2722" s="646">
        <v>12.256</v>
      </c>
      <c r="I2722" s="646">
        <v>23.018999999999998</v>
      </c>
      <c r="K2722" s="646">
        <v>72.930000000000007</v>
      </c>
      <c r="L2722" s="646">
        <v>83.692999999999998</v>
      </c>
      <c r="M2722" s="646" t="s">
        <v>118</v>
      </c>
      <c r="N2722" s="657" t="s">
        <v>115</v>
      </c>
      <c r="O2722" s="646" t="s">
        <v>472</v>
      </c>
    </row>
    <row r="2723" spans="1:15">
      <c r="A2723" s="647">
        <v>2722</v>
      </c>
      <c r="B2723" s="647">
        <v>23000</v>
      </c>
      <c r="C2723" s="646" t="s">
        <v>177</v>
      </c>
      <c r="D2723" s="646">
        <v>65</v>
      </c>
      <c r="F2723" s="654" t="str">
        <f>IF(M2723="R",VLOOKUP(D2723,'Routes and Directions'!$A$2:$D$283,3,FALSE),VLOOKUP(D2723,'Routes and Directions'!$A$2:$D$283,4,FALSE))</f>
        <v>NB</v>
      </c>
      <c r="G2723" s="646" t="s">
        <v>118</v>
      </c>
      <c r="H2723" s="646">
        <v>23.018999999999998</v>
      </c>
      <c r="I2723" s="646">
        <v>24.259</v>
      </c>
      <c r="K2723" s="646">
        <v>83.692999999999998</v>
      </c>
      <c r="L2723" s="646">
        <v>84.933000000000007</v>
      </c>
      <c r="M2723" s="646" t="s">
        <v>118</v>
      </c>
      <c r="N2723" s="657" t="s">
        <v>115</v>
      </c>
      <c r="O2723" s="646" t="s">
        <v>472</v>
      </c>
    </row>
    <row r="2724" spans="1:15">
      <c r="A2724" s="647">
        <v>2723</v>
      </c>
      <c r="B2724" s="647">
        <v>23600</v>
      </c>
      <c r="C2724" s="646" t="s">
        <v>182</v>
      </c>
      <c r="D2724" s="646">
        <v>65</v>
      </c>
      <c r="F2724" s="654" t="str">
        <f>IF(M2724="R",VLOOKUP(D2724,'Routes and Directions'!$A$2:$D$283,3,FALSE),VLOOKUP(D2724,'Routes and Directions'!$A$2:$D$283,4,FALSE))</f>
        <v>NB</v>
      </c>
      <c r="G2724" s="646" t="s">
        <v>118</v>
      </c>
      <c r="H2724" s="646">
        <v>0</v>
      </c>
      <c r="I2724" s="646">
        <v>0.54100000000000004</v>
      </c>
      <c r="K2724" s="646">
        <v>84.933000000000007</v>
      </c>
      <c r="L2724" s="646">
        <v>85.474000000000004</v>
      </c>
      <c r="M2724" s="646" t="s">
        <v>118</v>
      </c>
      <c r="N2724" s="657" t="s">
        <v>115</v>
      </c>
      <c r="O2724" s="646" t="s">
        <v>472</v>
      </c>
    </row>
    <row r="2725" spans="1:15">
      <c r="A2725" s="647">
        <v>2724</v>
      </c>
      <c r="B2725" s="647">
        <v>23700</v>
      </c>
      <c r="C2725" s="646" t="s">
        <v>182</v>
      </c>
      <c r="D2725" s="646">
        <v>65</v>
      </c>
      <c r="F2725" s="654" t="str">
        <f>IF(M2725="R",VLOOKUP(D2725,'Routes and Directions'!$A$2:$D$283,3,FALSE),VLOOKUP(D2725,'Routes and Directions'!$A$2:$D$283,4,FALSE))</f>
        <v>NB</v>
      </c>
      <c r="H2725" s="646">
        <v>0.54200000000000004</v>
      </c>
      <c r="I2725" s="646">
        <v>4.0010000000000003</v>
      </c>
      <c r="K2725" s="646">
        <v>85.474000000000004</v>
      </c>
      <c r="L2725" s="646">
        <v>88.933000000000007</v>
      </c>
      <c r="M2725" s="646" t="s">
        <v>118</v>
      </c>
      <c r="N2725" s="657" t="s">
        <v>115</v>
      </c>
      <c r="O2725" s="646" t="s">
        <v>472</v>
      </c>
    </row>
    <row r="2726" spans="1:15">
      <c r="A2726" s="647">
        <v>2725</v>
      </c>
      <c r="B2726" s="647">
        <v>23700</v>
      </c>
      <c r="C2726" s="646" t="s">
        <v>182</v>
      </c>
      <c r="D2726" s="646">
        <v>65</v>
      </c>
      <c r="F2726" s="654" t="str">
        <f>IF(M2726="R",VLOOKUP(D2726,'Routes and Directions'!$A$2:$D$283,3,FALSE),VLOOKUP(D2726,'Routes and Directions'!$A$2:$D$283,4,FALSE))</f>
        <v>NB</v>
      </c>
      <c r="H2726" s="646">
        <v>4.0010000000000003</v>
      </c>
      <c r="I2726" s="646">
        <v>4.0999999999999996</v>
      </c>
      <c r="K2726" s="646">
        <v>88.933000000000007</v>
      </c>
      <c r="L2726" s="646">
        <v>89.031999999999996</v>
      </c>
      <c r="M2726" s="646" t="s">
        <v>118</v>
      </c>
      <c r="N2726" s="657" t="s">
        <v>123</v>
      </c>
      <c r="O2726" s="646" t="s">
        <v>472</v>
      </c>
    </row>
    <row r="2727" spans="1:15">
      <c r="A2727" s="647">
        <v>2726</v>
      </c>
      <c r="B2727" s="647">
        <v>25500</v>
      </c>
      <c r="C2727" s="646" t="s">
        <v>182</v>
      </c>
      <c r="D2727" s="646">
        <v>65</v>
      </c>
      <c r="F2727" s="654" t="str">
        <f>IF(M2727="R",VLOOKUP(D2727,'Routes and Directions'!$A$2:$D$283,3,FALSE),VLOOKUP(D2727,'Routes and Directions'!$A$2:$D$283,4,FALSE))</f>
        <v>NB</v>
      </c>
      <c r="G2727" s="646" t="s">
        <v>122</v>
      </c>
      <c r="H2727" s="646">
        <v>3.992</v>
      </c>
      <c r="I2727" s="646">
        <v>4.7380000000000004</v>
      </c>
      <c r="K2727" s="646">
        <v>89.031999999999996</v>
      </c>
      <c r="L2727" s="646">
        <v>89.778000000000006</v>
      </c>
      <c r="M2727" s="646" t="s">
        <v>118</v>
      </c>
      <c r="N2727" s="657" t="s">
        <v>123</v>
      </c>
      <c r="O2727" s="646" t="s">
        <v>472</v>
      </c>
    </row>
    <row r="2728" spans="1:15">
      <c r="A2728" s="647">
        <v>2727</v>
      </c>
      <c r="B2728" s="647">
        <v>25750</v>
      </c>
      <c r="C2728" s="646" t="s">
        <v>182</v>
      </c>
      <c r="D2728" s="646">
        <v>65</v>
      </c>
      <c r="F2728" s="654" t="str">
        <f>IF(M2728="R",VLOOKUP(D2728,'Routes and Directions'!$A$2:$D$283,3,FALSE),VLOOKUP(D2728,'Routes and Directions'!$A$2:$D$283,4,FALSE))</f>
        <v>NB</v>
      </c>
      <c r="G2728" s="646" t="s">
        <v>118</v>
      </c>
      <c r="H2728" s="646">
        <v>4.7380000000000004</v>
      </c>
      <c r="I2728" s="646">
        <v>9.3819999999999997</v>
      </c>
      <c r="K2728" s="646">
        <v>89.778000000000006</v>
      </c>
      <c r="L2728" s="646">
        <v>94.421999999999997</v>
      </c>
      <c r="M2728" s="646" t="s">
        <v>118</v>
      </c>
      <c r="N2728" s="657" t="s">
        <v>123</v>
      </c>
      <c r="O2728" s="646" t="s">
        <v>472</v>
      </c>
    </row>
    <row r="2729" spans="1:15">
      <c r="A2729" s="647">
        <v>2728</v>
      </c>
      <c r="B2729" s="647">
        <v>100</v>
      </c>
      <c r="C2729" s="646" t="s">
        <v>198</v>
      </c>
      <c r="D2729" s="646">
        <v>65</v>
      </c>
      <c r="F2729" s="654" t="str">
        <f>IF(M2729="R",VLOOKUP(D2729,'Routes and Directions'!$A$2:$D$283,3,FALSE),VLOOKUP(D2729,'Routes and Directions'!$A$2:$D$283,4,FALSE))</f>
        <v>SB</v>
      </c>
      <c r="G2729" s="646" t="s">
        <v>118</v>
      </c>
      <c r="H2729" s="646">
        <v>0</v>
      </c>
      <c r="I2729" s="646">
        <v>0.45500000000000002</v>
      </c>
      <c r="K2729" s="646">
        <v>0</v>
      </c>
      <c r="L2729" s="646">
        <v>0.45500000000000002</v>
      </c>
      <c r="M2729" s="646" t="s">
        <v>121</v>
      </c>
      <c r="N2729" s="657" t="s">
        <v>115</v>
      </c>
      <c r="O2729" s="646" t="s">
        <v>473</v>
      </c>
    </row>
    <row r="2730" spans="1:15">
      <c r="A2730" s="647">
        <v>2729</v>
      </c>
      <c r="B2730" s="647">
        <v>500</v>
      </c>
      <c r="C2730" s="646" t="s">
        <v>198</v>
      </c>
      <c r="D2730" s="646">
        <v>65</v>
      </c>
      <c r="F2730" s="654" t="str">
        <f>IF(M2730="R",VLOOKUP(D2730,'Routes and Directions'!$A$2:$D$283,3,FALSE),VLOOKUP(D2730,'Routes and Directions'!$A$2:$D$283,4,FALSE))</f>
        <v>SB</v>
      </c>
      <c r="H2730" s="646">
        <v>0.64200000000000002</v>
      </c>
      <c r="I2730" s="646">
        <v>25.169</v>
      </c>
      <c r="K2730" s="646">
        <v>0.45500000000000002</v>
      </c>
      <c r="L2730" s="646">
        <v>24.981999999999999</v>
      </c>
      <c r="M2730" s="646" t="s">
        <v>121</v>
      </c>
      <c r="N2730" s="657" t="s">
        <v>115</v>
      </c>
      <c r="O2730" s="646" t="s">
        <v>473</v>
      </c>
    </row>
    <row r="2731" spans="1:15">
      <c r="A2731" s="647">
        <v>2730</v>
      </c>
      <c r="B2731" s="647">
        <v>2300</v>
      </c>
      <c r="C2731" s="646" t="s">
        <v>202</v>
      </c>
      <c r="D2731" s="646">
        <v>65</v>
      </c>
      <c r="F2731" s="654" t="str">
        <f>IF(M2731="R",VLOOKUP(D2731,'Routes and Directions'!$A$2:$D$283,3,FALSE),VLOOKUP(D2731,'Routes and Directions'!$A$2:$D$283,4,FALSE))</f>
        <v>SB</v>
      </c>
      <c r="H2731" s="646">
        <v>0</v>
      </c>
      <c r="I2731" s="646">
        <v>4.625</v>
      </c>
      <c r="K2731" s="646">
        <v>24.981999999999999</v>
      </c>
      <c r="L2731" s="646">
        <v>29.606999999999999</v>
      </c>
      <c r="M2731" s="646" t="s">
        <v>121</v>
      </c>
      <c r="N2731" s="657" t="s">
        <v>115</v>
      </c>
      <c r="O2731" s="646" t="s">
        <v>473</v>
      </c>
    </row>
    <row r="2732" spans="1:15">
      <c r="A2732" s="647">
        <v>2731</v>
      </c>
      <c r="B2732" s="647">
        <v>2400</v>
      </c>
      <c r="C2732" s="646" t="s">
        <v>202</v>
      </c>
      <c r="D2732" s="646">
        <v>65</v>
      </c>
      <c r="F2732" s="654" t="str">
        <f>IF(M2732="R",VLOOKUP(D2732,'Routes and Directions'!$A$2:$D$283,3,FALSE),VLOOKUP(D2732,'Routes and Directions'!$A$2:$D$283,4,FALSE))</f>
        <v>SB</v>
      </c>
      <c r="G2732" s="646" t="s">
        <v>118</v>
      </c>
      <c r="H2732" s="646">
        <v>4.625</v>
      </c>
      <c r="I2732" s="646">
        <v>15.141999999999999</v>
      </c>
      <c r="K2732" s="646">
        <v>29.606999999999999</v>
      </c>
      <c r="L2732" s="646">
        <v>40.124000000000002</v>
      </c>
      <c r="M2732" s="646" t="s">
        <v>121</v>
      </c>
      <c r="N2732" s="657" t="s">
        <v>115</v>
      </c>
      <c r="O2732" s="646" t="s">
        <v>473</v>
      </c>
    </row>
    <row r="2733" spans="1:15">
      <c r="A2733" s="647">
        <v>2732</v>
      </c>
      <c r="B2733" s="647">
        <v>3900</v>
      </c>
      <c r="C2733" s="646" t="s">
        <v>202</v>
      </c>
      <c r="D2733" s="646">
        <v>65</v>
      </c>
      <c r="F2733" s="654" t="str">
        <f>IF(M2733="R",VLOOKUP(D2733,'Routes and Directions'!$A$2:$D$283,3,FALSE),VLOOKUP(D2733,'Routes and Directions'!$A$2:$D$283,4,FALSE))</f>
        <v>SB</v>
      </c>
      <c r="H2733" s="646">
        <v>15.132</v>
      </c>
      <c r="I2733" s="646">
        <v>15.949</v>
      </c>
      <c r="K2733" s="646">
        <v>40.124000000000002</v>
      </c>
      <c r="L2733" s="646">
        <v>40.941000000000003</v>
      </c>
      <c r="M2733" s="646" t="s">
        <v>121</v>
      </c>
      <c r="N2733" s="657" t="s">
        <v>115</v>
      </c>
      <c r="O2733" s="646" t="s">
        <v>473</v>
      </c>
    </row>
    <row r="2734" spans="1:15">
      <c r="A2734" s="647">
        <v>2733</v>
      </c>
      <c r="B2734" s="647">
        <v>3900</v>
      </c>
      <c r="C2734" s="646" t="s">
        <v>202</v>
      </c>
      <c r="D2734" s="646">
        <v>65</v>
      </c>
      <c r="F2734" s="654" t="str">
        <f>IF(M2734="R",VLOOKUP(D2734,'Routes and Directions'!$A$2:$D$283,3,FALSE),VLOOKUP(D2734,'Routes and Directions'!$A$2:$D$283,4,FALSE))</f>
        <v>SB</v>
      </c>
      <c r="H2734" s="646">
        <v>15.949</v>
      </c>
      <c r="I2734" s="646">
        <v>16.311</v>
      </c>
      <c r="K2734" s="646">
        <v>40.941000000000003</v>
      </c>
      <c r="L2734" s="646">
        <v>41.302999999999997</v>
      </c>
      <c r="M2734" s="646" t="s">
        <v>121</v>
      </c>
      <c r="N2734" s="657" t="s">
        <v>123</v>
      </c>
      <c r="O2734" s="646" t="s">
        <v>473</v>
      </c>
    </row>
    <row r="2735" spans="1:15">
      <c r="A2735" s="647">
        <v>2734</v>
      </c>
      <c r="B2735" s="647">
        <v>3900</v>
      </c>
      <c r="C2735" s="646" t="s">
        <v>202</v>
      </c>
      <c r="D2735" s="646">
        <v>65</v>
      </c>
      <c r="F2735" s="654" t="str">
        <f>IF(M2735="R",VLOOKUP(D2735,'Routes and Directions'!$A$2:$D$283,3,FALSE),VLOOKUP(D2735,'Routes and Directions'!$A$2:$D$283,4,FALSE))</f>
        <v>SB</v>
      </c>
      <c r="H2735" s="646">
        <v>16.311</v>
      </c>
      <c r="I2735" s="646">
        <v>17.574999999999999</v>
      </c>
      <c r="K2735" s="646">
        <v>41.302999999999997</v>
      </c>
      <c r="L2735" s="646">
        <v>42.567</v>
      </c>
      <c r="M2735" s="646" t="s">
        <v>121</v>
      </c>
      <c r="N2735" s="657" t="s">
        <v>115</v>
      </c>
      <c r="O2735" s="646" t="s">
        <v>473</v>
      </c>
    </row>
    <row r="2736" spans="1:15">
      <c r="A2736" s="647">
        <v>2735</v>
      </c>
      <c r="B2736" s="647">
        <v>3900</v>
      </c>
      <c r="C2736" s="646" t="s">
        <v>202</v>
      </c>
      <c r="D2736" s="646">
        <v>65</v>
      </c>
      <c r="F2736" s="654" t="str">
        <f>IF(M2736="R",VLOOKUP(D2736,'Routes and Directions'!$A$2:$D$283,3,FALSE),VLOOKUP(D2736,'Routes and Directions'!$A$2:$D$283,4,FALSE))</f>
        <v>SB</v>
      </c>
      <c r="H2736" s="646">
        <v>17.574999999999999</v>
      </c>
      <c r="I2736" s="646">
        <v>19.204999999999998</v>
      </c>
      <c r="K2736" s="646">
        <v>42.567</v>
      </c>
      <c r="L2736" s="646">
        <v>44.197000000000003</v>
      </c>
      <c r="M2736" s="646" t="s">
        <v>121</v>
      </c>
      <c r="N2736" s="657" t="s">
        <v>123</v>
      </c>
      <c r="O2736" s="646" t="s">
        <v>473</v>
      </c>
    </row>
    <row r="2737" spans="1:15">
      <c r="A2737" s="647">
        <v>2736</v>
      </c>
      <c r="B2737" s="647">
        <v>5400</v>
      </c>
      <c r="C2737" s="646" t="s">
        <v>202</v>
      </c>
      <c r="D2737" s="646">
        <v>65</v>
      </c>
      <c r="F2737" s="654" t="str">
        <f>IF(M2737="R",VLOOKUP(D2737,'Routes and Directions'!$A$2:$D$283,3,FALSE),VLOOKUP(D2737,'Routes and Directions'!$A$2:$D$283,4,FALSE))</f>
        <v>SB</v>
      </c>
      <c r="G2737" s="646" t="s">
        <v>118</v>
      </c>
      <c r="H2737" s="646">
        <v>19.204999999999998</v>
      </c>
      <c r="I2737" s="646">
        <v>20.423999999999999</v>
      </c>
      <c r="K2737" s="646">
        <v>44.197000000000003</v>
      </c>
      <c r="L2737" s="646">
        <v>45.415999999999997</v>
      </c>
      <c r="M2737" s="646" t="s">
        <v>121</v>
      </c>
      <c r="N2737" s="657" t="s">
        <v>123</v>
      </c>
      <c r="O2737" s="646" t="s">
        <v>473</v>
      </c>
    </row>
    <row r="2738" spans="1:15">
      <c r="A2738" s="647">
        <v>2737</v>
      </c>
      <c r="B2738" s="647">
        <v>6300</v>
      </c>
      <c r="C2738" s="646" t="s">
        <v>202</v>
      </c>
      <c r="D2738" s="646">
        <v>65</v>
      </c>
      <c r="F2738" s="654" t="str">
        <f>IF(M2738="R",VLOOKUP(D2738,'Routes and Directions'!$A$2:$D$283,3,FALSE),VLOOKUP(D2738,'Routes and Directions'!$A$2:$D$283,4,FALSE))</f>
        <v>SB</v>
      </c>
      <c r="H2738" s="646">
        <v>20.422999999999998</v>
      </c>
      <c r="I2738" s="646">
        <v>29.734000000000002</v>
      </c>
      <c r="K2738" s="646">
        <v>45.415999999999997</v>
      </c>
      <c r="L2738" s="646">
        <v>54.726999999999997</v>
      </c>
      <c r="M2738" s="646" t="s">
        <v>121</v>
      </c>
      <c r="N2738" s="657" t="s">
        <v>123</v>
      </c>
      <c r="O2738" s="646" t="s">
        <v>473</v>
      </c>
    </row>
    <row r="2739" spans="1:15">
      <c r="A2739" s="647">
        <v>2738</v>
      </c>
      <c r="B2739" s="647">
        <v>6300</v>
      </c>
      <c r="C2739" s="646" t="s">
        <v>202</v>
      </c>
      <c r="D2739" s="646">
        <v>65</v>
      </c>
      <c r="F2739" s="654" t="str">
        <f>IF(M2739="R",VLOOKUP(D2739,'Routes and Directions'!$A$2:$D$283,3,FALSE),VLOOKUP(D2739,'Routes and Directions'!$A$2:$D$283,4,FALSE))</f>
        <v>SB</v>
      </c>
      <c r="H2739" s="646">
        <v>29.734000000000002</v>
      </c>
      <c r="I2739" s="646">
        <v>39.576999999999998</v>
      </c>
      <c r="K2739" s="646">
        <v>54.726999999999997</v>
      </c>
      <c r="L2739" s="646">
        <v>64.569999999999993</v>
      </c>
      <c r="M2739" s="646" t="s">
        <v>121</v>
      </c>
      <c r="N2739" s="657" t="s">
        <v>115</v>
      </c>
      <c r="O2739" s="646" t="s">
        <v>473</v>
      </c>
    </row>
    <row r="2740" spans="1:15">
      <c r="A2740" s="647">
        <v>2739</v>
      </c>
      <c r="B2740" s="647">
        <v>14000</v>
      </c>
      <c r="C2740" s="646" t="s">
        <v>177</v>
      </c>
      <c r="D2740" s="646">
        <v>65</v>
      </c>
      <c r="F2740" s="654" t="str">
        <f>IF(M2740="R",VLOOKUP(D2740,'Routes and Directions'!$A$2:$D$283,3,FALSE),VLOOKUP(D2740,'Routes and Directions'!$A$2:$D$283,4,FALSE))</f>
        <v>SB</v>
      </c>
      <c r="G2740" s="646" t="s">
        <v>118</v>
      </c>
      <c r="H2740" s="646">
        <v>4.8630000000000004</v>
      </c>
      <c r="I2740" s="646">
        <v>8</v>
      </c>
      <c r="K2740" s="646">
        <v>64.569999999999993</v>
      </c>
      <c r="L2740" s="646">
        <v>67.706999999999994</v>
      </c>
      <c r="M2740" s="646" t="s">
        <v>121</v>
      </c>
      <c r="N2740" s="657" t="s">
        <v>123</v>
      </c>
      <c r="O2740" s="646" t="s">
        <v>473</v>
      </c>
    </row>
    <row r="2741" spans="1:15">
      <c r="A2741" s="647">
        <v>2740</v>
      </c>
      <c r="B2741" s="647">
        <v>16200</v>
      </c>
      <c r="C2741" s="646" t="s">
        <v>177</v>
      </c>
      <c r="D2741" s="646">
        <v>65</v>
      </c>
      <c r="F2741" s="654" t="str">
        <f>IF(M2741="R",VLOOKUP(D2741,'Routes and Directions'!$A$2:$D$283,3,FALSE),VLOOKUP(D2741,'Routes and Directions'!$A$2:$D$283,4,FALSE))</f>
        <v>SB</v>
      </c>
      <c r="G2741" s="646" t="s">
        <v>119</v>
      </c>
      <c r="H2741" s="646">
        <v>8</v>
      </c>
      <c r="I2741" s="646">
        <v>8.7119999999999997</v>
      </c>
      <c r="K2741" s="646">
        <v>67.706999999999994</v>
      </c>
      <c r="L2741" s="646">
        <v>68.418999999999997</v>
      </c>
      <c r="M2741" s="646" t="s">
        <v>121</v>
      </c>
      <c r="N2741" s="657" t="s">
        <v>123</v>
      </c>
      <c r="O2741" s="646" t="s">
        <v>473</v>
      </c>
    </row>
    <row r="2742" spans="1:15">
      <c r="A2742" s="647">
        <v>2741</v>
      </c>
      <c r="B2742" s="647">
        <v>18440</v>
      </c>
      <c r="C2742" s="646" t="s">
        <v>177</v>
      </c>
      <c r="D2742" s="646">
        <v>65</v>
      </c>
      <c r="F2742" s="654" t="str">
        <f>IF(M2742="R",VLOOKUP(D2742,'Routes and Directions'!$A$2:$D$283,3,FALSE),VLOOKUP(D2742,'Routes and Directions'!$A$2:$D$283,4,FALSE))</f>
        <v>SB</v>
      </c>
      <c r="G2742" s="646" t="s">
        <v>118</v>
      </c>
      <c r="H2742" s="646">
        <v>8.7119999999999997</v>
      </c>
      <c r="I2742" s="646">
        <v>12.413</v>
      </c>
      <c r="K2742" s="646">
        <v>68.418999999999997</v>
      </c>
      <c r="L2742" s="646">
        <v>72.12</v>
      </c>
      <c r="M2742" s="646" t="s">
        <v>121</v>
      </c>
      <c r="N2742" s="657" t="s">
        <v>123</v>
      </c>
      <c r="O2742" s="646" t="s">
        <v>473</v>
      </c>
    </row>
    <row r="2743" spans="1:15">
      <c r="A2743" s="647">
        <v>2742</v>
      </c>
      <c r="B2743" s="647">
        <v>18910</v>
      </c>
      <c r="C2743" s="646" t="s">
        <v>177</v>
      </c>
      <c r="D2743" s="646">
        <v>65</v>
      </c>
      <c r="F2743" s="654" t="str">
        <f>IF(M2743="R",VLOOKUP(D2743,'Routes and Directions'!$A$2:$D$283,3,FALSE),VLOOKUP(D2743,'Routes and Directions'!$A$2:$D$283,4,FALSE))</f>
        <v>SB</v>
      </c>
      <c r="G2743" s="646" t="s">
        <v>118</v>
      </c>
      <c r="H2743" s="646">
        <v>12.413</v>
      </c>
      <c r="I2743" s="646">
        <v>13.016</v>
      </c>
      <c r="K2743" s="646">
        <v>72.12</v>
      </c>
      <c r="L2743" s="646">
        <v>72.722999999999999</v>
      </c>
      <c r="M2743" s="646" t="s">
        <v>121</v>
      </c>
      <c r="N2743" s="657" t="s">
        <v>123</v>
      </c>
      <c r="O2743" s="646" t="s">
        <v>473</v>
      </c>
    </row>
    <row r="2744" spans="1:15">
      <c r="A2744" s="647">
        <v>2743</v>
      </c>
      <c r="B2744" s="647">
        <v>18910</v>
      </c>
      <c r="C2744" s="646" t="s">
        <v>177</v>
      </c>
      <c r="D2744" s="646">
        <v>65</v>
      </c>
      <c r="F2744" s="654" t="str">
        <f>IF(M2744="R",VLOOKUP(D2744,'Routes and Directions'!$A$2:$D$283,3,FALSE),VLOOKUP(D2744,'Routes and Directions'!$A$2:$D$283,4,FALSE))</f>
        <v>SB</v>
      </c>
      <c r="G2744" s="646" t="s">
        <v>118</v>
      </c>
      <c r="H2744" s="646">
        <v>13.016</v>
      </c>
      <c r="I2744" s="646">
        <v>13.223000000000001</v>
      </c>
      <c r="K2744" s="646">
        <v>72.722999999999999</v>
      </c>
      <c r="L2744" s="646">
        <v>72.930000000000007</v>
      </c>
      <c r="M2744" s="646" t="s">
        <v>121</v>
      </c>
      <c r="N2744" s="657" t="s">
        <v>115</v>
      </c>
      <c r="O2744" s="646" t="s">
        <v>473</v>
      </c>
    </row>
    <row r="2745" spans="1:15">
      <c r="A2745" s="647">
        <v>2744</v>
      </c>
      <c r="B2745" s="647">
        <v>19210</v>
      </c>
      <c r="C2745" s="646" t="s">
        <v>177</v>
      </c>
      <c r="D2745" s="646">
        <v>65</v>
      </c>
      <c r="F2745" s="654" t="str">
        <f>IF(M2745="R",VLOOKUP(D2745,'Routes and Directions'!$A$2:$D$283,3,FALSE),VLOOKUP(D2745,'Routes and Directions'!$A$2:$D$283,4,FALSE))</f>
        <v>SB</v>
      </c>
      <c r="H2745" s="646">
        <v>12.256</v>
      </c>
      <c r="I2745" s="646">
        <v>23.018999999999998</v>
      </c>
      <c r="K2745" s="646">
        <v>72.930000000000007</v>
      </c>
      <c r="L2745" s="646">
        <v>83.692999999999998</v>
      </c>
      <c r="M2745" s="646" t="s">
        <v>121</v>
      </c>
      <c r="N2745" s="657" t="s">
        <v>115</v>
      </c>
      <c r="O2745" s="646" t="s">
        <v>473</v>
      </c>
    </row>
    <row r="2746" spans="1:15">
      <c r="A2746" s="647">
        <v>2745</v>
      </c>
      <c r="B2746" s="647">
        <v>23000</v>
      </c>
      <c r="C2746" s="646" t="s">
        <v>177</v>
      </c>
      <c r="D2746" s="646">
        <v>65</v>
      </c>
      <c r="F2746" s="654" t="str">
        <f>IF(M2746="R",VLOOKUP(D2746,'Routes and Directions'!$A$2:$D$283,3,FALSE),VLOOKUP(D2746,'Routes and Directions'!$A$2:$D$283,4,FALSE))</f>
        <v>SB</v>
      </c>
      <c r="G2746" s="646" t="s">
        <v>118</v>
      </c>
      <c r="H2746" s="646">
        <v>23.018999999999998</v>
      </c>
      <c r="I2746" s="646">
        <v>24.259</v>
      </c>
      <c r="K2746" s="646">
        <v>83.692999999999998</v>
      </c>
      <c r="L2746" s="646">
        <v>84.933000000000007</v>
      </c>
      <c r="M2746" s="646" t="s">
        <v>121</v>
      </c>
      <c r="N2746" s="657" t="s">
        <v>115</v>
      </c>
      <c r="O2746" s="646" t="s">
        <v>473</v>
      </c>
    </row>
    <row r="2747" spans="1:15">
      <c r="A2747" s="647">
        <v>2746</v>
      </c>
      <c r="B2747" s="647">
        <v>23600</v>
      </c>
      <c r="C2747" s="646" t="s">
        <v>182</v>
      </c>
      <c r="D2747" s="646">
        <v>65</v>
      </c>
      <c r="F2747" s="654" t="str">
        <f>IF(M2747="R",VLOOKUP(D2747,'Routes and Directions'!$A$2:$D$283,3,FALSE),VLOOKUP(D2747,'Routes and Directions'!$A$2:$D$283,4,FALSE))</f>
        <v>SB</v>
      </c>
      <c r="G2747" s="646" t="s">
        <v>118</v>
      </c>
      <c r="H2747" s="646">
        <v>0</v>
      </c>
      <c r="I2747" s="646">
        <v>0.54100000000000004</v>
      </c>
      <c r="K2747" s="646">
        <v>84.933000000000007</v>
      </c>
      <c r="L2747" s="646">
        <v>85.474000000000004</v>
      </c>
      <c r="M2747" s="646" t="s">
        <v>121</v>
      </c>
      <c r="N2747" s="657" t="s">
        <v>115</v>
      </c>
      <c r="O2747" s="646" t="s">
        <v>473</v>
      </c>
    </row>
    <row r="2748" spans="1:15">
      <c r="A2748" s="647">
        <v>2747</v>
      </c>
      <c r="B2748" s="647">
        <v>23700</v>
      </c>
      <c r="C2748" s="646" t="s">
        <v>182</v>
      </c>
      <c r="D2748" s="646">
        <v>65</v>
      </c>
      <c r="F2748" s="654" t="str">
        <f>IF(M2748="R",VLOOKUP(D2748,'Routes and Directions'!$A$2:$D$283,3,FALSE),VLOOKUP(D2748,'Routes and Directions'!$A$2:$D$283,4,FALSE))</f>
        <v>SB</v>
      </c>
      <c r="H2748" s="646">
        <v>0.54200000000000004</v>
      </c>
      <c r="I2748" s="646">
        <v>4.0010000000000003</v>
      </c>
      <c r="K2748" s="646">
        <v>85.474000000000004</v>
      </c>
      <c r="L2748" s="646">
        <v>88.933000000000007</v>
      </c>
      <c r="M2748" s="646" t="s">
        <v>121</v>
      </c>
      <c r="N2748" s="657" t="s">
        <v>115</v>
      </c>
      <c r="O2748" s="646" t="s">
        <v>473</v>
      </c>
    </row>
    <row r="2749" spans="1:15">
      <c r="A2749" s="647">
        <v>2748</v>
      </c>
      <c r="B2749" s="647">
        <v>23700</v>
      </c>
      <c r="C2749" s="646" t="s">
        <v>182</v>
      </c>
      <c r="D2749" s="646">
        <v>65</v>
      </c>
      <c r="F2749" s="654" t="str">
        <f>IF(M2749="R",VLOOKUP(D2749,'Routes and Directions'!$A$2:$D$283,3,FALSE),VLOOKUP(D2749,'Routes and Directions'!$A$2:$D$283,4,FALSE))</f>
        <v>SB</v>
      </c>
      <c r="H2749" s="646">
        <v>4.0010000000000003</v>
      </c>
      <c r="I2749" s="646">
        <v>4.0999999999999996</v>
      </c>
      <c r="K2749" s="646">
        <v>88.933000000000007</v>
      </c>
      <c r="L2749" s="646">
        <v>89.031999999999996</v>
      </c>
      <c r="M2749" s="646" t="s">
        <v>121</v>
      </c>
      <c r="N2749" s="657" t="s">
        <v>123</v>
      </c>
      <c r="O2749" s="646" t="s">
        <v>473</v>
      </c>
    </row>
    <row r="2750" spans="1:15">
      <c r="A2750" s="647">
        <v>2749</v>
      </c>
      <c r="B2750" s="647">
        <v>25500</v>
      </c>
      <c r="C2750" s="646" t="s">
        <v>182</v>
      </c>
      <c r="D2750" s="646">
        <v>65</v>
      </c>
      <c r="F2750" s="654" t="str">
        <f>IF(M2750="R",VLOOKUP(D2750,'Routes and Directions'!$A$2:$D$283,3,FALSE),VLOOKUP(D2750,'Routes and Directions'!$A$2:$D$283,4,FALSE))</f>
        <v>SB</v>
      </c>
      <c r="G2750" s="646" t="s">
        <v>122</v>
      </c>
      <c r="H2750" s="646">
        <v>3.992</v>
      </c>
      <c r="I2750" s="646">
        <v>4.7380000000000004</v>
      </c>
      <c r="K2750" s="646">
        <v>89.031999999999996</v>
      </c>
      <c r="L2750" s="646">
        <v>89.778000000000006</v>
      </c>
      <c r="M2750" s="646" t="s">
        <v>121</v>
      </c>
      <c r="N2750" s="657" t="s">
        <v>123</v>
      </c>
      <c r="O2750" s="646" t="s">
        <v>473</v>
      </c>
    </row>
    <row r="2751" spans="1:15">
      <c r="A2751" s="647">
        <v>2750</v>
      </c>
      <c r="B2751" s="647">
        <v>25750</v>
      </c>
      <c r="C2751" s="646" t="s">
        <v>182</v>
      </c>
      <c r="D2751" s="646">
        <v>65</v>
      </c>
      <c r="F2751" s="654" t="str">
        <f>IF(M2751="R",VLOOKUP(D2751,'Routes and Directions'!$A$2:$D$283,3,FALSE),VLOOKUP(D2751,'Routes and Directions'!$A$2:$D$283,4,FALSE))</f>
        <v>SB</v>
      </c>
      <c r="G2751" s="646" t="s">
        <v>118</v>
      </c>
      <c r="H2751" s="646">
        <v>4.7380000000000004</v>
      </c>
      <c r="I2751" s="646">
        <v>9.3819999999999997</v>
      </c>
      <c r="K2751" s="646">
        <v>89.778000000000006</v>
      </c>
      <c r="L2751" s="646">
        <v>94.421999999999997</v>
      </c>
      <c r="M2751" s="646" t="s">
        <v>121</v>
      </c>
      <c r="N2751" s="657" t="s">
        <v>123</v>
      </c>
      <c r="O2751" s="646" t="s">
        <v>473</v>
      </c>
    </row>
    <row r="2752" spans="1:15">
      <c r="A2752" s="647">
        <v>2751</v>
      </c>
      <c r="B2752" s="647">
        <v>100</v>
      </c>
      <c r="C2752" s="646" t="s">
        <v>203</v>
      </c>
      <c r="D2752" s="646">
        <v>66</v>
      </c>
      <c r="F2752" s="654" t="str">
        <f>IF(M2752="R",VLOOKUP(D2752,'Routes and Directions'!$A$2:$D$283,3,FALSE),VLOOKUP(D2752,'Routes and Directions'!$A$2:$D$283,4,FALSE))</f>
        <v>EB</v>
      </c>
      <c r="H2752" s="646">
        <v>0</v>
      </c>
      <c r="I2752" s="646">
        <v>3.7999999999999999E-2</v>
      </c>
      <c r="K2752" s="646">
        <v>0</v>
      </c>
      <c r="L2752" s="646">
        <v>3.7999999999999999E-2</v>
      </c>
      <c r="M2752" s="646" t="s">
        <v>118</v>
      </c>
      <c r="N2752" s="657" t="s">
        <v>115</v>
      </c>
      <c r="O2752" s="646" t="s">
        <v>474</v>
      </c>
    </row>
    <row r="2753" spans="1:15">
      <c r="A2753" s="647">
        <v>2752</v>
      </c>
      <c r="B2753" s="647">
        <v>300</v>
      </c>
      <c r="C2753" s="646" t="s">
        <v>203</v>
      </c>
      <c r="D2753" s="646">
        <v>66</v>
      </c>
      <c r="F2753" s="654" t="str">
        <f>IF(M2753="R",VLOOKUP(D2753,'Routes and Directions'!$A$2:$D$283,3,FALSE),VLOOKUP(D2753,'Routes and Directions'!$A$2:$D$283,4,FALSE))</f>
        <v>EB</v>
      </c>
      <c r="G2753" s="646" t="s">
        <v>118</v>
      </c>
      <c r="H2753" s="646">
        <v>3.7999999999999999E-2</v>
      </c>
      <c r="I2753" s="646">
        <v>0.51800000000000002</v>
      </c>
      <c r="K2753" s="646">
        <v>3.7999999999999999E-2</v>
      </c>
      <c r="L2753" s="646">
        <v>0.51800000000000002</v>
      </c>
      <c r="M2753" s="646" t="s">
        <v>118</v>
      </c>
      <c r="N2753" s="657" t="s">
        <v>123</v>
      </c>
      <c r="O2753" s="646" t="s">
        <v>474</v>
      </c>
    </row>
    <row r="2754" spans="1:15">
      <c r="A2754" s="647">
        <v>2753</v>
      </c>
      <c r="B2754" s="647">
        <v>900</v>
      </c>
      <c r="C2754" s="646" t="s">
        <v>203</v>
      </c>
      <c r="D2754" s="646">
        <v>66</v>
      </c>
      <c r="F2754" s="654" t="str">
        <f>IF(M2754="R",VLOOKUP(D2754,'Routes and Directions'!$A$2:$D$283,3,FALSE),VLOOKUP(D2754,'Routes and Directions'!$A$2:$D$283,4,FALSE))</f>
        <v>EB</v>
      </c>
      <c r="H2754" s="646">
        <v>0.52200000000000002</v>
      </c>
      <c r="I2754" s="646">
        <v>5.3419999999999996</v>
      </c>
      <c r="K2754" s="646">
        <v>0.51800000000000002</v>
      </c>
      <c r="L2754" s="646">
        <v>5.3380000000000001</v>
      </c>
      <c r="M2754" s="646" t="s">
        <v>118</v>
      </c>
      <c r="N2754" s="657" t="s">
        <v>123</v>
      </c>
      <c r="O2754" s="646" t="s">
        <v>474</v>
      </c>
    </row>
    <row r="2755" spans="1:15">
      <c r="A2755" s="647">
        <v>2754</v>
      </c>
      <c r="B2755" s="647">
        <v>4000</v>
      </c>
      <c r="C2755" s="646" t="s">
        <v>206</v>
      </c>
      <c r="D2755" s="646">
        <v>66</v>
      </c>
      <c r="F2755" s="654" t="str">
        <f>IF(M2755="R",VLOOKUP(D2755,'Routes and Directions'!$A$2:$D$283,3,FALSE),VLOOKUP(D2755,'Routes and Directions'!$A$2:$D$283,4,FALSE))</f>
        <v>EB</v>
      </c>
      <c r="H2755" s="646">
        <v>0</v>
      </c>
      <c r="I2755" s="646">
        <v>4.0839999999999996</v>
      </c>
      <c r="K2755" s="646">
        <v>5.3380000000000001</v>
      </c>
      <c r="L2755" s="646">
        <v>9.4220000000000006</v>
      </c>
      <c r="M2755" s="646" t="s">
        <v>118</v>
      </c>
      <c r="N2755" s="657" t="s">
        <v>123</v>
      </c>
      <c r="O2755" s="646" t="s">
        <v>474</v>
      </c>
    </row>
    <row r="2756" spans="1:15">
      <c r="A2756" s="647">
        <v>2755</v>
      </c>
      <c r="B2756" s="647">
        <v>10000</v>
      </c>
      <c r="C2756" s="646" t="s">
        <v>206</v>
      </c>
      <c r="D2756" s="646">
        <v>66</v>
      </c>
      <c r="F2756" s="654" t="str">
        <f>IF(M2756="R",VLOOKUP(D2756,'Routes and Directions'!$A$2:$D$283,3,FALSE),VLOOKUP(D2756,'Routes and Directions'!$A$2:$D$283,4,FALSE))</f>
        <v>EB</v>
      </c>
      <c r="H2756" s="646">
        <v>17.135999999999999</v>
      </c>
      <c r="I2756" s="646">
        <v>21.283000000000001</v>
      </c>
      <c r="K2756" s="646">
        <v>9.4220000000000006</v>
      </c>
      <c r="L2756" s="646">
        <v>13.569000000000001</v>
      </c>
      <c r="M2756" s="646" t="s">
        <v>118</v>
      </c>
      <c r="N2756" s="657" t="s">
        <v>123</v>
      </c>
      <c r="O2756" s="646" t="s">
        <v>474</v>
      </c>
    </row>
    <row r="2757" spans="1:15">
      <c r="A2757" s="647">
        <v>2756</v>
      </c>
      <c r="B2757" s="647">
        <v>10000</v>
      </c>
      <c r="C2757" s="646" t="s">
        <v>206</v>
      </c>
      <c r="D2757" s="646">
        <v>66</v>
      </c>
      <c r="F2757" s="654" t="str">
        <f>IF(M2757="R",VLOOKUP(D2757,'Routes and Directions'!$A$2:$D$283,3,FALSE),VLOOKUP(D2757,'Routes and Directions'!$A$2:$D$283,4,FALSE))</f>
        <v>EB</v>
      </c>
      <c r="H2757" s="646">
        <v>21.283000000000001</v>
      </c>
      <c r="I2757" s="646">
        <v>21.37</v>
      </c>
      <c r="K2757" s="646">
        <v>13.569000000000001</v>
      </c>
      <c r="L2757" s="646">
        <v>13.656000000000001</v>
      </c>
      <c r="M2757" s="646" t="s">
        <v>118</v>
      </c>
      <c r="N2757" s="657" t="s">
        <v>115</v>
      </c>
      <c r="O2757" s="646" t="s">
        <v>474</v>
      </c>
    </row>
    <row r="2758" spans="1:15">
      <c r="A2758" s="647">
        <v>2757</v>
      </c>
      <c r="B2758" s="647">
        <v>10000</v>
      </c>
      <c r="C2758" s="646" t="s">
        <v>206</v>
      </c>
      <c r="D2758" s="646">
        <v>66</v>
      </c>
      <c r="F2758" s="654" t="str">
        <f>IF(M2758="R",VLOOKUP(D2758,'Routes and Directions'!$A$2:$D$283,3,FALSE),VLOOKUP(D2758,'Routes and Directions'!$A$2:$D$283,4,FALSE))</f>
        <v>EB</v>
      </c>
      <c r="H2758" s="646">
        <v>21.37</v>
      </c>
      <c r="I2758" s="646">
        <v>21.940999999999999</v>
      </c>
      <c r="K2758" s="646">
        <v>13.656000000000001</v>
      </c>
      <c r="L2758" s="646">
        <v>14.227</v>
      </c>
      <c r="M2758" s="646" t="s">
        <v>118</v>
      </c>
      <c r="N2758" s="657" t="s">
        <v>123</v>
      </c>
      <c r="O2758" s="646" t="s">
        <v>474</v>
      </c>
    </row>
    <row r="2759" spans="1:15">
      <c r="A2759" s="647">
        <v>2758</v>
      </c>
      <c r="B2759" s="647">
        <v>10000</v>
      </c>
      <c r="C2759" s="646" t="s">
        <v>206</v>
      </c>
      <c r="D2759" s="646">
        <v>66</v>
      </c>
      <c r="F2759" s="654" t="str">
        <f>IF(M2759="R",VLOOKUP(D2759,'Routes and Directions'!$A$2:$D$283,3,FALSE),VLOOKUP(D2759,'Routes and Directions'!$A$2:$D$283,4,FALSE))</f>
        <v>EB</v>
      </c>
      <c r="H2759" s="646">
        <v>21.940999999999999</v>
      </c>
      <c r="I2759" s="646">
        <v>22.414999999999999</v>
      </c>
      <c r="K2759" s="646">
        <v>14.227</v>
      </c>
      <c r="L2759" s="646">
        <v>14.701000000000001</v>
      </c>
      <c r="M2759" s="646" t="s">
        <v>118</v>
      </c>
      <c r="N2759" s="657" t="s">
        <v>115</v>
      </c>
      <c r="O2759" s="646" t="s">
        <v>474</v>
      </c>
    </row>
    <row r="2760" spans="1:15">
      <c r="A2760" s="647">
        <v>2759</v>
      </c>
      <c r="B2760" s="647">
        <v>10000</v>
      </c>
      <c r="C2760" s="646" t="s">
        <v>206</v>
      </c>
      <c r="D2760" s="646">
        <v>66</v>
      </c>
      <c r="F2760" s="654" t="str">
        <f>IF(M2760="R",VLOOKUP(D2760,'Routes and Directions'!$A$2:$D$283,3,FALSE),VLOOKUP(D2760,'Routes and Directions'!$A$2:$D$283,4,FALSE))</f>
        <v>EB</v>
      </c>
      <c r="H2760" s="646">
        <v>22.414999999999999</v>
      </c>
      <c r="I2760" s="646">
        <v>22.876000000000001</v>
      </c>
      <c r="K2760" s="646">
        <v>14.701000000000001</v>
      </c>
      <c r="L2760" s="646">
        <v>15.162000000000001</v>
      </c>
      <c r="M2760" s="646" t="s">
        <v>118</v>
      </c>
      <c r="N2760" s="657" t="s">
        <v>123</v>
      </c>
      <c r="O2760" s="646" t="s">
        <v>474</v>
      </c>
    </row>
    <row r="2761" spans="1:15">
      <c r="A2761" s="647">
        <v>2760</v>
      </c>
      <c r="B2761" s="647">
        <v>10000</v>
      </c>
      <c r="C2761" s="646" t="s">
        <v>206</v>
      </c>
      <c r="D2761" s="646">
        <v>66</v>
      </c>
      <c r="F2761" s="654" t="str">
        <f>IF(M2761="R",VLOOKUP(D2761,'Routes and Directions'!$A$2:$D$283,3,FALSE),VLOOKUP(D2761,'Routes and Directions'!$A$2:$D$283,4,FALSE))</f>
        <v>EB</v>
      </c>
      <c r="H2761" s="646">
        <v>22.876000000000001</v>
      </c>
      <c r="I2761" s="646">
        <v>23.155999999999999</v>
      </c>
      <c r="K2761" s="646">
        <v>15.162000000000001</v>
      </c>
      <c r="L2761" s="646">
        <v>15.442</v>
      </c>
      <c r="M2761" s="646" t="s">
        <v>118</v>
      </c>
      <c r="N2761" s="657" t="s">
        <v>115</v>
      </c>
      <c r="O2761" s="646" t="s">
        <v>474</v>
      </c>
    </row>
    <row r="2762" spans="1:15">
      <c r="A2762" s="647">
        <v>2761</v>
      </c>
      <c r="B2762" s="647">
        <v>16000</v>
      </c>
      <c r="C2762" s="646" t="s">
        <v>206</v>
      </c>
      <c r="D2762" s="646">
        <v>66</v>
      </c>
      <c r="F2762" s="654" t="str">
        <f>IF(M2762="R",VLOOKUP(D2762,'Routes and Directions'!$A$2:$D$283,3,FALSE),VLOOKUP(D2762,'Routes and Directions'!$A$2:$D$283,4,FALSE))</f>
        <v>EB</v>
      </c>
      <c r="G2762" s="646" t="s">
        <v>116</v>
      </c>
      <c r="H2762" s="646">
        <v>23.155999999999999</v>
      </c>
      <c r="I2762" s="646">
        <v>23.408000000000001</v>
      </c>
      <c r="K2762" s="646">
        <v>15.442</v>
      </c>
      <c r="L2762" s="646">
        <v>15.694000000000001</v>
      </c>
      <c r="M2762" s="646" t="s">
        <v>118</v>
      </c>
      <c r="N2762" s="657" t="s">
        <v>115</v>
      </c>
      <c r="O2762" s="646" t="s">
        <v>474</v>
      </c>
    </row>
    <row r="2763" spans="1:15">
      <c r="A2763" s="647">
        <v>2762</v>
      </c>
      <c r="B2763" s="647">
        <v>100</v>
      </c>
      <c r="C2763" s="646" t="s">
        <v>203</v>
      </c>
      <c r="D2763" s="646">
        <v>66</v>
      </c>
      <c r="F2763" s="654" t="str">
        <f>IF(M2763="R",VLOOKUP(D2763,'Routes and Directions'!$A$2:$D$283,3,FALSE),VLOOKUP(D2763,'Routes and Directions'!$A$2:$D$283,4,FALSE))</f>
        <v>WB</v>
      </c>
      <c r="H2763" s="646">
        <v>0</v>
      </c>
      <c r="I2763" s="646">
        <v>3.7999999999999999E-2</v>
      </c>
      <c r="K2763" s="646">
        <v>0</v>
      </c>
      <c r="L2763" s="646">
        <v>3.7999999999999999E-2</v>
      </c>
      <c r="M2763" s="646" t="s">
        <v>121</v>
      </c>
      <c r="N2763" s="657" t="s">
        <v>115</v>
      </c>
      <c r="O2763" s="646" t="s">
        <v>475</v>
      </c>
    </row>
    <row r="2764" spans="1:15">
      <c r="A2764" s="647">
        <v>2763</v>
      </c>
      <c r="B2764" s="647">
        <v>300</v>
      </c>
      <c r="C2764" s="646" t="s">
        <v>203</v>
      </c>
      <c r="D2764" s="646">
        <v>66</v>
      </c>
      <c r="F2764" s="654" t="str">
        <f>IF(M2764="R",VLOOKUP(D2764,'Routes and Directions'!$A$2:$D$283,3,FALSE),VLOOKUP(D2764,'Routes and Directions'!$A$2:$D$283,4,FALSE))</f>
        <v>WB</v>
      </c>
      <c r="G2764" s="646" t="s">
        <v>118</v>
      </c>
      <c r="H2764" s="646">
        <v>3.7999999999999999E-2</v>
      </c>
      <c r="I2764" s="646">
        <v>0.51800000000000002</v>
      </c>
      <c r="K2764" s="646">
        <v>3.7999999999999999E-2</v>
      </c>
      <c r="L2764" s="646">
        <v>0.51800000000000002</v>
      </c>
      <c r="M2764" s="646" t="s">
        <v>121</v>
      </c>
      <c r="N2764" s="657" t="s">
        <v>123</v>
      </c>
      <c r="O2764" s="646" t="s">
        <v>475</v>
      </c>
    </row>
    <row r="2765" spans="1:15">
      <c r="A2765" s="647">
        <v>2764</v>
      </c>
      <c r="B2765" s="647">
        <v>900</v>
      </c>
      <c r="C2765" s="646" t="s">
        <v>203</v>
      </c>
      <c r="D2765" s="646">
        <v>66</v>
      </c>
      <c r="F2765" s="654" t="str">
        <f>IF(M2765="R",VLOOKUP(D2765,'Routes and Directions'!$A$2:$D$283,3,FALSE),VLOOKUP(D2765,'Routes and Directions'!$A$2:$D$283,4,FALSE))</f>
        <v>WB</v>
      </c>
      <c r="H2765" s="646">
        <v>0.52200000000000002</v>
      </c>
      <c r="I2765" s="646">
        <v>5.3419999999999996</v>
      </c>
      <c r="K2765" s="646">
        <v>0.51800000000000002</v>
      </c>
      <c r="L2765" s="646">
        <v>5.3380000000000001</v>
      </c>
      <c r="M2765" s="646" t="s">
        <v>121</v>
      </c>
      <c r="N2765" s="657" t="s">
        <v>123</v>
      </c>
      <c r="O2765" s="646" t="s">
        <v>475</v>
      </c>
    </row>
    <row r="2766" spans="1:15">
      <c r="A2766" s="647">
        <v>2765</v>
      </c>
      <c r="B2766" s="647">
        <v>4000</v>
      </c>
      <c r="C2766" s="646" t="s">
        <v>206</v>
      </c>
      <c r="D2766" s="646">
        <v>66</v>
      </c>
      <c r="F2766" s="654" t="str">
        <f>IF(M2766="R",VLOOKUP(D2766,'Routes and Directions'!$A$2:$D$283,3,FALSE),VLOOKUP(D2766,'Routes and Directions'!$A$2:$D$283,4,FALSE))</f>
        <v>WB</v>
      </c>
      <c r="H2766" s="646">
        <v>0</v>
      </c>
      <c r="I2766" s="646">
        <v>4.0839999999999996</v>
      </c>
      <c r="K2766" s="646">
        <v>5.3380000000000001</v>
      </c>
      <c r="L2766" s="646">
        <v>9.4220000000000006</v>
      </c>
      <c r="M2766" s="646" t="s">
        <v>121</v>
      </c>
      <c r="N2766" s="657" t="s">
        <v>123</v>
      </c>
      <c r="O2766" s="646" t="s">
        <v>475</v>
      </c>
    </row>
    <row r="2767" spans="1:15">
      <c r="A2767" s="647">
        <v>2766</v>
      </c>
      <c r="B2767" s="647">
        <v>10000</v>
      </c>
      <c r="C2767" s="646" t="s">
        <v>206</v>
      </c>
      <c r="D2767" s="646">
        <v>66</v>
      </c>
      <c r="F2767" s="654" t="str">
        <f>IF(M2767="R",VLOOKUP(D2767,'Routes and Directions'!$A$2:$D$283,3,FALSE),VLOOKUP(D2767,'Routes and Directions'!$A$2:$D$283,4,FALSE))</f>
        <v>WB</v>
      </c>
      <c r="H2767" s="646">
        <v>17.135999999999999</v>
      </c>
      <c r="I2767" s="646">
        <v>21.283000000000001</v>
      </c>
      <c r="K2767" s="646">
        <v>9.4220000000000006</v>
      </c>
      <c r="L2767" s="646">
        <v>13.569000000000001</v>
      </c>
      <c r="M2767" s="646" t="s">
        <v>121</v>
      </c>
      <c r="N2767" s="657" t="s">
        <v>123</v>
      </c>
      <c r="O2767" s="646" t="s">
        <v>475</v>
      </c>
    </row>
    <row r="2768" spans="1:15">
      <c r="A2768" s="647">
        <v>2767</v>
      </c>
      <c r="B2768" s="647">
        <v>10000</v>
      </c>
      <c r="C2768" s="646" t="s">
        <v>206</v>
      </c>
      <c r="D2768" s="646">
        <v>66</v>
      </c>
      <c r="F2768" s="654" t="str">
        <f>IF(M2768="R",VLOOKUP(D2768,'Routes and Directions'!$A$2:$D$283,3,FALSE),VLOOKUP(D2768,'Routes and Directions'!$A$2:$D$283,4,FALSE))</f>
        <v>WB</v>
      </c>
      <c r="H2768" s="646">
        <v>21.283000000000001</v>
      </c>
      <c r="I2768" s="646">
        <v>21.37</v>
      </c>
      <c r="K2768" s="646">
        <v>13.569000000000001</v>
      </c>
      <c r="L2768" s="646">
        <v>13.656000000000001</v>
      </c>
      <c r="M2768" s="646" t="s">
        <v>121</v>
      </c>
      <c r="N2768" s="657" t="s">
        <v>115</v>
      </c>
      <c r="O2768" s="646" t="s">
        <v>475</v>
      </c>
    </row>
    <row r="2769" spans="1:15">
      <c r="A2769" s="647">
        <v>2768</v>
      </c>
      <c r="B2769" s="647">
        <v>10000</v>
      </c>
      <c r="C2769" s="646" t="s">
        <v>206</v>
      </c>
      <c r="D2769" s="646">
        <v>66</v>
      </c>
      <c r="F2769" s="654" t="str">
        <f>IF(M2769="R",VLOOKUP(D2769,'Routes and Directions'!$A$2:$D$283,3,FALSE),VLOOKUP(D2769,'Routes and Directions'!$A$2:$D$283,4,FALSE))</f>
        <v>WB</v>
      </c>
      <c r="H2769" s="646">
        <v>21.37</v>
      </c>
      <c r="I2769" s="646">
        <v>21.940999999999999</v>
      </c>
      <c r="K2769" s="646">
        <v>13.656000000000001</v>
      </c>
      <c r="L2769" s="646">
        <v>14.227</v>
      </c>
      <c r="M2769" s="646" t="s">
        <v>121</v>
      </c>
      <c r="N2769" s="657" t="s">
        <v>123</v>
      </c>
      <c r="O2769" s="646" t="s">
        <v>475</v>
      </c>
    </row>
    <row r="2770" spans="1:15">
      <c r="A2770" s="647">
        <v>2769</v>
      </c>
      <c r="B2770" s="647">
        <v>10000</v>
      </c>
      <c r="C2770" s="646" t="s">
        <v>206</v>
      </c>
      <c r="D2770" s="646">
        <v>66</v>
      </c>
      <c r="F2770" s="654" t="str">
        <f>IF(M2770="R",VLOOKUP(D2770,'Routes and Directions'!$A$2:$D$283,3,FALSE),VLOOKUP(D2770,'Routes and Directions'!$A$2:$D$283,4,FALSE))</f>
        <v>WB</v>
      </c>
      <c r="H2770" s="646">
        <v>21.940999999999999</v>
      </c>
      <c r="I2770" s="646">
        <v>22.414999999999999</v>
      </c>
      <c r="K2770" s="646">
        <v>14.227</v>
      </c>
      <c r="L2770" s="646">
        <v>14.701000000000001</v>
      </c>
      <c r="M2770" s="646" t="s">
        <v>121</v>
      </c>
      <c r="N2770" s="657" t="s">
        <v>115</v>
      </c>
      <c r="O2770" s="646" t="s">
        <v>475</v>
      </c>
    </row>
    <row r="2771" spans="1:15">
      <c r="A2771" s="647">
        <v>2770</v>
      </c>
      <c r="B2771" s="647">
        <v>10000</v>
      </c>
      <c r="C2771" s="646" t="s">
        <v>206</v>
      </c>
      <c r="D2771" s="646">
        <v>66</v>
      </c>
      <c r="F2771" s="654" t="str">
        <f>IF(M2771="R",VLOOKUP(D2771,'Routes and Directions'!$A$2:$D$283,3,FALSE),VLOOKUP(D2771,'Routes and Directions'!$A$2:$D$283,4,FALSE))</f>
        <v>WB</v>
      </c>
      <c r="H2771" s="646">
        <v>22.414999999999999</v>
      </c>
      <c r="I2771" s="646">
        <v>22.876000000000001</v>
      </c>
      <c r="K2771" s="646">
        <v>14.701000000000001</v>
      </c>
      <c r="L2771" s="646">
        <v>15.162000000000001</v>
      </c>
      <c r="M2771" s="646" t="s">
        <v>121</v>
      </c>
      <c r="N2771" s="657" t="s">
        <v>123</v>
      </c>
      <c r="O2771" s="646" t="s">
        <v>475</v>
      </c>
    </row>
    <row r="2772" spans="1:15">
      <c r="A2772" s="647">
        <v>2771</v>
      </c>
      <c r="B2772" s="647">
        <v>10000</v>
      </c>
      <c r="C2772" s="646" t="s">
        <v>206</v>
      </c>
      <c r="D2772" s="646">
        <v>66</v>
      </c>
      <c r="F2772" s="654" t="str">
        <f>IF(M2772="R",VLOOKUP(D2772,'Routes and Directions'!$A$2:$D$283,3,FALSE),VLOOKUP(D2772,'Routes and Directions'!$A$2:$D$283,4,FALSE))</f>
        <v>WB</v>
      </c>
      <c r="H2772" s="646">
        <v>22.876000000000001</v>
      </c>
      <c r="I2772" s="646">
        <v>23.155999999999999</v>
      </c>
      <c r="K2772" s="646">
        <v>15.162000000000001</v>
      </c>
      <c r="L2772" s="646">
        <v>15.442</v>
      </c>
      <c r="M2772" s="646" t="s">
        <v>121</v>
      </c>
      <c r="N2772" s="657" t="s">
        <v>115</v>
      </c>
      <c r="O2772" s="646" t="s">
        <v>475</v>
      </c>
    </row>
    <row r="2773" spans="1:15">
      <c r="A2773" s="647">
        <v>2772</v>
      </c>
      <c r="B2773" s="647">
        <v>16000</v>
      </c>
      <c r="C2773" s="646" t="s">
        <v>206</v>
      </c>
      <c r="D2773" s="646">
        <v>66</v>
      </c>
      <c r="F2773" s="654" t="str">
        <f>IF(M2773="R",VLOOKUP(D2773,'Routes and Directions'!$A$2:$D$283,3,FALSE),VLOOKUP(D2773,'Routes and Directions'!$A$2:$D$283,4,FALSE))</f>
        <v>WB</v>
      </c>
      <c r="G2773" s="646" t="s">
        <v>116</v>
      </c>
      <c r="H2773" s="646">
        <v>23.155999999999999</v>
      </c>
      <c r="I2773" s="646">
        <v>23.408000000000001</v>
      </c>
      <c r="K2773" s="646">
        <v>15.442</v>
      </c>
      <c r="L2773" s="646">
        <v>15.694000000000001</v>
      </c>
      <c r="M2773" s="646" t="s">
        <v>121</v>
      </c>
      <c r="N2773" s="657" t="s">
        <v>115</v>
      </c>
      <c r="O2773" s="646" t="s">
        <v>475</v>
      </c>
    </row>
    <row r="2774" spans="1:15">
      <c r="A2774" s="647">
        <v>2773</v>
      </c>
      <c r="B2774" s="647">
        <v>100</v>
      </c>
      <c r="C2774" s="646" t="s">
        <v>218</v>
      </c>
      <c r="D2774" s="646">
        <v>67</v>
      </c>
      <c r="F2774" s="654" t="str">
        <f>IF(M2774="R",VLOOKUP(D2774,'Routes and Directions'!$A$2:$D$283,3,FALSE),VLOOKUP(D2774,'Routes and Directions'!$A$2:$D$283,4,FALSE))</f>
        <v>NB</v>
      </c>
      <c r="G2774" s="646" t="s">
        <v>118</v>
      </c>
      <c r="H2774" s="646">
        <v>0</v>
      </c>
      <c r="I2774" s="646">
        <v>5.73</v>
      </c>
      <c r="K2774" s="646">
        <v>0</v>
      </c>
      <c r="L2774" s="646">
        <v>5.73</v>
      </c>
      <c r="M2774" s="646" t="s">
        <v>118</v>
      </c>
      <c r="N2774" s="657" t="s">
        <v>123</v>
      </c>
      <c r="O2774" s="646" t="s">
        <v>476</v>
      </c>
    </row>
    <row r="2775" spans="1:15">
      <c r="A2775" s="647">
        <v>2774</v>
      </c>
      <c r="B2775" s="647">
        <v>5480</v>
      </c>
      <c r="C2775" s="646" t="s">
        <v>218</v>
      </c>
      <c r="D2775" s="646">
        <v>67</v>
      </c>
      <c r="F2775" s="654" t="str">
        <f>IF(M2775="R",VLOOKUP(D2775,'Routes and Directions'!$A$2:$D$283,3,FALSE),VLOOKUP(D2775,'Routes and Directions'!$A$2:$D$283,4,FALSE))</f>
        <v>NB</v>
      </c>
      <c r="G2775" s="646" t="s">
        <v>118</v>
      </c>
      <c r="H2775" s="646">
        <v>5.73</v>
      </c>
      <c r="I2775" s="646">
        <v>6.2290000000000001</v>
      </c>
      <c r="K2775" s="646">
        <v>5.73</v>
      </c>
      <c r="L2775" s="646">
        <v>6.2290000000000001</v>
      </c>
      <c r="M2775" s="646" t="s">
        <v>118</v>
      </c>
      <c r="N2775" s="657" t="s">
        <v>115</v>
      </c>
      <c r="O2775" s="646" t="s">
        <v>476</v>
      </c>
    </row>
    <row r="2776" spans="1:15">
      <c r="A2776" s="647">
        <v>2775</v>
      </c>
      <c r="B2776" s="647">
        <v>8090</v>
      </c>
      <c r="C2776" s="646" t="s">
        <v>218</v>
      </c>
      <c r="D2776" s="646">
        <v>67</v>
      </c>
      <c r="F2776" s="654" t="str">
        <f>IF(M2776="R",VLOOKUP(D2776,'Routes and Directions'!$A$2:$D$283,3,FALSE),VLOOKUP(D2776,'Routes and Directions'!$A$2:$D$283,4,FALSE))</f>
        <v>NB</v>
      </c>
      <c r="H2776" s="646">
        <v>6.67</v>
      </c>
      <c r="I2776" s="646">
        <v>8.34</v>
      </c>
      <c r="K2776" s="646">
        <v>6.2290000000000001</v>
      </c>
      <c r="L2776" s="646">
        <v>7.899</v>
      </c>
      <c r="M2776" s="646" t="s">
        <v>118</v>
      </c>
      <c r="N2776" s="657" t="s">
        <v>115</v>
      </c>
      <c r="O2776" s="646" t="s">
        <v>476</v>
      </c>
    </row>
    <row r="2777" spans="1:15">
      <c r="A2777" s="647">
        <v>2776</v>
      </c>
      <c r="B2777" s="647">
        <v>8090</v>
      </c>
      <c r="C2777" s="646" t="s">
        <v>218</v>
      </c>
      <c r="D2777" s="646">
        <v>67</v>
      </c>
      <c r="F2777" s="654" t="str">
        <f>IF(M2777="R",VLOOKUP(D2777,'Routes and Directions'!$A$2:$D$283,3,FALSE),VLOOKUP(D2777,'Routes and Directions'!$A$2:$D$283,4,FALSE))</f>
        <v>NB</v>
      </c>
      <c r="H2777" s="646">
        <v>8.34</v>
      </c>
      <c r="I2777" s="646">
        <v>8.532</v>
      </c>
      <c r="K2777" s="646">
        <v>7.899</v>
      </c>
      <c r="L2777" s="646">
        <v>8.0909999999999993</v>
      </c>
      <c r="M2777" s="646" t="s">
        <v>118</v>
      </c>
      <c r="N2777" s="657" t="s">
        <v>123</v>
      </c>
      <c r="O2777" s="646" t="s">
        <v>476</v>
      </c>
    </row>
    <row r="2778" spans="1:15">
      <c r="A2778" s="647">
        <v>2777</v>
      </c>
      <c r="B2778" s="647">
        <v>8090</v>
      </c>
      <c r="C2778" s="646" t="s">
        <v>218</v>
      </c>
      <c r="D2778" s="646">
        <v>67</v>
      </c>
      <c r="F2778" s="654" t="str">
        <f>IF(M2778="R",VLOOKUP(D2778,'Routes and Directions'!$A$2:$D$283,3,FALSE),VLOOKUP(D2778,'Routes and Directions'!$A$2:$D$283,4,FALSE))</f>
        <v>NB</v>
      </c>
      <c r="H2778" s="646">
        <v>8.532</v>
      </c>
      <c r="I2778" s="646">
        <v>9.25</v>
      </c>
      <c r="K2778" s="646">
        <v>8.0909999999999993</v>
      </c>
      <c r="L2778" s="646">
        <v>8.8089999999999993</v>
      </c>
      <c r="M2778" s="646" t="s">
        <v>118</v>
      </c>
      <c r="N2778" s="657" t="s">
        <v>115</v>
      </c>
      <c r="O2778" s="646" t="s">
        <v>476</v>
      </c>
    </row>
    <row r="2779" spans="1:15">
      <c r="A2779" s="647">
        <v>2778</v>
      </c>
      <c r="B2779" s="647">
        <v>8090</v>
      </c>
      <c r="C2779" s="646" t="s">
        <v>218</v>
      </c>
      <c r="D2779" s="646">
        <v>67</v>
      </c>
      <c r="F2779" s="654" t="str">
        <f>IF(M2779="R",VLOOKUP(D2779,'Routes and Directions'!$A$2:$D$283,3,FALSE),VLOOKUP(D2779,'Routes and Directions'!$A$2:$D$283,4,FALSE))</f>
        <v>NB</v>
      </c>
      <c r="H2779" s="646">
        <v>9.25</v>
      </c>
      <c r="I2779" s="646">
        <v>9.5500000000000007</v>
      </c>
      <c r="K2779" s="646">
        <v>8.8089999999999993</v>
      </c>
      <c r="L2779" s="646">
        <v>9.109</v>
      </c>
      <c r="M2779" s="646" t="s">
        <v>118</v>
      </c>
      <c r="N2779" s="657" t="s">
        <v>123</v>
      </c>
      <c r="O2779" s="646" t="s">
        <v>476</v>
      </c>
    </row>
    <row r="2780" spans="1:15">
      <c r="A2780" s="647">
        <v>2779</v>
      </c>
      <c r="B2780" s="647">
        <v>11490</v>
      </c>
      <c r="C2780" s="646" t="s">
        <v>218</v>
      </c>
      <c r="D2780" s="646">
        <v>67</v>
      </c>
      <c r="F2780" s="654" t="str">
        <f>IF(M2780="R",VLOOKUP(D2780,'Routes and Directions'!$A$2:$D$283,3,FALSE),VLOOKUP(D2780,'Routes and Directions'!$A$2:$D$283,4,FALSE))</f>
        <v>NB</v>
      </c>
      <c r="G2780" s="646" t="s">
        <v>118</v>
      </c>
      <c r="H2780" s="646">
        <v>9.5500000000000007</v>
      </c>
      <c r="I2780" s="646">
        <v>10.523</v>
      </c>
      <c r="K2780" s="646">
        <v>9.109</v>
      </c>
      <c r="L2780" s="646">
        <v>10.082000000000001</v>
      </c>
      <c r="M2780" s="646" t="s">
        <v>118</v>
      </c>
      <c r="N2780" s="657" t="s">
        <v>123</v>
      </c>
      <c r="O2780" s="646" t="s">
        <v>476</v>
      </c>
    </row>
    <row r="2781" spans="1:15">
      <c r="A2781" s="647">
        <v>2780</v>
      </c>
      <c r="B2781" s="647">
        <v>12090</v>
      </c>
      <c r="C2781" s="646" t="s">
        <v>218</v>
      </c>
      <c r="D2781" s="646">
        <v>67</v>
      </c>
      <c r="F2781" s="654" t="str">
        <f>IF(M2781="R",VLOOKUP(D2781,'Routes and Directions'!$A$2:$D$283,3,FALSE),VLOOKUP(D2781,'Routes and Directions'!$A$2:$D$283,4,FALSE))</f>
        <v>NB</v>
      </c>
      <c r="H2781" s="646">
        <v>10.61</v>
      </c>
      <c r="I2781" s="646">
        <v>11.087999999999999</v>
      </c>
      <c r="K2781" s="646">
        <v>10.082000000000001</v>
      </c>
      <c r="L2781" s="646">
        <v>10.56</v>
      </c>
      <c r="M2781" s="646" t="s">
        <v>118</v>
      </c>
      <c r="N2781" s="657" t="s">
        <v>123</v>
      </c>
      <c r="O2781" s="646" t="s">
        <v>476</v>
      </c>
    </row>
    <row r="2782" spans="1:15">
      <c r="A2782" s="647">
        <v>2781</v>
      </c>
      <c r="B2782" s="647">
        <v>12090</v>
      </c>
      <c r="C2782" s="646" t="s">
        <v>218</v>
      </c>
      <c r="D2782" s="646">
        <v>67</v>
      </c>
      <c r="F2782" s="654" t="str">
        <f>IF(M2782="R",VLOOKUP(D2782,'Routes and Directions'!$A$2:$D$283,3,FALSE),VLOOKUP(D2782,'Routes and Directions'!$A$2:$D$283,4,FALSE))</f>
        <v>NB</v>
      </c>
      <c r="H2782" s="646">
        <v>11.087999999999999</v>
      </c>
      <c r="I2782" s="646">
        <v>17.637</v>
      </c>
      <c r="K2782" s="646">
        <v>10.56</v>
      </c>
      <c r="L2782" s="646">
        <v>17.109000000000002</v>
      </c>
      <c r="M2782" s="646" t="s">
        <v>118</v>
      </c>
      <c r="N2782" s="657" t="s">
        <v>115</v>
      </c>
      <c r="O2782" s="646" t="s">
        <v>476</v>
      </c>
    </row>
    <row r="2783" spans="1:15">
      <c r="A2783" s="647">
        <v>2782</v>
      </c>
      <c r="B2783" s="647">
        <v>16500</v>
      </c>
      <c r="C2783" s="646" t="s">
        <v>218</v>
      </c>
      <c r="D2783" s="646">
        <v>67</v>
      </c>
      <c r="F2783" s="654" t="str">
        <f>IF(M2783="R",VLOOKUP(D2783,'Routes and Directions'!$A$2:$D$283,3,FALSE),VLOOKUP(D2783,'Routes and Directions'!$A$2:$D$283,4,FALSE))</f>
        <v>NB</v>
      </c>
      <c r="G2783" s="646" t="s">
        <v>118</v>
      </c>
      <c r="H2783" s="646">
        <v>17.637</v>
      </c>
      <c r="I2783" s="646">
        <v>18.678999999999998</v>
      </c>
      <c r="K2783" s="646">
        <v>17.109000000000002</v>
      </c>
      <c r="L2783" s="646">
        <v>18.151</v>
      </c>
      <c r="M2783" s="646" t="s">
        <v>118</v>
      </c>
      <c r="N2783" s="657" t="s">
        <v>123</v>
      </c>
      <c r="O2783" s="646" t="s">
        <v>476</v>
      </c>
    </row>
    <row r="2784" spans="1:15">
      <c r="A2784" s="647">
        <v>2783</v>
      </c>
      <c r="B2784" s="647">
        <v>16500</v>
      </c>
      <c r="C2784" s="646" t="s">
        <v>218</v>
      </c>
      <c r="D2784" s="646">
        <v>67</v>
      </c>
      <c r="F2784" s="654" t="str">
        <f>IF(M2784="R",VLOOKUP(D2784,'Routes and Directions'!$A$2:$D$283,3,FALSE),VLOOKUP(D2784,'Routes and Directions'!$A$2:$D$283,4,FALSE))</f>
        <v>NB</v>
      </c>
      <c r="G2784" s="646" t="s">
        <v>118</v>
      </c>
      <c r="H2784" s="646">
        <v>18.678999999999998</v>
      </c>
      <c r="I2784" s="646">
        <v>18.91</v>
      </c>
      <c r="K2784" s="646">
        <v>18.151</v>
      </c>
      <c r="L2784" s="646">
        <v>18.382000000000001</v>
      </c>
      <c r="M2784" s="646" t="s">
        <v>118</v>
      </c>
      <c r="N2784" s="657" t="s">
        <v>115</v>
      </c>
      <c r="O2784" s="646" t="s">
        <v>476</v>
      </c>
    </row>
    <row r="2785" spans="1:15">
      <c r="A2785" s="647">
        <v>2784</v>
      </c>
      <c r="B2785" s="647">
        <v>18270</v>
      </c>
      <c r="C2785" s="646" t="s">
        <v>218</v>
      </c>
      <c r="D2785" s="646">
        <v>67</v>
      </c>
      <c r="F2785" s="654" t="str">
        <f>IF(M2785="R",VLOOKUP(D2785,'Routes and Directions'!$A$2:$D$283,3,FALSE),VLOOKUP(D2785,'Routes and Directions'!$A$2:$D$283,4,FALSE))</f>
        <v>NB</v>
      </c>
      <c r="H2785" s="646">
        <v>18.920000000000002</v>
      </c>
      <c r="I2785" s="646">
        <v>20.14</v>
      </c>
      <c r="K2785" s="646">
        <v>18.382000000000001</v>
      </c>
      <c r="L2785" s="646">
        <v>19.602</v>
      </c>
      <c r="M2785" s="646" t="s">
        <v>118</v>
      </c>
      <c r="N2785" s="657" t="s">
        <v>115</v>
      </c>
      <c r="O2785" s="646" t="s">
        <v>476</v>
      </c>
    </row>
    <row r="2786" spans="1:15">
      <c r="A2786" s="647">
        <v>2785</v>
      </c>
      <c r="B2786" s="647">
        <v>19580</v>
      </c>
      <c r="C2786" s="646" t="s">
        <v>218</v>
      </c>
      <c r="D2786" s="646">
        <v>67</v>
      </c>
      <c r="F2786" s="654" t="str">
        <f>IF(M2786="R",VLOOKUP(D2786,'Routes and Directions'!$A$2:$D$283,3,FALSE),VLOOKUP(D2786,'Routes and Directions'!$A$2:$D$283,4,FALSE))</f>
        <v>NB</v>
      </c>
      <c r="G2786" s="646" t="s">
        <v>118</v>
      </c>
      <c r="H2786" s="646">
        <v>20.14</v>
      </c>
      <c r="I2786" s="646">
        <v>21.04</v>
      </c>
      <c r="K2786" s="646">
        <v>19.602</v>
      </c>
      <c r="L2786" s="646">
        <v>20.501999999999999</v>
      </c>
      <c r="M2786" s="646" t="s">
        <v>118</v>
      </c>
      <c r="N2786" s="657" t="s">
        <v>115</v>
      </c>
      <c r="O2786" s="646" t="s">
        <v>476</v>
      </c>
    </row>
    <row r="2787" spans="1:15">
      <c r="A2787" s="647">
        <v>2786</v>
      </c>
      <c r="B2787" s="647">
        <v>21800</v>
      </c>
      <c r="C2787" s="646" t="s">
        <v>218</v>
      </c>
      <c r="D2787" s="646">
        <v>67</v>
      </c>
      <c r="F2787" s="654" t="str">
        <f>IF(M2787="R",VLOOKUP(D2787,'Routes and Directions'!$A$2:$D$283,3,FALSE),VLOOKUP(D2787,'Routes and Directions'!$A$2:$D$283,4,FALSE))</f>
        <v>NB</v>
      </c>
      <c r="H2787" s="646">
        <v>21.052</v>
      </c>
      <c r="I2787" s="646">
        <v>21.347999999999999</v>
      </c>
      <c r="K2787" s="646">
        <v>20.501999999999999</v>
      </c>
      <c r="L2787" s="646">
        <v>20.797999999999998</v>
      </c>
      <c r="M2787" s="646" t="s">
        <v>118</v>
      </c>
      <c r="N2787" s="657" t="s">
        <v>115</v>
      </c>
      <c r="O2787" s="646" t="s">
        <v>476</v>
      </c>
    </row>
    <row r="2788" spans="1:15">
      <c r="A2788" s="647">
        <v>2787</v>
      </c>
      <c r="B2788" s="647">
        <v>21800</v>
      </c>
      <c r="C2788" s="646" t="s">
        <v>218</v>
      </c>
      <c r="D2788" s="646">
        <v>67</v>
      </c>
      <c r="F2788" s="654" t="str">
        <f>IF(M2788="R",VLOOKUP(D2788,'Routes and Directions'!$A$2:$D$283,3,FALSE),VLOOKUP(D2788,'Routes and Directions'!$A$2:$D$283,4,FALSE))</f>
        <v>NB</v>
      </c>
      <c r="H2788" s="646">
        <v>21.347999999999999</v>
      </c>
      <c r="I2788" s="646">
        <v>21.44</v>
      </c>
      <c r="K2788" s="646">
        <v>20.797999999999998</v>
      </c>
      <c r="L2788" s="646">
        <v>20.89</v>
      </c>
      <c r="M2788" s="646" t="s">
        <v>118</v>
      </c>
      <c r="N2788" s="657" t="s">
        <v>123</v>
      </c>
      <c r="O2788" s="646" t="s">
        <v>476</v>
      </c>
    </row>
    <row r="2789" spans="1:15">
      <c r="A2789" s="647">
        <v>2788</v>
      </c>
      <c r="B2789" s="647">
        <v>21800</v>
      </c>
      <c r="C2789" s="646" t="s">
        <v>218</v>
      </c>
      <c r="D2789" s="646">
        <v>67</v>
      </c>
      <c r="F2789" s="654" t="str">
        <f>IF(M2789="R",VLOOKUP(D2789,'Routes and Directions'!$A$2:$D$283,3,FALSE),VLOOKUP(D2789,'Routes and Directions'!$A$2:$D$283,4,FALSE))</f>
        <v>NB</v>
      </c>
      <c r="H2789" s="646">
        <v>21.44</v>
      </c>
      <c r="I2789" s="646">
        <v>22.579000000000001</v>
      </c>
      <c r="K2789" s="646">
        <v>20.89</v>
      </c>
      <c r="L2789" s="646">
        <v>22.029</v>
      </c>
      <c r="M2789" s="646" t="s">
        <v>118</v>
      </c>
      <c r="N2789" s="657" t="s">
        <v>115</v>
      </c>
      <c r="O2789" s="646" t="s">
        <v>476</v>
      </c>
    </row>
    <row r="2790" spans="1:15">
      <c r="A2790" s="647">
        <v>2789</v>
      </c>
      <c r="B2790" s="647">
        <v>21800</v>
      </c>
      <c r="C2790" s="646" t="s">
        <v>218</v>
      </c>
      <c r="D2790" s="646">
        <v>67</v>
      </c>
      <c r="F2790" s="654" t="str">
        <f>IF(M2790="R",VLOOKUP(D2790,'Routes and Directions'!$A$2:$D$283,3,FALSE),VLOOKUP(D2790,'Routes and Directions'!$A$2:$D$283,4,FALSE))</f>
        <v>NB</v>
      </c>
      <c r="H2790" s="646">
        <v>22.579000000000001</v>
      </c>
      <c r="I2790" s="646">
        <v>22.66</v>
      </c>
      <c r="K2790" s="646">
        <v>22.029</v>
      </c>
      <c r="L2790" s="646">
        <v>22.11</v>
      </c>
      <c r="M2790" s="646" t="s">
        <v>118</v>
      </c>
      <c r="N2790" s="657" t="s">
        <v>123</v>
      </c>
      <c r="O2790" s="646" t="s">
        <v>476</v>
      </c>
    </row>
    <row r="2791" spans="1:15">
      <c r="A2791" s="647">
        <v>2790</v>
      </c>
      <c r="B2791" s="647">
        <v>21800</v>
      </c>
      <c r="C2791" s="646" t="s">
        <v>218</v>
      </c>
      <c r="D2791" s="646">
        <v>67</v>
      </c>
      <c r="F2791" s="654" t="str">
        <f>IF(M2791="R",VLOOKUP(D2791,'Routes and Directions'!$A$2:$D$283,3,FALSE),VLOOKUP(D2791,'Routes and Directions'!$A$2:$D$283,4,FALSE))</f>
        <v>NB</v>
      </c>
      <c r="H2791" s="646">
        <v>22.66</v>
      </c>
      <c r="I2791" s="646">
        <v>23.65</v>
      </c>
      <c r="K2791" s="646">
        <v>22.11</v>
      </c>
      <c r="L2791" s="646">
        <v>23.1</v>
      </c>
      <c r="M2791" s="646" t="s">
        <v>118</v>
      </c>
      <c r="N2791" s="657" t="s">
        <v>115</v>
      </c>
      <c r="O2791" s="646" t="s">
        <v>476</v>
      </c>
    </row>
    <row r="2792" spans="1:15">
      <c r="A2792" s="647">
        <v>2791</v>
      </c>
      <c r="B2792" s="647">
        <v>21800</v>
      </c>
      <c r="C2792" s="646" t="s">
        <v>218</v>
      </c>
      <c r="D2792" s="646">
        <v>67</v>
      </c>
      <c r="F2792" s="654" t="str">
        <f>IF(M2792="R",VLOOKUP(D2792,'Routes and Directions'!$A$2:$D$283,3,FALSE),VLOOKUP(D2792,'Routes and Directions'!$A$2:$D$283,4,FALSE))</f>
        <v>NB</v>
      </c>
      <c r="H2792" s="646">
        <v>23.65</v>
      </c>
      <c r="I2792" s="646">
        <v>24.376999999999999</v>
      </c>
      <c r="K2792" s="646">
        <v>23.1</v>
      </c>
      <c r="L2792" s="646">
        <v>23.827000000000002</v>
      </c>
      <c r="M2792" s="646" t="s">
        <v>118</v>
      </c>
      <c r="N2792" s="657" t="s">
        <v>123</v>
      </c>
      <c r="O2792" s="646" t="s">
        <v>476</v>
      </c>
    </row>
    <row r="2793" spans="1:15">
      <c r="A2793" s="647">
        <v>2792</v>
      </c>
      <c r="B2793" s="647">
        <v>100</v>
      </c>
      <c r="C2793" s="646" t="s">
        <v>218</v>
      </c>
      <c r="D2793" s="646">
        <v>67</v>
      </c>
      <c r="F2793" s="654" t="str">
        <f>IF(M2793="R",VLOOKUP(D2793,'Routes and Directions'!$A$2:$D$283,3,FALSE),VLOOKUP(D2793,'Routes and Directions'!$A$2:$D$283,4,FALSE))</f>
        <v>SB</v>
      </c>
      <c r="G2793" s="646" t="s">
        <v>118</v>
      </c>
      <c r="H2793" s="646">
        <v>0</v>
      </c>
      <c r="I2793" s="646">
        <v>5.73</v>
      </c>
      <c r="K2793" s="646">
        <v>0</v>
      </c>
      <c r="L2793" s="646">
        <v>5.73</v>
      </c>
      <c r="M2793" s="646" t="s">
        <v>121</v>
      </c>
      <c r="N2793" s="657" t="s">
        <v>123</v>
      </c>
      <c r="O2793" s="646" t="s">
        <v>477</v>
      </c>
    </row>
    <row r="2794" spans="1:15">
      <c r="A2794" s="647">
        <v>2793</v>
      </c>
      <c r="B2794" s="647">
        <v>5480</v>
      </c>
      <c r="C2794" s="646" t="s">
        <v>218</v>
      </c>
      <c r="D2794" s="646">
        <v>67</v>
      </c>
      <c r="F2794" s="654" t="str">
        <f>IF(M2794="R",VLOOKUP(D2794,'Routes and Directions'!$A$2:$D$283,3,FALSE),VLOOKUP(D2794,'Routes and Directions'!$A$2:$D$283,4,FALSE))</f>
        <v>SB</v>
      </c>
      <c r="G2794" s="646" t="s">
        <v>118</v>
      </c>
      <c r="H2794" s="646">
        <v>5.73</v>
      </c>
      <c r="I2794" s="646">
        <v>6.2290000000000001</v>
      </c>
      <c r="K2794" s="646">
        <v>5.73</v>
      </c>
      <c r="L2794" s="646">
        <v>6.2290000000000001</v>
      </c>
      <c r="M2794" s="646" t="s">
        <v>121</v>
      </c>
      <c r="N2794" s="657" t="s">
        <v>115</v>
      </c>
      <c r="O2794" s="646" t="s">
        <v>477</v>
      </c>
    </row>
    <row r="2795" spans="1:15">
      <c r="A2795" s="647">
        <v>2794</v>
      </c>
      <c r="B2795" s="647">
        <v>8090</v>
      </c>
      <c r="C2795" s="646" t="s">
        <v>218</v>
      </c>
      <c r="D2795" s="646">
        <v>67</v>
      </c>
      <c r="F2795" s="654" t="str">
        <f>IF(M2795="R",VLOOKUP(D2795,'Routes and Directions'!$A$2:$D$283,3,FALSE),VLOOKUP(D2795,'Routes and Directions'!$A$2:$D$283,4,FALSE))</f>
        <v>SB</v>
      </c>
      <c r="H2795" s="646">
        <v>6.67</v>
      </c>
      <c r="I2795" s="646">
        <v>8.34</v>
      </c>
      <c r="K2795" s="646">
        <v>6.2290000000000001</v>
      </c>
      <c r="L2795" s="646">
        <v>7.899</v>
      </c>
      <c r="M2795" s="646" t="s">
        <v>121</v>
      </c>
      <c r="N2795" s="657" t="s">
        <v>115</v>
      </c>
      <c r="O2795" s="646" t="s">
        <v>477</v>
      </c>
    </row>
    <row r="2796" spans="1:15">
      <c r="A2796" s="647">
        <v>2795</v>
      </c>
      <c r="B2796" s="647">
        <v>8090</v>
      </c>
      <c r="C2796" s="646" t="s">
        <v>218</v>
      </c>
      <c r="D2796" s="646">
        <v>67</v>
      </c>
      <c r="F2796" s="654" t="str">
        <f>IF(M2796="R",VLOOKUP(D2796,'Routes and Directions'!$A$2:$D$283,3,FALSE),VLOOKUP(D2796,'Routes and Directions'!$A$2:$D$283,4,FALSE))</f>
        <v>SB</v>
      </c>
      <c r="H2796" s="646">
        <v>8.34</v>
      </c>
      <c r="I2796" s="646">
        <v>8.532</v>
      </c>
      <c r="K2796" s="646">
        <v>7.899</v>
      </c>
      <c r="L2796" s="646">
        <v>8.0909999999999993</v>
      </c>
      <c r="M2796" s="646" t="s">
        <v>121</v>
      </c>
      <c r="N2796" s="657" t="s">
        <v>123</v>
      </c>
      <c r="O2796" s="646" t="s">
        <v>477</v>
      </c>
    </row>
    <row r="2797" spans="1:15">
      <c r="A2797" s="647">
        <v>2796</v>
      </c>
      <c r="B2797" s="647">
        <v>8090</v>
      </c>
      <c r="C2797" s="646" t="s">
        <v>218</v>
      </c>
      <c r="D2797" s="646">
        <v>67</v>
      </c>
      <c r="F2797" s="654" t="str">
        <f>IF(M2797="R",VLOOKUP(D2797,'Routes and Directions'!$A$2:$D$283,3,FALSE),VLOOKUP(D2797,'Routes and Directions'!$A$2:$D$283,4,FALSE))</f>
        <v>SB</v>
      </c>
      <c r="H2797" s="646">
        <v>8.532</v>
      </c>
      <c r="I2797" s="646">
        <v>9.25</v>
      </c>
      <c r="K2797" s="646">
        <v>8.0909999999999993</v>
      </c>
      <c r="L2797" s="646">
        <v>8.8089999999999993</v>
      </c>
      <c r="M2797" s="646" t="s">
        <v>121</v>
      </c>
      <c r="N2797" s="657" t="s">
        <v>115</v>
      </c>
      <c r="O2797" s="646" t="s">
        <v>477</v>
      </c>
    </row>
    <row r="2798" spans="1:15">
      <c r="A2798" s="647">
        <v>2797</v>
      </c>
      <c r="B2798" s="647">
        <v>8090</v>
      </c>
      <c r="C2798" s="646" t="s">
        <v>218</v>
      </c>
      <c r="D2798" s="646">
        <v>67</v>
      </c>
      <c r="F2798" s="654" t="str">
        <f>IF(M2798="R",VLOOKUP(D2798,'Routes and Directions'!$A$2:$D$283,3,FALSE),VLOOKUP(D2798,'Routes and Directions'!$A$2:$D$283,4,FALSE))</f>
        <v>SB</v>
      </c>
      <c r="H2798" s="646">
        <v>9.25</v>
      </c>
      <c r="I2798" s="646">
        <v>9.5500000000000007</v>
      </c>
      <c r="K2798" s="646">
        <v>8.8089999999999993</v>
      </c>
      <c r="L2798" s="646">
        <v>9.109</v>
      </c>
      <c r="M2798" s="646" t="s">
        <v>121</v>
      </c>
      <c r="N2798" s="657" t="s">
        <v>123</v>
      </c>
      <c r="O2798" s="646" t="s">
        <v>477</v>
      </c>
    </row>
    <row r="2799" spans="1:15">
      <c r="A2799" s="647">
        <v>2798</v>
      </c>
      <c r="B2799" s="647">
        <v>11490</v>
      </c>
      <c r="C2799" s="646" t="s">
        <v>218</v>
      </c>
      <c r="D2799" s="646">
        <v>67</v>
      </c>
      <c r="F2799" s="654" t="str">
        <f>IF(M2799="R",VLOOKUP(D2799,'Routes and Directions'!$A$2:$D$283,3,FALSE),VLOOKUP(D2799,'Routes and Directions'!$A$2:$D$283,4,FALSE))</f>
        <v>SB</v>
      </c>
      <c r="G2799" s="646" t="s">
        <v>118</v>
      </c>
      <c r="H2799" s="646">
        <v>9.5500000000000007</v>
      </c>
      <c r="I2799" s="646">
        <v>10.523</v>
      </c>
      <c r="K2799" s="646">
        <v>9.109</v>
      </c>
      <c r="L2799" s="646">
        <v>10.082000000000001</v>
      </c>
      <c r="M2799" s="646" t="s">
        <v>121</v>
      </c>
      <c r="N2799" s="657" t="s">
        <v>123</v>
      </c>
      <c r="O2799" s="646" t="s">
        <v>477</v>
      </c>
    </row>
    <row r="2800" spans="1:15">
      <c r="A2800" s="647">
        <v>2799</v>
      </c>
      <c r="B2800" s="647">
        <v>12090</v>
      </c>
      <c r="C2800" s="646" t="s">
        <v>218</v>
      </c>
      <c r="D2800" s="646">
        <v>67</v>
      </c>
      <c r="F2800" s="654" t="str">
        <f>IF(M2800="R",VLOOKUP(D2800,'Routes and Directions'!$A$2:$D$283,3,FALSE),VLOOKUP(D2800,'Routes and Directions'!$A$2:$D$283,4,FALSE))</f>
        <v>SB</v>
      </c>
      <c r="H2800" s="646">
        <v>10.61</v>
      </c>
      <c r="I2800" s="646">
        <v>11.087999999999999</v>
      </c>
      <c r="K2800" s="646">
        <v>10.082000000000001</v>
      </c>
      <c r="L2800" s="646">
        <v>10.56</v>
      </c>
      <c r="M2800" s="646" t="s">
        <v>121</v>
      </c>
      <c r="N2800" s="657" t="s">
        <v>123</v>
      </c>
      <c r="O2800" s="646" t="s">
        <v>477</v>
      </c>
    </row>
    <row r="2801" spans="1:15">
      <c r="A2801" s="647">
        <v>2800</v>
      </c>
      <c r="B2801" s="647">
        <v>12090</v>
      </c>
      <c r="C2801" s="646" t="s">
        <v>218</v>
      </c>
      <c r="D2801" s="646">
        <v>67</v>
      </c>
      <c r="F2801" s="654" t="str">
        <f>IF(M2801="R",VLOOKUP(D2801,'Routes and Directions'!$A$2:$D$283,3,FALSE),VLOOKUP(D2801,'Routes and Directions'!$A$2:$D$283,4,FALSE))</f>
        <v>SB</v>
      </c>
      <c r="H2801" s="646">
        <v>11.087999999999999</v>
      </c>
      <c r="I2801" s="646">
        <v>17.637</v>
      </c>
      <c r="K2801" s="646">
        <v>10.56</v>
      </c>
      <c r="L2801" s="646">
        <v>17.109000000000002</v>
      </c>
      <c r="M2801" s="646" t="s">
        <v>121</v>
      </c>
      <c r="N2801" s="657" t="s">
        <v>115</v>
      </c>
      <c r="O2801" s="646" t="s">
        <v>477</v>
      </c>
    </row>
    <row r="2802" spans="1:15">
      <c r="A2802" s="647">
        <v>2801</v>
      </c>
      <c r="B2802" s="647">
        <v>16500</v>
      </c>
      <c r="C2802" s="646" t="s">
        <v>218</v>
      </c>
      <c r="D2802" s="646">
        <v>67</v>
      </c>
      <c r="F2802" s="654" t="str">
        <f>IF(M2802="R",VLOOKUP(D2802,'Routes and Directions'!$A$2:$D$283,3,FALSE),VLOOKUP(D2802,'Routes and Directions'!$A$2:$D$283,4,FALSE))</f>
        <v>SB</v>
      </c>
      <c r="G2802" s="646" t="s">
        <v>118</v>
      </c>
      <c r="H2802" s="646">
        <v>17.637</v>
      </c>
      <c r="I2802" s="646">
        <v>18.678999999999998</v>
      </c>
      <c r="K2802" s="646">
        <v>17.109000000000002</v>
      </c>
      <c r="L2802" s="646">
        <v>18.151</v>
      </c>
      <c r="M2802" s="646" t="s">
        <v>121</v>
      </c>
      <c r="N2802" s="657" t="s">
        <v>123</v>
      </c>
      <c r="O2802" s="646" t="s">
        <v>477</v>
      </c>
    </row>
    <row r="2803" spans="1:15">
      <c r="A2803" s="647">
        <v>2802</v>
      </c>
      <c r="B2803" s="647">
        <v>16500</v>
      </c>
      <c r="C2803" s="646" t="s">
        <v>218</v>
      </c>
      <c r="D2803" s="646">
        <v>67</v>
      </c>
      <c r="F2803" s="654" t="str">
        <f>IF(M2803="R",VLOOKUP(D2803,'Routes and Directions'!$A$2:$D$283,3,FALSE),VLOOKUP(D2803,'Routes and Directions'!$A$2:$D$283,4,FALSE))</f>
        <v>SB</v>
      </c>
      <c r="G2803" s="646" t="s">
        <v>118</v>
      </c>
      <c r="H2803" s="646">
        <v>18.678999999999998</v>
      </c>
      <c r="I2803" s="646">
        <v>18.91</v>
      </c>
      <c r="K2803" s="646">
        <v>18.151</v>
      </c>
      <c r="L2803" s="646">
        <v>18.382000000000001</v>
      </c>
      <c r="M2803" s="646" t="s">
        <v>121</v>
      </c>
      <c r="N2803" s="657" t="s">
        <v>115</v>
      </c>
      <c r="O2803" s="646" t="s">
        <v>477</v>
      </c>
    </row>
    <row r="2804" spans="1:15">
      <c r="A2804" s="647">
        <v>2803</v>
      </c>
      <c r="B2804" s="647">
        <v>18270</v>
      </c>
      <c r="C2804" s="646" t="s">
        <v>218</v>
      </c>
      <c r="D2804" s="646">
        <v>67</v>
      </c>
      <c r="F2804" s="654" t="str">
        <f>IF(M2804="R",VLOOKUP(D2804,'Routes and Directions'!$A$2:$D$283,3,FALSE),VLOOKUP(D2804,'Routes and Directions'!$A$2:$D$283,4,FALSE))</f>
        <v>SB</v>
      </c>
      <c r="H2804" s="646">
        <v>18.920000000000002</v>
      </c>
      <c r="I2804" s="646">
        <v>20.14</v>
      </c>
      <c r="K2804" s="646">
        <v>18.382000000000001</v>
      </c>
      <c r="L2804" s="646">
        <v>19.602</v>
      </c>
      <c r="M2804" s="646" t="s">
        <v>121</v>
      </c>
      <c r="N2804" s="657" t="s">
        <v>115</v>
      </c>
      <c r="O2804" s="646" t="s">
        <v>477</v>
      </c>
    </row>
    <row r="2805" spans="1:15">
      <c r="A2805" s="647">
        <v>2804</v>
      </c>
      <c r="B2805" s="647">
        <v>19580</v>
      </c>
      <c r="C2805" s="646" t="s">
        <v>218</v>
      </c>
      <c r="D2805" s="646">
        <v>67</v>
      </c>
      <c r="F2805" s="654" t="str">
        <f>IF(M2805="R",VLOOKUP(D2805,'Routes and Directions'!$A$2:$D$283,3,FALSE),VLOOKUP(D2805,'Routes and Directions'!$A$2:$D$283,4,FALSE))</f>
        <v>SB</v>
      </c>
      <c r="G2805" s="646" t="s">
        <v>118</v>
      </c>
      <c r="H2805" s="646">
        <v>20.14</v>
      </c>
      <c r="I2805" s="646">
        <v>21.04</v>
      </c>
      <c r="K2805" s="646">
        <v>19.602</v>
      </c>
      <c r="L2805" s="646">
        <v>20.501999999999999</v>
      </c>
      <c r="M2805" s="646" t="s">
        <v>121</v>
      </c>
      <c r="N2805" s="657" t="s">
        <v>115</v>
      </c>
      <c r="O2805" s="646" t="s">
        <v>477</v>
      </c>
    </row>
    <row r="2806" spans="1:15">
      <c r="A2806" s="647">
        <v>2805</v>
      </c>
      <c r="B2806" s="647">
        <v>21800</v>
      </c>
      <c r="C2806" s="646" t="s">
        <v>218</v>
      </c>
      <c r="D2806" s="646">
        <v>67</v>
      </c>
      <c r="F2806" s="654" t="str">
        <f>IF(M2806="R",VLOOKUP(D2806,'Routes and Directions'!$A$2:$D$283,3,FALSE),VLOOKUP(D2806,'Routes and Directions'!$A$2:$D$283,4,FALSE))</f>
        <v>SB</v>
      </c>
      <c r="H2806" s="646">
        <v>21.052</v>
      </c>
      <c r="I2806" s="646">
        <v>21.347999999999999</v>
      </c>
      <c r="K2806" s="646">
        <v>20.501999999999999</v>
      </c>
      <c r="L2806" s="646">
        <v>20.797999999999998</v>
      </c>
      <c r="M2806" s="646" t="s">
        <v>121</v>
      </c>
      <c r="N2806" s="657" t="s">
        <v>115</v>
      </c>
      <c r="O2806" s="646" t="s">
        <v>477</v>
      </c>
    </row>
    <row r="2807" spans="1:15">
      <c r="A2807" s="647">
        <v>2806</v>
      </c>
      <c r="B2807" s="647">
        <v>21800</v>
      </c>
      <c r="C2807" s="646" t="s">
        <v>218</v>
      </c>
      <c r="D2807" s="646">
        <v>67</v>
      </c>
      <c r="F2807" s="654" t="str">
        <f>IF(M2807="R",VLOOKUP(D2807,'Routes and Directions'!$A$2:$D$283,3,FALSE),VLOOKUP(D2807,'Routes and Directions'!$A$2:$D$283,4,FALSE))</f>
        <v>SB</v>
      </c>
      <c r="H2807" s="646">
        <v>21.347999999999999</v>
      </c>
      <c r="I2807" s="646">
        <v>21.44</v>
      </c>
      <c r="K2807" s="646">
        <v>20.797999999999998</v>
      </c>
      <c r="L2807" s="646">
        <v>20.89</v>
      </c>
      <c r="M2807" s="646" t="s">
        <v>121</v>
      </c>
      <c r="N2807" s="657" t="s">
        <v>123</v>
      </c>
      <c r="O2807" s="646" t="s">
        <v>477</v>
      </c>
    </row>
    <row r="2808" spans="1:15">
      <c r="A2808" s="647">
        <v>2807</v>
      </c>
      <c r="B2808" s="647">
        <v>21800</v>
      </c>
      <c r="C2808" s="646" t="s">
        <v>218</v>
      </c>
      <c r="D2808" s="646">
        <v>67</v>
      </c>
      <c r="F2808" s="654" t="str">
        <f>IF(M2808="R",VLOOKUP(D2808,'Routes and Directions'!$A$2:$D$283,3,FALSE),VLOOKUP(D2808,'Routes and Directions'!$A$2:$D$283,4,FALSE))</f>
        <v>SB</v>
      </c>
      <c r="H2808" s="646">
        <v>21.44</v>
      </c>
      <c r="I2808" s="646">
        <v>22.579000000000001</v>
      </c>
      <c r="K2808" s="646">
        <v>20.89</v>
      </c>
      <c r="L2808" s="646">
        <v>22.029</v>
      </c>
      <c r="M2808" s="646" t="s">
        <v>121</v>
      </c>
      <c r="N2808" s="657" t="s">
        <v>115</v>
      </c>
      <c r="O2808" s="646" t="s">
        <v>477</v>
      </c>
    </row>
    <row r="2809" spans="1:15">
      <c r="A2809" s="647">
        <v>2808</v>
      </c>
      <c r="B2809" s="647">
        <v>21800</v>
      </c>
      <c r="C2809" s="646" t="s">
        <v>218</v>
      </c>
      <c r="D2809" s="646">
        <v>67</v>
      </c>
      <c r="F2809" s="654" t="str">
        <f>IF(M2809="R",VLOOKUP(D2809,'Routes and Directions'!$A$2:$D$283,3,FALSE),VLOOKUP(D2809,'Routes and Directions'!$A$2:$D$283,4,FALSE))</f>
        <v>SB</v>
      </c>
      <c r="H2809" s="646">
        <v>22.579000000000001</v>
      </c>
      <c r="I2809" s="646">
        <v>22.66</v>
      </c>
      <c r="K2809" s="646">
        <v>22.029</v>
      </c>
      <c r="L2809" s="646">
        <v>22.11</v>
      </c>
      <c r="M2809" s="646" t="s">
        <v>121</v>
      </c>
      <c r="N2809" s="657" t="s">
        <v>123</v>
      </c>
      <c r="O2809" s="646" t="s">
        <v>477</v>
      </c>
    </row>
    <row r="2810" spans="1:15">
      <c r="A2810" s="647">
        <v>2809</v>
      </c>
      <c r="B2810" s="647">
        <v>21800</v>
      </c>
      <c r="C2810" s="646" t="s">
        <v>218</v>
      </c>
      <c r="D2810" s="646">
        <v>67</v>
      </c>
      <c r="F2810" s="654" t="str">
        <f>IF(M2810="R",VLOOKUP(D2810,'Routes and Directions'!$A$2:$D$283,3,FALSE),VLOOKUP(D2810,'Routes and Directions'!$A$2:$D$283,4,FALSE))</f>
        <v>SB</v>
      </c>
      <c r="H2810" s="646">
        <v>22.66</v>
      </c>
      <c r="I2810" s="646">
        <v>23.65</v>
      </c>
      <c r="K2810" s="646">
        <v>22.11</v>
      </c>
      <c r="L2810" s="646">
        <v>23.1</v>
      </c>
      <c r="M2810" s="646" t="s">
        <v>121</v>
      </c>
      <c r="N2810" s="657" t="s">
        <v>115</v>
      </c>
      <c r="O2810" s="646" t="s">
        <v>477</v>
      </c>
    </row>
    <row r="2811" spans="1:15">
      <c r="A2811" s="647">
        <v>2810</v>
      </c>
      <c r="B2811" s="647">
        <v>21800</v>
      </c>
      <c r="C2811" s="646" t="s">
        <v>218</v>
      </c>
      <c r="D2811" s="646">
        <v>67</v>
      </c>
      <c r="F2811" s="654" t="str">
        <f>IF(M2811="R",VLOOKUP(D2811,'Routes and Directions'!$A$2:$D$283,3,FALSE),VLOOKUP(D2811,'Routes and Directions'!$A$2:$D$283,4,FALSE))</f>
        <v>SB</v>
      </c>
      <c r="H2811" s="646">
        <v>23.65</v>
      </c>
      <c r="I2811" s="646">
        <v>24.376999999999999</v>
      </c>
      <c r="K2811" s="646">
        <v>23.1</v>
      </c>
      <c r="L2811" s="646">
        <v>23.827000000000002</v>
      </c>
      <c r="M2811" s="646" t="s">
        <v>121</v>
      </c>
      <c r="N2811" s="657" t="s">
        <v>123</v>
      </c>
      <c r="O2811" s="646" t="s">
        <v>477</v>
      </c>
    </row>
    <row r="2812" spans="1:15">
      <c r="A2812" s="647">
        <v>2811</v>
      </c>
      <c r="B2812" s="647">
        <v>100</v>
      </c>
      <c r="C2812" s="646" t="s">
        <v>192</v>
      </c>
      <c r="D2812" s="646">
        <v>68</v>
      </c>
      <c r="F2812" s="654" t="str">
        <f>IF(M2812="R",VLOOKUP(D2812,'Routes and Directions'!$A$2:$D$283,3,FALSE),VLOOKUP(D2812,'Routes and Directions'!$A$2:$D$283,4,FALSE))</f>
        <v>EB</v>
      </c>
      <c r="H2812" s="646">
        <v>0</v>
      </c>
      <c r="I2812" s="646">
        <v>1.78</v>
      </c>
      <c r="K2812" s="646">
        <v>0</v>
      </c>
      <c r="L2812" s="646">
        <v>1.78</v>
      </c>
      <c r="M2812" s="646" t="s">
        <v>118</v>
      </c>
      <c r="N2812" s="657" t="s">
        <v>115</v>
      </c>
      <c r="O2812" s="646" t="s">
        <v>478</v>
      </c>
    </row>
    <row r="2813" spans="1:15">
      <c r="A2813" s="647">
        <v>2812</v>
      </c>
      <c r="B2813" s="647">
        <v>100</v>
      </c>
      <c r="C2813" s="646" t="s">
        <v>192</v>
      </c>
      <c r="D2813" s="646">
        <v>68</v>
      </c>
      <c r="F2813" s="654" t="str">
        <f>IF(M2813="R",VLOOKUP(D2813,'Routes and Directions'!$A$2:$D$283,3,FALSE),VLOOKUP(D2813,'Routes and Directions'!$A$2:$D$283,4,FALSE))</f>
        <v>EB</v>
      </c>
      <c r="H2813" s="646">
        <v>1.78</v>
      </c>
      <c r="I2813" s="646">
        <v>2.16</v>
      </c>
      <c r="K2813" s="646">
        <v>1.78</v>
      </c>
      <c r="L2813" s="646">
        <v>2.16</v>
      </c>
      <c r="M2813" s="646" t="s">
        <v>118</v>
      </c>
      <c r="N2813" s="657" t="s">
        <v>123</v>
      </c>
      <c r="O2813" s="646" t="s">
        <v>478</v>
      </c>
    </row>
    <row r="2814" spans="1:15">
      <c r="A2814" s="647">
        <v>2813</v>
      </c>
      <c r="B2814" s="647">
        <v>100</v>
      </c>
      <c r="C2814" s="646" t="s">
        <v>192</v>
      </c>
      <c r="D2814" s="646">
        <v>68</v>
      </c>
      <c r="F2814" s="654" t="str">
        <f>IF(M2814="R",VLOOKUP(D2814,'Routes and Directions'!$A$2:$D$283,3,FALSE),VLOOKUP(D2814,'Routes and Directions'!$A$2:$D$283,4,FALSE))</f>
        <v>EB</v>
      </c>
      <c r="H2814" s="646">
        <v>2.16</v>
      </c>
      <c r="I2814" s="646">
        <v>3.948</v>
      </c>
      <c r="K2814" s="646">
        <v>2.16</v>
      </c>
      <c r="L2814" s="646">
        <v>3.948</v>
      </c>
      <c r="M2814" s="646" t="s">
        <v>118</v>
      </c>
      <c r="N2814" s="657" t="s">
        <v>115</v>
      </c>
      <c r="O2814" s="646" t="s">
        <v>478</v>
      </c>
    </row>
    <row r="2815" spans="1:15">
      <c r="A2815" s="647">
        <v>2814</v>
      </c>
      <c r="B2815" s="647">
        <v>2100</v>
      </c>
      <c r="C2815" s="646" t="s">
        <v>192</v>
      </c>
      <c r="D2815" s="646">
        <v>68</v>
      </c>
      <c r="F2815" s="654" t="str">
        <f>IF(M2815="R",VLOOKUP(D2815,'Routes and Directions'!$A$2:$D$283,3,FALSE),VLOOKUP(D2815,'Routes and Directions'!$A$2:$D$283,4,FALSE))</f>
        <v>EB</v>
      </c>
      <c r="G2815" s="646" t="s">
        <v>121</v>
      </c>
      <c r="H2815" s="646">
        <v>3.948</v>
      </c>
      <c r="I2815" s="646">
        <v>4.2640000000000002</v>
      </c>
      <c r="K2815" s="646">
        <v>3.948</v>
      </c>
      <c r="L2815" s="646">
        <v>4.2640000000000002</v>
      </c>
      <c r="M2815" s="646" t="s">
        <v>118</v>
      </c>
      <c r="N2815" s="657" t="s">
        <v>115</v>
      </c>
      <c r="O2815" s="646" t="s">
        <v>478</v>
      </c>
    </row>
    <row r="2816" spans="1:15">
      <c r="A2816" s="647">
        <v>2815</v>
      </c>
      <c r="B2816" s="647">
        <v>2700</v>
      </c>
      <c r="C2816" s="646" t="s">
        <v>192</v>
      </c>
      <c r="D2816" s="646">
        <v>68</v>
      </c>
      <c r="F2816" s="654" t="str">
        <f>IF(M2816="R",VLOOKUP(D2816,'Routes and Directions'!$A$2:$D$283,3,FALSE),VLOOKUP(D2816,'Routes and Directions'!$A$2:$D$283,4,FALSE))</f>
        <v>EB</v>
      </c>
      <c r="G2816" s="646" t="s">
        <v>118</v>
      </c>
      <c r="H2816" s="646">
        <v>3.948</v>
      </c>
      <c r="I2816" s="646">
        <v>4.4889999999999999</v>
      </c>
      <c r="K2816" s="646">
        <v>4.2640000000000002</v>
      </c>
      <c r="L2816" s="646">
        <v>4.8049999999999997</v>
      </c>
      <c r="M2816" s="646" t="s">
        <v>118</v>
      </c>
      <c r="N2816" s="657" t="s">
        <v>123</v>
      </c>
      <c r="O2816" s="646" t="s">
        <v>478</v>
      </c>
    </row>
    <row r="2817" spans="1:15">
      <c r="A2817" s="647">
        <v>2816</v>
      </c>
      <c r="B2817" s="647">
        <v>2700</v>
      </c>
      <c r="C2817" s="646" t="s">
        <v>192</v>
      </c>
      <c r="D2817" s="646">
        <v>68</v>
      </c>
      <c r="F2817" s="654" t="str">
        <f>IF(M2817="R",VLOOKUP(D2817,'Routes and Directions'!$A$2:$D$283,3,FALSE),VLOOKUP(D2817,'Routes and Directions'!$A$2:$D$283,4,FALSE))</f>
        <v>EB</v>
      </c>
      <c r="G2817" s="646" t="s">
        <v>118</v>
      </c>
      <c r="H2817" s="646">
        <v>4.4889999999999999</v>
      </c>
      <c r="I2817" s="646">
        <v>4.6589999999999998</v>
      </c>
      <c r="K2817" s="646">
        <v>4.8049999999999997</v>
      </c>
      <c r="L2817" s="646">
        <v>4.9749999999999996</v>
      </c>
      <c r="M2817" s="646" t="s">
        <v>118</v>
      </c>
      <c r="N2817" s="657" t="s">
        <v>115</v>
      </c>
      <c r="O2817" s="646" t="s">
        <v>478</v>
      </c>
    </row>
    <row r="2818" spans="1:15">
      <c r="A2818" s="647">
        <v>2817</v>
      </c>
      <c r="B2818" s="647">
        <v>3800</v>
      </c>
      <c r="C2818" s="646" t="s">
        <v>192</v>
      </c>
      <c r="D2818" s="646">
        <v>68</v>
      </c>
      <c r="F2818" s="654" t="str">
        <f>IF(M2818="R",VLOOKUP(D2818,'Routes and Directions'!$A$2:$D$283,3,FALSE),VLOOKUP(D2818,'Routes and Directions'!$A$2:$D$283,4,FALSE))</f>
        <v>EB</v>
      </c>
      <c r="H2818" s="646">
        <v>4.7709999999999999</v>
      </c>
      <c r="I2818" s="646">
        <v>12.878</v>
      </c>
      <c r="K2818" s="646">
        <v>4.9749999999999996</v>
      </c>
      <c r="L2818" s="646">
        <v>13.082000000000001</v>
      </c>
      <c r="M2818" s="646" t="s">
        <v>118</v>
      </c>
      <c r="N2818" s="657" t="s">
        <v>115</v>
      </c>
      <c r="O2818" s="646" t="s">
        <v>478</v>
      </c>
    </row>
    <row r="2819" spans="1:15">
      <c r="A2819" s="647">
        <v>2818</v>
      </c>
      <c r="B2819" s="647">
        <v>3800</v>
      </c>
      <c r="C2819" s="646" t="s">
        <v>192</v>
      </c>
      <c r="D2819" s="646">
        <v>68</v>
      </c>
      <c r="F2819" s="654" t="str">
        <f>IF(M2819="R",VLOOKUP(D2819,'Routes and Directions'!$A$2:$D$283,3,FALSE),VLOOKUP(D2819,'Routes and Directions'!$A$2:$D$283,4,FALSE))</f>
        <v>EB</v>
      </c>
      <c r="H2819" s="646">
        <v>12.878</v>
      </c>
      <c r="I2819" s="646">
        <v>13.071999999999999</v>
      </c>
      <c r="K2819" s="646">
        <v>13.082000000000001</v>
      </c>
      <c r="L2819" s="646">
        <v>13.276</v>
      </c>
      <c r="M2819" s="646" t="s">
        <v>118</v>
      </c>
      <c r="N2819" s="657" t="s">
        <v>123</v>
      </c>
      <c r="O2819" s="646" t="s">
        <v>478</v>
      </c>
    </row>
    <row r="2820" spans="1:15">
      <c r="A2820" s="647">
        <v>2819</v>
      </c>
      <c r="B2820" s="647">
        <v>3800</v>
      </c>
      <c r="C2820" s="646" t="s">
        <v>192</v>
      </c>
      <c r="D2820" s="646">
        <v>68</v>
      </c>
      <c r="F2820" s="654" t="str">
        <f>IF(M2820="R",VLOOKUP(D2820,'Routes and Directions'!$A$2:$D$283,3,FALSE),VLOOKUP(D2820,'Routes and Directions'!$A$2:$D$283,4,FALSE))</f>
        <v>EB</v>
      </c>
      <c r="H2820" s="646">
        <v>13.071999999999999</v>
      </c>
      <c r="I2820" s="646">
        <v>13.193</v>
      </c>
      <c r="K2820" s="646">
        <v>13.276</v>
      </c>
      <c r="L2820" s="646">
        <v>13.397</v>
      </c>
      <c r="M2820" s="646" t="s">
        <v>118</v>
      </c>
      <c r="N2820" s="657" t="s">
        <v>115</v>
      </c>
      <c r="O2820" s="646" t="s">
        <v>478</v>
      </c>
    </row>
    <row r="2821" spans="1:15">
      <c r="A2821" s="647">
        <v>2820</v>
      </c>
      <c r="B2821" s="647">
        <v>3800</v>
      </c>
      <c r="C2821" s="646" t="s">
        <v>192</v>
      </c>
      <c r="D2821" s="646">
        <v>68</v>
      </c>
      <c r="F2821" s="654" t="str">
        <f>IF(M2821="R",VLOOKUP(D2821,'Routes and Directions'!$A$2:$D$283,3,FALSE),VLOOKUP(D2821,'Routes and Directions'!$A$2:$D$283,4,FALSE))</f>
        <v>EB</v>
      </c>
      <c r="H2821" s="646">
        <v>13.193</v>
      </c>
      <c r="I2821" s="646">
        <v>13.319000000000001</v>
      </c>
      <c r="K2821" s="646">
        <v>13.397</v>
      </c>
      <c r="L2821" s="646">
        <v>13.523</v>
      </c>
      <c r="M2821" s="646" t="s">
        <v>118</v>
      </c>
      <c r="N2821" s="657" t="s">
        <v>123</v>
      </c>
      <c r="O2821" s="646" t="s">
        <v>478</v>
      </c>
    </row>
    <row r="2822" spans="1:15">
      <c r="A2822" s="647">
        <v>2821</v>
      </c>
      <c r="B2822" s="647">
        <v>3800</v>
      </c>
      <c r="C2822" s="646" t="s">
        <v>192</v>
      </c>
      <c r="D2822" s="646">
        <v>68</v>
      </c>
      <c r="F2822" s="654" t="str">
        <f>IF(M2822="R",VLOOKUP(D2822,'Routes and Directions'!$A$2:$D$283,3,FALSE),VLOOKUP(D2822,'Routes and Directions'!$A$2:$D$283,4,FALSE))</f>
        <v>EB</v>
      </c>
      <c r="H2822" s="646">
        <v>13.319000000000001</v>
      </c>
      <c r="I2822" s="646">
        <v>15.18</v>
      </c>
      <c r="K2822" s="646">
        <v>13.523</v>
      </c>
      <c r="L2822" s="646">
        <v>15.384</v>
      </c>
      <c r="M2822" s="646" t="s">
        <v>118</v>
      </c>
      <c r="N2822" s="657" t="s">
        <v>115</v>
      </c>
      <c r="O2822" s="646" t="s">
        <v>478</v>
      </c>
    </row>
    <row r="2823" spans="1:15">
      <c r="A2823" s="647">
        <v>2822</v>
      </c>
      <c r="B2823" s="647">
        <v>3800</v>
      </c>
      <c r="C2823" s="646" t="s">
        <v>192</v>
      </c>
      <c r="D2823" s="646">
        <v>68</v>
      </c>
      <c r="F2823" s="654" t="str">
        <f>IF(M2823="R",VLOOKUP(D2823,'Routes and Directions'!$A$2:$D$283,3,FALSE),VLOOKUP(D2823,'Routes and Directions'!$A$2:$D$283,4,FALSE))</f>
        <v>EB</v>
      </c>
      <c r="H2823" s="646">
        <v>15.18</v>
      </c>
      <c r="I2823" s="646">
        <v>16.544</v>
      </c>
      <c r="K2823" s="646">
        <v>15.384</v>
      </c>
      <c r="L2823" s="646">
        <v>16.748000000000001</v>
      </c>
      <c r="M2823" s="646" t="s">
        <v>118</v>
      </c>
      <c r="N2823" s="657" t="s">
        <v>123</v>
      </c>
      <c r="O2823" s="646" t="s">
        <v>478</v>
      </c>
    </row>
    <row r="2824" spans="1:15">
      <c r="A2824" s="647">
        <v>2823</v>
      </c>
      <c r="B2824" s="647">
        <v>7300</v>
      </c>
      <c r="C2824" s="646" t="s">
        <v>192</v>
      </c>
      <c r="D2824" s="646">
        <v>68</v>
      </c>
      <c r="F2824" s="654" t="str">
        <f>IF(M2824="R",VLOOKUP(D2824,'Routes and Directions'!$A$2:$D$283,3,FALSE),VLOOKUP(D2824,'Routes and Directions'!$A$2:$D$283,4,FALSE))</f>
        <v>EB</v>
      </c>
      <c r="G2824" s="646" t="s">
        <v>118</v>
      </c>
      <c r="H2824" s="646">
        <v>16.544</v>
      </c>
      <c r="I2824" s="646">
        <v>18.102</v>
      </c>
      <c r="K2824" s="646">
        <v>16.748000000000001</v>
      </c>
      <c r="L2824" s="646">
        <v>18.306000000000001</v>
      </c>
      <c r="M2824" s="646" t="s">
        <v>118</v>
      </c>
      <c r="N2824" s="657" t="s">
        <v>123</v>
      </c>
      <c r="O2824" s="646" t="s">
        <v>478</v>
      </c>
    </row>
    <row r="2825" spans="1:15">
      <c r="A2825" s="647">
        <v>2824</v>
      </c>
      <c r="B2825" s="647">
        <v>8500</v>
      </c>
      <c r="C2825" s="646" t="s">
        <v>192</v>
      </c>
      <c r="D2825" s="646">
        <v>68</v>
      </c>
      <c r="F2825" s="654" t="str">
        <f>IF(M2825="R",VLOOKUP(D2825,'Routes and Directions'!$A$2:$D$283,3,FALSE),VLOOKUP(D2825,'Routes and Directions'!$A$2:$D$283,4,FALSE))</f>
        <v>EB</v>
      </c>
      <c r="G2825" s="646" t="s">
        <v>122</v>
      </c>
      <c r="H2825" s="646">
        <v>18.102</v>
      </c>
      <c r="I2825" s="646">
        <v>18.504999999999999</v>
      </c>
      <c r="K2825" s="646">
        <v>18.306000000000001</v>
      </c>
      <c r="L2825" s="646">
        <v>18.709</v>
      </c>
      <c r="M2825" s="646" t="s">
        <v>118</v>
      </c>
      <c r="N2825" s="657" t="s">
        <v>123</v>
      </c>
      <c r="O2825" s="646" t="s">
        <v>478</v>
      </c>
    </row>
    <row r="2826" spans="1:15">
      <c r="A2826" s="647">
        <v>2825</v>
      </c>
      <c r="B2826" s="647">
        <v>8800</v>
      </c>
      <c r="C2826" s="646" t="s">
        <v>192</v>
      </c>
      <c r="D2826" s="646">
        <v>68</v>
      </c>
      <c r="F2826" s="654" t="str">
        <f>IF(M2826="R",VLOOKUP(D2826,'Routes and Directions'!$A$2:$D$283,3,FALSE),VLOOKUP(D2826,'Routes and Directions'!$A$2:$D$283,4,FALSE))</f>
        <v>EB</v>
      </c>
      <c r="H2826" s="646">
        <v>18.736999999999998</v>
      </c>
      <c r="I2826" s="646">
        <v>20.25</v>
      </c>
      <c r="K2826" s="646">
        <v>18.709</v>
      </c>
      <c r="L2826" s="646">
        <v>20.222000000000001</v>
      </c>
      <c r="M2826" s="646" t="s">
        <v>118</v>
      </c>
      <c r="N2826" s="657" t="s">
        <v>123</v>
      </c>
      <c r="O2826" s="646" t="s">
        <v>478</v>
      </c>
    </row>
    <row r="2827" spans="1:15">
      <c r="A2827" s="647">
        <v>2826</v>
      </c>
      <c r="B2827" s="647">
        <v>8800</v>
      </c>
      <c r="C2827" s="646" t="s">
        <v>192</v>
      </c>
      <c r="D2827" s="646">
        <v>68</v>
      </c>
      <c r="F2827" s="654" t="str">
        <f>IF(M2827="R",VLOOKUP(D2827,'Routes and Directions'!$A$2:$D$283,3,FALSE),VLOOKUP(D2827,'Routes and Directions'!$A$2:$D$283,4,FALSE))</f>
        <v>EB</v>
      </c>
      <c r="H2827" s="646">
        <v>20.25</v>
      </c>
      <c r="I2827" s="646">
        <v>20.43</v>
      </c>
      <c r="K2827" s="646">
        <v>20.222000000000001</v>
      </c>
      <c r="L2827" s="646">
        <v>20.402000000000001</v>
      </c>
      <c r="M2827" s="646" t="s">
        <v>118</v>
      </c>
      <c r="N2827" s="657" t="s">
        <v>115</v>
      </c>
      <c r="O2827" s="646" t="s">
        <v>478</v>
      </c>
    </row>
    <row r="2828" spans="1:15">
      <c r="A2828" s="647">
        <v>2827</v>
      </c>
      <c r="B2828" s="647">
        <v>8800</v>
      </c>
      <c r="C2828" s="646" t="s">
        <v>192</v>
      </c>
      <c r="D2828" s="646">
        <v>68</v>
      </c>
      <c r="F2828" s="654" t="str">
        <f>IF(M2828="R",VLOOKUP(D2828,'Routes and Directions'!$A$2:$D$283,3,FALSE),VLOOKUP(D2828,'Routes and Directions'!$A$2:$D$283,4,FALSE))</f>
        <v>EB</v>
      </c>
      <c r="H2828" s="646">
        <v>20.43</v>
      </c>
      <c r="I2828" s="646">
        <v>20.85</v>
      </c>
      <c r="K2828" s="646">
        <v>20.402000000000001</v>
      </c>
      <c r="L2828" s="646">
        <v>20.821999999999999</v>
      </c>
      <c r="M2828" s="646" t="s">
        <v>118</v>
      </c>
      <c r="N2828" s="657" t="s">
        <v>123</v>
      </c>
      <c r="O2828" s="646" t="s">
        <v>478</v>
      </c>
    </row>
    <row r="2829" spans="1:15">
      <c r="A2829" s="647">
        <v>2828</v>
      </c>
      <c r="B2829" s="647">
        <v>8800</v>
      </c>
      <c r="C2829" s="646" t="s">
        <v>192</v>
      </c>
      <c r="D2829" s="646">
        <v>68</v>
      </c>
      <c r="F2829" s="654" t="str">
        <f>IF(M2829="R",VLOOKUP(D2829,'Routes and Directions'!$A$2:$D$283,3,FALSE),VLOOKUP(D2829,'Routes and Directions'!$A$2:$D$283,4,FALSE))</f>
        <v>EB</v>
      </c>
      <c r="H2829" s="646">
        <v>20.85</v>
      </c>
      <c r="I2829" s="646">
        <v>22.023</v>
      </c>
      <c r="K2829" s="646">
        <v>20.821999999999999</v>
      </c>
      <c r="L2829" s="646">
        <v>21.995000000000001</v>
      </c>
      <c r="M2829" s="646" t="s">
        <v>118</v>
      </c>
      <c r="N2829" s="657" t="s">
        <v>115</v>
      </c>
      <c r="O2829" s="646" t="s">
        <v>478</v>
      </c>
    </row>
    <row r="2830" spans="1:15">
      <c r="A2830" s="647">
        <v>2829</v>
      </c>
      <c r="B2830" s="647">
        <v>100</v>
      </c>
      <c r="C2830" s="646" t="s">
        <v>192</v>
      </c>
      <c r="D2830" s="646">
        <v>68</v>
      </c>
      <c r="F2830" s="654" t="str">
        <f>IF(M2830="R",VLOOKUP(D2830,'Routes and Directions'!$A$2:$D$283,3,FALSE),VLOOKUP(D2830,'Routes and Directions'!$A$2:$D$283,4,FALSE))</f>
        <v>WB</v>
      </c>
      <c r="H2830" s="646">
        <v>0</v>
      </c>
      <c r="I2830" s="646">
        <v>1.78</v>
      </c>
      <c r="K2830" s="646">
        <v>0</v>
      </c>
      <c r="L2830" s="646">
        <v>1.78</v>
      </c>
      <c r="M2830" s="646" t="s">
        <v>121</v>
      </c>
      <c r="N2830" s="657" t="s">
        <v>115</v>
      </c>
      <c r="O2830" s="646" t="s">
        <v>479</v>
      </c>
    </row>
    <row r="2831" spans="1:15">
      <c r="A2831" s="647">
        <v>2830</v>
      </c>
      <c r="B2831" s="647">
        <v>100</v>
      </c>
      <c r="C2831" s="646" t="s">
        <v>192</v>
      </c>
      <c r="D2831" s="646">
        <v>68</v>
      </c>
      <c r="F2831" s="654" t="str">
        <f>IF(M2831="R",VLOOKUP(D2831,'Routes and Directions'!$A$2:$D$283,3,FALSE),VLOOKUP(D2831,'Routes and Directions'!$A$2:$D$283,4,FALSE))</f>
        <v>WB</v>
      </c>
      <c r="H2831" s="646">
        <v>1.78</v>
      </c>
      <c r="I2831" s="646">
        <v>2.16</v>
      </c>
      <c r="K2831" s="646">
        <v>1.78</v>
      </c>
      <c r="L2831" s="646">
        <v>2.16</v>
      </c>
      <c r="M2831" s="646" t="s">
        <v>121</v>
      </c>
      <c r="N2831" s="657" t="s">
        <v>123</v>
      </c>
      <c r="O2831" s="646" t="s">
        <v>479</v>
      </c>
    </row>
    <row r="2832" spans="1:15">
      <c r="A2832" s="647">
        <v>2831</v>
      </c>
      <c r="B2832" s="647">
        <v>100</v>
      </c>
      <c r="C2832" s="646" t="s">
        <v>192</v>
      </c>
      <c r="D2832" s="646">
        <v>68</v>
      </c>
      <c r="F2832" s="654" t="str">
        <f>IF(M2832="R",VLOOKUP(D2832,'Routes and Directions'!$A$2:$D$283,3,FALSE),VLOOKUP(D2832,'Routes and Directions'!$A$2:$D$283,4,FALSE))</f>
        <v>WB</v>
      </c>
      <c r="H2832" s="646">
        <v>2.16</v>
      </c>
      <c r="I2832" s="646">
        <v>3.948</v>
      </c>
      <c r="K2832" s="646">
        <v>2.16</v>
      </c>
      <c r="L2832" s="646">
        <v>3.948</v>
      </c>
      <c r="M2832" s="646" t="s">
        <v>121</v>
      </c>
      <c r="N2832" s="657" t="s">
        <v>115</v>
      </c>
      <c r="O2832" s="646" t="s">
        <v>479</v>
      </c>
    </row>
    <row r="2833" spans="1:15">
      <c r="A2833" s="647">
        <v>2832</v>
      </c>
      <c r="B2833" s="647">
        <v>2100</v>
      </c>
      <c r="C2833" s="646" t="s">
        <v>192</v>
      </c>
      <c r="D2833" s="646">
        <v>68</v>
      </c>
      <c r="F2833" s="654" t="str">
        <f>IF(M2833="R",VLOOKUP(D2833,'Routes and Directions'!$A$2:$D$283,3,FALSE),VLOOKUP(D2833,'Routes and Directions'!$A$2:$D$283,4,FALSE))</f>
        <v>WB</v>
      </c>
      <c r="G2833" s="646" t="s">
        <v>121</v>
      </c>
      <c r="H2833" s="646">
        <v>3.948</v>
      </c>
      <c r="I2833" s="646">
        <v>4.2640000000000002</v>
      </c>
      <c r="K2833" s="646">
        <v>3.948</v>
      </c>
      <c r="L2833" s="646">
        <v>4.2640000000000002</v>
      </c>
      <c r="M2833" s="646" t="s">
        <v>121</v>
      </c>
      <c r="N2833" s="657" t="s">
        <v>115</v>
      </c>
      <c r="O2833" s="646" t="s">
        <v>479</v>
      </c>
    </row>
    <row r="2834" spans="1:15">
      <c r="A2834" s="647">
        <v>2833</v>
      </c>
      <c r="B2834" s="647">
        <v>2700</v>
      </c>
      <c r="C2834" s="646" t="s">
        <v>192</v>
      </c>
      <c r="D2834" s="646">
        <v>68</v>
      </c>
      <c r="F2834" s="654" t="str">
        <f>IF(M2834="R",VLOOKUP(D2834,'Routes and Directions'!$A$2:$D$283,3,FALSE),VLOOKUP(D2834,'Routes and Directions'!$A$2:$D$283,4,FALSE))</f>
        <v>WB</v>
      </c>
      <c r="G2834" s="646" t="s">
        <v>118</v>
      </c>
      <c r="H2834" s="646">
        <v>3.948</v>
      </c>
      <c r="I2834" s="646">
        <v>4.4889999999999999</v>
      </c>
      <c r="K2834" s="646">
        <v>4.2640000000000002</v>
      </c>
      <c r="L2834" s="646">
        <v>4.8049999999999997</v>
      </c>
      <c r="M2834" s="646" t="s">
        <v>121</v>
      </c>
      <c r="N2834" s="657" t="s">
        <v>123</v>
      </c>
      <c r="O2834" s="646" t="s">
        <v>479</v>
      </c>
    </row>
    <row r="2835" spans="1:15">
      <c r="A2835" s="647">
        <v>2834</v>
      </c>
      <c r="B2835" s="647">
        <v>2700</v>
      </c>
      <c r="C2835" s="646" t="s">
        <v>192</v>
      </c>
      <c r="D2835" s="646">
        <v>68</v>
      </c>
      <c r="F2835" s="654" t="str">
        <f>IF(M2835="R",VLOOKUP(D2835,'Routes and Directions'!$A$2:$D$283,3,FALSE),VLOOKUP(D2835,'Routes and Directions'!$A$2:$D$283,4,FALSE))</f>
        <v>WB</v>
      </c>
      <c r="G2835" s="646" t="s">
        <v>118</v>
      </c>
      <c r="H2835" s="646">
        <v>4.4889999999999999</v>
      </c>
      <c r="I2835" s="646">
        <v>4.6589999999999998</v>
      </c>
      <c r="K2835" s="646">
        <v>4.8049999999999997</v>
      </c>
      <c r="L2835" s="646">
        <v>4.9749999999999996</v>
      </c>
      <c r="M2835" s="646" t="s">
        <v>121</v>
      </c>
      <c r="N2835" s="657" t="s">
        <v>115</v>
      </c>
      <c r="O2835" s="646" t="s">
        <v>479</v>
      </c>
    </row>
    <row r="2836" spans="1:15">
      <c r="A2836" s="647">
        <v>2835</v>
      </c>
      <c r="B2836" s="647">
        <v>3800</v>
      </c>
      <c r="C2836" s="646" t="s">
        <v>192</v>
      </c>
      <c r="D2836" s="646">
        <v>68</v>
      </c>
      <c r="F2836" s="654" t="str">
        <f>IF(M2836="R",VLOOKUP(D2836,'Routes and Directions'!$A$2:$D$283,3,FALSE),VLOOKUP(D2836,'Routes and Directions'!$A$2:$D$283,4,FALSE))</f>
        <v>WB</v>
      </c>
      <c r="H2836" s="646">
        <v>4.7709999999999999</v>
      </c>
      <c r="I2836" s="646">
        <v>12.878</v>
      </c>
      <c r="K2836" s="646">
        <v>4.9749999999999996</v>
      </c>
      <c r="L2836" s="646">
        <v>13.082000000000001</v>
      </c>
      <c r="M2836" s="646" t="s">
        <v>121</v>
      </c>
      <c r="N2836" s="657" t="s">
        <v>115</v>
      </c>
      <c r="O2836" s="646" t="s">
        <v>479</v>
      </c>
    </row>
    <row r="2837" spans="1:15">
      <c r="A2837" s="647">
        <v>2836</v>
      </c>
      <c r="B2837" s="647">
        <v>3800</v>
      </c>
      <c r="C2837" s="646" t="s">
        <v>192</v>
      </c>
      <c r="D2837" s="646">
        <v>68</v>
      </c>
      <c r="F2837" s="654" t="str">
        <f>IF(M2837="R",VLOOKUP(D2837,'Routes and Directions'!$A$2:$D$283,3,FALSE),VLOOKUP(D2837,'Routes and Directions'!$A$2:$D$283,4,FALSE))</f>
        <v>WB</v>
      </c>
      <c r="H2837" s="646">
        <v>12.878</v>
      </c>
      <c r="I2837" s="646">
        <v>13.071999999999999</v>
      </c>
      <c r="K2837" s="646">
        <v>13.082000000000001</v>
      </c>
      <c r="L2837" s="646">
        <v>13.276</v>
      </c>
      <c r="M2837" s="646" t="s">
        <v>121</v>
      </c>
      <c r="N2837" s="657" t="s">
        <v>123</v>
      </c>
      <c r="O2837" s="646" t="s">
        <v>479</v>
      </c>
    </row>
    <row r="2838" spans="1:15">
      <c r="A2838" s="647">
        <v>2837</v>
      </c>
      <c r="B2838" s="647">
        <v>3800</v>
      </c>
      <c r="C2838" s="646" t="s">
        <v>192</v>
      </c>
      <c r="D2838" s="646">
        <v>68</v>
      </c>
      <c r="F2838" s="654" t="str">
        <f>IF(M2838="R",VLOOKUP(D2838,'Routes and Directions'!$A$2:$D$283,3,FALSE),VLOOKUP(D2838,'Routes and Directions'!$A$2:$D$283,4,FALSE))</f>
        <v>WB</v>
      </c>
      <c r="H2838" s="646">
        <v>13.071999999999999</v>
      </c>
      <c r="I2838" s="646">
        <v>13.193</v>
      </c>
      <c r="K2838" s="646">
        <v>13.276</v>
      </c>
      <c r="L2838" s="646">
        <v>13.397</v>
      </c>
      <c r="M2838" s="646" t="s">
        <v>121</v>
      </c>
      <c r="N2838" s="657" t="s">
        <v>115</v>
      </c>
      <c r="O2838" s="646" t="s">
        <v>479</v>
      </c>
    </row>
    <row r="2839" spans="1:15">
      <c r="A2839" s="647">
        <v>2838</v>
      </c>
      <c r="B2839" s="647">
        <v>3800</v>
      </c>
      <c r="C2839" s="646" t="s">
        <v>192</v>
      </c>
      <c r="D2839" s="646">
        <v>68</v>
      </c>
      <c r="F2839" s="654" t="str">
        <f>IF(M2839="R",VLOOKUP(D2839,'Routes and Directions'!$A$2:$D$283,3,FALSE),VLOOKUP(D2839,'Routes and Directions'!$A$2:$D$283,4,FALSE))</f>
        <v>WB</v>
      </c>
      <c r="H2839" s="646">
        <v>13.193</v>
      </c>
      <c r="I2839" s="646">
        <v>13.319000000000001</v>
      </c>
      <c r="K2839" s="646">
        <v>13.397</v>
      </c>
      <c r="L2839" s="646">
        <v>13.523</v>
      </c>
      <c r="M2839" s="646" t="s">
        <v>121</v>
      </c>
      <c r="N2839" s="657" t="s">
        <v>123</v>
      </c>
      <c r="O2839" s="646" t="s">
        <v>479</v>
      </c>
    </row>
    <row r="2840" spans="1:15">
      <c r="A2840" s="647">
        <v>2839</v>
      </c>
      <c r="B2840" s="647">
        <v>3800</v>
      </c>
      <c r="C2840" s="646" t="s">
        <v>192</v>
      </c>
      <c r="D2840" s="646">
        <v>68</v>
      </c>
      <c r="F2840" s="654" t="str">
        <f>IF(M2840="R",VLOOKUP(D2840,'Routes and Directions'!$A$2:$D$283,3,FALSE),VLOOKUP(D2840,'Routes and Directions'!$A$2:$D$283,4,FALSE))</f>
        <v>WB</v>
      </c>
      <c r="H2840" s="646">
        <v>13.319000000000001</v>
      </c>
      <c r="I2840" s="646">
        <v>15.18</v>
      </c>
      <c r="K2840" s="646">
        <v>13.523</v>
      </c>
      <c r="L2840" s="646">
        <v>15.384</v>
      </c>
      <c r="M2840" s="646" t="s">
        <v>121</v>
      </c>
      <c r="N2840" s="657" t="s">
        <v>115</v>
      </c>
      <c r="O2840" s="646" t="s">
        <v>479</v>
      </c>
    </row>
    <row r="2841" spans="1:15">
      <c r="A2841" s="647">
        <v>2840</v>
      </c>
      <c r="B2841" s="647">
        <v>3800</v>
      </c>
      <c r="C2841" s="646" t="s">
        <v>192</v>
      </c>
      <c r="D2841" s="646">
        <v>68</v>
      </c>
      <c r="F2841" s="654" t="str">
        <f>IF(M2841="R",VLOOKUP(D2841,'Routes and Directions'!$A$2:$D$283,3,FALSE),VLOOKUP(D2841,'Routes and Directions'!$A$2:$D$283,4,FALSE))</f>
        <v>WB</v>
      </c>
      <c r="H2841" s="646">
        <v>15.18</v>
      </c>
      <c r="I2841" s="646">
        <v>16.544</v>
      </c>
      <c r="K2841" s="646">
        <v>15.384</v>
      </c>
      <c r="L2841" s="646">
        <v>16.748000000000001</v>
      </c>
      <c r="M2841" s="646" t="s">
        <v>121</v>
      </c>
      <c r="N2841" s="657" t="s">
        <v>123</v>
      </c>
      <c r="O2841" s="646" t="s">
        <v>479</v>
      </c>
    </row>
    <row r="2842" spans="1:15">
      <c r="A2842" s="647">
        <v>2841</v>
      </c>
      <c r="B2842" s="647">
        <v>7300</v>
      </c>
      <c r="C2842" s="646" t="s">
        <v>192</v>
      </c>
      <c r="D2842" s="646">
        <v>68</v>
      </c>
      <c r="F2842" s="654" t="str">
        <f>IF(M2842="R",VLOOKUP(D2842,'Routes and Directions'!$A$2:$D$283,3,FALSE),VLOOKUP(D2842,'Routes and Directions'!$A$2:$D$283,4,FALSE))</f>
        <v>WB</v>
      </c>
      <c r="G2842" s="646" t="s">
        <v>118</v>
      </c>
      <c r="H2842" s="646">
        <v>16.544</v>
      </c>
      <c r="I2842" s="646">
        <v>18.102</v>
      </c>
      <c r="K2842" s="646">
        <v>16.748000000000001</v>
      </c>
      <c r="L2842" s="646">
        <v>18.306000000000001</v>
      </c>
      <c r="M2842" s="646" t="s">
        <v>121</v>
      </c>
      <c r="N2842" s="657" t="s">
        <v>123</v>
      </c>
      <c r="O2842" s="646" t="s">
        <v>479</v>
      </c>
    </row>
    <row r="2843" spans="1:15">
      <c r="A2843" s="647">
        <v>2842</v>
      </c>
      <c r="B2843" s="647">
        <v>8500</v>
      </c>
      <c r="C2843" s="646" t="s">
        <v>192</v>
      </c>
      <c r="D2843" s="646">
        <v>68</v>
      </c>
      <c r="F2843" s="654" t="str">
        <f>IF(M2843="R",VLOOKUP(D2843,'Routes and Directions'!$A$2:$D$283,3,FALSE),VLOOKUP(D2843,'Routes and Directions'!$A$2:$D$283,4,FALSE))</f>
        <v>WB</v>
      </c>
      <c r="G2843" s="646" t="s">
        <v>122</v>
      </c>
      <c r="H2843" s="646">
        <v>18.102</v>
      </c>
      <c r="I2843" s="646">
        <v>18.504999999999999</v>
      </c>
      <c r="K2843" s="646">
        <v>18.306000000000001</v>
      </c>
      <c r="L2843" s="646">
        <v>18.709</v>
      </c>
      <c r="M2843" s="646" t="s">
        <v>121</v>
      </c>
      <c r="N2843" s="657" t="s">
        <v>123</v>
      </c>
      <c r="O2843" s="646" t="s">
        <v>479</v>
      </c>
    </row>
    <row r="2844" spans="1:15">
      <c r="A2844" s="647">
        <v>2843</v>
      </c>
      <c r="B2844" s="647">
        <v>8800</v>
      </c>
      <c r="C2844" s="646" t="s">
        <v>192</v>
      </c>
      <c r="D2844" s="646">
        <v>68</v>
      </c>
      <c r="F2844" s="654" t="str">
        <f>IF(M2844="R",VLOOKUP(D2844,'Routes and Directions'!$A$2:$D$283,3,FALSE),VLOOKUP(D2844,'Routes and Directions'!$A$2:$D$283,4,FALSE))</f>
        <v>WB</v>
      </c>
      <c r="H2844" s="646">
        <v>18.736999999999998</v>
      </c>
      <c r="I2844" s="646">
        <v>20.25</v>
      </c>
      <c r="K2844" s="646">
        <v>18.709</v>
      </c>
      <c r="L2844" s="646">
        <v>20.222000000000001</v>
      </c>
      <c r="M2844" s="646" t="s">
        <v>121</v>
      </c>
      <c r="N2844" s="657" t="s">
        <v>123</v>
      </c>
      <c r="O2844" s="646" t="s">
        <v>479</v>
      </c>
    </row>
    <row r="2845" spans="1:15">
      <c r="A2845" s="647">
        <v>2844</v>
      </c>
      <c r="B2845" s="647">
        <v>8800</v>
      </c>
      <c r="C2845" s="646" t="s">
        <v>192</v>
      </c>
      <c r="D2845" s="646">
        <v>68</v>
      </c>
      <c r="F2845" s="654" t="str">
        <f>IF(M2845="R",VLOOKUP(D2845,'Routes and Directions'!$A$2:$D$283,3,FALSE),VLOOKUP(D2845,'Routes and Directions'!$A$2:$D$283,4,FALSE))</f>
        <v>WB</v>
      </c>
      <c r="H2845" s="646">
        <v>20.25</v>
      </c>
      <c r="I2845" s="646">
        <v>20.43</v>
      </c>
      <c r="K2845" s="646">
        <v>20.222000000000001</v>
      </c>
      <c r="L2845" s="646">
        <v>20.402000000000001</v>
      </c>
      <c r="M2845" s="646" t="s">
        <v>121</v>
      </c>
      <c r="N2845" s="657" t="s">
        <v>115</v>
      </c>
      <c r="O2845" s="646" t="s">
        <v>479</v>
      </c>
    </row>
    <row r="2846" spans="1:15">
      <c r="A2846" s="647">
        <v>2845</v>
      </c>
      <c r="B2846" s="647">
        <v>8800</v>
      </c>
      <c r="C2846" s="646" t="s">
        <v>192</v>
      </c>
      <c r="D2846" s="646">
        <v>68</v>
      </c>
      <c r="F2846" s="654" t="str">
        <f>IF(M2846="R",VLOOKUP(D2846,'Routes and Directions'!$A$2:$D$283,3,FALSE),VLOOKUP(D2846,'Routes and Directions'!$A$2:$D$283,4,FALSE))</f>
        <v>WB</v>
      </c>
      <c r="H2846" s="646">
        <v>20.43</v>
      </c>
      <c r="I2846" s="646">
        <v>20.85</v>
      </c>
      <c r="K2846" s="646">
        <v>20.402000000000001</v>
      </c>
      <c r="L2846" s="646">
        <v>20.821999999999999</v>
      </c>
      <c r="M2846" s="646" t="s">
        <v>121</v>
      </c>
      <c r="N2846" s="657" t="s">
        <v>123</v>
      </c>
      <c r="O2846" s="646" t="s">
        <v>479</v>
      </c>
    </row>
    <row r="2847" spans="1:15">
      <c r="A2847" s="647">
        <v>2846</v>
      </c>
      <c r="B2847" s="647">
        <v>8800</v>
      </c>
      <c r="C2847" s="646" t="s">
        <v>192</v>
      </c>
      <c r="D2847" s="646">
        <v>68</v>
      </c>
      <c r="F2847" s="654" t="str">
        <f>IF(M2847="R",VLOOKUP(D2847,'Routes and Directions'!$A$2:$D$283,3,FALSE),VLOOKUP(D2847,'Routes and Directions'!$A$2:$D$283,4,FALSE))</f>
        <v>WB</v>
      </c>
      <c r="H2847" s="646">
        <v>20.85</v>
      </c>
      <c r="I2847" s="646">
        <v>22.023</v>
      </c>
      <c r="K2847" s="646">
        <v>20.821999999999999</v>
      </c>
      <c r="L2847" s="646">
        <v>21.995000000000001</v>
      </c>
      <c r="M2847" s="646" t="s">
        <v>121</v>
      </c>
      <c r="N2847" s="657" t="s">
        <v>115</v>
      </c>
      <c r="O2847" s="646" t="s">
        <v>479</v>
      </c>
    </row>
    <row r="2848" spans="1:15">
      <c r="A2848" s="647">
        <v>2847</v>
      </c>
      <c r="B2848" s="647">
        <v>10</v>
      </c>
      <c r="C2848" s="646" t="s">
        <v>180</v>
      </c>
      <c r="D2848" s="646">
        <v>70</v>
      </c>
      <c r="F2848" s="654" t="str">
        <f>IF(M2848="R",VLOOKUP(D2848,'Routes and Directions'!$A$2:$D$283,3,FALSE),VLOOKUP(D2848,'Routes and Directions'!$A$2:$D$283,4,FALSE))</f>
        <v>EB</v>
      </c>
      <c r="G2848" s="646" t="s">
        <v>118</v>
      </c>
      <c r="H2848" s="646">
        <v>5.0999999999999997E-2</v>
      </c>
      <c r="I2848" s="646">
        <v>0.14199999999999999</v>
      </c>
      <c r="K2848" s="646">
        <v>0</v>
      </c>
      <c r="L2848" s="646">
        <v>9.0999999999999998E-2</v>
      </c>
      <c r="M2848" s="646" t="s">
        <v>118</v>
      </c>
      <c r="N2848" s="657" t="s">
        <v>123</v>
      </c>
      <c r="O2848" s="646" t="s">
        <v>480</v>
      </c>
    </row>
    <row r="2849" spans="1:15">
      <c r="A2849" s="647">
        <v>2848</v>
      </c>
      <c r="B2849" s="647">
        <v>27</v>
      </c>
      <c r="C2849" s="646" t="s">
        <v>180</v>
      </c>
      <c r="D2849" s="646">
        <v>70</v>
      </c>
      <c r="F2849" s="654" t="str">
        <f>IF(M2849="R",VLOOKUP(D2849,'Routes and Directions'!$A$2:$D$283,3,FALSE),VLOOKUP(D2849,'Routes and Directions'!$A$2:$D$283,4,FALSE))</f>
        <v>EB</v>
      </c>
      <c r="H2849" s="646">
        <v>0.14199999999999999</v>
      </c>
      <c r="I2849" s="646">
        <v>0.70099999999999996</v>
      </c>
      <c r="K2849" s="646">
        <v>9.0999999999999998E-2</v>
      </c>
      <c r="L2849" s="646">
        <v>0.65</v>
      </c>
      <c r="M2849" s="646" t="s">
        <v>118</v>
      </c>
      <c r="N2849" s="657" t="s">
        <v>123</v>
      </c>
      <c r="O2849" s="646" t="s">
        <v>480</v>
      </c>
    </row>
    <row r="2850" spans="1:15">
      <c r="A2850" s="647">
        <v>2849</v>
      </c>
      <c r="B2850" s="647">
        <v>27</v>
      </c>
      <c r="C2850" s="646" t="s">
        <v>180</v>
      </c>
      <c r="D2850" s="646">
        <v>70</v>
      </c>
      <c r="F2850" s="654" t="str">
        <f>IF(M2850="R",VLOOKUP(D2850,'Routes and Directions'!$A$2:$D$283,3,FALSE),VLOOKUP(D2850,'Routes and Directions'!$A$2:$D$283,4,FALSE))</f>
        <v>EB</v>
      </c>
      <c r="H2850" s="646">
        <v>0.70099999999999996</v>
      </c>
      <c r="I2850" s="646">
        <v>8.298</v>
      </c>
      <c r="K2850" s="646">
        <v>0.65</v>
      </c>
      <c r="L2850" s="646">
        <v>8.2469999999999999</v>
      </c>
      <c r="M2850" s="646" t="s">
        <v>118</v>
      </c>
      <c r="N2850" s="657" t="s">
        <v>115</v>
      </c>
      <c r="O2850" s="646" t="s">
        <v>480</v>
      </c>
    </row>
    <row r="2851" spans="1:15">
      <c r="A2851" s="647">
        <v>2850</v>
      </c>
      <c r="B2851" s="647">
        <v>1699</v>
      </c>
      <c r="C2851" s="646" t="s">
        <v>182</v>
      </c>
      <c r="D2851" s="646">
        <v>70</v>
      </c>
      <c r="F2851" s="654" t="str">
        <f>IF(M2851="R",VLOOKUP(D2851,'Routes and Directions'!$A$2:$D$283,3,FALSE),VLOOKUP(D2851,'Routes and Directions'!$A$2:$D$283,4,FALSE))</f>
        <v>EB</v>
      </c>
      <c r="H2851" s="646">
        <v>0</v>
      </c>
      <c r="I2851" s="646">
        <v>0.20799999999999999</v>
      </c>
      <c r="K2851" s="646">
        <v>8.2469999999999999</v>
      </c>
      <c r="L2851" s="646">
        <v>8.4550000000000001</v>
      </c>
      <c r="M2851" s="646" t="s">
        <v>118</v>
      </c>
      <c r="N2851" s="657" t="s">
        <v>115</v>
      </c>
      <c r="O2851" s="646" t="s">
        <v>480</v>
      </c>
    </row>
    <row r="2852" spans="1:15">
      <c r="A2852" s="647">
        <v>2851</v>
      </c>
      <c r="B2852" s="647">
        <v>1899</v>
      </c>
      <c r="C2852" s="646" t="s">
        <v>182</v>
      </c>
      <c r="D2852" s="646">
        <v>70</v>
      </c>
      <c r="F2852" s="654" t="str">
        <f>IF(M2852="R",VLOOKUP(D2852,'Routes and Directions'!$A$2:$D$283,3,FALSE),VLOOKUP(D2852,'Routes and Directions'!$A$2:$D$283,4,FALSE))</f>
        <v>EB</v>
      </c>
      <c r="G2852" s="646" t="s">
        <v>118</v>
      </c>
      <c r="H2852" s="646">
        <v>0.20799999999999999</v>
      </c>
      <c r="I2852" s="646">
        <v>6.43</v>
      </c>
      <c r="K2852" s="646">
        <v>8.4550000000000001</v>
      </c>
      <c r="L2852" s="646">
        <v>14.677</v>
      </c>
      <c r="M2852" s="646" t="s">
        <v>118</v>
      </c>
      <c r="N2852" s="657" t="s">
        <v>115</v>
      </c>
      <c r="O2852" s="646" t="s">
        <v>480</v>
      </c>
    </row>
    <row r="2853" spans="1:15">
      <c r="A2853" s="647">
        <v>2852</v>
      </c>
      <c r="B2853" s="647">
        <v>1899</v>
      </c>
      <c r="C2853" s="646" t="s">
        <v>182</v>
      </c>
      <c r="D2853" s="646">
        <v>70</v>
      </c>
      <c r="F2853" s="654" t="str">
        <f>IF(M2853="R",VLOOKUP(D2853,'Routes and Directions'!$A$2:$D$283,3,FALSE),VLOOKUP(D2853,'Routes and Directions'!$A$2:$D$283,4,FALSE))</f>
        <v>EB</v>
      </c>
      <c r="G2853" s="646" t="s">
        <v>118</v>
      </c>
      <c r="H2853" s="659">
        <v>6.43</v>
      </c>
      <c r="I2853" s="659">
        <v>11.385999999999999</v>
      </c>
      <c r="K2853" s="646">
        <v>14.677</v>
      </c>
      <c r="L2853" s="646">
        <v>19.632999999999999</v>
      </c>
      <c r="M2853" s="646" t="s">
        <v>118</v>
      </c>
      <c r="N2853" s="657" t="s">
        <v>123</v>
      </c>
      <c r="O2853" s="646" t="s">
        <v>480</v>
      </c>
    </row>
    <row r="2854" spans="1:15">
      <c r="A2854" s="647">
        <v>2853</v>
      </c>
      <c r="B2854" s="647">
        <v>5200</v>
      </c>
      <c r="C2854" s="646" t="s">
        <v>182</v>
      </c>
      <c r="D2854" s="646">
        <v>70</v>
      </c>
      <c r="F2854" s="654" t="str">
        <f>IF(M2854="R",VLOOKUP(D2854,'Routes and Directions'!$A$2:$D$283,3,FALSE),VLOOKUP(D2854,'Routes and Directions'!$A$2:$D$283,4,FALSE))</f>
        <v>EB</v>
      </c>
      <c r="H2854" s="659">
        <v>13.007999999999999</v>
      </c>
      <c r="I2854" s="659">
        <v>14.7</v>
      </c>
      <c r="K2854" s="646">
        <v>19.632999999999999</v>
      </c>
      <c r="L2854" s="646">
        <v>21.324999999999999</v>
      </c>
      <c r="M2854" s="646" t="s">
        <v>118</v>
      </c>
      <c r="N2854" s="657" t="s">
        <v>123</v>
      </c>
      <c r="O2854" s="646" t="s">
        <v>480</v>
      </c>
    </row>
    <row r="2855" spans="1:15">
      <c r="A2855" s="647">
        <v>2854</v>
      </c>
      <c r="B2855" s="647">
        <v>7150</v>
      </c>
      <c r="C2855" s="646" t="s">
        <v>182</v>
      </c>
      <c r="D2855" s="646">
        <v>70</v>
      </c>
      <c r="F2855" s="654" t="str">
        <f>IF(M2855="R",VLOOKUP(D2855,'Routes and Directions'!$A$2:$D$283,3,FALSE),VLOOKUP(D2855,'Routes and Directions'!$A$2:$D$283,4,FALSE))</f>
        <v>EB</v>
      </c>
      <c r="H2855" s="646">
        <v>14.71</v>
      </c>
      <c r="I2855" s="646">
        <v>15.108000000000001</v>
      </c>
      <c r="K2855" s="646">
        <v>21.324999999999999</v>
      </c>
      <c r="L2855" s="646">
        <v>21.722999999999999</v>
      </c>
      <c r="M2855" s="646" t="s">
        <v>118</v>
      </c>
      <c r="N2855" s="657" t="s">
        <v>115</v>
      </c>
      <c r="O2855" s="646" t="s">
        <v>480</v>
      </c>
    </row>
    <row r="2856" spans="1:15">
      <c r="A2856" s="647">
        <v>2855</v>
      </c>
      <c r="B2856" s="647">
        <v>7150</v>
      </c>
      <c r="C2856" s="646" t="s">
        <v>182</v>
      </c>
      <c r="D2856" s="646">
        <v>70</v>
      </c>
      <c r="F2856" s="654" t="str">
        <f>IF(M2856="R",VLOOKUP(D2856,'Routes and Directions'!$A$2:$D$283,3,FALSE),VLOOKUP(D2856,'Routes and Directions'!$A$2:$D$283,4,FALSE))</f>
        <v>EB</v>
      </c>
      <c r="H2856" s="646">
        <v>15.108000000000001</v>
      </c>
      <c r="I2856" s="646">
        <v>16.437000000000001</v>
      </c>
      <c r="K2856" s="646">
        <v>21.722999999999999</v>
      </c>
      <c r="L2856" s="646">
        <v>23.052</v>
      </c>
      <c r="M2856" s="646" t="s">
        <v>118</v>
      </c>
      <c r="N2856" s="657" t="s">
        <v>123</v>
      </c>
      <c r="O2856" s="646" t="s">
        <v>480</v>
      </c>
    </row>
    <row r="2857" spans="1:15">
      <c r="A2857" s="647">
        <v>2856</v>
      </c>
      <c r="B2857" s="647">
        <v>7150</v>
      </c>
      <c r="C2857" s="646" t="s">
        <v>182</v>
      </c>
      <c r="D2857" s="646">
        <v>70</v>
      </c>
      <c r="F2857" s="654" t="str">
        <f>IF(M2857="R",VLOOKUP(D2857,'Routes and Directions'!$A$2:$D$283,3,FALSE),VLOOKUP(D2857,'Routes and Directions'!$A$2:$D$283,4,FALSE))</f>
        <v>EB</v>
      </c>
      <c r="H2857" s="646">
        <v>16.437000000000001</v>
      </c>
      <c r="I2857" s="646">
        <v>25.821999999999999</v>
      </c>
      <c r="K2857" s="646">
        <v>23.052</v>
      </c>
      <c r="L2857" s="646">
        <v>32.436999999999998</v>
      </c>
      <c r="M2857" s="646" t="s">
        <v>118</v>
      </c>
      <c r="N2857" s="657" t="s">
        <v>115</v>
      </c>
      <c r="O2857" s="646" t="s">
        <v>480</v>
      </c>
    </row>
    <row r="2858" spans="1:15">
      <c r="A2858" s="647">
        <v>2857</v>
      </c>
      <c r="B2858" s="647">
        <v>10100</v>
      </c>
      <c r="C2858" s="646" t="s">
        <v>165</v>
      </c>
      <c r="D2858" s="646">
        <v>70</v>
      </c>
      <c r="F2858" s="654" t="str">
        <f>IF(M2858="R",VLOOKUP(D2858,'Routes and Directions'!$A$2:$D$283,3,FALSE),VLOOKUP(D2858,'Routes and Directions'!$A$2:$D$283,4,FALSE))</f>
        <v>EB</v>
      </c>
      <c r="H2858" s="646">
        <v>0</v>
      </c>
      <c r="I2858" s="646">
        <v>8.3680000000000003</v>
      </c>
      <c r="K2858" s="646">
        <v>32.436999999999998</v>
      </c>
      <c r="L2858" s="646">
        <v>40.805</v>
      </c>
      <c r="M2858" s="646" t="s">
        <v>118</v>
      </c>
      <c r="N2858" s="657" t="s">
        <v>115</v>
      </c>
      <c r="O2858" s="646" t="s">
        <v>480</v>
      </c>
    </row>
    <row r="2859" spans="1:15">
      <c r="A2859" s="647">
        <v>2858</v>
      </c>
      <c r="B2859" s="647">
        <v>10100</v>
      </c>
      <c r="C2859" s="646" t="s">
        <v>165</v>
      </c>
      <c r="D2859" s="646">
        <v>70</v>
      </c>
      <c r="F2859" s="654" t="str">
        <f>IF(M2859="R",VLOOKUP(D2859,'Routes and Directions'!$A$2:$D$283,3,FALSE),VLOOKUP(D2859,'Routes and Directions'!$A$2:$D$283,4,FALSE))</f>
        <v>EB</v>
      </c>
      <c r="H2859" s="646">
        <v>8.3680000000000003</v>
      </c>
      <c r="I2859" s="646">
        <v>8.9860000000000007</v>
      </c>
      <c r="K2859" s="646">
        <v>40.805</v>
      </c>
      <c r="L2859" s="646">
        <v>41.423000000000002</v>
      </c>
      <c r="M2859" s="646" t="s">
        <v>118</v>
      </c>
      <c r="N2859" s="657" t="s">
        <v>123</v>
      </c>
      <c r="O2859" s="646" t="s">
        <v>480</v>
      </c>
    </row>
    <row r="2860" spans="1:15">
      <c r="A2860" s="647">
        <v>2859</v>
      </c>
      <c r="B2860" s="647">
        <v>10100</v>
      </c>
      <c r="C2860" s="646" t="s">
        <v>165</v>
      </c>
      <c r="D2860" s="646">
        <v>70</v>
      </c>
      <c r="F2860" s="654" t="str">
        <f>IF(M2860="R",VLOOKUP(D2860,'Routes and Directions'!$A$2:$D$283,3,FALSE),VLOOKUP(D2860,'Routes and Directions'!$A$2:$D$283,4,FALSE))</f>
        <v>EB</v>
      </c>
      <c r="H2860" s="646">
        <v>8.9860000000000007</v>
      </c>
      <c r="I2860" s="646">
        <v>13.509</v>
      </c>
      <c r="K2860" s="646">
        <v>41.423000000000002</v>
      </c>
      <c r="L2860" s="646">
        <v>45.945999999999998</v>
      </c>
      <c r="M2860" s="646" t="s">
        <v>118</v>
      </c>
      <c r="N2860" s="657" t="s">
        <v>115</v>
      </c>
      <c r="O2860" s="646" t="s">
        <v>480</v>
      </c>
    </row>
    <row r="2861" spans="1:15">
      <c r="A2861" s="647">
        <v>2860</v>
      </c>
      <c r="B2861" s="647">
        <v>10100</v>
      </c>
      <c r="C2861" s="646" t="s">
        <v>165</v>
      </c>
      <c r="D2861" s="646">
        <v>70</v>
      </c>
      <c r="F2861" s="654" t="str">
        <f>IF(M2861="R",VLOOKUP(D2861,'Routes and Directions'!$A$2:$D$283,3,FALSE),VLOOKUP(D2861,'Routes and Directions'!$A$2:$D$283,4,FALSE))</f>
        <v>EB</v>
      </c>
      <c r="H2861" s="646">
        <v>13.509</v>
      </c>
      <c r="I2861" s="646">
        <v>20.515000000000001</v>
      </c>
      <c r="K2861" s="646">
        <v>45.945999999999998</v>
      </c>
      <c r="L2861" s="646">
        <v>52.951999999999998</v>
      </c>
      <c r="M2861" s="646" t="s">
        <v>118</v>
      </c>
      <c r="N2861" s="657" t="s">
        <v>123</v>
      </c>
      <c r="O2861" s="646" t="s">
        <v>480</v>
      </c>
    </row>
    <row r="2862" spans="1:15">
      <c r="A2862" s="647">
        <v>2861</v>
      </c>
      <c r="B2862" s="647">
        <v>10100</v>
      </c>
      <c r="C2862" s="646" t="s">
        <v>165</v>
      </c>
      <c r="D2862" s="646">
        <v>70</v>
      </c>
      <c r="F2862" s="654" t="str">
        <f>IF(M2862="R",VLOOKUP(D2862,'Routes and Directions'!$A$2:$D$283,3,FALSE),VLOOKUP(D2862,'Routes and Directions'!$A$2:$D$283,4,FALSE))</f>
        <v>EB</v>
      </c>
      <c r="H2862" s="646">
        <v>20.515000000000001</v>
      </c>
      <c r="I2862" s="646">
        <v>28.103000000000002</v>
      </c>
      <c r="K2862" s="646">
        <v>52.951999999999998</v>
      </c>
      <c r="L2862" s="646">
        <v>60.54</v>
      </c>
      <c r="M2862" s="646" t="s">
        <v>118</v>
      </c>
      <c r="N2862" s="657" t="s">
        <v>115</v>
      </c>
      <c r="O2862" s="646" t="s">
        <v>480</v>
      </c>
    </row>
    <row r="2863" spans="1:15">
      <c r="A2863" s="647">
        <v>2862</v>
      </c>
      <c r="B2863" s="647">
        <v>10100</v>
      </c>
      <c r="C2863" s="646" t="s">
        <v>165</v>
      </c>
      <c r="D2863" s="646">
        <v>70</v>
      </c>
      <c r="F2863" s="654" t="str">
        <f>IF(M2863="R",VLOOKUP(D2863,'Routes and Directions'!$A$2:$D$283,3,FALSE),VLOOKUP(D2863,'Routes and Directions'!$A$2:$D$283,4,FALSE))</f>
        <v>EB</v>
      </c>
      <c r="H2863" s="646">
        <v>28.103000000000002</v>
      </c>
      <c r="I2863" s="646">
        <v>33.076000000000001</v>
      </c>
      <c r="K2863" s="646">
        <v>60.54</v>
      </c>
      <c r="L2863" s="646">
        <v>65.513000000000005</v>
      </c>
      <c r="M2863" s="646" t="s">
        <v>118</v>
      </c>
      <c r="N2863" s="657" t="s">
        <v>123</v>
      </c>
      <c r="O2863" s="646" t="s">
        <v>480</v>
      </c>
    </row>
    <row r="2864" spans="1:15">
      <c r="A2864" s="647">
        <v>2863</v>
      </c>
      <c r="B2864" s="647">
        <v>10100</v>
      </c>
      <c r="C2864" s="646" t="s">
        <v>165</v>
      </c>
      <c r="D2864" s="646">
        <v>70</v>
      </c>
      <c r="F2864" s="654" t="str">
        <f>IF(M2864="R",VLOOKUP(D2864,'Routes and Directions'!$A$2:$D$283,3,FALSE),VLOOKUP(D2864,'Routes and Directions'!$A$2:$D$283,4,FALSE))</f>
        <v>EB</v>
      </c>
      <c r="H2864" s="646">
        <v>33.076000000000001</v>
      </c>
      <c r="I2864" s="646">
        <v>40.344000000000001</v>
      </c>
      <c r="K2864" s="646">
        <v>65.513000000000005</v>
      </c>
      <c r="L2864" s="646">
        <v>72.781000000000006</v>
      </c>
      <c r="M2864" s="646" t="s">
        <v>118</v>
      </c>
      <c r="N2864" s="657" t="s">
        <v>115</v>
      </c>
      <c r="O2864" s="646" t="s">
        <v>480</v>
      </c>
    </row>
    <row r="2865" spans="1:15">
      <c r="A2865" s="647">
        <v>2864</v>
      </c>
      <c r="B2865" s="647">
        <v>20900</v>
      </c>
      <c r="C2865" s="646" t="s">
        <v>165</v>
      </c>
      <c r="D2865" s="646">
        <v>70</v>
      </c>
      <c r="F2865" s="654" t="str">
        <f>IF(M2865="R",VLOOKUP(D2865,'Routes and Directions'!$A$2:$D$283,3,FALSE),VLOOKUP(D2865,'Routes and Directions'!$A$2:$D$283,4,FALSE))</f>
        <v>EB</v>
      </c>
      <c r="H2865" s="646">
        <v>40.353999999999999</v>
      </c>
      <c r="I2865" s="646">
        <v>48.076000000000001</v>
      </c>
      <c r="K2865" s="646">
        <v>72.781000000000006</v>
      </c>
      <c r="L2865" s="646">
        <v>80.503</v>
      </c>
      <c r="M2865" s="646" t="s">
        <v>118</v>
      </c>
      <c r="N2865" s="657" t="s">
        <v>115</v>
      </c>
      <c r="O2865" s="646" t="s">
        <v>480</v>
      </c>
    </row>
    <row r="2866" spans="1:15">
      <c r="A2866" s="647">
        <v>2865</v>
      </c>
      <c r="B2866" s="647">
        <v>22600</v>
      </c>
      <c r="C2866" s="646" t="s">
        <v>168</v>
      </c>
      <c r="D2866" s="646">
        <v>70</v>
      </c>
      <c r="F2866" s="654" t="str">
        <f>IF(M2866="R",VLOOKUP(D2866,'Routes and Directions'!$A$2:$D$283,3,FALSE),VLOOKUP(D2866,'Routes and Directions'!$A$2:$D$283,4,FALSE))</f>
        <v>EB</v>
      </c>
      <c r="H2866" s="646">
        <v>0</v>
      </c>
      <c r="I2866" s="646">
        <v>42.505000000000003</v>
      </c>
      <c r="K2866" s="646">
        <v>80.503</v>
      </c>
      <c r="L2866" s="646">
        <v>123.008</v>
      </c>
      <c r="M2866" s="646" t="s">
        <v>118</v>
      </c>
      <c r="N2866" s="657" t="s">
        <v>115</v>
      </c>
      <c r="O2866" s="646" t="s">
        <v>480</v>
      </c>
    </row>
    <row r="2867" spans="1:15">
      <c r="A2867" s="647">
        <v>2866</v>
      </c>
      <c r="B2867" s="647">
        <v>22600</v>
      </c>
      <c r="C2867" s="646" t="s">
        <v>168</v>
      </c>
      <c r="D2867" s="646">
        <v>70</v>
      </c>
      <c r="F2867" s="654" t="str">
        <f>IF(M2867="R",VLOOKUP(D2867,'Routes and Directions'!$A$2:$D$283,3,FALSE),VLOOKUP(D2867,'Routes and Directions'!$A$2:$D$283,4,FALSE))</f>
        <v>EB</v>
      </c>
      <c r="H2867" s="646">
        <v>42.505000000000003</v>
      </c>
      <c r="I2867" s="646">
        <v>43.085999999999999</v>
      </c>
      <c r="K2867" s="646">
        <v>123.008</v>
      </c>
      <c r="L2867" s="646">
        <v>123.589</v>
      </c>
      <c r="M2867" s="646" t="s">
        <v>118</v>
      </c>
      <c r="N2867" s="657" t="s">
        <v>123</v>
      </c>
      <c r="O2867" s="646" t="s">
        <v>480</v>
      </c>
    </row>
    <row r="2868" spans="1:15">
      <c r="A2868" s="647">
        <v>2867</v>
      </c>
      <c r="B2868" s="647">
        <v>31720</v>
      </c>
      <c r="C2868" s="646" t="s">
        <v>168</v>
      </c>
      <c r="D2868" s="646">
        <v>70</v>
      </c>
      <c r="F2868" s="654" t="str">
        <f>IF(M2868="R",VLOOKUP(D2868,'Routes and Directions'!$A$2:$D$283,3,FALSE),VLOOKUP(D2868,'Routes and Directions'!$A$2:$D$283,4,FALSE))</f>
        <v>EB</v>
      </c>
      <c r="G2868" s="646" t="s">
        <v>118</v>
      </c>
      <c r="H2868" s="646">
        <v>43.085999999999999</v>
      </c>
      <c r="I2868" s="646">
        <v>43.7</v>
      </c>
      <c r="J2868" s="646" t="s">
        <v>118</v>
      </c>
      <c r="K2868" s="646">
        <v>123.589</v>
      </c>
      <c r="L2868" s="646">
        <v>124.203</v>
      </c>
      <c r="M2868" s="646" t="s">
        <v>118</v>
      </c>
      <c r="N2868" s="657" t="s">
        <v>118</v>
      </c>
      <c r="O2868" s="646" t="s">
        <v>480</v>
      </c>
    </row>
    <row r="2869" spans="1:15">
      <c r="A2869" s="647">
        <v>2868</v>
      </c>
      <c r="B2869" s="647">
        <v>32500</v>
      </c>
      <c r="C2869" s="646" t="s">
        <v>168</v>
      </c>
      <c r="D2869" s="646">
        <v>70</v>
      </c>
      <c r="F2869" s="654" t="str">
        <f>IF(M2869="R",VLOOKUP(D2869,'Routes and Directions'!$A$2:$D$283,3,FALSE),VLOOKUP(D2869,'Routes and Directions'!$A$2:$D$283,4,FALSE))</f>
        <v>EB</v>
      </c>
      <c r="H2869" s="646">
        <v>43.7</v>
      </c>
      <c r="I2869" s="646">
        <v>46.77</v>
      </c>
      <c r="K2869" s="646">
        <v>124.203</v>
      </c>
      <c r="L2869" s="646">
        <v>127.273</v>
      </c>
      <c r="M2869" s="646" t="s">
        <v>118</v>
      </c>
      <c r="N2869" s="657" t="s">
        <v>123</v>
      </c>
      <c r="O2869" s="646" t="s">
        <v>480</v>
      </c>
    </row>
    <row r="2870" spans="1:15">
      <c r="A2870" s="647">
        <v>2869</v>
      </c>
      <c r="B2870" s="647">
        <v>32500</v>
      </c>
      <c r="C2870" s="646" t="s">
        <v>168</v>
      </c>
      <c r="D2870" s="646">
        <v>70</v>
      </c>
      <c r="F2870" s="654" t="str">
        <f>IF(M2870="R",VLOOKUP(D2870,'Routes and Directions'!$A$2:$D$283,3,FALSE),VLOOKUP(D2870,'Routes and Directions'!$A$2:$D$283,4,FALSE))</f>
        <v>EB</v>
      </c>
      <c r="H2870" s="646">
        <v>46.77</v>
      </c>
      <c r="I2870" s="646">
        <v>59.640999999999998</v>
      </c>
      <c r="K2870" s="646">
        <v>127.273</v>
      </c>
      <c r="L2870" s="646">
        <v>140.14400000000001</v>
      </c>
      <c r="M2870" s="646" t="s">
        <v>118</v>
      </c>
      <c r="N2870" s="657" t="s">
        <v>115</v>
      </c>
      <c r="O2870" s="646" t="s">
        <v>480</v>
      </c>
    </row>
    <row r="2871" spans="1:15">
      <c r="A2871" s="647">
        <v>2870</v>
      </c>
      <c r="B2871" s="647">
        <v>34900</v>
      </c>
      <c r="C2871" s="646" t="s">
        <v>168</v>
      </c>
      <c r="D2871" s="646">
        <v>70</v>
      </c>
      <c r="F2871" s="654" t="str">
        <f>IF(M2871="R",VLOOKUP(D2871,'Routes and Directions'!$A$2:$D$283,3,FALSE),VLOOKUP(D2871,'Routes and Directions'!$A$2:$D$283,4,FALSE))</f>
        <v>EB</v>
      </c>
      <c r="G2871" s="646" t="s">
        <v>122</v>
      </c>
      <c r="H2871" s="646">
        <v>59.640999999999998</v>
      </c>
      <c r="I2871" s="646">
        <v>59.917999999999999</v>
      </c>
      <c r="K2871" s="646">
        <v>140.14400000000001</v>
      </c>
      <c r="L2871" s="646">
        <v>140.42099999999999</v>
      </c>
      <c r="M2871" s="646" t="s">
        <v>118</v>
      </c>
      <c r="N2871" s="657" t="s">
        <v>115</v>
      </c>
      <c r="O2871" s="646" t="s">
        <v>480</v>
      </c>
    </row>
    <row r="2872" spans="1:15">
      <c r="A2872" s="647">
        <v>2871</v>
      </c>
      <c r="B2872" s="647">
        <v>34950</v>
      </c>
      <c r="C2872" s="646" t="s">
        <v>168</v>
      </c>
      <c r="D2872" s="646">
        <v>70</v>
      </c>
      <c r="F2872" s="654" t="str">
        <f>IF(M2872="R",VLOOKUP(D2872,'Routes and Directions'!$A$2:$D$283,3,FALSE),VLOOKUP(D2872,'Routes and Directions'!$A$2:$D$283,4,FALSE))</f>
        <v>EB</v>
      </c>
      <c r="G2872" s="646" t="s">
        <v>118</v>
      </c>
      <c r="H2872" s="646">
        <v>59.917999999999999</v>
      </c>
      <c r="I2872" s="646">
        <v>61.828000000000003</v>
      </c>
      <c r="K2872" s="646">
        <v>140.42099999999999</v>
      </c>
      <c r="L2872" s="646">
        <v>142.33099999999999</v>
      </c>
      <c r="M2872" s="646" t="s">
        <v>118</v>
      </c>
      <c r="N2872" s="657" t="s">
        <v>115</v>
      </c>
      <c r="O2872" s="646" t="s">
        <v>480</v>
      </c>
    </row>
    <row r="2873" spans="1:15">
      <c r="A2873" s="647">
        <v>2872</v>
      </c>
      <c r="B2873" s="647">
        <v>34950</v>
      </c>
      <c r="C2873" s="646" t="s">
        <v>168</v>
      </c>
      <c r="D2873" s="646">
        <v>70</v>
      </c>
      <c r="F2873" s="654" t="str">
        <f>IF(M2873="R",VLOOKUP(D2873,'Routes and Directions'!$A$2:$D$283,3,FALSE),VLOOKUP(D2873,'Routes and Directions'!$A$2:$D$283,4,FALSE))</f>
        <v>EB</v>
      </c>
      <c r="G2873" s="646" t="s">
        <v>118</v>
      </c>
      <c r="H2873" s="646">
        <v>61.828000000000003</v>
      </c>
      <c r="I2873" s="646">
        <v>62.405000000000001</v>
      </c>
      <c r="K2873" s="646">
        <v>142.33099999999999</v>
      </c>
      <c r="L2873" s="646">
        <v>142.90799999999999</v>
      </c>
      <c r="M2873" s="646" t="s">
        <v>118</v>
      </c>
      <c r="N2873" s="657" t="s">
        <v>123</v>
      </c>
      <c r="O2873" s="646" t="s">
        <v>480</v>
      </c>
    </row>
    <row r="2874" spans="1:15">
      <c r="A2874" s="647">
        <v>2873</v>
      </c>
      <c r="B2874" s="647">
        <v>34950</v>
      </c>
      <c r="C2874" s="646" t="s">
        <v>168</v>
      </c>
      <c r="D2874" s="646">
        <v>70</v>
      </c>
      <c r="F2874" s="654" t="str">
        <f>IF(M2874="R",VLOOKUP(D2874,'Routes and Directions'!$A$2:$D$283,3,FALSE),VLOOKUP(D2874,'Routes and Directions'!$A$2:$D$283,4,FALSE))</f>
        <v>EB</v>
      </c>
      <c r="G2874" s="646" t="s">
        <v>118</v>
      </c>
      <c r="H2874" s="646">
        <v>62.405000000000001</v>
      </c>
      <c r="I2874" s="646">
        <v>64.224999999999994</v>
      </c>
      <c r="K2874" s="646">
        <v>142.90799999999999</v>
      </c>
      <c r="L2874" s="646">
        <v>144.72800000000001</v>
      </c>
      <c r="M2874" s="646" t="s">
        <v>118</v>
      </c>
      <c r="N2874" s="657" t="s">
        <v>115</v>
      </c>
      <c r="O2874" s="646" t="s">
        <v>480</v>
      </c>
    </row>
    <row r="2875" spans="1:15">
      <c r="A2875" s="647">
        <v>2874</v>
      </c>
      <c r="B2875" s="647">
        <v>35499</v>
      </c>
      <c r="C2875" s="646" t="s">
        <v>168</v>
      </c>
      <c r="D2875" s="646">
        <v>70</v>
      </c>
      <c r="F2875" s="654" t="str">
        <f>IF(M2875="R",VLOOKUP(D2875,'Routes and Directions'!$A$2:$D$283,3,FALSE),VLOOKUP(D2875,'Routes and Directions'!$A$2:$D$283,4,FALSE))</f>
        <v>EB</v>
      </c>
      <c r="H2875" s="646">
        <v>64.471999999999994</v>
      </c>
      <c r="I2875" s="646">
        <v>65.86</v>
      </c>
      <c r="K2875" s="646">
        <v>144.72800000000001</v>
      </c>
      <c r="L2875" s="646">
        <v>146.11600000000001</v>
      </c>
      <c r="M2875" s="646" t="s">
        <v>118</v>
      </c>
      <c r="N2875" s="657" t="s">
        <v>115</v>
      </c>
      <c r="O2875" s="646" t="s">
        <v>480</v>
      </c>
    </row>
    <row r="2876" spans="1:15">
      <c r="A2876" s="647">
        <v>2875</v>
      </c>
      <c r="B2876" s="647">
        <v>35885</v>
      </c>
      <c r="C2876" s="646" t="s">
        <v>168</v>
      </c>
      <c r="D2876" s="646">
        <v>70</v>
      </c>
      <c r="F2876" s="654" t="str">
        <f>IF(M2876="R",VLOOKUP(D2876,'Routes and Directions'!$A$2:$D$283,3,FALSE),VLOOKUP(D2876,'Routes and Directions'!$A$2:$D$283,4,FALSE))</f>
        <v>EB</v>
      </c>
      <c r="G2876" s="646" t="s">
        <v>118</v>
      </c>
      <c r="H2876" s="646">
        <v>65.900000000000006</v>
      </c>
      <c r="I2876" s="646">
        <v>66.915999999999997</v>
      </c>
      <c r="K2876" s="646">
        <v>146.11600000000001</v>
      </c>
      <c r="L2876" s="646">
        <v>147.13200000000001</v>
      </c>
      <c r="M2876" s="646" t="s">
        <v>118</v>
      </c>
      <c r="N2876" s="657" t="s">
        <v>115</v>
      </c>
      <c r="O2876" s="646" t="s">
        <v>480</v>
      </c>
    </row>
    <row r="2877" spans="1:15">
      <c r="A2877" s="647">
        <v>2876</v>
      </c>
      <c r="B2877" s="647">
        <v>36199</v>
      </c>
      <c r="C2877" s="646" t="s">
        <v>168</v>
      </c>
      <c r="D2877" s="646">
        <v>70</v>
      </c>
      <c r="F2877" s="654" t="str">
        <f>IF(M2877="R",VLOOKUP(D2877,'Routes and Directions'!$A$2:$D$283,3,FALSE),VLOOKUP(D2877,'Routes and Directions'!$A$2:$D$283,4,FALSE))</f>
        <v>EB</v>
      </c>
      <c r="H2877" s="646">
        <v>66.915999999999997</v>
      </c>
      <c r="I2877" s="646">
        <v>75.745999999999995</v>
      </c>
      <c r="K2877" s="646">
        <v>147.13200000000001</v>
      </c>
      <c r="L2877" s="646">
        <v>155.96199999999999</v>
      </c>
      <c r="M2877" s="646" t="s">
        <v>118</v>
      </c>
      <c r="N2877" s="657" t="s">
        <v>115</v>
      </c>
      <c r="O2877" s="646" t="s">
        <v>480</v>
      </c>
    </row>
    <row r="2878" spans="1:15">
      <c r="A2878" s="647">
        <v>2877</v>
      </c>
      <c r="B2878" s="647">
        <v>36199</v>
      </c>
      <c r="C2878" s="646" t="s">
        <v>168</v>
      </c>
      <c r="D2878" s="646">
        <v>70</v>
      </c>
      <c r="F2878" s="654" t="str">
        <f>IF(M2878="R",VLOOKUP(D2878,'Routes and Directions'!$A$2:$D$283,3,FALSE),VLOOKUP(D2878,'Routes and Directions'!$A$2:$D$283,4,FALSE))</f>
        <v>EB</v>
      </c>
      <c r="H2878" s="646">
        <v>75.745999999999995</v>
      </c>
      <c r="I2878" s="646">
        <v>76.147999999999996</v>
      </c>
      <c r="K2878" s="646">
        <v>155.96199999999999</v>
      </c>
      <c r="L2878" s="646">
        <v>156.364</v>
      </c>
      <c r="M2878" s="646" t="s">
        <v>118</v>
      </c>
      <c r="N2878" s="657" t="s">
        <v>123</v>
      </c>
      <c r="O2878" s="646" t="s">
        <v>480</v>
      </c>
    </row>
    <row r="2879" spans="1:15">
      <c r="A2879" s="647">
        <v>2878</v>
      </c>
      <c r="B2879" s="647">
        <v>36199</v>
      </c>
      <c r="C2879" s="646" t="s">
        <v>168</v>
      </c>
      <c r="D2879" s="646">
        <v>70</v>
      </c>
      <c r="F2879" s="654" t="str">
        <f>IF(M2879="R",VLOOKUP(D2879,'Routes and Directions'!$A$2:$D$283,3,FALSE),VLOOKUP(D2879,'Routes and Directions'!$A$2:$D$283,4,FALSE))</f>
        <v>EB</v>
      </c>
      <c r="H2879" s="646">
        <v>76.147999999999996</v>
      </c>
      <c r="I2879" s="646">
        <v>76.423000000000002</v>
      </c>
      <c r="K2879" s="646">
        <v>156.364</v>
      </c>
      <c r="L2879" s="646">
        <v>156.63900000000001</v>
      </c>
      <c r="M2879" s="646" t="s">
        <v>118</v>
      </c>
      <c r="N2879" s="657" t="s">
        <v>115</v>
      </c>
      <c r="O2879" s="646" t="s">
        <v>480</v>
      </c>
    </row>
    <row r="2880" spans="1:15">
      <c r="A2880" s="647">
        <v>2879</v>
      </c>
      <c r="B2880" s="647">
        <v>38299</v>
      </c>
      <c r="C2880" s="646" t="s">
        <v>168</v>
      </c>
      <c r="D2880" s="646">
        <v>70</v>
      </c>
      <c r="F2880" s="654" t="str">
        <f>IF(M2880="R",VLOOKUP(D2880,'Routes and Directions'!$A$2:$D$283,3,FALSE),VLOOKUP(D2880,'Routes and Directions'!$A$2:$D$283,4,FALSE))</f>
        <v>EB</v>
      </c>
      <c r="G2880" s="646" t="s">
        <v>118</v>
      </c>
      <c r="H2880" s="646">
        <v>76.423000000000002</v>
      </c>
      <c r="I2880" s="646">
        <v>80.588999999999999</v>
      </c>
      <c r="K2880" s="646">
        <v>156.63900000000001</v>
      </c>
      <c r="L2880" s="646">
        <v>160.80500000000001</v>
      </c>
      <c r="M2880" s="646" t="s">
        <v>118</v>
      </c>
      <c r="N2880" s="657" t="s">
        <v>115</v>
      </c>
      <c r="O2880" s="646" t="s">
        <v>480</v>
      </c>
    </row>
    <row r="2881" spans="1:15">
      <c r="A2881" s="647">
        <v>2880</v>
      </c>
      <c r="B2881" s="647">
        <v>39900</v>
      </c>
      <c r="C2881" s="646" t="s">
        <v>168</v>
      </c>
      <c r="D2881" s="646">
        <v>70</v>
      </c>
      <c r="F2881" s="654" t="str">
        <f>IF(M2881="R",VLOOKUP(D2881,'Routes and Directions'!$A$2:$D$283,3,FALSE),VLOOKUP(D2881,'Routes and Directions'!$A$2:$D$283,4,FALSE))</f>
        <v>EB</v>
      </c>
      <c r="H2881" s="646">
        <v>80.778000000000006</v>
      </c>
      <c r="I2881" s="646">
        <v>95.963999999999999</v>
      </c>
      <c r="K2881" s="646">
        <v>160.80500000000001</v>
      </c>
      <c r="L2881" s="646">
        <v>175.99100000000001</v>
      </c>
      <c r="M2881" s="646" t="s">
        <v>118</v>
      </c>
      <c r="N2881" s="657" t="s">
        <v>115</v>
      </c>
      <c r="O2881" s="646" t="s">
        <v>480</v>
      </c>
    </row>
    <row r="2882" spans="1:15">
      <c r="A2882" s="647">
        <v>2881</v>
      </c>
      <c r="B2882" s="647">
        <v>41400</v>
      </c>
      <c r="C2882" s="646" t="s">
        <v>166</v>
      </c>
      <c r="D2882" s="646">
        <v>70</v>
      </c>
      <c r="F2882" s="654" t="str">
        <f>IF(M2882="R",VLOOKUP(D2882,'Routes and Directions'!$A$2:$D$283,3,FALSE),VLOOKUP(D2882,'Routes and Directions'!$A$2:$D$283,4,FALSE))</f>
        <v>EB</v>
      </c>
      <c r="H2882" s="646">
        <v>0</v>
      </c>
      <c r="I2882" s="646">
        <v>3.8889999999999998</v>
      </c>
      <c r="K2882" s="646">
        <v>175.99100000000001</v>
      </c>
      <c r="L2882" s="646">
        <v>179.88</v>
      </c>
      <c r="M2882" s="646" t="s">
        <v>118</v>
      </c>
      <c r="N2882" s="657" t="s">
        <v>115</v>
      </c>
      <c r="O2882" s="646" t="s">
        <v>480</v>
      </c>
    </row>
    <row r="2883" spans="1:15">
      <c r="A2883" s="647">
        <v>2882</v>
      </c>
      <c r="B2883" s="647">
        <v>10</v>
      </c>
      <c r="C2883" s="646" t="s">
        <v>180</v>
      </c>
      <c r="D2883" s="646">
        <v>70</v>
      </c>
      <c r="F2883" s="654" t="str">
        <f>IF(M2883="R",VLOOKUP(D2883,'Routes and Directions'!$A$2:$D$283,3,FALSE),VLOOKUP(D2883,'Routes and Directions'!$A$2:$D$283,4,FALSE))</f>
        <v>WB</v>
      </c>
      <c r="G2883" s="646" t="s">
        <v>118</v>
      </c>
      <c r="H2883" s="646">
        <v>5.0999999999999997E-2</v>
      </c>
      <c r="I2883" s="646">
        <v>0.14199999999999999</v>
      </c>
      <c r="K2883" s="646">
        <v>0</v>
      </c>
      <c r="L2883" s="646">
        <v>9.0999999999999998E-2</v>
      </c>
      <c r="M2883" s="646" t="s">
        <v>121</v>
      </c>
      <c r="N2883" s="657" t="s">
        <v>123</v>
      </c>
      <c r="O2883" s="646" t="s">
        <v>481</v>
      </c>
    </row>
    <row r="2884" spans="1:15">
      <c r="A2884" s="647">
        <v>2883</v>
      </c>
      <c r="B2884" s="647">
        <v>27</v>
      </c>
      <c r="C2884" s="646" t="s">
        <v>180</v>
      </c>
      <c r="D2884" s="646">
        <v>70</v>
      </c>
      <c r="F2884" s="654" t="str">
        <f>IF(M2884="R",VLOOKUP(D2884,'Routes and Directions'!$A$2:$D$283,3,FALSE),VLOOKUP(D2884,'Routes and Directions'!$A$2:$D$283,4,FALSE))</f>
        <v>WB</v>
      </c>
      <c r="H2884" s="646">
        <v>0.14199999999999999</v>
      </c>
      <c r="I2884" s="646">
        <v>0.70099999999999996</v>
      </c>
      <c r="K2884" s="646">
        <v>9.0999999999999998E-2</v>
      </c>
      <c r="L2884" s="646">
        <v>0.65</v>
      </c>
      <c r="M2884" s="646" t="s">
        <v>121</v>
      </c>
      <c r="N2884" s="657" t="s">
        <v>123</v>
      </c>
      <c r="O2884" s="646" t="s">
        <v>481</v>
      </c>
    </row>
    <row r="2885" spans="1:15">
      <c r="A2885" s="647">
        <v>2884</v>
      </c>
      <c r="B2885" s="647">
        <v>27</v>
      </c>
      <c r="C2885" s="646" t="s">
        <v>180</v>
      </c>
      <c r="D2885" s="646">
        <v>70</v>
      </c>
      <c r="F2885" s="654" t="str">
        <f>IF(M2885="R",VLOOKUP(D2885,'Routes and Directions'!$A$2:$D$283,3,FALSE),VLOOKUP(D2885,'Routes and Directions'!$A$2:$D$283,4,FALSE))</f>
        <v>WB</v>
      </c>
      <c r="H2885" s="646">
        <v>0.70099999999999996</v>
      </c>
      <c r="I2885" s="646">
        <v>8.298</v>
      </c>
      <c r="K2885" s="646">
        <v>0.65</v>
      </c>
      <c r="L2885" s="646">
        <v>8.2469999999999999</v>
      </c>
      <c r="M2885" s="646" t="s">
        <v>121</v>
      </c>
      <c r="N2885" s="657" t="s">
        <v>115</v>
      </c>
      <c r="O2885" s="646" t="s">
        <v>481</v>
      </c>
    </row>
    <row r="2886" spans="1:15">
      <c r="A2886" s="647">
        <v>2885</v>
      </c>
      <c r="B2886" s="647">
        <v>1699</v>
      </c>
      <c r="C2886" s="646" t="s">
        <v>182</v>
      </c>
      <c r="D2886" s="646">
        <v>70</v>
      </c>
      <c r="F2886" s="654" t="str">
        <f>IF(M2886="R",VLOOKUP(D2886,'Routes and Directions'!$A$2:$D$283,3,FALSE),VLOOKUP(D2886,'Routes and Directions'!$A$2:$D$283,4,FALSE))</f>
        <v>WB</v>
      </c>
      <c r="H2886" s="646">
        <v>0</v>
      </c>
      <c r="I2886" s="646">
        <v>0.20799999999999999</v>
      </c>
      <c r="K2886" s="646">
        <v>8.2469999999999999</v>
      </c>
      <c r="L2886" s="646">
        <v>8.4550000000000001</v>
      </c>
      <c r="M2886" s="646" t="s">
        <v>121</v>
      </c>
      <c r="N2886" s="657" t="s">
        <v>115</v>
      </c>
      <c r="O2886" s="646" t="s">
        <v>481</v>
      </c>
    </row>
    <row r="2887" spans="1:15">
      <c r="A2887" s="647">
        <v>2886</v>
      </c>
      <c r="B2887" s="647">
        <v>1899</v>
      </c>
      <c r="C2887" s="646" t="s">
        <v>182</v>
      </c>
      <c r="D2887" s="646">
        <v>70</v>
      </c>
      <c r="F2887" s="654" t="str">
        <f>IF(M2887="R",VLOOKUP(D2887,'Routes and Directions'!$A$2:$D$283,3,FALSE),VLOOKUP(D2887,'Routes and Directions'!$A$2:$D$283,4,FALSE))</f>
        <v>WB</v>
      </c>
      <c r="G2887" s="646" t="s">
        <v>118</v>
      </c>
      <c r="H2887" s="646">
        <v>0.20799999999999999</v>
      </c>
      <c r="I2887" s="646">
        <v>6.43</v>
      </c>
      <c r="K2887" s="646">
        <v>8.4550000000000001</v>
      </c>
      <c r="L2887" s="646">
        <v>14.677</v>
      </c>
      <c r="M2887" s="646" t="s">
        <v>121</v>
      </c>
      <c r="N2887" s="657" t="s">
        <v>115</v>
      </c>
      <c r="O2887" s="646" t="s">
        <v>481</v>
      </c>
    </row>
    <row r="2888" spans="1:15">
      <c r="A2888" s="647">
        <v>2887</v>
      </c>
      <c r="B2888" s="647">
        <v>1899</v>
      </c>
      <c r="C2888" s="646" t="s">
        <v>182</v>
      </c>
      <c r="D2888" s="646">
        <v>70</v>
      </c>
      <c r="F2888" s="654" t="str">
        <f>IF(M2888="R",VLOOKUP(D2888,'Routes and Directions'!$A$2:$D$283,3,FALSE),VLOOKUP(D2888,'Routes and Directions'!$A$2:$D$283,4,FALSE))</f>
        <v>WB</v>
      </c>
      <c r="G2888" s="646" t="s">
        <v>118</v>
      </c>
      <c r="H2888" s="646">
        <v>6.43</v>
      </c>
      <c r="I2888" s="646">
        <v>11.385999999999999</v>
      </c>
      <c r="K2888" s="646">
        <v>14.677</v>
      </c>
      <c r="L2888" s="646">
        <v>19.632999999999999</v>
      </c>
      <c r="M2888" s="646" t="s">
        <v>121</v>
      </c>
      <c r="N2888" s="657" t="s">
        <v>123</v>
      </c>
      <c r="O2888" s="646" t="s">
        <v>481</v>
      </c>
    </row>
    <row r="2889" spans="1:15">
      <c r="A2889" s="647">
        <v>2888</v>
      </c>
      <c r="B2889" s="647">
        <v>5200</v>
      </c>
      <c r="C2889" s="646" t="s">
        <v>182</v>
      </c>
      <c r="D2889" s="646">
        <v>70</v>
      </c>
      <c r="F2889" s="654" t="str">
        <f>IF(M2889="R",VLOOKUP(D2889,'Routes and Directions'!$A$2:$D$283,3,FALSE),VLOOKUP(D2889,'Routes and Directions'!$A$2:$D$283,4,FALSE))</f>
        <v>WB</v>
      </c>
      <c r="H2889" s="646">
        <v>13.007999999999999</v>
      </c>
      <c r="I2889" s="646">
        <v>14.7</v>
      </c>
      <c r="K2889" s="646">
        <v>19.632999999999999</v>
      </c>
      <c r="L2889" s="646">
        <v>21.324999999999999</v>
      </c>
      <c r="M2889" s="646" t="s">
        <v>121</v>
      </c>
      <c r="N2889" s="657" t="s">
        <v>123</v>
      </c>
      <c r="O2889" s="646" t="s">
        <v>481</v>
      </c>
    </row>
    <row r="2890" spans="1:15">
      <c r="A2890" s="647">
        <v>2889</v>
      </c>
      <c r="B2890" s="647">
        <v>7150</v>
      </c>
      <c r="C2890" s="646" t="s">
        <v>182</v>
      </c>
      <c r="D2890" s="646">
        <v>70</v>
      </c>
      <c r="F2890" s="654" t="str">
        <f>IF(M2890="R",VLOOKUP(D2890,'Routes and Directions'!$A$2:$D$283,3,FALSE),VLOOKUP(D2890,'Routes and Directions'!$A$2:$D$283,4,FALSE))</f>
        <v>WB</v>
      </c>
      <c r="H2890" s="646">
        <v>14.71</v>
      </c>
      <c r="I2890" s="646">
        <v>15.108000000000001</v>
      </c>
      <c r="K2890" s="646">
        <v>21.324999999999999</v>
      </c>
      <c r="L2890" s="646">
        <v>21.722999999999999</v>
      </c>
      <c r="M2890" s="646" t="s">
        <v>121</v>
      </c>
      <c r="N2890" s="657" t="s">
        <v>115</v>
      </c>
      <c r="O2890" s="646" t="s">
        <v>481</v>
      </c>
    </row>
    <row r="2891" spans="1:15">
      <c r="A2891" s="647">
        <v>2890</v>
      </c>
      <c r="B2891" s="647">
        <v>7150</v>
      </c>
      <c r="C2891" s="646" t="s">
        <v>182</v>
      </c>
      <c r="D2891" s="646">
        <v>70</v>
      </c>
      <c r="F2891" s="654" t="str">
        <f>IF(M2891="R",VLOOKUP(D2891,'Routes and Directions'!$A$2:$D$283,3,FALSE),VLOOKUP(D2891,'Routes and Directions'!$A$2:$D$283,4,FALSE))</f>
        <v>WB</v>
      </c>
      <c r="H2891" s="646">
        <v>15.108000000000001</v>
      </c>
      <c r="I2891" s="646">
        <v>16.437000000000001</v>
      </c>
      <c r="K2891" s="646">
        <v>21.722999999999999</v>
      </c>
      <c r="L2891" s="646">
        <v>23.052</v>
      </c>
      <c r="M2891" s="646" t="s">
        <v>121</v>
      </c>
      <c r="N2891" s="657" t="s">
        <v>123</v>
      </c>
      <c r="O2891" s="646" t="s">
        <v>481</v>
      </c>
    </row>
    <row r="2892" spans="1:15">
      <c r="A2892" s="647">
        <v>2891</v>
      </c>
      <c r="B2892" s="647">
        <v>7150</v>
      </c>
      <c r="C2892" s="646" t="s">
        <v>182</v>
      </c>
      <c r="D2892" s="646">
        <v>70</v>
      </c>
      <c r="F2892" s="654" t="str">
        <f>IF(M2892="R",VLOOKUP(D2892,'Routes and Directions'!$A$2:$D$283,3,FALSE),VLOOKUP(D2892,'Routes and Directions'!$A$2:$D$283,4,FALSE))</f>
        <v>WB</v>
      </c>
      <c r="H2892" s="646">
        <v>16.437000000000001</v>
      </c>
      <c r="I2892" s="646">
        <v>25.821999999999999</v>
      </c>
      <c r="K2892" s="646">
        <v>23.052</v>
      </c>
      <c r="L2892" s="646">
        <v>32.436999999999998</v>
      </c>
      <c r="M2892" s="646" t="s">
        <v>121</v>
      </c>
      <c r="N2892" s="657" t="s">
        <v>115</v>
      </c>
      <c r="O2892" s="646" t="s">
        <v>481</v>
      </c>
    </row>
    <row r="2893" spans="1:15">
      <c r="A2893" s="647">
        <v>2892</v>
      </c>
      <c r="B2893" s="647">
        <v>10100</v>
      </c>
      <c r="C2893" s="646" t="s">
        <v>165</v>
      </c>
      <c r="D2893" s="646">
        <v>70</v>
      </c>
      <c r="F2893" s="654" t="str">
        <f>IF(M2893="R",VLOOKUP(D2893,'Routes and Directions'!$A$2:$D$283,3,FALSE),VLOOKUP(D2893,'Routes and Directions'!$A$2:$D$283,4,FALSE))</f>
        <v>WB</v>
      </c>
      <c r="H2893" s="646">
        <v>0</v>
      </c>
      <c r="I2893" s="646">
        <v>8.3680000000000003</v>
      </c>
      <c r="K2893" s="646">
        <v>32.436999999999998</v>
      </c>
      <c r="L2893" s="646">
        <v>40.805</v>
      </c>
      <c r="M2893" s="646" t="s">
        <v>121</v>
      </c>
      <c r="N2893" s="657" t="s">
        <v>115</v>
      </c>
      <c r="O2893" s="646" t="s">
        <v>481</v>
      </c>
    </row>
    <row r="2894" spans="1:15">
      <c r="A2894" s="647">
        <v>2893</v>
      </c>
      <c r="B2894" s="647">
        <v>10100</v>
      </c>
      <c r="C2894" s="646" t="s">
        <v>165</v>
      </c>
      <c r="D2894" s="646">
        <v>70</v>
      </c>
      <c r="F2894" s="654" t="str">
        <f>IF(M2894="R",VLOOKUP(D2894,'Routes and Directions'!$A$2:$D$283,3,FALSE),VLOOKUP(D2894,'Routes and Directions'!$A$2:$D$283,4,FALSE))</f>
        <v>WB</v>
      </c>
      <c r="H2894" s="646">
        <v>8.3680000000000003</v>
      </c>
      <c r="I2894" s="646">
        <v>8.9860000000000007</v>
      </c>
      <c r="K2894" s="646">
        <v>40.805</v>
      </c>
      <c r="L2894" s="646">
        <v>41.423000000000002</v>
      </c>
      <c r="M2894" s="646" t="s">
        <v>121</v>
      </c>
      <c r="N2894" s="657" t="s">
        <v>123</v>
      </c>
      <c r="O2894" s="646" t="s">
        <v>481</v>
      </c>
    </row>
    <row r="2895" spans="1:15">
      <c r="A2895" s="647">
        <v>2894</v>
      </c>
      <c r="B2895" s="647">
        <v>10100</v>
      </c>
      <c r="C2895" s="646" t="s">
        <v>165</v>
      </c>
      <c r="D2895" s="646">
        <v>70</v>
      </c>
      <c r="F2895" s="654" t="str">
        <f>IF(M2895="R",VLOOKUP(D2895,'Routes and Directions'!$A$2:$D$283,3,FALSE),VLOOKUP(D2895,'Routes and Directions'!$A$2:$D$283,4,FALSE))</f>
        <v>WB</v>
      </c>
      <c r="H2895" s="646">
        <v>8.9860000000000007</v>
      </c>
      <c r="I2895" s="646">
        <v>13.509</v>
      </c>
      <c r="K2895" s="646">
        <v>41.423000000000002</v>
      </c>
      <c r="L2895" s="646">
        <v>45.945999999999998</v>
      </c>
      <c r="M2895" s="646" t="s">
        <v>121</v>
      </c>
      <c r="N2895" s="657" t="s">
        <v>115</v>
      </c>
      <c r="O2895" s="646" t="s">
        <v>481</v>
      </c>
    </row>
    <row r="2896" spans="1:15">
      <c r="A2896" s="647">
        <v>2895</v>
      </c>
      <c r="B2896" s="647">
        <v>10100</v>
      </c>
      <c r="C2896" s="646" t="s">
        <v>165</v>
      </c>
      <c r="D2896" s="646">
        <v>70</v>
      </c>
      <c r="F2896" s="654" t="str">
        <f>IF(M2896="R",VLOOKUP(D2896,'Routes and Directions'!$A$2:$D$283,3,FALSE),VLOOKUP(D2896,'Routes and Directions'!$A$2:$D$283,4,FALSE))</f>
        <v>WB</v>
      </c>
      <c r="H2896" s="646">
        <v>13.509</v>
      </c>
      <c r="I2896" s="646">
        <v>20.515000000000001</v>
      </c>
      <c r="K2896" s="646">
        <v>45.945999999999998</v>
      </c>
      <c r="L2896" s="646">
        <v>52.951999999999998</v>
      </c>
      <c r="M2896" s="646" t="s">
        <v>121</v>
      </c>
      <c r="N2896" s="657" t="s">
        <v>123</v>
      </c>
      <c r="O2896" s="646" t="s">
        <v>481</v>
      </c>
    </row>
    <row r="2897" spans="1:15">
      <c r="A2897" s="647">
        <v>2896</v>
      </c>
      <c r="B2897" s="647">
        <v>10100</v>
      </c>
      <c r="C2897" s="646" t="s">
        <v>165</v>
      </c>
      <c r="D2897" s="646">
        <v>70</v>
      </c>
      <c r="F2897" s="654" t="str">
        <f>IF(M2897="R",VLOOKUP(D2897,'Routes and Directions'!$A$2:$D$283,3,FALSE),VLOOKUP(D2897,'Routes and Directions'!$A$2:$D$283,4,FALSE))</f>
        <v>WB</v>
      </c>
      <c r="H2897" s="646">
        <v>20.515000000000001</v>
      </c>
      <c r="I2897" s="646">
        <v>28.103000000000002</v>
      </c>
      <c r="K2897" s="646">
        <v>52.951999999999998</v>
      </c>
      <c r="L2897" s="646">
        <v>60.54</v>
      </c>
      <c r="M2897" s="646" t="s">
        <v>121</v>
      </c>
      <c r="N2897" s="657" t="s">
        <v>115</v>
      </c>
      <c r="O2897" s="646" t="s">
        <v>481</v>
      </c>
    </row>
    <row r="2898" spans="1:15">
      <c r="A2898" s="647">
        <v>2897</v>
      </c>
      <c r="B2898" s="647">
        <v>10100</v>
      </c>
      <c r="C2898" s="646" t="s">
        <v>165</v>
      </c>
      <c r="D2898" s="646">
        <v>70</v>
      </c>
      <c r="F2898" s="654" t="str">
        <f>IF(M2898="R",VLOOKUP(D2898,'Routes and Directions'!$A$2:$D$283,3,FALSE),VLOOKUP(D2898,'Routes and Directions'!$A$2:$D$283,4,FALSE))</f>
        <v>WB</v>
      </c>
      <c r="H2898" s="646">
        <v>28.103000000000002</v>
      </c>
      <c r="I2898" s="646">
        <v>33.076000000000001</v>
      </c>
      <c r="K2898" s="646">
        <v>60.54</v>
      </c>
      <c r="L2898" s="646">
        <v>65.513000000000005</v>
      </c>
      <c r="M2898" s="646" t="s">
        <v>121</v>
      </c>
      <c r="N2898" s="657" t="s">
        <v>123</v>
      </c>
      <c r="O2898" s="646" t="s">
        <v>481</v>
      </c>
    </row>
    <row r="2899" spans="1:15">
      <c r="A2899" s="647">
        <v>2898</v>
      </c>
      <c r="B2899" s="647">
        <v>10100</v>
      </c>
      <c r="C2899" s="646" t="s">
        <v>165</v>
      </c>
      <c r="D2899" s="646">
        <v>70</v>
      </c>
      <c r="F2899" s="654" t="str">
        <f>IF(M2899="R",VLOOKUP(D2899,'Routes and Directions'!$A$2:$D$283,3,FALSE),VLOOKUP(D2899,'Routes and Directions'!$A$2:$D$283,4,FALSE))</f>
        <v>WB</v>
      </c>
      <c r="H2899" s="646">
        <v>33.076000000000001</v>
      </c>
      <c r="I2899" s="646">
        <v>40.344000000000001</v>
      </c>
      <c r="K2899" s="646">
        <v>65.513000000000005</v>
      </c>
      <c r="L2899" s="646">
        <v>72.781000000000006</v>
      </c>
      <c r="M2899" s="646" t="s">
        <v>121</v>
      </c>
      <c r="N2899" s="657" t="s">
        <v>115</v>
      </c>
      <c r="O2899" s="646" t="s">
        <v>481</v>
      </c>
    </row>
    <row r="2900" spans="1:15">
      <c r="A2900" s="647">
        <v>2899</v>
      </c>
      <c r="B2900" s="647">
        <v>20900</v>
      </c>
      <c r="C2900" s="646" t="s">
        <v>165</v>
      </c>
      <c r="D2900" s="646">
        <v>70</v>
      </c>
      <c r="F2900" s="654" t="str">
        <f>IF(M2900="R",VLOOKUP(D2900,'Routes and Directions'!$A$2:$D$283,3,FALSE),VLOOKUP(D2900,'Routes and Directions'!$A$2:$D$283,4,FALSE))</f>
        <v>WB</v>
      </c>
      <c r="H2900" s="646">
        <v>40.353999999999999</v>
      </c>
      <c r="I2900" s="646">
        <v>48.076000000000001</v>
      </c>
      <c r="K2900" s="646">
        <v>72.781000000000006</v>
      </c>
      <c r="L2900" s="646">
        <v>80.503</v>
      </c>
      <c r="M2900" s="646" t="s">
        <v>121</v>
      </c>
      <c r="N2900" s="657" t="s">
        <v>115</v>
      </c>
      <c r="O2900" s="646" t="s">
        <v>481</v>
      </c>
    </row>
    <row r="2901" spans="1:15">
      <c r="A2901" s="647">
        <v>2900</v>
      </c>
      <c r="B2901" s="647">
        <v>22600</v>
      </c>
      <c r="C2901" s="646" t="s">
        <v>168</v>
      </c>
      <c r="D2901" s="646">
        <v>70</v>
      </c>
      <c r="F2901" s="654" t="str">
        <f>IF(M2901="R",VLOOKUP(D2901,'Routes and Directions'!$A$2:$D$283,3,FALSE),VLOOKUP(D2901,'Routes and Directions'!$A$2:$D$283,4,FALSE))</f>
        <v>WB</v>
      </c>
      <c r="H2901" s="646">
        <v>0</v>
      </c>
      <c r="I2901" s="646">
        <v>42.505000000000003</v>
      </c>
      <c r="K2901" s="646">
        <v>80.503</v>
      </c>
      <c r="L2901" s="646">
        <v>123.008</v>
      </c>
      <c r="M2901" s="646" t="s">
        <v>121</v>
      </c>
      <c r="N2901" s="657" t="s">
        <v>115</v>
      </c>
      <c r="O2901" s="646" t="s">
        <v>481</v>
      </c>
    </row>
    <row r="2902" spans="1:15">
      <c r="A2902" s="647">
        <v>2901</v>
      </c>
      <c r="B2902" s="647">
        <v>22600</v>
      </c>
      <c r="C2902" s="646" t="s">
        <v>168</v>
      </c>
      <c r="D2902" s="646">
        <v>70</v>
      </c>
      <c r="F2902" s="654" t="str">
        <f>IF(M2902="R",VLOOKUP(D2902,'Routes and Directions'!$A$2:$D$283,3,FALSE),VLOOKUP(D2902,'Routes and Directions'!$A$2:$D$283,4,FALSE))</f>
        <v>WB</v>
      </c>
      <c r="H2902" s="646">
        <v>42.505000000000003</v>
      </c>
      <c r="I2902" s="646">
        <v>43.085999999999999</v>
      </c>
      <c r="K2902" s="646">
        <v>123.008</v>
      </c>
      <c r="L2902" s="646">
        <v>123.589</v>
      </c>
      <c r="M2902" s="646" t="s">
        <v>121</v>
      </c>
      <c r="N2902" s="657" t="s">
        <v>123</v>
      </c>
      <c r="O2902" s="646" t="s">
        <v>481</v>
      </c>
    </row>
    <row r="2903" spans="1:15">
      <c r="A2903" s="647">
        <v>2902</v>
      </c>
      <c r="B2903" s="647">
        <v>32220</v>
      </c>
      <c r="C2903" s="646" t="s">
        <v>168</v>
      </c>
      <c r="D2903" s="646">
        <v>70</v>
      </c>
      <c r="F2903" s="654" t="str">
        <f>IF(M2903="R",VLOOKUP(D2903,'Routes and Directions'!$A$2:$D$283,3,FALSE),VLOOKUP(D2903,'Routes and Directions'!$A$2:$D$283,4,FALSE))</f>
        <v>WB</v>
      </c>
      <c r="G2903" s="646" t="s">
        <v>118</v>
      </c>
      <c r="H2903" s="646">
        <v>43.085999999999999</v>
      </c>
      <c r="I2903" s="646">
        <v>43.651000000000003</v>
      </c>
      <c r="J2903" s="646" t="s">
        <v>121</v>
      </c>
      <c r="K2903" s="646">
        <v>123.589</v>
      </c>
      <c r="L2903" s="646">
        <v>124.154</v>
      </c>
      <c r="M2903" s="646" t="s">
        <v>121</v>
      </c>
      <c r="N2903" s="657" t="s">
        <v>121</v>
      </c>
      <c r="O2903" s="646" t="s">
        <v>481</v>
      </c>
    </row>
    <row r="2904" spans="1:15">
      <c r="A2904" s="647">
        <v>2903</v>
      </c>
      <c r="B2904" s="647">
        <v>32500</v>
      </c>
      <c r="C2904" s="646" t="s">
        <v>168</v>
      </c>
      <c r="D2904" s="646">
        <v>70</v>
      </c>
      <c r="F2904" s="654" t="str">
        <f>IF(M2904="R",VLOOKUP(D2904,'Routes and Directions'!$A$2:$D$283,3,FALSE),VLOOKUP(D2904,'Routes and Directions'!$A$2:$D$283,4,FALSE))</f>
        <v>WB</v>
      </c>
      <c r="H2904" s="646">
        <v>43.7</v>
      </c>
      <c r="I2904" s="646">
        <v>46.77</v>
      </c>
      <c r="K2904" s="646">
        <v>124.154</v>
      </c>
      <c r="L2904" s="646">
        <v>127.224</v>
      </c>
      <c r="M2904" s="646" t="s">
        <v>121</v>
      </c>
      <c r="N2904" s="657" t="s">
        <v>123</v>
      </c>
      <c r="O2904" s="646" t="s">
        <v>481</v>
      </c>
    </row>
    <row r="2905" spans="1:15">
      <c r="A2905" s="647">
        <v>2904</v>
      </c>
      <c r="B2905" s="647">
        <v>32500</v>
      </c>
      <c r="C2905" s="646" t="s">
        <v>168</v>
      </c>
      <c r="D2905" s="646">
        <v>70</v>
      </c>
      <c r="F2905" s="654" t="str">
        <f>IF(M2905="R",VLOOKUP(D2905,'Routes and Directions'!$A$2:$D$283,3,FALSE),VLOOKUP(D2905,'Routes and Directions'!$A$2:$D$283,4,FALSE))</f>
        <v>WB</v>
      </c>
      <c r="H2905" s="646">
        <v>46.77</v>
      </c>
      <c r="I2905" s="646">
        <v>59.640999999999998</v>
      </c>
      <c r="K2905" s="646">
        <v>127.224</v>
      </c>
      <c r="L2905" s="646">
        <v>140.095</v>
      </c>
      <c r="M2905" s="646" t="s">
        <v>121</v>
      </c>
      <c r="N2905" s="657" t="s">
        <v>115</v>
      </c>
      <c r="O2905" s="646" t="s">
        <v>481</v>
      </c>
    </row>
    <row r="2906" spans="1:15">
      <c r="A2906" s="647">
        <v>2905</v>
      </c>
      <c r="B2906" s="647">
        <v>34900</v>
      </c>
      <c r="C2906" s="646" t="s">
        <v>168</v>
      </c>
      <c r="D2906" s="646">
        <v>70</v>
      </c>
      <c r="F2906" s="654" t="str">
        <f>IF(M2906="R",VLOOKUP(D2906,'Routes and Directions'!$A$2:$D$283,3,FALSE),VLOOKUP(D2906,'Routes and Directions'!$A$2:$D$283,4,FALSE))</f>
        <v>WB</v>
      </c>
      <c r="G2906" s="646" t="s">
        <v>122</v>
      </c>
      <c r="H2906" s="646">
        <v>59.640999999999998</v>
      </c>
      <c r="I2906" s="646">
        <v>59.917999999999999</v>
      </c>
      <c r="K2906" s="646">
        <v>140.095</v>
      </c>
      <c r="L2906" s="646">
        <v>140.37200000000001</v>
      </c>
      <c r="M2906" s="646" t="s">
        <v>121</v>
      </c>
      <c r="N2906" s="657" t="s">
        <v>115</v>
      </c>
      <c r="O2906" s="646" t="s">
        <v>481</v>
      </c>
    </row>
    <row r="2907" spans="1:15">
      <c r="A2907" s="647">
        <v>2906</v>
      </c>
      <c r="B2907" s="647">
        <v>34950</v>
      </c>
      <c r="C2907" s="646" t="s">
        <v>168</v>
      </c>
      <c r="D2907" s="646">
        <v>70</v>
      </c>
      <c r="F2907" s="654" t="str">
        <f>IF(M2907="R",VLOOKUP(D2907,'Routes and Directions'!$A$2:$D$283,3,FALSE),VLOOKUP(D2907,'Routes and Directions'!$A$2:$D$283,4,FALSE))</f>
        <v>WB</v>
      </c>
      <c r="G2907" s="646" t="s">
        <v>118</v>
      </c>
      <c r="H2907" s="646">
        <v>59.917999999999999</v>
      </c>
      <c r="I2907" s="646">
        <v>61.828000000000003</v>
      </c>
      <c r="K2907" s="646">
        <v>140.37200000000001</v>
      </c>
      <c r="L2907" s="646">
        <v>142.28200000000001</v>
      </c>
      <c r="M2907" s="646" t="s">
        <v>121</v>
      </c>
      <c r="N2907" s="657" t="s">
        <v>115</v>
      </c>
      <c r="O2907" s="646" t="s">
        <v>481</v>
      </c>
    </row>
    <row r="2908" spans="1:15">
      <c r="A2908" s="647">
        <v>2907</v>
      </c>
      <c r="B2908" s="647">
        <v>34950</v>
      </c>
      <c r="C2908" s="646" t="s">
        <v>168</v>
      </c>
      <c r="D2908" s="646">
        <v>70</v>
      </c>
      <c r="F2908" s="654" t="str">
        <f>IF(M2908="R",VLOOKUP(D2908,'Routes and Directions'!$A$2:$D$283,3,FALSE),VLOOKUP(D2908,'Routes and Directions'!$A$2:$D$283,4,FALSE))</f>
        <v>WB</v>
      </c>
      <c r="G2908" s="646" t="s">
        <v>118</v>
      </c>
      <c r="H2908" s="646">
        <v>61.828000000000003</v>
      </c>
      <c r="I2908" s="646">
        <v>62.405000000000001</v>
      </c>
      <c r="K2908" s="646">
        <v>142.28200000000001</v>
      </c>
      <c r="L2908" s="646">
        <v>142.85900000000001</v>
      </c>
      <c r="M2908" s="646" t="s">
        <v>121</v>
      </c>
      <c r="N2908" s="657" t="s">
        <v>123</v>
      </c>
      <c r="O2908" s="646" t="s">
        <v>481</v>
      </c>
    </row>
    <row r="2909" spans="1:15">
      <c r="A2909" s="647">
        <v>2908</v>
      </c>
      <c r="B2909" s="647">
        <v>34950</v>
      </c>
      <c r="C2909" s="646" t="s">
        <v>168</v>
      </c>
      <c r="D2909" s="646">
        <v>70</v>
      </c>
      <c r="F2909" s="654" t="str">
        <f>IF(M2909="R",VLOOKUP(D2909,'Routes and Directions'!$A$2:$D$283,3,FALSE),VLOOKUP(D2909,'Routes and Directions'!$A$2:$D$283,4,FALSE))</f>
        <v>WB</v>
      </c>
      <c r="G2909" s="646" t="s">
        <v>118</v>
      </c>
      <c r="H2909" s="646">
        <v>62.405000000000001</v>
      </c>
      <c r="I2909" s="646">
        <v>64.224999999999994</v>
      </c>
      <c r="K2909" s="646">
        <v>142.85900000000001</v>
      </c>
      <c r="L2909" s="646">
        <v>144.679</v>
      </c>
      <c r="M2909" s="646" t="s">
        <v>121</v>
      </c>
      <c r="N2909" s="657" t="s">
        <v>115</v>
      </c>
      <c r="O2909" s="646" t="s">
        <v>481</v>
      </c>
    </row>
    <row r="2910" spans="1:15">
      <c r="A2910" s="647">
        <v>2909</v>
      </c>
      <c r="B2910" s="647">
        <v>35499</v>
      </c>
      <c r="C2910" s="646" t="s">
        <v>168</v>
      </c>
      <c r="D2910" s="646">
        <v>70</v>
      </c>
      <c r="F2910" s="654" t="str">
        <f>IF(M2910="R",VLOOKUP(D2910,'Routes and Directions'!$A$2:$D$283,3,FALSE),VLOOKUP(D2910,'Routes and Directions'!$A$2:$D$283,4,FALSE))</f>
        <v>WB</v>
      </c>
      <c r="H2910" s="646">
        <v>64.471999999999994</v>
      </c>
      <c r="I2910" s="646">
        <v>65.86</v>
      </c>
      <c r="K2910" s="646">
        <v>144.679</v>
      </c>
      <c r="L2910" s="646">
        <v>146.06700000000001</v>
      </c>
      <c r="M2910" s="646" t="s">
        <v>121</v>
      </c>
      <c r="N2910" s="657" t="s">
        <v>115</v>
      </c>
      <c r="O2910" s="646" t="s">
        <v>481</v>
      </c>
    </row>
    <row r="2911" spans="1:15">
      <c r="A2911" s="647">
        <v>2910</v>
      </c>
      <c r="B2911" s="647">
        <v>35885</v>
      </c>
      <c r="C2911" s="646" t="s">
        <v>168</v>
      </c>
      <c r="D2911" s="646">
        <v>70</v>
      </c>
      <c r="F2911" s="654" t="str">
        <f>IF(M2911="R",VLOOKUP(D2911,'Routes and Directions'!$A$2:$D$283,3,FALSE),VLOOKUP(D2911,'Routes and Directions'!$A$2:$D$283,4,FALSE))</f>
        <v>WB</v>
      </c>
      <c r="G2911" s="646" t="s">
        <v>118</v>
      </c>
      <c r="H2911" s="646">
        <v>65.900000000000006</v>
      </c>
      <c r="I2911" s="646">
        <v>66.915999999999997</v>
      </c>
      <c r="K2911" s="646">
        <v>146.06700000000001</v>
      </c>
      <c r="L2911" s="646">
        <v>147.083</v>
      </c>
      <c r="M2911" s="646" t="s">
        <v>121</v>
      </c>
      <c r="N2911" s="657" t="s">
        <v>115</v>
      </c>
      <c r="O2911" s="646" t="s">
        <v>481</v>
      </c>
    </row>
    <row r="2912" spans="1:15">
      <c r="A2912" s="647">
        <v>2911</v>
      </c>
      <c r="B2912" s="647">
        <v>36199</v>
      </c>
      <c r="C2912" s="646" t="s">
        <v>168</v>
      </c>
      <c r="D2912" s="646">
        <v>70</v>
      </c>
      <c r="F2912" s="654" t="str">
        <f>IF(M2912="R",VLOOKUP(D2912,'Routes and Directions'!$A$2:$D$283,3,FALSE),VLOOKUP(D2912,'Routes and Directions'!$A$2:$D$283,4,FALSE))</f>
        <v>WB</v>
      </c>
      <c r="H2912" s="646">
        <v>66.915999999999997</v>
      </c>
      <c r="I2912" s="646">
        <v>75.745999999999995</v>
      </c>
      <c r="K2912" s="646">
        <v>147.083</v>
      </c>
      <c r="L2912" s="646">
        <v>155.91300000000001</v>
      </c>
      <c r="M2912" s="646" t="s">
        <v>121</v>
      </c>
      <c r="N2912" s="657" t="s">
        <v>115</v>
      </c>
      <c r="O2912" s="646" t="s">
        <v>481</v>
      </c>
    </row>
    <row r="2913" spans="1:15">
      <c r="A2913" s="647">
        <v>2912</v>
      </c>
      <c r="B2913" s="647">
        <v>36199</v>
      </c>
      <c r="C2913" s="646" t="s">
        <v>168</v>
      </c>
      <c r="D2913" s="646">
        <v>70</v>
      </c>
      <c r="F2913" s="654" t="str">
        <f>IF(M2913="R",VLOOKUP(D2913,'Routes and Directions'!$A$2:$D$283,3,FALSE),VLOOKUP(D2913,'Routes and Directions'!$A$2:$D$283,4,FALSE))</f>
        <v>WB</v>
      </c>
      <c r="H2913" s="646">
        <v>75.745999999999995</v>
      </c>
      <c r="I2913" s="646">
        <v>76.147999999999996</v>
      </c>
      <c r="K2913" s="646">
        <v>155.91300000000001</v>
      </c>
      <c r="L2913" s="646">
        <v>156.315</v>
      </c>
      <c r="M2913" s="646" t="s">
        <v>121</v>
      </c>
      <c r="N2913" s="657" t="s">
        <v>123</v>
      </c>
      <c r="O2913" s="646" t="s">
        <v>481</v>
      </c>
    </row>
    <row r="2914" spans="1:15">
      <c r="A2914" s="647">
        <v>2913</v>
      </c>
      <c r="B2914" s="647">
        <v>36199</v>
      </c>
      <c r="C2914" s="646" t="s">
        <v>168</v>
      </c>
      <c r="D2914" s="646">
        <v>70</v>
      </c>
      <c r="F2914" s="654" t="str">
        <f>IF(M2914="R",VLOOKUP(D2914,'Routes and Directions'!$A$2:$D$283,3,FALSE),VLOOKUP(D2914,'Routes and Directions'!$A$2:$D$283,4,FALSE))</f>
        <v>WB</v>
      </c>
      <c r="H2914" s="646">
        <v>76.147999999999996</v>
      </c>
      <c r="I2914" s="646">
        <v>76.423000000000002</v>
      </c>
      <c r="K2914" s="646">
        <v>156.315</v>
      </c>
      <c r="L2914" s="646">
        <v>156.59</v>
      </c>
      <c r="M2914" s="646" t="s">
        <v>121</v>
      </c>
      <c r="N2914" s="657" t="s">
        <v>115</v>
      </c>
      <c r="O2914" s="646" t="s">
        <v>481</v>
      </c>
    </row>
    <row r="2915" spans="1:15">
      <c r="A2915" s="647">
        <v>2914</v>
      </c>
      <c r="B2915" s="647">
        <v>38299</v>
      </c>
      <c r="C2915" s="646" t="s">
        <v>168</v>
      </c>
      <c r="D2915" s="646">
        <v>70</v>
      </c>
      <c r="F2915" s="654" t="str">
        <f>IF(M2915="R",VLOOKUP(D2915,'Routes and Directions'!$A$2:$D$283,3,FALSE),VLOOKUP(D2915,'Routes and Directions'!$A$2:$D$283,4,FALSE))</f>
        <v>WB</v>
      </c>
      <c r="G2915" s="646" t="s">
        <v>118</v>
      </c>
      <c r="H2915" s="646">
        <v>76.423000000000002</v>
      </c>
      <c r="I2915" s="646">
        <v>80.588999999999999</v>
      </c>
      <c r="K2915" s="646">
        <v>156.59</v>
      </c>
      <c r="L2915" s="646">
        <v>160.756</v>
      </c>
      <c r="M2915" s="646" t="s">
        <v>121</v>
      </c>
      <c r="N2915" s="657" t="s">
        <v>115</v>
      </c>
      <c r="O2915" s="646" t="s">
        <v>481</v>
      </c>
    </row>
    <row r="2916" spans="1:15">
      <c r="A2916" s="647">
        <v>2915</v>
      </c>
      <c r="B2916" s="647">
        <v>39900</v>
      </c>
      <c r="C2916" s="646" t="s">
        <v>168</v>
      </c>
      <c r="D2916" s="646">
        <v>70</v>
      </c>
      <c r="F2916" s="654" t="str">
        <f>IF(M2916="R",VLOOKUP(D2916,'Routes and Directions'!$A$2:$D$283,3,FALSE),VLOOKUP(D2916,'Routes and Directions'!$A$2:$D$283,4,FALSE))</f>
        <v>WB</v>
      </c>
      <c r="H2916" s="646">
        <v>80.778000000000006</v>
      </c>
      <c r="I2916" s="646">
        <v>95.963999999999999</v>
      </c>
      <c r="K2916" s="646">
        <v>160.756</v>
      </c>
      <c r="L2916" s="646">
        <v>175.94200000000001</v>
      </c>
      <c r="M2916" s="646" t="s">
        <v>121</v>
      </c>
      <c r="N2916" s="657" t="s">
        <v>115</v>
      </c>
      <c r="O2916" s="646" t="s">
        <v>481</v>
      </c>
    </row>
    <row r="2917" spans="1:15">
      <c r="A2917" s="647">
        <v>2916</v>
      </c>
      <c r="B2917" s="647">
        <v>41400</v>
      </c>
      <c r="C2917" s="646" t="s">
        <v>166</v>
      </c>
      <c r="D2917" s="646">
        <v>70</v>
      </c>
      <c r="F2917" s="654" t="str">
        <f>IF(M2917="R",VLOOKUP(D2917,'Routes and Directions'!$A$2:$D$283,3,FALSE),VLOOKUP(D2917,'Routes and Directions'!$A$2:$D$283,4,FALSE))</f>
        <v>WB</v>
      </c>
      <c r="H2917" s="646">
        <v>0</v>
      </c>
      <c r="I2917" s="646">
        <v>3.8889999999999998</v>
      </c>
      <c r="K2917" s="646">
        <v>175.94200000000001</v>
      </c>
      <c r="L2917" s="646">
        <v>179.83099999999999</v>
      </c>
      <c r="M2917" s="646" t="s">
        <v>121</v>
      </c>
      <c r="N2917" s="657" t="s">
        <v>115</v>
      </c>
      <c r="O2917" s="646" t="s">
        <v>481</v>
      </c>
    </row>
    <row r="2918" spans="1:15">
      <c r="A2918" s="647">
        <v>2917</v>
      </c>
      <c r="B2918" s="647">
        <v>190</v>
      </c>
      <c r="C2918" s="646" t="s">
        <v>203</v>
      </c>
      <c r="D2918" s="646">
        <v>71</v>
      </c>
      <c r="F2918" s="654" t="str">
        <f>IF(M2918="R",VLOOKUP(D2918,'Routes and Directions'!$A$2:$D$283,3,FALSE),VLOOKUP(D2918,'Routes and Directions'!$A$2:$D$283,4,FALSE))</f>
        <v>SB</v>
      </c>
      <c r="G2918" s="646" t="s">
        <v>118</v>
      </c>
      <c r="H2918" s="646">
        <v>0.33500000000000002</v>
      </c>
      <c r="I2918" s="646">
        <v>0.49</v>
      </c>
      <c r="J2918" s="646" t="s">
        <v>118</v>
      </c>
      <c r="K2918" s="646">
        <v>0</v>
      </c>
      <c r="L2918" s="646">
        <v>0.155</v>
      </c>
      <c r="M2918" s="646" t="s">
        <v>118</v>
      </c>
      <c r="N2918" s="657" t="s">
        <v>118</v>
      </c>
      <c r="O2918" s="646" t="s">
        <v>482</v>
      </c>
    </row>
    <row r="2919" spans="1:15">
      <c r="A2919" s="647">
        <v>2918</v>
      </c>
      <c r="B2919" s="647">
        <v>520</v>
      </c>
      <c r="C2919" s="646" t="s">
        <v>203</v>
      </c>
      <c r="D2919" s="646">
        <v>71</v>
      </c>
      <c r="F2919" s="654" t="str">
        <f>IF(M2919="R",VLOOKUP(D2919,'Routes and Directions'!$A$2:$D$283,3,FALSE),VLOOKUP(D2919,'Routes and Directions'!$A$2:$D$283,4,FALSE))</f>
        <v>SB</v>
      </c>
      <c r="G2919" s="646" t="s">
        <v>118</v>
      </c>
      <c r="H2919" s="646">
        <v>0.49</v>
      </c>
      <c r="I2919" s="646">
        <v>1.6140000000000001</v>
      </c>
      <c r="K2919" s="646">
        <v>0.155</v>
      </c>
      <c r="L2919" s="646">
        <v>1.2789999999999999</v>
      </c>
      <c r="M2919" s="646" t="s">
        <v>118</v>
      </c>
      <c r="N2919" s="657" t="s">
        <v>123</v>
      </c>
      <c r="O2919" s="646" t="s">
        <v>482</v>
      </c>
    </row>
    <row r="2920" spans="1:15">
      <c r="A2920" s="647">
        <v>2919</v>
      </c>
      <c r="B2920" s="647">
        <v>1550</v>
      </c>
      <c r="C2920" s="646" t="s">
        <v>203</v>
      </c>
      <c r="D2920" s="646">
        <v>71</v>
      </c>
      <c r="F2920" s="654" t="str">
        <f>IF(M2920="R",VLOOKUP(D2920,'Routes and Directions'!$A$2:$D$283,3,FALSE),VLOOKUP(D2920,'Routes and Directions'!$A$2:$D$283,4,FALSE))</f>
        <v>SB</v>
      </c>
      <c r="G2920" s="646" t="s">
        <v>122</v>
      </c>
      <c r="H2920" s="646">
        <v>1.6140000000000001</v>
      </c>
      <c r="I2920" s="646">
        <v>1.7829999999999999</v>
      </c>
      <c r="K2920" s="646">
        <v>1.2789999999999999</v>
      </c>
      <c r="L2920" s="646">
        <v>1.448</v>
      </c>
      <c r="M2920" s="646" t="s">
        <v>118</v>
      </c>
      <c r="N2920" s="657" t="s">
        <v>123</v>
      </c>
      <c r="O2920" s="646" t="s">
        <v>482</v>
      </c>
    </row>
    <row r="2921" spans="1:15">
      <c r="A2921" s="647">
        <v>2920</v>
      </c>
      <c r="B2921" s="647">
        <v>1800</v>
      </c>
      <c r="C2921" s="646" t="s">
        <v>203</v>
      </c>
      <c r="D2921" s="646">
        <v>71</v>
      </c>
      <c r="F2921" s="654" t="str">
        <f>IF(M2921="R",VLOOKUP(D2921,'Routes and Directions'!$A$2:$D$283,3,FALSE),VLOOKUP(D2921,'Routes and Directions'!$A$2:$D$283,4,FALSE))</f>
        <v>SB</v>
      </c>
      <c r="H2921" s="646">
        <v>1.1950000000000001</v>
      </c>
      <c r="I2921" s="646">
        <v>3.6139999999999999</v>
      </c>
      <c r="K2921" s="646">
        <v>1.448</v>
      </c>
      <c r="L2921" s="646">
        <v>3.867</v>
      </c>
      <c r="M2921" s="646" t="s">
        <v>118</v>
      </c>
      <c r="N2921" s="657" t="s">
        <v>123</v>
      </c>
      <c r="O2921" s="646" t="s">
        <v>482</v>
      </c>
    </row>
    <row r="2922" spans="1:15">
      <c r="A2922" s="647">
        <v>2921</v>
      </c>
      <c r="B2922" s="647">
        <v>3600</v>
      </c>
      <c r="C2922" s="646" t="s">
        <v>203</v>
      </c>
      <c r="D2922" s="646">
        <v>71</v>
      </c>
      <c r="F2922" s="654" t="str">
        <f>IF(M2922="R",VLOOKUP(D2922,'Routes and Directions'!$A$2:$D$283,3,FALSE),VLOOKUP(D2922,'Routes and Directions'!$A$2:$D$283,4,FALSE))</f>
        <v>SB</v>
      </c>
      <c r="G2922" s="646" t="s">
        <v>118</v>
      </c>
      <c r="H2922" s="646">
        <v>3.6139999999999999</v>
      </c>
      <c r="I2922" s="646">
        <v>4.6970000000000001</v>
      </c>
      <c r="K2922" s="646">
        <v>3.867</v>
      </c>
      <c r="L2922" s="646">
        <v>4.95</v>
      </c>
      <c r="M2922" s="646" t="s">
        <v>118</v>
      </c>
      <c r="N2922" s="657" t="s">
        <v>123</v>
      </c>
      <c r="O2922" s="646" t="s">
        <v>482</v>
      </c>
    </row>
    <row r="2923" spans="1:15">
      <c r="A2923" s="647">
        <v>2922</v>
      </c>
      <c r="B2923" s="647">
        <v>6000</v>
      </c>
      <c r="C2923" s="646" t="s">
        <v>206</v>
      </c>
      <c r="D2923" s="646">
        <v>71</v>
      </c>
      <c r="F2923" s="654" t="str">
        <f>IF(M2923="R",VLOOKUP(D2923,'Routes and Directions'!$A$2:$D$283,3,FALSE),VLOOKUP(D2923,'Routes and Directions'!$A$2:$D$283,4,FALSE))</f>
        <v>SB</v>
      </c>
      <c r="G2923" s="646" t="s">
        <v>118</v>
      </c>
      <c r="H2923" s="646">
        <v>0</v>
      </c>
      <c r="I2923" s="646">
        <v>8.4779999999999998</v>
      </c>
      <c r="K2923" s="646">
        <v>4.95</v>
      </c>
      <c r="L2923" s="646">
        <v>13.428000000000001</v>
      </c>
      <c r="M2923" s="646" t="s">
        <v>118</v>
      </c>
      <c r="N2923" s="657" t="s">
        <v>123</v>
      </c>
      <c r="O2923" s="646" t="s">
        <v>482</v>
      </c>
    </row>
    <row r="2924" spans="1:15">
      <c r="A2924" s="647">
        <v>2923</v>
      </c>
      <c r="B2924" s="647">
        <v>7000</v>
      </c>
      <c r="C2924" s="646" t="s">
        <v>205</v>
      </c>
      <c r="D2924" s="646">
        <v>71</v>
      </c>
      <c r="F2924" s="654" t="str">
        <f>IF(M2924="R",VLOOKUP(D2924,'Routes and Directions'!$A$2:$D$283,3,FALSE),VLOOKUP(D2924,'Routes and Directions'!$A$2:$D$283,4,FALSE))</f>
        <v>SB</v>
      </c>
      <c r="G2924" s="646" t="s">
        <v>118</v>
      </c>
      <c r="H2924" s="646">
        <v>0</v>
      </c>
      <c r="I2924" s="646">
        <v>1.7999999999999999E-2</v>
      </c>
      <c r="K2924" s="646">
        <v>13.428000000000001</v>
      </c>
      <c r="L2924" s="646">
        <v>13.446</v>
      </c>
      <c r="M2924" s="646" t="s">
        <v>118</v>
      </c>
      <c r="N2924" s="657" t="s">
        <v>123</v>
      </c>
      <c r="O2924" s="646" t="s">
        <v>482</v>
      </c>
    </row>
    <row r="2925" spans="1:15">
      <c r="A2925" s="647">
        <v>2924</v>
      </c>
      <c r="B2925" s="647">
        <v>7500</v>
      </c>
      <c r="C2925" s="646" t="s">
        <v>205</v>
      </c>
      <c r="D2925" s="646">
        <v>71</v>
      </c>
      <c r="F2925" s="654" t="str">
        <f>IF(M2925="R",VLOOKUP(D2925,'Routes and Directions'!$A$2:$D$283,3,FALSE),VLOOKUP(D2925,'Routes and Directions'!$A$2:$D$283,4,FALSE))</f>
        <v>SB</v>
      </c>
      <c r="H2925" s="646">
        <v>2.8000000000000001E-2</v>
      </c>
      <c r="I2925" s="646">
        <v>2.843</v>
      </c>
      <c r="K2925" s="646">
        <v>13.446</v>
      </c>
      <c r="L2925" s="646">
        <v>16.260999999999999</v>
      </c>
      <c r="M2925" s="646" t="s">
        <v>118</v>
      </c>
      <c r="N2925" s="657" t="s">
        <v>115</v>
      </c>
      <c r="O2925" s="646" t="s">
        <v>482</v>
      </c>
    </row>
    <row r="2926" spans="1:15">
      <c r="A2926" s="647">
        <v>2925</v>
      </c>
      <c r="B2926" s="647">
        <v>7600</v>
      </c>
      <c r="C2926" s="646" t="s">
        <v>205</v>
      </c>
      <c r="D2926" s="646">
        <v>71</v>
      </c>
      <c r="F2926" s="654" t="str">
        <f>IF(M2926="R",VLOOKUP(D2926,'Routes and Directions'!$A$2:$D$283,3,FALSE),VLOOKUP(D2926,'Routes and Directions'!$A$2:$D$283,4,FALSE))</f>
        <v>SB</v>
      </c>
      <c r="G2926" s="646" t="s">
        <v>118</v>
      </c>
      <c r="H2926" s="646">
        <v>2.843</v>
      </c>
      <c r="I2926" s="646">
        <v>2.9420000000000002</v>
      </c>
      <c r="K2926" s="646">
        <v>16.260999999999999</v>
      </c>
      <c r="L2926" s="646">
        <v>16.36</v>
      </c>
      <c r="M2926" s="646" t="s">
        <v>118</v>
      </c>
      <c r="N2926" s="657" t="s">
        <v>115</v>
      </c>
      <c r="O2926" s="646" t="s">
        <v>482</v>
      </c>
    </row>
    <row r="2927" spans="1:15">
      <c r="A2927" s="647">
        <v>2926</v>
      </c>
      <c r="B2927" s="647">
        <v>7600</v>
      </c>
      <c r="C2927" s="646" t="s">
        <v>205</v>
      </c>
      <c r="D2927" s="646">
        <v>71</v>
      </c>
      <c r="F2927" s="654" t="str">
        <f>IF(M2927="R",VLOOKUP(D2927,'Routes and Directions'!$A$2:$D$283,3,FALSE),VLOOKUP(D2927,'Routes and Directions'!$A$2:$D$283,4,FALSE))</f>
        <v>SB</v>
      </c>
      <c r="G2927" s="646" t="s">
        <v>118</v>
      </c>
      <c r="H2927" s="646">
        <v>2.9420000000000002</v>
      </c>
      <c r="I2927" s="646">
        <v>3.032</v>
      </c>
      <c r="K2927" s="646">
        <v>16.36</v>
      </c>
      <c r="L2927" s="646">
        <v>16.45</v>
      </c>
      <c r="M2927" s="646" t="s">
        <v>118</v>
      </c>
      <c r="N2927" s="657" t="s">
        <v>123</v>
      </c>
      <c r="O2927" s="646" t="s">
        <v>482</v>
      </c>
    </row>
    <row r="2928" spans="1:15">
      <c r="A2928" s="647">
        <v>2927</v>
      </c>
      <c r="B2928" s="647">
        <v>410</v>
      </c>
      <c r="C2928" s="646" t="s">
        <v>203</v>
      </c>
      <c r="D2928" s="646">
        <v>71</v>
      </c>
      <c r="F2928" s="654" t="str">
        <f>IF(M2928="R",VLOOKUP(D2928,'Routes and Directions'!$A$2:$D$283,3,FALSE),VLOOKUP(D2928,'Routes and Directions'!$A$2:$D$283,4,FALSE))</f>
        <v>NB</v>
      </c>
      <c r="G2928" s="646" t="s">
        <v>118</v>
      </c>
      <c r="H2928" s="646">
        <v>0.33500000000000002</v>
      </c>
      <c r="I2928" s="646">
        <v>0.49</v>
      </c>
      <c r="J2928" s="646" t="s">
        <v>121</v>
      </c>
      <c r="K2928" s="646">
        <v>0</v>
      </c>
      <c r="L2928" s="646">
        <v>0.155</v>
      </c>
      <c r="M2928" s="646" t="s">
        <v>121</v>
      </c>
      <c r="N2928" s="657" t="s">
        <v>121</v>
      </c>
      <c r="O2928" s="646" t="s">
        <v>483</v>
      </c>
    </row>
    <row r="2929" spans="1:15">
      <c r="A2929" s="647">
        <v>2928</v>
      </c>
      <c r="B2929" s="647">
        <v>520</v>
      </c>
      <c r="C2929" s="646" t="s">
        <v>203</v>
      </c>
      <c r="D2929" s="646">
        <v>71</v>
      </c>
      <c r="F2929" s="654" t="str">
        <f>IF(M2929="R",VLOOKUP(D2929,'Routes and Directions'!$A$2:$D$283,3,FALSE),VLOOKUP(D2929,'Routes and Directions'!$A$2:$D$283,4,FALSE))</f>
        <v>NB</v>
      </c>
      <c r="G2929" s="646" t="s">
        <v>118</v>
      </c>
      <c r="H2929" s="646">
        <v>0.49</v>
      </c>
      <c r="I2929" s="646">
        <v>1.6140000000000001</v>
      </c>
      <c r="K2929" s="646">
        <v>0.155</v>
      </c>
      <c r="L2929" s="646">
        <v>1.2789999999999999</v>
      </c>
      <c r="M2929" s="646" t="s">
        <v>121</v>
      </c>
      <c r="N2929" s="657" t="s">
        <v>123</v>
      </c>
      <c r="O2929" s="646" t="s">
        <v>483</v>
      </c>
    </row>
    <row r="2930" spans="1:15">
      <c r="A2930" s="647">
        <v>2929</v>
      </c>
      <c r="B2930" s="647">
        <v>1550</v>
      </c>
      <c r="C2930" s="646" t="s">
        <v>203</v>
      </c>
      <c r="D2930" s="646">
        <v>71</v>
      </c>
      <c r="F2930" s="654" t="str">
        <f>IF(M2930="R",VLOOKUP(D2930,'Routes and Directions'!$A$2:$D$283,3,FALSE),VLOOKUP(D2930,'Routes and Directions'!$A$2:$D$283,4,FALSE))</f>
        <v>NB</v>
      </c>
      <c r="G2930" s="646" t="s">
        <v>122</v>
      </c>
      <c r="H2930" s="646">
        <v>1.6140000000000001</v>
      </c>
      <c r="I2930" s="646">
        <v>1.7829999999999999</v>
      </c>
      <c r="K2930" s="646">
        <v>1.2789999999999999</v>
      </c>
      <c r="L2930" s="646">
        <v>1.448</v>
      </c>
      <c r="M2930" s="646" t="s">
        <v>121</v>
      </c>
      <c r="N2930" s="657" t="s">
        <v>123</v>
      </c>
      <c r="O2930" s="646" t="s">
        <v>483</v>
      </c>
    </row>
    <row r="2931" spans="1:15">
      <c r="A2931" s="647">
        <v>2930</v>
      </c>
      <c r="B2931" s="647">
        <v>1800</v>
      </c>
      <c r="C2931" s="646" t="s">
        <v>203</v>
      </c>
      <c r="D2931" s="646">
        <v>71</v>
      </c>
      <c r="F2931" s="654" t="str">
        <f>IF(M2931="R",VLOOKUP(D2931,'Routes and Directions'!$A$2:$D$283,3,FALSE),VLOOKUP(D2931,'Routes and Directions'!$A$2:$D$283,4,FALSE))</f>
        <v>NB</v>
      </c>
      <c r="H2931" s="646">
        <v>1.1950000000000001</v>
      </c>
      <c r="I2931" s="646">
        <v>3.6139999999999999</v>
      </c>
      <c r="K2931" s="646">
        <v>1.448</v>
      </c>
      <c r="L2931" s="646">
        <v>3.867</v>
      </c>
      <c r="M2931" s="646" t="s">
        <v>121</v>
      </c>
      <c r="N2931" s="657" t="s">
        <v>123</v>
      </c>
      <c r="O2931" s="646" t="s">
        <v>483</v>
      </c>
    </row>
    <row r="2932" spans="1:15">
      <c r="A2932" s="647">
        <v>2931</v>
      </c>
      <c r="B2932" s="647">
        <v>3600</v>
      </c>
      <c r="C2932" s="646" t="s">
        <v>203</v>
      </c>
      <c r="D2932" s="646">
        <v>71</v>
      </c>
      <c r="F2932" s="654" t="str">
        <f>IF(M2932="R",VLOOKUP(D2932,'Routes and Directions'!$A$2:$D$283,3,FALSE),VLOOKUP(D2932,'Routes and Directions'!$A$2:$D$283,4,FALSE))</f>
        <v>NB</v>
      </c>
      <c r="G2932" s="646" t="s">
        <v>118</v>
      </c>
      <c r="H2932" s="646">
        <v>3.6139999999999999</v>
      </c>
      <c r="I2932" s="646">
        <v>4.6970000000000001</v>
      </c>
      <c r="K2932" s="646">
        <v>3.867</v>
      </c>
      <c r="L2932" s="646">
        <v>4.95</v>
      </c>
      <c r="M2932" s="646" t="s">
        <v>121</v>
      </c>
      <c r="N2932" s="657" t="s">
        <v>123</v>
      </c>
      <c r="O2932" s="646" t="s">
        <v>483</v>
      </c>
    </row>
    <row r="2933" spans="1:15">
      <c r="A2933" s="647">
        <v>2932</v>
      </c>
      <c r="B2933" s="647">
        <v>6000</v>
      </c>
      <c r="C2933" s="646" t="s">
        <v>206</v>
      </c>
      <c r="D2933" s="646">
        <v>71</v>
      </c>
      <c r="F2933" s="654" t="str">
        <f>IF(M2933="R",VLOOKUP(D2933,'Routes and Directions'!$A$2:$D$283,3,FALSE),VLOOKUP(D2933,'Routes and Directions'!$A$2:$D$283,4,FALSE))</f>
        <v>NB</v>
      </c>
      <c r="G2933" s="646" t="s">
        <v>118</v>
      </c>
      <c r="H2933" s="646">
        <v>0</v>
      </c>
      <c r="I2933" s="646">
        <v>8.4779999999999998</v>
      </c>
      <c r="K2933" s="646">
        <v>4.95</v>
      </c>
      <c r="L2933" s="646">
        <v>13.428000000000001</v>
      </c>
      <c r="M2933" s="646" t="s">
        <v>121</v>
      </c>
      <c r="N2933" s="657" t="s">
        <v>123</v>
      </c>
      <c r="O2933" s="646" t="s">
        <v>483</v>
      </c>
    </row>
    <row r="2934" spans="1:15">
      <c r="A2934" s="647">
        <v>2933</v>
      </c>
      <c r="B2934" s="647">
        <v>7000</v>
      </c>
      <c r="C2934" s="646" t="s">
        <v>205</v>
      </c>
      <c r="D2934" s="646">
        <v>71</v>
      </c>
      <c r="F2934" s="654" t="str">
        <f>IF(M2934="R",VLOOKUP(D2934,'Routes and Directions'!$A$2:$D$283,3,FALSE),VLOOKUP(D2934,'Routes and Directions'!$A$2:$D$283,4,FALSE))</f>
        <v>NB</v>
      </c>
      <c r="G2934" s="646" t="s">
        <v>118</v>
      </c>
      <c r="H2934" s="646">
        <v>0</v>
      </c>
      <c r="I2934" s="646">
        <v>1.7999999999999999E-2</v>
      </c>
      <c r="K2934" s="646">
        <v>13.428000000000001</v>
      </c>
      <c r="L2934" s="646">
        <v>13.446</v>
      </c>
      <c r="M2934" s="646" t="s">
        <v>121</v>
      </c>
      <c r="N2934" s="657" t="s">
        <v>123</v>
      </c>
      <c r="O2934" s="646" t="s">
        <v>483</v>
      </c>
    </row>
    <row r="2935" spans="1:15">
      <c r="A2935" s="647">
        <v>2934</v>
      </c>
      <c r="B2935" s="647">
        <v>7500</v>
      </c>
      <c r="C2935" s="646" t="s">
        <v>205</v>
      </c>
      <c r="D2935" s="646">
        <v>71</v>
      </c>
      <c r="F2935" s="654" t="str">
        <f>IF(M2935="R",VLOOKUP(D2935,'Routes and Directions'!$A$2:$D$283,3,FALSE),VLOOKUP(D2935,'Routes and Directions'!$A$2:$D$283,4,FALSE))</f>
        <v>NB</v>
      </c>
      <c r="H2935" s="646">
        <v>2.8000000000000001E-2</v>
      </c>
      <c r="I2935" s="646">
        <v>2.843</v>
      </c>
      <c r="K2935" s="646">
        <v>13.446</v>
      </c>
      <c r="L2935" s="646">
        <v>16.260999999999999</v>
      </c>
      <c r="M2935" s="646" t="s">
        <v>121</v>
      </c>
      <c r="N2935" s="657" t="s">
        <v>115</v>
      </c>
      <c r="O2935" s="646" t="s">
        <v>483</v>
      </c>
    </row>
    <row r="2936" spans="1:15">
      <c r="A2936" s="647">
        <v>2935</v>
      </c>
      <c r="B2936" s="647">
        <v>7600</v>
      </c>
      <c r="C2936" s="646" t="s">
        <v>205</v>
      </c>
      <c r="D2936" s="646">
        <v>71</v>
      </c>
      <c r="F2936" s="654" t="str">
        <f>IF(M2936="R",VLOOKUP(D2936,'Routes and Directions'!$A$2:$D$283,3,FALSE),VLOOKUP(D2936,'Routes and Directions'!$A$2:$D$283,4,FALSE))</f>
        <v>NB</v>
      </c>
      <c r="G2936" s="646" t="s">
        <v>118</v>
      </c>
      <c r="H2936" s="646">
        <v>2.843</v>
      </c>
      <c r="I2936" s="646">
        <v>2.9420000000000002</v>
      </c>
      <c r="K2936" s="646">
        <v>16.260999999999999</v>
      </c>
      <c r="L2936" s="646">
        <v>16.36</v>
      </c>
      <c r="M2936" s="646" t="s">
        <v>121</v>
      </c>
      <c r="N2936" s="657" t="s">
        <v>115</v>
      </c>
      <c r="O2936" s="646" t="s">
        <v>483</v>
      </c>
    </row>
    <row r="2937" spans="1:15">
      <c r="A2937" s="647">
        <v>2936</v>
      </c>
      <c r="B2937" s="647">
        <v>7600</v>
      </c>
      <c r="C2937" s="646" t="s">
        <v>205</v>
      </c>
      <c r="D2937" s="646">
        <v>71</v>
      </c>
      <c r="F2937" s="654" t="str">
        <f>IF(M2937="R",VLOOKUP(D2937,'Routes and Directions'!$A$2:$D$283,3,FALSE),VLOOKUP(D2937,'Routes and Directions'!$A$2:$D$283,4,FALSE))</f>
        <v>NB</v>
      </c>
      <c r="G2937" s="646" t="s">
        <v>118</v>
      </c>
      <c r="H2937" s="646">
        <v>2.9420000000000002</v>
      </c>
      <c r="I2937" s="646">
        <v>3.032</v>
      </c>
      <c r="K2937" s="646">
        <v>16.36</v>
      </c>
      <c r="L2937" s="646">
        <v>16.45</v>
      </c>
      <c r="M2937" s="646" t="s">
        <v>121</v>
      </c>
      <c r="N2937" s="657" t="s">
        <v>123</v>
      </c>
      <c r="O2937" s="646" t="s">
        <v>483</v>
      </c>
    </row>
    <row r="2938" spans="1:15">
      <c r="A2938" s="647">
        <v>2937</v>
      </c>
      <c r="B2938" s="647">
        <v>7300</v>
      </c>
      <c r="C2938" s="646" t="s">
        <v>221</v>
      </c>
      <c r="D2938" s="646">
        <v>72</v>
      </c>
      <c r="F2938" s="654" t="str">
        <f>IF(M2938="R",VLOOKUP(D2938,'Routes and Directions'!$A$2:$D$283,3,FALSE),VLOOKUP(D2938,'Routes and Directions'!$A$2:$D$283,4,FALSE))</f>
        <v>NB</v>
      </c>
      <c r="H2938" s="646">
        <v>11.420999999999999</v>
      </c>
      <c r="I2938" s="646">
        <v>11.917999999999999</v>
      </c>
      <c r="K2938" s="646">
        <v>0</v>
      </c>
      <c r="L2938" s="646">
        <v>0.497</v>
      </c>
      <c r="M2938" s="646" t="s">
        <v>118</v>
      </c>
      <c r="N2938" s="657" t="s">
        <v>123</v>
      </c>
      <c r="O2938" s="646" t="s">
        <v>484</v>
      </c>
    </row>
    <row r="2939" spans="1:15">
      <c r="A2939" s="647">
        <v>2938</v>
      </c>
      <c r="B2939" s="647">
        <v>8200</v>
      </c>
      <c r="C2939" s="646" t="s">
        <v>203</v>
      </c>
      <c r="D2939" s="646">
        <v>72</v>
      </c>
      <c r="F2939" s="654" t="str">
        <f>IF(M2939="R",VLOOKUP(D2939,'Routes and Directions'!$A$2:$D$283,3,FALSE),VLOOKUP(D2939,'Routes and Directions'!$A$2:$D$283,4,FALSE))</f>
        <v>NB</v>
      </c>
      <c r="H2939" s="646">
        <v>0</v>
      </c>
      <c r="I2939" s="646">
        <v>4.6849999999999996</v>
      </c>
      <c r="K2939" s="646">
        <v>0.497</v>
      </c>
      <c r="L2939" s="646">
        <v>5.1820000000000004</v>
      </c>
      <c r="M2939" s="646" t="s">
        <v>118</v>
      </c>
      <c r="N2939" s="657" t="s">
        <v>123</v>
      </c>
      <c r="O2939" s="646" t="s">
        <v>484</v>
      </c>
    </row>
    <row r="2940" spans="1:15">
      <c r="A2940" s="647">
        <v>2939</v>
      </c>
      <c r="B2940" s="647">
        <v>8200</v>
      </c>
      <c r="C2940" s="646" t="s">
        <v>203</v>
      </c>
      <c r="D2940" s="646">
        <v>72</v>
      </c>
      <c r="F2940" s="654" t="str">
        <f>IF(M2940="R",VLOOKUP(D2940,'Routes and Directions'!$A$2:$D$283,3,FALSE),VLOOKUP(D2940,'Routes and Directions'!$A$2:$D$283,4,FALSE))</f>
        <v>NB</v>
      </c>
      <c r="H2940" s="646">
        <v>4.6849999999999996</v>
      </c>
      <c r="I2940" s="646">
        <v>6.7670000000000003</v>
      </c>
      <c r="K2940" s="646">
        <v>5.1820000000000004</v>
      </c>
      <c r="L2940" s="646">
        <v>7.2640000000000002</v>
      </c>
      <c r="M2940" s="646" t="s">
        <v>118</v>
      </c>
      <c r="N2940" s="657" t="s">
        <v>115</v>
      </c>
      <c r="O2940" s="646" t="s">
        <v>484</v>
      </c>
    </row>
    <row r="2941" spans="1:15">
      <c r="A2941" s="647">
        <v>2940</v>
      </c>
      <c r="B2941" s="647">
        <v>7300</v>
      </c>
      <c r="C2941" s="646" t="s">
        <v>221</v>
      </c>
      <c r="D2941" s="646">
        <v>72</v>
      </c>
      <c r="F2941" s="654" t="str">
        <f>IF(M2941="R",VLOOKUP(D2941,'Routes and Directions'!$A$2:$D$283,3,FALSE),VLOOKUP(D2941,'Routes and Directions'!$A$2:$D$283,4,FALSE))</f>
        <v>SB</v>
      </c>
      <c r="H2941" s="646">
        <v>11.420999999999999</v>
      </c>
      <c r="I2941" s="646">
        <v>11.917999999999999</v>
      </c>
      <c r="K2941" s="646">
        <v>0</v>
      </c>
      <c r="L2941" s="646">
        <v>0.497</v>
      </c>
      <c r="M2941" s="646" t="s">
        <v>121</v>
      </c>
      <c r="N2941" s="657" t="s">
        <v>123</v>
      </c>
      <c r="O2941" s="646" t="s">
        <v>485</v>
      </c>
    </row>
    <row r="2942" spans="1:15">
      <c r="A2942" s="647">
        <v>2941</v>
      </c>
      <c r="B2942" s="647">
        <v>8200</v>
      </c>
      <c r="C2942" s="646" t="s">
        <v>203</v>
      </c>
      <c r="D2942" s="646">
        <v>72</v>
      </c>
      <c r="F2942" s="654" t="str">
        <f>IF(M2942="R",VLOOKUP(D2942,'Routes and Directions'!$A$2:$D$283,3,FALSE),VLOOKUP(D2942,'Routes and Directions'!$A$2:$D$283,4,FALSE))</f>
        <v>SB</v>
      </c>
      <c r="H2942" s="646">
        <v>0</v>
      </c>
      <c r="I2942" s="646">
        <v>4.6849999999999996</v>
      </c>
      <c r="K2942" s="646">
        <v>0.497</v>
      </c>
      <c r="L2942" s="646">
        <v>5.1820000000000004</v>
      </c>
      <c r="M2942" s="646" t="s">
        <v>121</v>
      </c>
      <c r="N2942" s="657" t="s">
        <v>123</v>
      </c>
      <c r="O2942" s="646" t="s">
        <v>485</v>
      </c>
    </row>
    <row r="2943" spans="1:15">
      <c r="A2943" s="647">
        <v>2942</v>
      </c>
      <c r="B2943" s="647">
        <v>8200</v>
      </c>
      <c r="C2943" s="646" t="s">
        <v>203</v>
      </c>
      <c r="D2943" s="646">
        <v>72</v>
      </c>
      <c r="F2943" s="654" t="str">
        <f>IF(M2943="R",VLOOKUP(D2943,'Routes and Directions'!$A$2:$D$283,3,FALSE),VLOOKUP(D2943,'Routes and Directions'!$A$2:$D$283,4,FALSE))</f>
        <v>SB</v>
      </c>
      <c r="H2943" s="646">
        <v>4.6849999999999996</v>
      </c>
      <c r="I2943" s="646">
        <v>6.7670000000000003</v>
      </c>
      <c r="K2943" s="646">
        <v>5.1820000000000004</v>
      </c>
      <c r="L2943" s="646">
        <v>7.2640000000000002</v>
      </c>
      <c r="M2943" s="646" t="s">
        <v>121</v>
      </c>
      <c r="N2943" s="657" t="s">
        <v>115</v>
      </c>
      <c r="O2943" s="646" t="s">
        <v>485</v>
      </c>
    </row>
    <row r="2944" spans="1:15">
      <c r="A2944" s="647">
        <v>2943</v>
      </c>
      <c r="B2944" s="647">
        <v>10000</v>
      </c>
      <c r="C2944" s="646" t="s">
        <v>221</v>
      </c>
      <c r="D2944" s="646">
        <v>73</v>
      </c>
      <c r="F2944" s="654" t="str">
        <f>IF(M2944="R",VLOOKUP(D2944,'Routes and Directions'!$A$2:$D$283,3,FALSE),VLOOKUP(D2944,'Routes and Directions'!$A$2:$D$283,4,FALSE))</f>
        <v>NB</v>
      </c>
      <c r="H2944" s="646">
        <v>10</v>
      </c>
      <c r="I2944" s="646">
        <v>25.405000000000001</v>
      </c>
      <c r="K2944" s="646">
        <v>0</v>
      </c>
      <c r="L2944" s="646">
        <v>15.404999999999999</v>
      </c>
      <c r="M2944" s="646" t="s">
        <v>118</v>
      </c>
      <c r="N2944" s="657" t="s">
        <v>123</v>
      </c>
      <c r="O2944" s="646" t="s">
        <v>486</v>
      </c>
    </row>
    <row r="2945" spans="1:15">
      <c r="A2945" s="647">
        <v>2944</v>
      </c>
      <c r="B2945" s="647">
        <v>25000</v>
      </c>
      <c r="C2945" s="646" t="s">
        <v>221</v>
      </c>
      <c r="D2945" s="646">
        <v>73</v>
      </c>
      <c r="F2945" s="654" t="str">
        <f>IF(M2945="R",VLOOKUP(D2945,'Routes and Directions'!$A$2:$D$283,3,FALSE),VLOOKUP(D2945,'Routes and Directions'!$A$2:$D$283,4,FALSE))</f>
        <v>NB</v>
      </c>
      <c r="G2945" s="646" t="s">
        <v>118</v>
      </c>
      <c r="H2945" s="646">
        <v>25.452000000000002</v>
      </c>
      <c r="I2945" s="646">
        <v>27.742000000000001</v>
      </c>
      <c r="K2945" s="646">
        <v>15.404999999999999</v>
      </c>
      <c r="L2945" s="646">
        <v>17.695</v>
      </c>
      <c r="M2945" s="646" t="s">
        <v>118</v>
      </c>
      <c r="N2945" s="657" t="s">
        <v>123</v>
      </c>
      <c r="O2945" s="646" t="s">
        <v>486</v>
      </c>
    </row>
    <row r="2946" spans="1:15">
      <c r="A2946" s="647">
        <v>2945</v>
      </c>
      <c r="B2946" s="647">
        <v>28000</v>
      </c>
      <c r="C2946" s="646" t="s">
        <v>221</v>
      </c>
      <c r="D2946" s="646">
        <v>73</v>
      </c>
      <c r="F2946" s="654" t="str">
        <f>IF(M2946="R",VLOOKUP(D2946,'Routes and Directions'!$A$2:$D$283,3,FALSE),VLOOKUP(D2946,'Routes and Directions'!$A$2:$D$283,4,FALSE))</f>
        <v>NB</v>
      </c>
      <c r="G2946" s="646" t="s">
        <v>118</v>
      </c>
      <c r="H2946" s="646">
        <v>27.742000000000001</v>
      </c>
      <c r="I2946" s="646">
        <v>28.045000000000002</v>
      </c>
      <c r="J2946" s="646" t="s">
        <v>118</v>
      </c>
      <c r="K2946" s="646">
        <v>17.695</v>
      </c>
      <c r="L2946" s="646">
        <v>17.998000000000001</v>
      </c>
      <c r="M2946" s="646" t="s">
        <v>118</v>
      </c>
      <c r="N2946" s="657" t="s">
        <v>118</v>
      </c>
      <c r="O2946" s="646" t="s">
        <v>486</v>
      </c>
    </row>
    <row r="2947" spans="1:15">
      <c r="A2947" s="647">
        <v>2946</v>
      </c>
      <c r="B2947" s="647">
        <v>10000</v>
      </c>
      <c r="C2947" s="646" t="s">
        <v>221</v>
      </c>
      <c r="D2947" s="646">
        <v>73</v>
      </c>
      <c r="F2947" s="654" t="str">
        <f>IF(M2947="R",VLOOKUP(D2947,'Routes and Directions'!$A$2:$D$283,3,FALSE),VLOOKUP(D2947,'Routes and Directions'!$A$2:$D$283,4,FALSE))</f>
        <v>SB</v>
      </c>
      <c r="H2947" s="646">
        <v>10</v>
      </c>
      <c r="I2947" s="646">
        <v>25.405000000000001</v>
      </c>
      <c r="K2947" s="646">
        <v>0</v>
      </c>
      <c r="L2947" s="646">
        <v>15.404999999999999</v>
      </c>
      <c r="M2947" s="646" t="s">
        <v>121</v>
      </c>
      <c r="N2947" s="657" t="s">
        <v>123</v>
      </c>
      <c r="O2947" s="646" t="s">
        <v>487</v>
      </c>
    </row>
    <row r="2948" spans="1:15">
      <c r="A2948" s="647">
        <v>2947</v>
      </c>
      <c r="B2948" s="647">
        <v>25000</v>
      </c>
      <c r="C2948" s="646" t="s">
        <v>221</v>
      </c>
      <c r="D2948" s="646">
        <v>73</v>
      </c>
      <c r="F2948" s="654" t="str">
        <f>IF(M2948="R",VLOOKUP(D2948,'Routes and Directions'!$A$2:$D$283,3,FALSE),VLOOKUP(D2948,'Routes and Directions'!$A$2:$D$283,4,FALSE))</f>
        <v>SB</v>
      </c>
      <c r="G2948" s="646" t="s">
        <v>118</v>
      </c>
      <c r="H2948" s="646">
        <v>25.452000000000002</v>
      </c>
      <c r="I2948" s="646">
        <v>27.742000000000001</v>
      </c>
      <c r="K2948" s="646">
        <v>15.404999999999999</v>
      </c>
      <c r="L2948" s="646">
        <v>17.695</v>
      </c>
      <c r="M2948" s="646" t="s">
        <v>121</v>
      </c>
      <c r="N2948" s="657" t="s">
        <v>123</v>
      </c>
      <c r="O2948" s="646" t="s">
        <v>487</v>
      </c>
    </row>
    <row r="2949" spans="1:15">
      <c r="A2949" s="647">
        <v>2948</v>
      </c>
      <c r="B2949" s="647">
        <v>28500</v>
      </c>
      <c r="C2949" s="646" t="s">
        <v>221</v>
      </c>
      <c r="D2949" s="646">
        <v>73</v>
      </c>
      <c r="F2949" s="654" t="str">
        <f>IF(M2949="R",VLOOKUP(D2949,'Routes and Directions'!$A$2:$D$283,3,FALSE),VLOOKUP(D2949,'Routes and Directions'!$A$2:$D$283,4,FALSE))</f>
        <v>SB</v>
      </c>
      <c r="G2949" s="646" t="s">
        <v>118</v>
      </c>
      <c r="H2949" s="646">
        <v>27.742000000000001</v>
      </c>
      <c r="I2949" s="646">
        <v>28.015999999999998</v>
      </c>
      <c r="J2949" s="646" t="s">
        <v>121</v>
      </c>
      <c r="K2949" s="646">
        <v>17.695</v>
      </c>
      <c r="L2949" s="646">
        <v>17.969000000000001</v>
      </c>
      <c r="M2949" s="646" t="s">
        <v>121</v>
      </c>
      <c r="N2949" s="657" t="s">
        <v>121</v>
      </c>
      <c r="O2949" s="646" t="s">
        <v>487</v>
      </c>
    </row>
    <row r="2950" spans="1:15">
      <c r="A2950" s="647">
        <v>2949</v>
      </c>
      <c r="B2950" s="647">
        <v>20</v>
      </c>
      <c r="C2950" s="646" t="s">
        <v>221</v>
      </c>
      <c r="D2950" s="646">
        <v>74</v>
      </c>
      <c r="F2950" s="654" t="str">
        <f>IF(M2950="R",VLOOKUP(D2950,'Routes and Directions'!$A$2:$D$283,3,FALSE),VLOOKUP(D2950,'Routes and Directions'!$A$2:$D$283,4,FALSE))</f>
        <v>EB</v>
      </c>
      <c r="H2950" s="646">
        <v>0</v>
      </c>
      <c r="I2950" s="646">
        <v>0.107</v>
      </c>
      <c r="K2950" s="646">
        <v>0</v>
      </c>
      <c r="L2950" s="646">
        <v>0.107</v>
      </c>
      <c r="M2950" s="646" t="s">
        <v>118</v>
      </c>
      <c r="N2950" s="657" t="s">
        <v>115</v>
      </c>
      <c r="O2950" s="646" t="s">
        <v>488</v>
      </c>
    </row>
    <row r="2951" spans="1:15">
      <c r="A2951" s="647">
        <v>2950</v>
      </c>
      <c r="B2951" s="647">
        <v>20</v>
      </c>
      <c r="C2951" s="646" t="s">
        <v>221</v>
      </c>
      <c r="D2951" s="646">
        <v>74</v>
      </c>
      <c r="F2951" s="654" t="str">
        <f>IF(M2951="R",VLOOKUP(D2951,'Routes and Directions'!$A$2:$D$283,3,FALSE),VLOOKUP(D2951,'Routes and Directions'!$A$2:$D$283,4,FALSE))</f>
        <v>EB</v>
      </c>
      <c r="H2951" s="646">
        <v>0.107</v>
      </c>
      <c r="I2951" s="646">
        <v>1.7250000000000001</v>
      </c>
      <c r="K2951" s="646">
        <v>0.107</v>
      </c>
      <c r="L2951" s="646">
        <v>1.7250000000000001</v>
      </c>
      <c r="M2951" s="646" t="s">
        <v>118</v>
      </c>
      <c r="N2951" s="657" t="s">
        <v>123</v>
      </c>
      <c r="O2951" s="646" t="s">
        <v>488</v>
      </c>
    </row>
    <row r="2952" spans="1:15">
      <c r="A2952" s="647">
        <v>2951</v>
      </c>
      <c r="B2952" s="647">
        <v>20</v>
      </c>
      <c r="C2952" s="646" t="s">
        <v>221</v>
      </c>
      <c r="D2952" s="646">
        <v>74</v>
      </c>
      <c r="F2952" s="654" t="str">
        <f>IF(M2952="R",VLOOKUP(D2952,'Routes and Directions'!$A$2:$D$283,3,FALSE),VLOOKUP(D2952,'Routes and Directions'!$A$2:$D$283,4,FALSE))</f>
        <v>EB</v>
      </c>
      <c r="H2952" s="646">
        <v>1.7250000000000001</v>
      </c>
      <c r="I2952" s="646">
        <v>2.0859999999999999</v>
      </c>
      <c r="K2952" s="646">
        <v>1.7250000000000001</v>
      </c>
      <c r="L2952" s="646">
        <v>2.0859999999999999</v>
      </c>
      <c r="M2952" s="646" t="s">
        <v>118</v>
      </c>
      <c r="N2952" s="657" t="s">
        <v>115</v>
      </c>
      <c r="O2952" s="646" t="s">
        <v>488</v>
      </c>
    </row>
    <row r="2953" spans="1:15">
      <c r="A2953" s="647">
        <v>2952</v>
      </c>
      <c r="B2953" s="647">
        <v>100</v>
      </c>
      <c r="C2953" s="646" t="s">
        <v>221</v>
      </c>
      <c r="D2953" s="646">
        <v>74</v>
      </c>
      <c r="F2953" s="654" t="str">
        <f>IF(M2953="R",VLOOKUP(D2953,'Routes and Directions'!$A$2:$D$283,3,FALSE),VLOOKUP(D2953,'Routes and Directions'!$A$2:$D$283,4,FALSE))</f>
        <v>EB</v>
      </c>
      <c r="G2953" s="646" t="s">
        <v>118</v>
      </c>
      <c r="H2953" s="646">
        <v>2.0859999999999999</v>
      </c>
      <c r="I2953" s="646">
        <v>2.65</v>
      </c>
      <c r="K2953" s="646">
        <v>2.0859999999999999</v>
      </c>
      <c r="L2953" s="646">
        <v>2.65</v>
      </c>
      <c r="M2953" s="646" t="s">
        <v>118</v>
      </c>
      <c r="N2953" s="657" t="s">
        <v>115</v>
      </c>
      <c r="O2953" s="646" t="s">
        <v>488</v>
      </c>
    </row>
    <row r="2954" spans="1:15">
      <c r="A2954" s="647">
        <v>2953</v>
      </c>
      <c r="B2954" s="647">
        <v>200</v>
      </c>
      <c r="C2954" s="646" t="s">
        <v>221</v>
      </c>
      <c r="D2954" s="646">
        <v>74</v>
      </c>
      <c r="F2954" s="654" t="str">
        <f>IF(M2954="R",VLOOKUP(D2954,'Routes and Directions'!$A$2:$D$283,3,FALSE),VLOOKUP(D2954,'Routes and Directions'!$A$2:$D$283,4,FALSE))</f>
        <v>EB</v>
      </c>
      <c r="H2954" s="646">
        <v>2.6539999999999999</v>
      </c>
      <c r="I2954" s="646">
        <v>16.599</v>
      </c>
      <c r="K2954" s="646">
        <v>2.65</v>
      </c>
      <c r="L2954" s="646">
        <v>16.594999999999999</v>
      </c>
      <c r="M2954" s="646" t="s">
        <v>118</v>
      </c>
      <c r="N2954" s="657" t="s">
        <v>115</v>
      </c>
      <c r="O2954" s="646" t="s">
        <v>488</v>
      </c>
    </row>
    <row r="2955" spans="1:15">
      <c r="A2955" s="647">
        <v>2954</v>
      </c>
      <c r="B2955" s="647">
        <v>2200</v>
      </c>
      <c r="C2955" s="646" t="s">
        <v>205</v>
      </c>
      <c r="D2955" s="646">
        <v>74</v>
      </c>
      <c r="F2955" s="654" t="str">
        <f>IF(M2955="R",VLOOKUP(D2955,'Routes and Directions'!$A$2:$D$283,3,FALSE),VLOOKUP(D2955,'Routes and Directions'!$A$2:$D$283,4,FALSE))</f>
        <v>EB</v>
      </c>
      <c r="H2955" s="646">
        <v>0</v>
      </c>
      <c r="I2955" s="646">
        <v>3.9969999999999999</v>
      </c>
      <c r="K2955" s="646">
        <v>16.594999999999999</v>
      </c>
      <c r="L2955" s="646">
        <v>20.591999999999999</v>
      </c>
      <c r="M2955" s="646" t="s">
        <v>118</v>
      </c>
      <c r="N2955" s="657" t="s">
        <v>115</v>
      </c>
      <c r="O2955" s="646" t="s">
        <v>488</v>
      </c>
    </row>
    <row r="2956" spans="1:15">
      <c r="A2956" s="647">
        <v>2955</v>
      </c>
      <c r="B2956" s="647">
        <v>2450</v>
      </c>
      <c r="C2956" s="646" t="s">
        <v>205</v>
      </c>
      <c r="D2956" s="646">
        <v>74</v>
      </c>
      <c r="F2956" s="654" t="str">
        <f>IF(M2956="R",VLOOKUP(D2956,'Routes and Directions'!$A$2:$D$283,3,FALSE),VLOOKUP(D2956,'Routes and Directions'!$A$2:$D$283,4,FALSE))</f>
        <v>EB</v>
      </c>
      <c r="G2956" s="646" t="s">
        <v>118</v>
      </c>
      <c r="H2956" s="646">
        <v>3.9969999999999999</v>
      </c>
      <c r="I2956" s="646">
        <v>4.4189999999999996</v>
      </c>
      <c r="K2956" s="646">
        <v>20.591999999999999</v>
      </c>
      <c r="L2956" s="646">
        <v>21.013999999999999</v>
      </c>
      <c r="M2956" s="646" t="s">
        <v>118</v>
      </c>
      <c r="N2956" s="657" t="s">
        <v>115</v>
      </c>
      <c r="O2956" s="646" t="s">
        <v>488</v>
      </c>
    </row>
    <row r="2957" spans="1:15">
      <c r="A2957" s="647">
        <v>2956</v>
      </c>
      <c r="B2957" s="647">
        <v>2500</v>
      </c>
      <c r="C2957" s="646" t="s">
        <v>205</v>
      </c>
      <c r="D2957" s="646">
        <v>74</v>
      </c>
      <c r="F2957" s="654" t="str">
        <f>IF(M2957="R",VLOOKUP(D2957,'Routes and Directions'!$A$2:$D$283,3,FALSE),VLOOKUP(D2957,'Routes and Directions'!$A$2:$D$283,4,FALSE))</f>
        <v>EB</v>
      </c>
      <c r="H2957" s="646">
        <v>4.4489999999999998</v>
      </c>
      <c r="I2957" s="646">
        <v>12.367000000000001</v>
      </c>
      <c r="K2957" s="646">
        <v>21.013999999999999</v>
      </c>
      <c r="L2957" s="646">
        <v>28.931999999999999</v>
      </c>
      <c r="M2957" s="646" t="s">
        <v>118</v>
      </c>
      <c r="N2957" s="657" t="s">
        <v>115</v>
      </c>
      <c r="O2957" s="646" t="s">
        <v>488</v>
      </c>
    </row>
    <row r="2958" spans="1:15">
      <c r="A2958" s="647">
        <v>2957</v>
      </c>
      <c r="B2958" s="647">
        <v>2500</v>
      </c>
      <c r="C2958" s="646" t="s">
        <v>205</v>
      </c>
      <c r="D2958" s="646">
        <v>74</v>
      </c>
      <c r="F2958" s="654" t="str">
        <f>IF(M2958="R",VLOOKUP(D2958,'Routes and Directions'!$A$2:$D$283,3,FALSE),VLOOKUP(D2958,'Routes and Directions'!$A$2:$D$283,4,FALSE))</f>
        <v>EB</v>
      </c>
      <c r="H2958" s="646">
        <v>12.367000000000001</v>
      </c>
      <c r="I2958" s="646">
        <v>13.01</v>
      </c>
      <c r="K2958" s="646">
        <v>28.931999999999999</v>
      </c>
      <c r="L2958" s="646">
        <v>29.574999999999999</v>
      </c>
      <c r="M2958" s="646" t="s">
        <v>118</v>
      </c>
      <c r="N2958" s="657" t="s">
        <v>123</v>
      </c>
      <c r="O2958" s="646" t="s">
        <v>488</v>
      </c>
    </row>
    <row r="2959" spans="1:15">
      <c r="A2959" s="647">
        <v>2958</v>
      </c>
      <c r="B2959" s="647">
        <v>2500</v>
      </c>
      <c r="C2959" s="646" t="s">
        <v>205</v>
      </c>
      <c r="D2959" s="646">
        <v>74</v>
      </c>
      <c r="F2959" s="654" t="str">
        <f>IF(M2959="R",VLOOKUP(D2959,'Routes and Directions'!$A$2:$D$283,3,FALSE),VLOOKUP(D2959,'Routes and Directions'!$A$2:$D$283,4,FALSE))</f>
        <v>EB</v>
      </c>
      <c r="H2959" s="646">
        <v>13.01</v>
      </c>
      <c r="I2959" s="646">
        <v>13.516</v>
      </c>
      <c r="K2959" s="646">
        <v>29.574999999999999</v>
      </c>
      <c r="L2959" s="646">
        <v>30.081</v>
      </c>
      <c r="M2959" s="646" t="s">
        <v>118</v>
      </c>
      <c r="N2959" s="657" t="s">
        <v>115</v>
      </c>
      <c r="O2959" s="646" t="s">
        <v>488</v>
      </c>
    </row>
    <row r="2960" spans="1:15">
      <c r="A2960" s="647">
        <v>2959</v>
      </c>
      <c r="B2960" s="647">
        <v>2500</v>
      </c>
      <c r="C2960" s="646" t="s">
        <v>205</v>
      </c>
      <c r="D2960" s="646">
        <v>74</v>
      </c>
      <c r="F2960" s="654" t="str">
        <f>IF(M2960="R",VLOOKUP(D2960,'Routes and Directions'!$A$2:$D$283,3,FALSE),VLOOKUP(D2960,'Routes and Directions'!$A$2:$D$283,4,FALSE))</f>
        <v>EB</v>
      </c>
      <c r="H2960" s="646">
        <v>13.516</v>
      </c>
      <c r="I2960" s="646">
        <v>13.791</v>
      </c>
      <c r="K2960" s="646">
        <v>30.081</v>
      </c>
      <c r="L2960" s="646">
        <v>30.356000000000002</v>
      </c>
      <c r="M2960" s="646" t="s">
        <v>118</v>
      </c>
      <c r="N2960" s="657" t="s">
        <v>123</v>
      </c>
      <c r="O2960" s="646" t="s">
        <v>488</v>
      </c>
    </row>
    <row r="2961" spans="1:15">
      <c r="A2961" s="647">
        <v>2960</v>
      </c>
      <c r="B2961" s="647">
        <v>2500</v>
      </c>
      <c r="C2961" s="646" t="s">
        <v>205</v>
      </c>
      <c r="D2961" s="646">
        <v>74</v>
      </c>
      <c r="F2961" s="654" t="str">
        <f>IF(M2961="R",VLOOKUP(D2961,'Routes and Directions'!$A$2:$D$283,3,FALSE),VLOOKUP(D2961,'Routes and Directions'!$A$2:$D$283,4,FALSE))</f>
        <v>EB</v>
      </c>
      <c r="H2961" s="646">
        <v>13.791</v>
      </c>
      <c r="I2961" s="646">
        <v>14.19</v>
      </c>
      <c r="K2961" s="646">
        <v>30.356000000000002</v>
      </c>
      <c r="L2961" s="646">
        <v>30.754999999999999</v>
      </c>
      <c r="M2961" s="646" t="s">
        <v>118</v>
      </c>
      <c r="N2961" s="657" t="s">
        <v>115</v>
      </c>
      <c r="O2961" s="646" t="s">
        <v>488</v>
      </c>
    </row>
    <row r="2962" spans="1:15">
      <c r="A2962" s="647">
        <v>2961</v>
      </c>
      <c r="B2962" s="647">
        <v>3402</v>
      </c>
      <c r="C2962" s="646" t="s">
        <v>205</v>
      </c>
      <c r="D2962" s="646">
        <v>74</v>
      </c>
      <c r="F2962" s="654" t="str">
        <f>IF(M2962="R",VLOOKUP(D2962,'Routes and Directions'!$A$2:$D$283,3,FALSE),VLOOKUP(D2962,'Routes and Directions'!$A$2:$D$283,4,FALSE))</f>
        <v>EB</v>
      </c>
      <c r="G2962" s="646" t="s">
        <v>118</v>
      </c>
      <c r="H2962" s="646">
        <v>14.19</v>
      </c>
      <c r="I2962" s="646">
        <v>16.3</v>
      </c>
      <c r="K2962" s="646">
        <v>30.754999999999999</v>
      </c>
      <c r="L2962" s="646">
        <v>32.865000000000002</v>
      </c>
      <c r="M2962" s="646" t="s">
        <v>118</v>
      </c>
      <c r="N2962" s="657" t="s">
        <v>115</v>
      </c>
      <c r="O2962" s="646" t="s">
        <v>488</v>
      </c>
    </row>
    <row r="2963" spans="1:15">
      <c r="A2963" s="647">
        <v>2962</v>
      </c>
      <c r="B2963" s="647">
        <v>3402</v>
      </c>
      <c r="C2963" s="646" t="s">
        <v>205</v>
      </c>
      <c r="D2963" s="646">
        <v>74</v>
      </c>
      <c r="F2963" s="654" t="str">
        <f>IF(M2963="R",VLOOKUP(D2963,'Routes and Directions'!$A$2:$D$283,3,FALSE),VLOOKUP(D2963,'Routes and Directions'!$A$2:$D$283,4,FALSE))</f>
        <v>EB</v>
      </c>
      <c r="G2963" s="646" t="s">
        <v>118</v>
      </c>
      <c r="H2963" s="646">
        <v>16.3</v>
      </c>
      <c r="I2963" s="646">
        <v>16.335000000000001</v>
      </c>
      <c r="K2963" s="646">
        <v>32.865000000000002</v>
      </c>
      <c r="L2963" s="646">
        <v>32.9</v>
      </c>
      <c r="M2963" s="646" t="s">
        <v>118</v>
      </c>
      <c r="N2963" s="657" t="s">
        <v>123</v>
      </c>
      <c r="O2963" s="646" t="s">
        <v>488</v>
      </c>
    </row>
    <row r="2964" spans="1:15">
      <c r="A2964" s="647">
        <v>2963</v>
      </c>
      <c r="B2964" s="647">
        <v>5200</v>
      </c>
      <c r="C2964" s="646" t="s">
        <v>205</v>
      </c>
      <c r="D2964" s="646">
        <v>74</v>
      </c>
      <c r="F2964" s="654" t="str">
        <f>IF(M2964="R",VLOOKUP(D2964,'Routes and Directions'!$A$2:$D$283,3,FALSE),VLOOKUP(D2964,'Routes and Directions'!$A$2:$D$283,4,FALSE))</f>
        <v>EB</v>
      </c>
      <c r="H2964" s="646">
        <v>17.239000000000001</v>
      </c>
      <c r="I2964" s="646">
        <v>17.324000000000002</v>
      </c>
      <c r="K2964" s="646">
        <v>32.9</v>
      </c>
      <c r="L2964" s="646">
        <v>32.984999999999999</v>
      </c>
      <c r="M2964" s="646" t="s">
        <v>118</v>
      </c>
      <c r="N2964" s="657" t="s">
        <v>123</v>
      </c>
      <c r="O2964" s="646" t="s">
        <v>488</v>
      </c>
    </row>
    <row r="2965" spans="1:15">
      <c r="A2965" s="647">
        <v>2964</v>
      </c>
      <c r="B2965" s="647">
        <v>5200</v>
      </c>
      <c r="C2965" s="646" t="s">
        <v>205</v>
      </c>
      <c r="D2965" s="646">
        <v>74</v>
      </c>
      <c r="F2965" s="654" t="str">
        <f>IF(M2965="R",VLOOKUP(D2965,'Routes and Directions'!$A$2:$D$283,3,FALSE),VLOOKUP(D2965,'Routes and Directions'!$A$2:$D$283,4,FALSE))</f>
        <v>EB</v>
      </c>
      <c r="H2965" s="646">
        <v>17.324000000000002</v>
      </c>
      <c r="I2965" s="646">
        <v>23.25</v>
      </c>
      <c r="K2965" s="646">
        <v>32.984999999999999</v>
      </c>
      <c r="L2965" s="646">
        <v>38.911000000000001</v>
      </c>
      <c r="M2965" s="646" t="s">
        <v>118</v>
      </c>
      <c r="N2965" s="657" t="s">
        <v>115</v>
      </c>
      <c r="O2965" s="646" t="s">
        <v>488</v>
      </c>
    </row>
    <row r="2966" spans="1:15">
      <c r="A2966" s="647">
        <v>2965</v>
      </c>
      <c r="B2966" s="647">
        <v>6568</v>
      </c>
      <c r="C2966" s="646" t="s">
        <v>205</v>
      </c>
      <c r="D2966" s="646">
        <v>74</v>
      </c>
      <c r="F2966" s="654" t="str">
        <f>IF(M2966="R",VLOOKUP(D2966,'Routes and Directions'!$A$2:$D$283,3,FALSE),VLOOKUP(D2966,'Routes and Directions'!$A$2:$D$283,4,FALSE))</f>
        <v>EB</v>
      </c>
      <c r="G2966" s="646" t="s">
        <v>118</v>
      </c>
      <c r="H2966" s="646">
        <v>23.25</v>
      </c>
      <c r="I2966" s="646">
        <v>23.6</v>
      </c>
      <c r="K2966" s="646">
        <v>38.911000000000001</v>
      </c>
      <c r="L2966" s="646">
        <v>39.261000000000003</v>
      </c>
      <c r="M2966" s="646" t="s">
        <v>118</v>
      </c>
      <c r="N2966" s="657" t="s">
        <v>115</v>
      </c>
      <c r="O2966" s="646" t="s">
        <v>488</v>
      </c>
    </row>
    <row r="2967" spans="1:15">
      <c r="A2967" s="647">
        <v>2966</v>
      </c>
      <c r="B2967" s="647">
        <v>6705</v>
      </c>
      <c r="C2967" s="646" t="s">
        <v>205</v>
      </c>
      <c r="D2967" s="646">
        <v>74</v>
      </c>
      <c r="F2967" s="654" t="str">
        <f>IF(M2967="R",VLOOKUP(D2967,'Routes and Directions'!$A$2:$D$283,3,FALSE),VLOOKUP(D2967,'Routes and Directions'!$A$2:$D$283,4,FALSE))</f>
        <v>EB</v>
      </c>
      <c r="H2967" s="646">
        <v>23.606000000000002</v>
      </c>
      <c r="I2967" s="646">
        <v>27.184000000000001</v>
      </c>
      <c r="K2967" s="646">
        <v>39.261000000000003</v>
      </c>
      <c r="L2967" s="646">
        <v>42.838999999999999</v>
      </c>
      <c r="M2967" s="646" t="s">
        <v>118</v>
      </c>
      <c r="N2967" s="657" t="s">
        <v>115</v>
      </c>
      <c r="O2967" s="646" t="s">
        <v>488</v>
      </c>
    </row>
    <row r="2968" spans="1:15">
      <c r="A2968" s="647">
        <v>2967</v>
      </c>
      <c r="B2968" s="647">
        <v>6705</v>
      </c>
      <c r="C2968" s="646" t="s">
        <v>205</v>
      </c>
      <c r="D2968" s="646">
        <v>74</v>
      </c>
      <c r="F2968" s="654" t="str">
        <f>IF(M2968="R",VLOOKUP(D2968,'Routes and Directions'!$A$2:$D$283,3,FALSE),VLOOKUP(D2968,'Routes and Directions'!$A$2:$D$283,4,FALSE))</f>
        <v>EB</v>
      </c>
      <c r="H2968" s="646">
        <v>27.184000000000001</v>
      </c>
      <c r="I2968" s="646">
        <v>27.353999999999999</v>
      </c>
      <c r="K2968" s="646">
        <v>42.838999999999999</v>
      </c>
      <c r="L2968" s="646">
        <v>43.009</v>
      </c>
      <c r="M2968" s="646" t="s">
        <v>118</v>
      </c>
      <c r="N2968" s="657" t="s">
        <v>123</v>
      </c>
      <c r="O2968" s="646" t="s">
        <v>488</v>
      </c>
    </row>
    <row r="2969" spans="1:15">
      <c r="A2969" s="647">
        <v>2968</v>
      </c>
      <c r="B2969" s="647">
        <v>6705</v>
      </c>
      <c r="C2969" s="646" t="s">
        <v>205</v>
      </c>
      <c r="D2969" s="646">
        <v>74</v>
      </c>
      <c r="F2969" s="654" t="str">
        <f>IF(M2969="R",VLOOKUP(D2969,'Routes and Directions'!$A$2:$D$283,3,FALSE),VLOOKUP(D2969,'Routes and Directions'!$A$2:$D$283,4,FALSE))</f>
        <v>EB</v>
      </c>
      <c r="H2969" s="646">
        <v>27.353999999999999</v>
      </c>
      <c r="I2969" s="646">
        <v>27.53</v>
      </c>
      <c r="K2969" s="646">
        <v>43.009</v>
      </c>
      <c r="L2969" s="646">
        <v>43.185000000000002</v>
      </c>
      <c r="M2969" s="646" t="s">
        <v>118</v>
      </c>
      <c r="N2969" s="657" t="s">
        <v>115</v>
      </c>
      <c r="O2969" s="646" t="s">
        <v>488</v>
      </c>
    </row>
    <row r="2970" spans="1:15">
      <c r="A2970" s="647">
        <v>2969</v>
      </c>
      <c r="B2970" s="647">
        <v>8500</v>
      </c>
      <c r="C2970" s="646" t="s">
        <v>205</v>
      </c>
      <c r="D2970" s="646">
        <v>74</v>
      </c>
      <c r="F2970" s="654" t="str">
        <f>IF(M2970="R",VLOOKUP(D2970,'Routes and Directions'!$A$2:$D$283,3,FALSE),VLOOKUP(D2970,'Routes and Directions'!$A$2:$D$283,4,FALSE))</f>
        <v>EB</v>
      </c>
      <c r="H2970" s="646">
        <v>27.54</v>
      </c>
      <c r="I2970" s="646">
        <v>29.25</v>
      </c>
      <c r="K2970" s="646">
        <v>43.185000000000002</v>
      </c>
      <c r="L2970" s="646">
        <v>44.895000000000003</v>
      </c>
      <c r="M2970" s="646" t="s">
        <v>118</v>
      </c>
      <c r="N2970" s="657" t="s">
        <v>123</v>
      </c>
      <c r="O2970" s="646" t="s">
        <v>488</v>
      </c>
    </row>
    <row r="2971" spans="1:15">
      <c r="A2971" s="647">
        <v>2970</v>
      </c>
      <c r="B2971" s="647">
        <v>8500</v>
      </c>
      <c r="C2971" s="646" t="s">
        <v>205</v>
      </c>
      <c r="D2971" s="646">
        <v>74</v>
      </c>
      <c r="F2971" s="654" t="str">
        <f>IF(M2971="R",VLOOKUP(D2971,'Routes and Directions'!$A$2:$D$283,3,FALSE),VLOOKUP(D2971,'Routes and Directions'!$A$2:$D$283,4,FALSE))</f>
        <v>EB</v>
      </c>
      <c r="H2971" s="646">
        <v>29.25</v>
      </c>
      <c r="I2971" s="646">
        <v>31.3</v>
      </c>
      <c r="K2971" s="646">
        <v>44.895000000000003</v>
      </c>
      <c r="L2971" s="646">
        <v>46.945</v>
      </c>
      <c r="M2971" s="646" t="s">
        <v>118</v>
      </c>
      <c r="N2971" s="657" t="s">
        <v>115</v>
      </c>
      <c r="O2971" s="646" t="s">
        <v>488</v>
      </c>
    </row>
    <row r="2972" spans="1:15">
      <c r="A2972" s="647">
        <v>2971</v>
      </c>
      <c r="B2972" s="647">
        <v>9580</v>
      </c>
      <c r="C2972" s="646" t="s">
        <v>205</v>
      </c>
      <c r="D2972" s="646">
        <v>74</v>
      </c>
      <c r="F2972" s="654" t="str">
        <f>IF(M2972="R",VLOOKUP(D2972,'Routes and Directions'!$A$2:$D$283,3,FALSE),VLOOKUP(D2972,'Routes and Directions'!$A$2:$D$283,4,FALSE))</f>
        <v>EB</v>
      </c>
      <c r="H2972" s="646">
        <v>31.3</v>
      </c>
      <c r="I2972" s="646">
        <v>34.953000000000003</v>
      </c>
      <c r="K2972" s="646">
        <v>46.945</v>
      </c>
      <c r="L2972" s="646">
        <v>50.597999999999999</v>
      </c>
      <c r="M2972" s="646" t="s">
        <v>118</v>
      </c>
      <c r="N2972" s="657" t="s">
        <v>123</v>
      </c>
      <c r="O2972" s="646" t="s">
        <v>488</v>
      </c>
    </row>
    <row r="2973" spans="1:15">
      <c r="A2973" s="647">
        <v>2972</v>
      </c>
      <c r="B2973" s="647">
        <v>9800</v>
      </c>
      <c r="C2973" s="646" t="s">
        <v>205</v>
      </c>
      <c r="D2973" s="646">
        <v>74</v>
      </c>
      <c r="F2973" s="654" t="str">
        <f>IF(M2973="R",VLOOKUP(D2973,'Routes and Directions'!$A$2:$D$283,3,FALSE),VLOOKUP(D2973,'Routes and Directions'!$A$2:$D$283,4,FALSE))</f>
        <v>EB</v>
      </c>
      <c r="H2973" s="646">
        <v>34.953000000000003</v>
      </c>
      <c r="I2973" s="646">
        <v>35.926000000000002</v>
      </c>
      <c r="K2973" s="646">
        <v>50.597999999999999</v>
      </c>
      <c r="L2973" s="646">
        <v>51.570999999999998</v>
      </c>
      <c r="M2973" s="646" t="s">
        <v>118</v>
      </c>
      <c r="N2973" s="657" t="s">
        <v>115</v>
      </c>
      <c r="O2973" s="646" t="s">
        <v>488</v>
      </c>
    </row>
    <row r="2974" spans="1:15">
      <c r="A2974" s="647">
        <v>2973</v>
      </c>
      <c r="B2974" s="647">
        <v>9800</v>
      </c>
      <c r="C2974" s="646" t="s">
        <v>205</v>
      </c>
      <c r="D2974" s="646">
        <v>74</v>
      </c>
      <c r="F2974" s="654" t="str">
        <f>IF(M2974="R",VLOOKUP(D2974,'Routes and Directions'!$A$2:$D$283,3,FALSE),VLOOKUP(D2974,'Routes and Directions'!$A$2:$D$283,4,FALSE))</f>
        <v>EB</v>
      </c>
      <c r="H2974" s="646">
        <v>35.926000000000002</v>
      </c>
      <c r="I2974" s="646">
        <v>36.03</v>
      </c>
      <c r="K2974" s="646">
        <v>51.570999999999998</v>
      </c>
      <c r="L2974" s="646">
        <v>51.674999999999997</v>
      </c>
      <c r="M2974" s="646" t="s">
        <v>118</v>
      </c>
      <c r="N2974" s="657" t="s">
        <v>123</v>
      </c>
      <c r="O2974" s="646" t="s">
        <v>488</v>
      </c>
    </row>
    <row r="2975" spans="1:15">
      <c r="A2975" s="647">
        <v>2974</v>
      </c>
      <c r="B2975" s="647">
        <v>9800</v>
      </c>
      <c r="C2975" s="646" t="s">
        <v>205</v>
      </c>
      <c r="D2975" s="646">
        <v>74</v>
      </c>
      <c r="F2975" s="654" t="str">
        <f>IF(M2975="R",VLOOKUP(D2975,'Routes and Directions'!$A$2:$D$283,3,FALSE),VLOOKUP(D2975,'Routes and Directions'!$A$2:$D$283,4,FALSE))</f>
        <v>EB</v>
      </c>
      <c r="H2975" s="646">
        <v>36.03</v>
      </c>
      <c r="I2975" s="646">
        <v>37.427999999999997</v>
      </c>
      <c r="K2975" s="646">
        <v>51.674999999999997</v>
      </c>
      <c r="L2975" s="646">
        <v>53.073</v>
      </c>
      <c r="M2975" s="646" t="s">
        <v>118</v>
      </c>
      <c r="N2975" s="657" t="s">
        <v>115</v>
      </c>
      <c r="O2975" s="646" t="s">
        <v>488</v>
      </c>
    </row>
    <row r="2976" spans="1:15">
      <c r="A2976" s="647">
        <v>2975</v>
      </c>
      <c r="B2976" s="647">
        <v>9800</v>
      </c>
      <c r="C2976" s="646" t="s">
        <v>205</v>
      </c>
      <c r="D2976" s="646">
        <v>74</v>
      </c>
      <c r="F2976" s="654" t="str">
        <f>IF(M2976="R",VLOOKUP(D2976,'Routes and Directions'!$A$2:$D$283,3,FALSE),VLOOKUP(D2976,'Routes and Directions'!$A$2:$D$283,4,FALSE))</f>
        <v>EB</v>
      </c>
      <c r="H2976" s="646">
        <v>37.427999999999997</v>
      </c>
      <c r="I2976" s="646">
        <v>39.487000000000002</v>
      </c>
      <c r="K2976" s="646">
        <v>53.073</v>
      </c>
      <c r="L2976" s="646">
        <v>55.131999999999998</v>
      </c>
      <c r="M2976" s="646" t="s">
        <v>118</v>
      </c>
      <c r="N2976" s="657" t="s">
        <v>123</v>
      </c>
      <c r="O2976" s="646" t="s">
        <v>488</v>
      </c>
    </row>
    <row r="2977" spans="1:15">
      <c r="A2977" s="647">
        <v>2976</v>
      </c>
      <c r="B2977" s="647">
        <v>11700</v>
      </c>
      <c r="C2977" s="646" t="s">
        <v>205</v>
      </c>
      <c r="D2977" s="646">
        <v>74</v>
      </c>
      <c r="F2977" s="654" t="str">
        <f>IF(M2977="R",VLOOKUP(D2977,'Routes and Directions'!$A$2:$D$283,3,FALSE),VLOOKUP(D2977,'Routes and Directions'!$A$2:$D$283,4,FALSE))</f>
        <v>EB</v>
      </c>
      <c r="H2977" s="646">
        <v>39.588000000000001</v>
      </c>
      <c r="I2977" s="646">
        <v>40.838000000000001</v>
      </c>
      <c r="K2977" s="646">
        <v>55.131999999999998</v>
      </c>
      <c r="L2977" s="646">
        <v>56.381999999999998</v>
      </c>
      <c r="M2977" s="646" t="s">
        <v>118</v>
      </c>
      <c r="N2977" s="657" t="s">
        <v>123</v>
      </c>
      <c r="O2977" s="646" t="s">
        <v>488</v>
      </c>
    </row>
    <row r="2978" spans="1:15">
      <c r="A2978" s="647">
        <v>2977</v>
      </c>
      <c r="B2978" s="647">
        <v>11700</v>
      </c>
      <c r="C2978" s="646" t="s">
        <v>205</v>
      </c>
      <c r="D2978" s="646">
        <v>74</v>
      </c>
      <c r="F2978" s="654" t="str">
        <f>IF(M2978="R",VLOOKUP(D2978,'Routes and Directions'!$A$2:$D$283,3,FALSE),VLOOKUP(D2978,'Routes and Directions'!$A$2:$D$283,4,FALSE))</f>
        <v>EB</v>
      </c>
      <c r="H2978" s="646">
        <v>40.838000000000001</v>
      </c>
      <c r="I2978" s="646">
        <v>41.088999999999999</v>
      </c>
      <c r="K2978" s="646">
        <v>56.381999999999998</v>
      </c>
      <c r="L2978" s="646">
        <v>56.633000000000003</v>
      </c>
      <c r="M2978" s="646" t="s">
        <v>118</v>
      </c>
      <c r="N2978" s="657" t="s">
        <v>115</v>
      </c>
      <c r="O2978" s="646" t="s">
        <v>488</v>
      </c>
    </row>
    <row r="2979" spans="1:15">
      <c r="A2979" s="647">
        <v>2978</v>
      </c>
      <c r="B2979" s="647">
        <v>11700</v>
      </c>
      <c r="C2979" s="646" t="s">
        <v>205</v>
      </c>
      <c r="D2979" s="646">
        <v>74</v>
      </c>
      <c r="F2979" s="654" t="str">
        <f>IF(M2979="R",VLOOKUP(D2979,'Routes and Directions'!$A$2:$D$283,3,FALSE),VLOOKUP(D2979,'Routes and Directions'!$A$2:$D$283,4,FALSE))</f>
        <v>EB</v>
      </c>
      <c r="H2979" s="646">
        <v>41.088999999999999</v>
      </c>
      <c r="I2979" s="646">
        <v>46.93</v>
      </c>
      <c r="K2979" s="646">
        <v>56.633000000000003</v>
      </c>
      <c r="L2979" s="646">
        <v>62.473999999999997</v>
      </c>
      <c r="M2979" s="646" t="s">
        <v>118</v>
      </c>
      <c r="N2979" s="657" t="s">
        <v>123</v>
      </c>
      <c r="O2979" s="646" t="s">
        <v>488</v>
      </c>
    </row>
    <row r="2980" spans="1:15">
      <c r="A2980" s="647">
        <v>2979</v>
      </c>
      <c r="B2980" s="647">
        <v>12700</v>
      </c>
      <c r="C2980" s="646" t="s">
        <v>205</v>
      </c>
      <c r="D2980" s="646">
        <v>74</v>
      </c>
      <c r="F2980" s="654" t="str">
        <f>IF(M2980="R",VLOOKUP(D2980,'Routes and Directions'!$A$2:$D$283,3,FALSE),VLOOKUP(D2980,'Routes and Directions'!$A$2:$D$283,4,FALSE))</f>
        <v>EB</v>
      </c>
      <c r="H2980" s="646">
        <v>46.93</v>
      </c>
      <c r="I2980" s="646">
        <v>46.973999999999997</v>
      </c>
      <c r="K2980" s="646">
        <v>62.473999999999997</v>
      </c>
      <c r="L2980" s="646">
        <v>62.518000000000001</v>
      </c>
      <c r="M2980" s="646" t="s">
        <v>118</v>
      </c>
      <c r="N2980" s="657" t="s">
        <v>115</v>
      </c>
      <c r="O2980" s="646" t="s">
        <v>488</v>
      </c>
    </row>
    <row r="2981" spans="1:15">
      <c r="A2981" s="647">
        <v>2980</v>
      </c>
      <c r="B2981" s="647">
        <v>14000</v>
      </c>
      <c r="C2981" s="646" t="s">
        <v>205</v>
      </c>
      <c r="D2981" s="646">
        <v>74</v>
      </c>
      <c r="F2981" s="654" t="str">
        <f>IF(M2981="R",VLOOKUP(D2981,'Routes and Directions'!$A$2:$D$283,3,FALSE),VLOOKUP(D2981,'Routes and Directions'!$A$2:$D$283,4,FALSE))</f>
        <v>EB</v>
      </c>
      <c r="G2981" s="646" t="s">
        <v>118</v>
      </c>
      <c r="H2981" s="646">
        <v>46.973999999999997</v>
      </c>
      <c r="I2981" s="646">
        <v>47.433</v>
      </c>
      <c r="K2981" s="646">
        <v>62.518000000000001</v>
      </c>
      <c r="L2981" s="646">
        <v>62.976999999999997</v>
      </c>
      <c r="M2981" s="646" t="s">
        <v>118</v>
      </c>
      <c r="N2981" s="657" t="s">
        <v>115</v>
      </c>
      <c r="O2981" s="646" t="s">
        <v>488</v>
      </c>
    </row>
    <row r="2982" spans="1:15">
      <c r="A2982" s="647">
        <v>2981</v>
      </c>
      <c r="B2982" s="647">
        <v>14100</v>
      </c>
      <c r="C2982" s="646" t="s">
        <v>205</v>
      </c>
      <c r="D2982" s="646">
        <v>74</v>
      </c>
      <c r="F2982" s="654" t="str">
        <f>IF(M2982="R",VLOOKUP(D2982,'Routes and Directions'!$A$2:$D$283,3,FALSE),VLOOKUP(D2982,'Routes and Directions'!$A$2:$D$283,4,FALSE))</f>
        <v>EB</v>
      </c>
      <c r="H2982" s="646">
        <v>47.47</v>
      </c>
      <c r="I2982" s="646">
        <v>47.847999999999999</v>
      </c>
      <c r="K2982" s="646">
        <v>62.976999999999997</v>
      </c>
      <c r="L2982" s="646">
        <v>63.354999999999997</v>
      </c>
      <c r="M2982" s="646" t="s">
        <v>118</v>
      </c>
      <c r="N2982" s="657" t="s">
        <v>123</v>
      </c>
      <c r="O2982" s="646" t="s">
        <v>488</v>
      </c>
    </row>
    <row r="2983" spans="1:15">
      <c r="A2983" s="647">
        <v>2982</v>
      </c>
      <c r="B2983" s="647">
        <v>14100</v>
      </c>
      <c r="C2983" s="646" t="s">
        <v>205</v>
      </c>
      <c r="D2983" s="646">
        <v>74</v>
      </c>
      <c r="F2983" s="654" t="str">
        <f>IF(M2983="R",VLOOKUP(D2983,'Routes and Directions'!$A$2:$D$283,3,FALSE),VLOOKUP(D2983,'Routes and Directions'!$A$2:$D$283,4,FALSE))</f>
        <v>EB</v>
      </c>
      <c r="H2983" s="646">
        <v>47.847999999999999</v>
      </c>
      <c r="I2983" s="646">
        <v>48.603999999999999</v>
      </c>
      <c r="K2983" s="646">
        <v>63.354999999999997</v>
      </c>
      <c r="L2983" s="646">
        <v>64.111000000000004</v>
      </c>
      <c r="M2983" s="646" t="s">
        <v>118</v>
      </c>
      <c r="N2983" s="657" t="s">
        <v>115</v>
      </c>
      <c r="O2983" s="646" t="s">
        <v>488</v>
      </c>
    </row>
    <row r="2984" spans="1:15">
      <c r="A2984" s="647">
        <v>2983</v>
      </c>
      <c r="B2984" s="647">
        <v>14600</v>
      </c>
      <c r="C2984" s="646" t="s">
        <v>205</v>
      </c>
      <c r="D2984" s="646">
        <v>74</v>
      </c>
      <c r="F2984" s="654" t="str">
        <f>IF(M2984="R",VLOOKUP(D2984,'Routes and Directions'!$A$2:$D$283,3,FALSE),VLOOKUP(D2984,'Routes and Directions'!$A$2:$D$283,4,FALSE))</f>
        <v>EB</v>
      </c>
      <c r="G2984" s="646" t="s">
        <v>118</v>
      </c>
      <c r="H2984" s="646">
        <v>48.603999999999999</v>
      </c>
      <c r="I2984" s="646">
        <v>49.143999999999998</v>
      </c>
      <c r="K2984" s="646">
        <v>64.111000000000004</v>
      </c>
      <c r="L2984" s="646">
        <v>64.650999999999996</v>
      </c>
      <c r="M2984" s="646" t="s">
        <v>118</v>
      </c>
      <c r="N2984" s="657" t="s">
        <v>115</v>
      </c>
      <c r="O2984" s="646" t="s">
        <v>488</v>
      </c>
    </row>
    <row r="2985" spans="1:15">
      <c r="A2985" s="647">
        <v>2984</v>
      </c>
      <c r="B2985" s="647">
        <v>14700</v>
      </c>
      <c r="C2985" s="646" t="s">
        <v>205</v>
      </c>
      <c r="D2985" s="646">
        <v>74</v>
      </c>
      <c r="F2985" s="654" t="str">
        <f>IF(M2985="R",VLOOKUP(D2985,'Routes and Directions'!$A$2:$D$283,3,FALSE),VLOOKUP(D2985,'Routes and Directions'!$A$2:$D$283,4,FALSE))</f>
        <v>EB</v>
      </c>
      <c r="H2985" s="646">
        <v>49.16</v>
      </c>
      <c r="I2985" s="646">
        <v>91.974000000000004</v>
      </c>
      <c r="K2985" s="646">
        <v>64.650999999999996</v>
      </c>
      <c r="L2985" s="646">
        <v>107.465</v>
      </c>
      <c r="M2985" s="646" t="s">
        <v>118</v>
      </c>
      <c r="N2985" s="657" t="s">
        <v>115</v>
      </c>
      <c r="O2985" s="646" t="s">
        <v>488</v>
      </c>
    </row>
    <row r="2986" spans="1:15">
      <c r="A2986" s="647">
        <v>2985</v>
      </c>
      <c r="B2986" s="647">
        <v>19402</v>
      </c>
      <c r="C2986" s="646" t="s">
        <v>205</v>
      </c>
      <c r="D2986" s="646">
        <v>74</v>
      </c>
      <c r="F2986" s="654" t="str">
        <f>IF(M2986="R",VLOOKUP(D2986,'Routes and Directions'!$A$2:$D$283,3,FALSE),VLOOKUP(D2986,'Routes and Directions'!$A$2:$D$283,4,FALSE))</f>
        <v>EB</v>
      </c>
      <c r="G2986" s="646" t="s">
        <v>118</v>
      </c>
      <c r="H2986" s="646">
        <v>91.974000000000004</v>
      </c>
      <c r="I2986" s="646">
        <v>92.385999999999996</v>
      </c>
      <c r="K2986" s="646">
        <v>107.465</v>
      </c>
      <c r="L2986" s="646">
        <v>107.877</v>
      </c>
      <c r="M2986" s="646" t="s">
        <v>118</v>
      </c>
      <c r="N2986" s="657" t="s">
        <v>115</v>
      </c>
      <c r="O2986" s="646" t="s">
        <v>488</v>
      </c>
    </row>
    <row r="2987" spans="1:15">
      <c r="A2987" s="647">
        <v>2986</v>
      </c>
      <c r="B2987" s="647">
        <v>19406</v>
      </c>
      <c r="C2987" s="646" t="s">
        <v>205</v>
      </c>
      <c r="D2987" s="646">
        <v>74</v>
      </c>
      <c r="F2987" s="654" t="str">
        <f>IF(M2987="R",VLOOKUP(D2987,'Routes and Directions'!$A$2:$D$283,3,FALSE),VLOOKUP(D2987,'Routes and Directions'!$A$2:$D$283,4,FALSE))</f>
        <v>EB</v>
      </c>
      <c r="H2987" s="646">
        <v>92.424000000000007</v>
      </c>
      <c r="I2987" s="646">
        <v>93.909000000000006</v>
      </c>
      <c r="K2987" s="646">
        <v>107.877</v>
      </c>
      <c r="L2987" s="646">
        <v>109.36199999999999</v>
      </c>
      <c r="M2987" s="646" t="s">
        <v>118</v>
      </c>
      <c r="N2987" s="657" t="s">
        <v>115</v>
      </c>
      <c r="O2987" s="646" t="s">
        <v>488</v>
      </c>
    </row>
    <row r="2988" spans="1:15">
      <c r="A2988" s="647">
        <v>2987</v>
      </c>
      <c r="B2988" s="647">
        <v>19406</v>
      </c>
      <c r="C2988" s="646" t="s">
        <v>205</v>
      </c>
      <c r="D2988" s="646">
        <v>74</v>
      </c>
      <c r="F2988" s="654" t="str">
        <f>IF(M2988="R",VLOOKUP(D2988,'Routes and Directions'!$A$2:$D$283,3,FALSE),VLOOKUP(D2988,'Routes and Directions'!$A$2:$D$283,4,FALSE))</f>
        <v>EB</v>
      </c>
      <c r="H2988" s="646">
        <v>93.909000000000006</v>
      </c>
      <c r="I2988" s="646">
        <v>95.891000000000005</v>
      </c>
      <c r="K2988" s="646">
        <v>109.36199999999999</v>
      </c>
      <c r="L2988" s="646">
        <v>111.34399999999999</v>
      </c>
      <c r="M2988" s="646" t="s">
        <v>118</v>
      </c>
      <c r="N2988" s="657" t="s">
        <v>123</v>
      </c>
      <c r="O2988" s="646" t="s">
        <v>488</v>
      </c>
    </row>
    <row r="2989" spans="1:15">
      <c r="A2989" s="647">
        <v>2988</v>
      </c>
      <c r="B2989" s="647">
        <v>19800</v>
      </c>
      <c r="C2989" s="646" t="s">
        <v>205</v>
      </c>
      <c r="D2989" s="646">
        <v>74</v>
      </c>
      <c r="F2989" s="654" t="str">
        <f>IF(M2989="R",VLOOKUP(D2989,'Routes and Directions'!$A$2:$D$283,3,FALSE),VLOOKUP(D2989,'Routes and Directions'!$A$2:$D$283,4,FALSE))</f>
        <v>EB</v>
      </c>
      <c r="G2989" s="646" t="s">
        <v>118</v>
      </c>
      <c r="H2989" s="646">
        <v>95.891000000000005</v>
      </c>
      <c r="I2989" s="646">
        <v>96.013999999999996</v>
      </c>
      <c r="K2989" s="646">
        <v>111.34399999999999</v>
      </c>
      <c r="L2989" s="646">
        <v>111.467</v>
      </c>
      <c r="M2989" s="646" t="s">
        <v>118</v>
      </c>
      <c r="N2989" s="657" t="s">
        <v>123</v>
      </c>
      <c r="O2989" s="646" t="s">
        <v>488</v>
      </c>
    </row>
    <row r="2990" spans="1:15">
      <c r="A2990" s="647">
        <v>2989</v>
      </c>
      <c r="B2990" s="647">
        <v>20</v>
      </c>
      <c r="C2990" s="646" t="s">
        <v>221</v>
      </c>
      <c r="D2990" s="646">
        <v>74</v>
      </c>
      <c r="F2990" s="654" t="str">
        <f>IF(M2990="R",VLOOKUP(D2990,'Routes and Directions'!$A$2:$D$283,3,FALSE),VLOOKUP(D2990,'Routes and Directions'!$A$2:$D$283,4,FALSE))</f>
        <v>WB</v>
      </c>
      <c r="H2990" s="646">
        <v>0</v>
      </c>
      <c r="I2990" s="646">
        <v>0.107</v>
      </c>
      <c r="K2990" s="646">
        <v>0</v>
      </c>
      <c r="L2990" s="646">
        <v>0.107</v>
      </c>
      <c r="M2990" s="646" t="s">
        <v>121</v>
      </c>
      <c r="N2990" s="657" t="s">
        <v>115</v>
      </c>
      <c r="O2990" s="646" t="s">
        <v>489</v>
      </c>
    </row>
    <row r="2991" spans="1:15">
      <c r="A2991" s="647">
        <v>2990</v>
      </c>
      <c r="B2991" s="647">
        <v>20</v>
      </c>
      <c r="C2991" s="646" t="s">
        <v>221</v>
      </c>
      <c r="D2991" s="646">
        <v>74</v>
      </c>
      <c r="F2991" s="654" t="str">
        <f>IF(M2991="R",VLOOKUP(D2991,'Routes and Directions'!$A$2:$D$283,3,FALSE),VLOOKUP(D2991,'Routes and Directions'!$A$2:$D$283,4,FALSE))</f>
        <v>WB</v>
      </c>
      <c r="H2991" s="646">
        <v>0.107</v>
      </c>
      <c r="I2991" s="646">
        <v>1.7250000000000001</v>
      </c>
      <c r="K2991" s="646">
        <v>0.107</v>
      </c>
      <c r="L2991" s="646">
        <v>1.7250000000000001</v>
      </c>
      <c r="M2991" s="646" t="s">
        <v>121</v>
      </c>
      <c r="N2991" s="657" t="s">
        <v>123</v>
      </c>
      <c r="O2991" s="646" t="s">
        <v>489</v>
      </c>
    </row>
    <row r="2992" spans="1:15">
      <c r="A2992" s="647">
        <v>2991</v>
      </c>
      <c r="B2992" s="647">
        <v>20</v>
      </c>
      <c r="C2992" s="646" t="s">
        <v>221</v>
      </c>
      <c r="D2992" s="646">
        <v>74</v>
      </c>
      <c r="F2992" s="654" t="str">
        <f>IF(M2992="R",VLOOKUP(D2992,'Routes and Directions'!$A$2:$D$283,3,FALSE),VLOOKUP(D2992,'Routes and Directions'!$A$2:$D$283,4,FALSE))</f>
        <v>WB</v>
      </c>
      <c r="H2992" s="646">
        <v>1.7250000000000001</v>
      </c>
      <c r="I2992" s="646">
        <v>2.0859999999999999</v>
      </c>
      <c r="K2992" s="646">
        <v>1.7250000000000001</v>
      </c>
      <c r="L2992" s="646">
        <v>2.0859999999999999</v>
      </c>
      <c r="M2992" s="646" t="s">
        <v>121</v>
      </c>
      <c r="N2992" s="657" t="s">
        <v>115</v>
      </c>
      <c r="O2992" s="646" t="s">
        <v>489</v>
      </c>
    </row>
    <row r="2993" spans="1:15">
      <c r="A2993" s="647">
        <v>2992</v>
      </c>
      <c r="B2993" s="647">
        <v>100</v>
      </c>
      <c r="C2993" s="646" t="s">
        <v>221</v>
      </c>
      <c r="D2993" s="646">
        <v>74</v>
      </c>
      <c r="F2993" s="654" t="str">
        <f>IF(M2993="R",VLOOKUP(D2993,'Routes and Directions'!$A$2:$D$283,3,FALSE),VLOOKUP(D2993,'Routes and Directions'!$A$2:$D$283,4,FALSE))</f>
        <v>WB</v>
      </c>
      <c r="G2993" s="646" t="s">
        <v>118</v>
      </c>
      <c r="H2993" s="646">
        <v>2.0859999999999999</v>
      </c>
      <c r="I2993" s="646">
        <v>2.65</v>
      </c>
      <c r="K2993" s="646">
        <v>2.0859999999999999</v>
      </c>
      <c r="L2993" s="646">
        <v>2.65</v>
      </c>
      <c r="M2993" s="646" t="s">
        <v>121</v>
      </c>
      <c r="N2993" s="657" t="s">
        <v>115</v>
      </c>
      <c r="O2993" s="646" t="s">
        <v>489</v>
      </c>
    </row>
    <row r="2994" spans="1:15">
      <c r="A2994" s="647">
        <v>2993</v>
      </c>
      <c r="B2994" s="647">
        <v>200</v>
      </c>
      <c r="C2994" s="646" t="s">
        <v>221</v>
      </c>
      <c r="D2994" s="646">
        <v>74</v>
      </c>
      <c r="F2994" s="654" t="str">
        <f>IF(M2994="R",VLOOKUP(D2994,'Routes and Directions'!$A$2:$D$283,3,FALSE),VLOOKUP(D2994,'Routes and Directions'!$A$2:$D$283,4,FALSE))</f>
        <v>WB</v>
      </c>
      <c r="H2994" s="646">
        <v>2.6539999999999999</v>
      </c>
      <c r="I2994" s="646">
        <v>16.599</v>
      </c>
      <c r="K2994" s="646">
        <v>2.65</v>
      </c>
      <c r="L2994" s="646">
        <v>16.594999999999999</v>
      </c>
      <c r="M2994" s="646" t="s">
        <v>121</v>
      </c>
      <c r="N2994" s="657" t="s">
        <v>115</v>
      </c>
      <c r="O2994" s="646" t="s">
        <v>489</v>
      </c>
    </row>
    <row r="2995" spans="1:15">
      <c r="A2995" s="647">
        <v>2994</v>
      </c>
      <c r="B2995" s="647">
        <v>2200</v>
      </c>
      <c r="C2995" s="646" t="s">
        <v>205</v>
      </c>
      <c r="D2995" s="646">
        <v>74</v>
      </c>
      <c r="F2995" s="654" t="str">
        <f>IF(M2995="R",VLOOKUP(D2995,'Routes and Directions'!$A$2:$D$283,3,FALSE),VLOOKUP(D2995,'Routes and Directions'!$A$2:$D$283,4,FALSE))</f>
        <v>WB</v>
      </c>
      <c r="H2995" s="646">
        <v>0</v>
      </c>
      <c r="I2995" s="646">
        <v>3.9969999999999999</v>
      </c>
      <c r="K2995" s="646">
        <v>16.594999999999999</v>
      </c>
      <c r="L2995" s="646">
        <v>20.591999999999999</v>
      </c>
      <c r="M2995" s="646" t="s">
        <v>121</v>
      </c>
      <c r="N2995" s="657" t="s">
        <v>115</v>
      </c>
      <c r="O2995" s="646" t="s">
        <v>489</v>
      </c>
    </row>
    <row r="2996" spans="1:15">
      <c r="A2996" s="647">
        <v>2995</v>
      </c>
      <c r="B2996" s="647">
        <v>2450</v>
      </c>
      <c r="C2996" s="646" t="s">
        <v>205</v>
      </c>
      <c r="D2996" s="646">
        <v>74</v>
      </c>
      <c r="F2996" s="654" t="str">
        <f>IF(M2996="R",VLOOKUP(D2996,'Routes and Directions'!$A$2:$D$283,3,FALSE),VLOOKUP(D2996,'Routes and Directions'!$A$2:$D$283,4,FALSE))</f>
        <v>WB</v>
      </c>
      <c r="G2996" s="646" t="s">
        <v>118</v>
      </c>
      <c r="H2996" s="646">
        <v>3.9969999999999999</v>
      </c>
      <c r="I2996" s="646">
        <v>4.4189999999999996</v>
      </c>
      <c r="K2996" s="646">
        <v>20.591999999999999</v>
      </c>
      <c r="L2996" s="646">
        <v>21.013999999999999</v>
      </c>
      <c r="M2996" s="646" t="s">
        <v>121</v>
      </c>
      <c r="N2996" s="657" t="s">
        <v>115</v>
      </c>
      <c r="O2996" s="646" t="s">
        <v>489</v>
      </c>
    </row>
    <row r="2997" spans="1:15">
      <c r="A2997" s="647">
        <v>2996</v>
      </c>
      <c r="B2997" s="647">
        <v>2500</v>
      </c>
      <c r="C2997" s="646" t="s">
        <v>205</v>
      </c>
      <c r="D2997" s="646">
        <v>74</v>
      </c>
      <c r="F2997" s="654" t="str">
        <f>IF(M2997="R",VLOOKUP(D2997,'Routes and Directions'!$A$2:$D$283,3,FALSE),VLOOKUP(D2997,'Routes and Directions'!$A$2:$D$283,4,FALSE))</f>
        <v>WB</v>
      </c>
      <c r="H2997" s="646">
        <v>4.4489999999999998</v>
      </c>
      <c r="I2997" s="646">
        <v>12.367000000000001</v>
      </c>
      <c r="K2997" s="646">
        <v>21.013999999999999</v>
      </c>
      <c r="L2997" s="646">
        <v>28.931999999999999</v>
      </c>
      <c r="M2997" s="646" t="s">
        <v>121</v>
      </c>
      <c r="N2997" s="657" t="s">
        <v>115</v>
      </c>
      <c r="O2997" s="646" t="s">
        <v>489</v>
      </c>
    </row>
    <row r="2998" spans="1:15">
      <c r="A2998" s="647">
        <v>2997</v>
      </c>
      <c r="B2998" s="647">
        <v>2500</v>
      </c>
      <c r="C2998" s="646" t="s">
        <v>205</v>
      </c>
      <c r="D2998" s="646">
        <v>74</v>
      </c>
      <c r="F2998" s="654" t="str">
        <f>IF(M2998="R",VLOOKUP(D2998,'Routes and Directions'!$A$2:$D$283,3,FALSE),VLOOKUP(D2998,'Routes and Directions'!$A$2:$D$283,4,FALSE))</f>
        <v>WB</v>
      </c>
      <c r="H2998" s="646">
        <v>12.367000000000001</v>
      </c>
      <c r="I2998" s="646">
        <v>13.01</v>
      </c>
      <c r="K2998" s="646">
        <v>28.931999999999999</v>
      </c>
      <c r="L2998" s="646">
        <v>29.574999999999999</v>
      </c>
      <c r="M2998" s="646" t="s">
        <v>121</v>
      </c>
      <c r="N2998" s="657" t="s">
        <v>123</v>
      </c>
      <c r="O2998" s="646" t="s">
        <v>489</v>
      </c>
    </row>
    <row r="2999" spans="1:15">
      <c r="A2999" s="647">
        <v>2998</v>
      </c>
      <c r="B2999" s="647">
        <v>2500</v>
      </c>
      <c r="C2999" s="646" t="s">
        <v>205</v>
      </c>
      <c r="D2999" s="646">
        <v>74</v>
      </c>
      <c r="F2999" s="654" t="str">
        <f>IF(M2999="R",VLOOKUP(D2999,'Routes and Directions'!$A$2:$D$283,3,FALSE),VLOOKUP(D2999,'Routes and Directions'!$A$2:$D$283,4,FALSE))</f>
        <v>WB</v>
      </c>
      <c r="H2999" s="646">
        <v>13.01</v>
      </c>
      <c r="I2999" s="646">
        <v>13.516</v>
      </c>
      <c r="K2999" s="646">
        <v>29.574999999999999</v>
      </c>
      <c r="L2999" s="646">
        <v>30.081</v>
      </c>
      <c r="M2999" s="646" t="s">
        <v>121</v>
      </c>
      <c r="N2999" s="657" t="s">
        <v>115</v>
      </c>
      <c r="O2999" s="646" t="s">
        <v>489</v>
      </c>
    </row>
    <row r="3000" spans="1:15">
      <c r="A3000" s="647">
        <v>2999</v>
      </c>
      <c r="B3000" s="647">
        <v>2500</v>
      </c>
      <c r="C3000" s="646" t="s">
        <v>205</v>
      </c>
      <c r="D3000" s="646">
        <v>74</v>
      </c>
      <c r="F3000" s="654" t="str">
        <f>IF(M3000="R",VLOOKUP(D3000,'Routes and Directions'!$A$2:$D$283,3,FALSE),VLOOKUP(D3000,'Routes and Directions'!$A$2:$D$283,4,FALSE))</f>
        <v>WB</v>
      </c>
      <c r="H3000" s="646">
        <v>13.516</v>
      </c>
      <c r="I3000" s="646">
        <v>13.791</v>
      </c>
      <c r="K3000" s="646">
        <v>30.081</v>
      </c>
      <c r="L3000" s="646">
        <v>30.356000000000002</v>
      </c>
      <c r="M3000" s="646" t="s">
        <v>121</v>
      </c>
      <c r="N3000" s="657" t="s">
        <v>123</v>
      </c>
      <c r="O3000" s="646" t="s">
        <v>489</v>
      </c>
    </row>
    <row r="3001" spans="1:15">
      <c r="A3001" s="647">
        <v>3000</v>
      </c>
      <c r="B3001" s="647">
        <v>2500</v>
      </c>
      <c r="C3001" s="646" t="s">
        <v>205</v>
      </c>
      <c r="D3001" s="646">
        <v>74</v>
      </c>
      <c r="F3001" s="654" t="str">
        <f>IF(M3001="R",VLOOKUP(D3001,'Routes and Directions'!$A$2:$D$283,3,FALSE),VLOOKUP(D3001,'Routes and Directions'!$A$2:$D$283,4,FALSE))</f>
        <v>WB</v>
      </c>
      <c r="H3001" s="646">
        <v>13.791</v>
      </c>
      <c r="I3001" s="646">
        <v>14.19</v>
      </c>
      <c r="K3001" s="646">
        <v>30.356000000000002</v>
      </c>
      <c r="L3001" s="646">
        <v>30.754999999999999</v>
      </c>
      <c r="M3001" s="646" t="s">
        <v>121</v>
      </c>
      <c r="N3001" s="657" t="s">
        <v>115</v>
      </c>
      <c r="O3001" s="646" t="s">
        <v>489</v>
      </c>
    </row>
    <row r="3002" spans="1:15">
      <c r="A3002" s="647">
        <v>3001</v>
      </c>
      <c r="B3002" s="647">
        <v>3402</v>
      </c>
      <c r="C3002" s="646" t="s">
        <v>205</v>
      </c>
      <c r="D3002" s="646">
        <v>74</v>
      </c>
      <c r="F3002" s="654" t="str">
        <f>IF(M3002="R",VLOOKUP(D3002,'Routes and Directions'!$A$2:$D$283,3,FALSE),VLOOKUP(D3002,'Routes and Directions'!$A$2:$D$283,4,FALSE))</f>
        <v>WB</v>
      </c>
      <c r="G3002" s="646" t="s">
        <v>118</v>
      </c>
      <c r="H3002" s="646">
        <v>14.19</v>
      </c>
      <c r="I3002" s="646">
        <v>16.3</v>
      </c>
      <c r="K3002" s="646">
        <v>30.754999999999999</v>
      </c>
      <c r="L3002" s="646">
        <v>32.865000000000002</v>
      </c>
      <c r="M3002" s="646" t="s">
        <v>121</v>
      </c>
      <c r="N3002" s="657" t="s">
        <v>115</v>
      </c>
      <c r="O3002" s="646" t="s">
        <v>489</v>
      </c>
    </row>
    <row r="3003" spans="1:15">
      <c r="A3003" s="647">
        <v>3002</v>
      </c>
      <c r="B3003" s="647">
        <v>3402</v>
      </c>
      <c r="C3003" s="646" t="s">
        <v>205</v>
      </c>
      <c r="D3003" s="646">
        <v>74</v>
      </c>
      <c r="F3003" s="654" t="str">
        <f>IF(M3003="R",VLOOKUP(D3003,'Routes and Directions'!$A$2:$D$283,3,FALSE),VLOOKUP(D3003,'Routes and Directions'!$A$2:$D$283,4,FALSE))</f>
        <v>WB</v>
      </c>
      <c r="G3003" s="646" t="s">
        <v>118</v>
      </c>
      <c r="H3003" s="646">
        <v>16.3</v>
      </c>
      <c r="I3003" s="646">
        <v>16.335000000000001</v>
      </c>
      <c r="K3003" s="646">
        <v>32.865000000000002</v>
      </c>
      <c r="L3003" s="646">
        <v>32.9</v>
      </c>
      <c r="M3003" s="646" t="s">
        <v>121</v>
      </c>
      <c r="N3003" s="657" t="s">
        <v>123</v>
      </c>
      <c r="O3003" s="646" t="s">
        <v>489</v>
      </c>
    </row>
    <row r="3004" spans="1:15">
      <c r="A3004" s="647">
        <v>3003</v>
      </c>
      <c r="B3004" s="647">
        <v>5200</v>
      </c>
      <c r="C3004" s="646" t="s">
        <v>205</v>
      </c>
      <c r="D3004" s="646">
        <v>74</v>
      </c>
      <c r="F3004" s="654" t="str">
        <f>IF(M3004="R",VLOOKUP(D3004,'Routes and Directions'!$A$2:$D$283,3,FALSE),VLOOKUP(D3004,'Routes and Directions'!$A$2:$D$283,4,FALSE))</f>
        <v>WB</v>
      </c>
      <c r="H3004" s="646">
        <v>17.239000000000001</v>
      </c>
      <c r="I3004" s="646">
        <v>17.324000000000002</v>
      </c>
      <c r="K3004" s="646">
        <v>32.9</v>
      </c>
      <c r="L3004" s="646">
        <v>32.984999999999999</v>
      </c>
      <c r="M3004" s="646" t="s">
        <v>121</v>
      </c>
      <c r="N3004" s="657" t="s">
        <v>123</v>
      </c>
      <c r="O3004" s="646" t="s">
        <v>489</v>
      </c>
    </row>
    <row r="3005" spans="1:15">
      <c r="A3005" s="647">
        <v>3004</v>
      </c>
      <c r="B3005" s="647">
        <v>5200</v>
      </c>
      <c r="C3005" s="646" t="s">
        <v>205</v>
      </c>
      <c r="D3005" s="646">
        <v>74</v>
      </c>
      <c r="F3005" s="654" t="str">
        <f>IF(M3005="R",VLOOKUP(D3005,'Routes and Directions'!$A$2:$D$283,3,FALSE),VLOOKUP(D3005,'Routes and Directions'!$A$2:$D$283,4,FALSE))</f>
        <v>WB</v>
      </c>
      <c r="H3005" s="646">
        <v>17.324000000000002</v>
      </c>
      <c r="I3005" s="646">
        <v>23.25</v>
      </c>
      <c r="K3005" s="646">
        <v>32.984999999999999</v>
      </c>
      <c r="L3005" s="646">
        <v>38.911000000000001</v>
      </c>
      <c r="M3005" s="646" t="s">
        <v>121</v>
      </c>
      <c r="N3005" s="657" t="s">
        <v>115</v>
      </c>
      <c r="O3005" s="646" t="s">
        <v>489</v>
      </c>
    </row>
    <row r="3006" spans="1:15">
      <c r="A3006" s="647">
        <v>3005</v>
      </c>
      <c r="B3006" s="647">
        <v>6568</v>
      </c>
      <c r="C3006" s="646" t="s">
        <v>205</v>
      </c>
      <c r="D3006" s="646">
        <v>74</v>
      </c>
      <c r="F3006" s="654" t="str">
        <f>IF(M3006="R",VLOOKUP(D3006,'Routes and Directions'!$A$2:$D$283,3,FALSE),VLOOKUP(D3006,'Routes and Directions'!$A$2:$D$283,4,FALSE))</f>
        <v>WB</v>
      </c>
      <c r="G3006" s="646" t="s">
        <v>118</v>
      </c>
      <c r="H3006" s="646">
        <v>23.25</v>
      </c>
      <c r="I3006" s="646">
        <v>23.6</v>
      </c>
      <c r="K3006" s="646">
        <v>38.911000000000001</v>
      </c>
      <c r="L3006" s="646">
        <v>39.261000000000003</v>
      </c>
      <c r="M3006" s="646" t="s">
        <v>121</v>
      </c>
      <c r="N3006" s="657" t="s">
        <v>115</v>
      </c>
      <c r="O3006" s="646" t="s">
        <v>489</v>
      </c>
    </row>
    <row r="3007" spans="1:15">
      <c r="A3007" s="647">
        <v>3006</v>
      </c>
      <c r="B3007" s="647">
        <v>6705</v>
      </c>
      <c r="C3007" s="646" t="s">
        <v>205</v>
      </c>
      <c r="D3007" s="646">
        <v>74</v>
      </c>
      <c r="F3007" s="654" t="str">
        <f>IF(M3007="R",VLOOKUP(D3007,'Routes and Directions'!$A$2:$D$283,3,FALSE),VLOOKUP(D3007,'Routes and Directions'!$A$2:$D$283,4,FALSE))</f>
        <v>WB</v>
      </c>
      <c r="H3007" s="646">
        <v>23.606000000000002</v>
      </c>
      <c r="I3007" s="646">
        <v>27.184000000000001</v>
      </c>
      <c r="K3007" s="646">
        <v>39.261000000000003</v>
      </c>
      <c r="L3007" s="646">
        <v>42.838999999999999</v>
      </c>
      <c r="M3007" s="646" t="s">
        <v>121</v>
      </c>
      <c r="N3007" s="657" t="s">
        <v>115</v>
      </c>
      <c r="O3007" s="646" t="s">
        <v>489</v>
      </c>
    </row>
    <row r="3008" spans="1:15">
      <c r="A3008" s="647">
        <v>3007</v>
      </c>
      <c r="B3008" s="647">
        <v>6705</v>
      </c>
      <c r="C3008" s="646" t="s">
        <v>205</v>
      </c>
      <c r="D3008" s="646">
        <v>74</v>
      </c>
      <c r="F3008" s="654" t="str">
        <f>IF(M3008="R",VLOOKUP(D3008,'Routes and Directions'!$A$2:$D$283,3,FALSE),VLOOKUP(D3008,'Routes and Directions'!$A$2:$D$283,4,FALSE))</f>
        <v>WB</v>
      </c>
      <c r="H3008" s="646">
        <v>27.184000000000001</v>
      </c>
      <c r="I3008" s="646">
        <v>27.353999999999999</v>
      </c>
      <c r="K3008" s="646">
        <v>42.838999999999999</v>
      </c>
      <c r="L3008" s="646">
        <v>43.009</v>
      </c>
      <c r="M3008" s="646" t="s">
        <v>121</v>
      </c>
      <c r="N3008" s="657" t="s">
        <v>123</v>
      </c>
      <c r="O3008" s="646" t="s">
        <v>489</v>
      </c>
    </row>
    <row r="3009" spans="1:15">
      <c r="A3009" s="647">
        <v>3008</v>
      </c>
      <c r="B3009" s="647">
        <v>6705</v>
      </c>
      <c r="C3009" s="646" t="s">
        <v>205</v>
      </c>
      <c r="D3009" s="646">
        <v>74</v>
      </c>
      <c r="F3009" s="654" t="str">
        <f>IF(M3009="R",VLOOKUP(D3009,'Routes and Directions'!$A$2:$D$283,3,FALSE),VLOOKUP(D3009,'Routes and Directions'!$A$2:$D$283,4,FALSE))</f>
        <v>WB</v>
      </c>
      <c r="H3009" s="646">
        <v>27.353999999999999</v>
      </c>
      <c r="I3009" s="646">
        <v>27.53</v>
      </c>
      <c r="K3009" s="646">
        <v>43.009</v>
      </c>
      <c r="L3009" s="646">
        <v>43.185000000000002</v>
      </c>
      <c r="M3009" s="646" t="s">
        <v>121</v>
      </c>
      <c r="N3009" s="657" t="s">
        <v>115</v>
      </c>
      <c r="O3009" s="646" t="s">
        <v>489</v>
      </c>
    </row>
    <row r="3010" spans="1:15">
      <c r="A3010" s="647">
        <v>3009</v>
      </c>
      <c r="B3010" s="647">
        <v>8500</v>
      </c>
      <c r="C3010" s="646" t="s">
        <v>205</v>
      </c>
      <c r="D3010" s="646">
        <v>74</v>
      </c>
      <c r="F3010" s="654" t="str">
        <f>IF(M3010="R",VLOOKUP(D3010,'Routes and Directions'!$A$2:$D$283,3,FALSE),VLOOKUP(D3010,'Routes and Directions'!$A$2:$D$283,4,FALSE))</f>
        <v>WB</v>
      </c>
      <c r="H3010" s="646">
        <v>27.54</v>
      </c>
      <c r="I3010" s="646">
        <v>29.25</v>
      </c>
      <c r="K3010" s="646">
        <v>43.185000000000002</v>
      </c>
      <c r="L3010" s="646">
        <v>44.895000000000003</v>
      </c>
      <c r="M3010" s="646" t="s">
        <v>121</v>
      </c>
      <c r="N3010" s="657" t="s">
        <v>123</v>
      </c>
      <c r="O3010" s="646" t="s">
        <v>489</v>
      </c>
    </row>
    <row r="3011" spans="1:15">
      <c r="A3011" s="647">
        <v>3010</v>
      </c>
      <c r="B3011" s="647">
        <v>8500</v>
      </c>
      <c r="C3011" s="646" t="s">
        <v>205</v>
      </c>
      <c r="D3011" s="646">
        <v>74</v>
      </c>
      <c r="F3011" s="654" t="str">
        <f>IF(M3011="R",VLOOKUP(D3011,'Routes and Directions'!$A$2:$D$283,3,FALSE),VLOOKUP(D3011,'Routes and Directions'!$A$2:$D$283,4,FALSE))</f>
        <v>WB</v>
      </c>
      <c r="H3011" s="646">
        <v>29.25</v>
      </c>
      <c r="I3011" s="646">
        <v>31.3</v>
      </c>
      <c r="K3011" s="646">
        <v>44.895000000000003</v>
      </c>
      <c r="L3011" s="646">
        <v>46.945</v>
      </c>
      <c r="M3011" s="646" t="s">
        <v>121</v>
      </c>
      <c r="N3011" s="657" t="s">
        <v>115</v>
      </c>
      <c r="O3011" s="646" t="s">
        <v>489</v>
      </c>
    </row>
    <row r="3012" spans="1:15">
      <c r="A3012" s="647">
        <v>3011</v>
      </c>
      <c r="B3012" s="647">
        <v>9580</v>
      </c>
      <c r="C3012" s="646" t="s">
        <v>205</v>
      </c>
      <c r="D3012" s="646">
        <v>74</v>
      </c>
      <c r="F3012" s="654" t="str">
        <f>IF(M3012="R",VLOOKUP(D3012,'Routes and Directions'!$A$2:$D$283,3,FALSE),VLOOKUP(D3012,'Routes and Directions'!$A$2:$D$283,4,FALSE))</f>
        <v>WB</v>
      </c>
      <c r="H3012" s="646">
        <v>31.3</v>
      </c>
      <c r="I3012" s="646">
        <v>34.953000000000003</v>
      </c>
      <c r="K3012" s="646">
        <v>46.945</v>
      </c>
      <c r="L3012" s="646">
        <v>50.597999999999999</v>
      </c>
      <c r="M3012" s="646" t="s">
        <v>121</v>
      </c>
      <c r="N3012" s="657" t="s">
        <v>123</v>
      </c>
      <c r="O3012" s="646" t="s">
        <v>489</v>
      </c>
    </row>
    <row r="3013" spans="1:15">
      <c r="A3013" s="647">
        <v>3012</v>
      </c>
      <c r="B3013" s="647">
        <v>9800</v>
      </c>
      <c r="C3013" s="646" t="s">
        <v>205</v>
      </c>
      <c r="D3013" s="646">
        <v>74</v>
      </c>
      <c r="F3013" s="654" t="str">
        <f>IF(M3013="R",VLOOKUP(D3013,'Routes and Directions'!$A$2:$D$283,3,FALSE),VLOOKUP(D3013,'Routes and Directions'!$A$2:$D$283,4,FALSE))</f>
        <v>WB</v>
      </c>
      <c r="H3013" s="646">
        <v>34.953000000000003</v>
      </c>
      <c r="I3013" s="646">
        <v>35.926000000000002</v>
      </c>
      <c r="K3013" s="646">
        <v>50.597999999999999</v>
      </c>
      <c r="L3013" s="646">
        <v>51.570999999999998</v>
      </c>
      <c r="M3013" s="646" t="s">
        <v>121</v>
      </c>
      <c r="N3013" s="657" t="s">
        <v>115</v>
      </c>
      <c r="O3013" s="646" t="s">
        <v>489</v>
      </c>
    </row>
    <row r="3014" spans="1:15">
      <c r="A3014" s="647">
        <v>3013</v>
      </c>
      <c r="B3014" s="647">
        <v>9800</v>
      </c>
      <c r="C3014" s="646" t="s">
        <v>205</v>
      </c>
      <c r="D3014" s="646">
        <v>74</v>
      </c>
      <c r="F3014" s="654" t="str">
        <f>IF(M3014="R",VLOOKUP(D3014,'Routes and Directions'!$A$2:$D$283,3,FALSE),VLOOKUP(D3014,'Routes and Directions'!$A$2:$D$283,4,FALSE))</f>
        <v>WB</v>
      </c>
      <c r="H3014" s="646">
        <v>35.926000000000002</v>
      </c>
      <c r="I3014" s="646">
        <v>36.03</v>
      </c>
      <c r="K3014" s="646">
        <v>51.570999999999998</v>
      </c>
      <c r="L3014" s="646">
        <v>51.674999999999997</v>
      </c>
      <c r="M3014" s="646" t="s">
        <v>121</v>
      </c>
      <c r="N3014" s="657" t="s">
        <v>123</v>
      </c>
      <c r="O3014" s="646" t="s">
        <v>489</v>
      </c>
    </row>
    <row r="3015" spans="1:15">
      <c r="A3015" s="647">
        <v>3014</v>
      </c>
      <c r="B3015" s="647">
        <v>9800</v>
      </c>
      <c r="C3015" s="646" t="s">
        <v>205</v>
      </c>
      <c r="D3015" s="646">
        <v>74</v>
      </c>
      <c r="F3015" s="654" t="str">
        <f>IF(M3015="R",VLOOKUP(D3015,'Routes and Directions'!$A$2:$D$283,3,FALSE),VLOOKUP(D3015,'Routes and Directions'!$A$2:$D$283,4,FALSE))</f>
        <v>WB</v>
      </c>
      <c r="H3015" s="646">
        <v>36.03</v>
      </c>
      <c r="I3015" s="646">
        <v>37.427999999999997</v>
      </c>
      <c r="K3015" s="646">
        <v>51.674999999999997</v>
      </c>
      <c r="L3015" s="646">
        <v>53.073</v>
      </c>
      <c r="M3015" s="646" t="s">
        <v>121</v>
      </c>
      <c r="N3015" s="657" t="s">
        <v>115</v>
      </c>
      <c r="O3015" s="646" t="s">
        <v>489</v>
      </c>
    </row>
    <row r="3016" spans="1:15">
      <c r="A3016" s="647">
        <v>3015</v>
      </c>
      <c r="B3016" s="647">
        <v>9800</v>
      </c>
      <c r="C3016" s="646" t="s">
        <v>205</v>
      </c>
      <c r="D3016" s="646">
        <v>74</v>
      </c>
      <c r="F3016" s="654" t="str">
        <f>IF(M3016="R",VLOOKUP(D3016,'Routes and Directions'!$A$2:$D$283,3,FALSE),VLOOKUP(D3016,'Routes and Directions'!$A$2:$D$283,4,FALSE))</f>
        <v>WB</v>
      </c>
      <c r="H3016" s="646">
        <v>37.427999999999997</v>
      </c>
      <c r="I3016" s="646">
        <v>39.487000000000002</v>
      </c>
      <c r="K3016" s="646">
        <v>53.073</v>
      </c>
      <c r="L3016" s="646">
        <v>55.131999999999998</v>
      </c>
      <c r="M3016" s="646" t="s">
        <v>121</v>
      </c>
      <c r="N3016" s="657" t="s">
        <v>123</v>
      </c>
      <c r="O3016" s="646" t="s">
        <v>489</v>
      </c>
    </row>
    <row r="3017" spans="1:15">
      <c r="A3017" s="647">
        <v>3016</v>
      </c>
      <c r="B3017" s="647">
        <v>11700</v>
      </c>
      <c r="C3017" s="646" t="s">
        <v>205</v>
      </c>
      <c r="D3017" s="646">
        <v>74</v>
      </c>
      <c r="F3017" s="654" t="str">
        <f>IF(M3017="R",VLOOKUP(D3017,'Routes and Directions'!$A$2:$D$283,3,FALSE),VLOOKUP(D3017,'Routes and Directions'!$A$2:$D$283,4,FALSE))</f>
        <v>WB</v>
      </c>
      <c r="H3017" s="646">
        <v>39.588000000000001</v>
      </c>
      <c r="I3017" s="646">
        <v>40.838000000000001</v>
      </c>
      <c r="K3017" s="646">
        <v>55.131999999999998</v>
      </c>
      <c r="L3017" s="646">
        <v>56.381999999999998</v>
      </c>
      <c r="M3017" s="646" t="s">
        <v>121</v>
      </c>
      <c r="N3017" s="657" t="s">
        <v>123</v>
      </c>
      <c r="O3017" s="646" t="s">
        <v>489</v>
      </c>
    </row>
    <row r="3018" spans="1:15">
      <c r="A3018" s="647">
        <v>3017</v>
      </c>
      <c r="B3018" s="647">
        <v>11700</v>
      </c>
      <c r="C3018" s="646" t="s">
        <v>205</v>
      </c>
      <c r="D3018" s="646">
        <v>74</v>
      </c>
      <c r="F3018" s="654" t="str">
        <f>IF(M3018="R",VLOOKUP(D3018,'Routes and Directions'!$A$2:$D$283,3,FALSE),VLOOKUP(D3018,'Routes and Directions'!$A$2:$D$283,4,FALSE))</f>
        <v>WB</v>
      </c>
      <c r="H3018" s="646">
        <v>40.838000000000001</v>
      </c>
      <c r="I3018" s="646">
        <v>41.088999999999999</v>
      </c>
      <c r="K3018" s="646">
        <v>56.381999999999998</v>
      </c>
      <c r="L3018" s="646">
        <v>56.633000000000003</v>
      </c>
      <c r="M3018" s="646" t="s">
        <v>121</v>
      </c>
      <c r="N3018" s="657" t="s">
        <v>115</v>
      </c>
      <c r="O3018" s="646" t="s">
        <v>489</v>
      </c>
    </row>
    <row r="3019" spans="1:15">
      <c r="A3019" s="647">
        <v>3018</v>
      </c>
      <c r="B3019" s="647">
        <v>11700</v>
      </c>
      <c r="C3019" s="646" t="s">
        <v>205</v>
      </c>
      <c r="D3019" s="646">
        <v>74</v>
      </c>
      <c r="F3019" s="654" t="str">
        <f>IF(M3019="R",VLOOKUP(D3019,'Routes and Directions'!$A$2:$D$283,3,FALSE),VLOOKUP(D3019,'Routes and Directions'!$A$2:$D$283,4,FALSE))</f>
        <v>WB</v>
      </c>
      <c r="H3019" s="646">
        <v>41.088999999999999</v>
      </c>
      <c r="I3019" s="646">
        <v>46.93</v>
      </c>
      <c r="K3019" s="646">
        <v>56.633000000000003</v>
      </c>
      <c r="L3019" s="646">
        <v>62.473999999999997</v>
      </c>
      <c r="M3019" s="646" t="s">
        <v>121</v>
      </c>
      <c r="N3019" s="657" t="s">
        <v>123</v>
      </c>
      <c r="O3019" s="646" t="s">
        <v>489</v>
      </c>
    </row>
    <row r="3020" spans="1:15">
      <c r="A3020" s="647">
        <v>3019</v>
      </c>
      <c r="B3020" s="647">
        <v>12700</v>
      </c>
      <c r="C3020" s="646" t="s">
        <v>205</v>
      </c>
      <c r="D3020" s="646">
        <v>74</v>
      </c>
      <c r="F3020" s="654" t="str">
        <f>IF(M3020="R",VLOOKUP(D3020,'Routes and Directions'!$A$2:$D$283,3,FALSE),VLOOKUP(D3020,'Routes and Directions'!$A$2:$D$283,4,FALSE))</f>
        <v>WB</v>
      </c>
      <c r="H3020" s="646">
        <v>46.93</v>
      </c>
      <c r="I3020" s="646">
        <v>46.973999999999997</v>
      </c>
      <c r="K3020" s="646">
        <v>62.473999999999997</v>
      </c>
      <c r="L3020" s="646">
        <v>62.518000000000001</v>
      </c>
      <c r="M3020" s="646" t="s">
        <v>121</v>
      </c>
      <c r="N3020" s="657" t="s">
        <v>115</v>
      </c>
      <c r="O3020" s="646" t="s">
        <v>489</v>
      </c>
    </row>
    <row r="3021" spans="1:15">
      <c r="A3021" s="647">
        <v>3020</v>
      </c>
      <c r="B3021" s="647">
        <v>14000</v>
      </c>
      <c r="C3021" s="646" t="s">
        <v>205</v>
      </c>
      <c r="D3021" s="646">
        <v>74</v>
      </c>
      <c r="F3021" s="654" t="str">
        <f>IF(M3021="R",VLOOKUP(D3021,'Routes and Directions'!$A$2:$D$283,3,FALSE),VLOOKUP(D3021,'Routes and Directions'!$A$2:$D$283,4,FALSE))</f>
        <v>WB</v>
      </c>
      <c r="G3021" s="646" t="s">
        <v>118</v>
      </c>
      <c r="H3021" s="646">
        <v>46.973999999999997</v>
      </c>
      <c r="I3021" s="646">
        <v>47.433</v>
      </c>
      <c r="K3021" s="646">
        <v>62.518000000000001</v>
      </c>
      <c r="L3021" s="646">
        <v>62.976999999999997</v>
      </c>
      <c r="M3021" s="646" t="s">
        <v>121</v>
      </c>
      <c r="N3021" s="657" t="s">
        <v>115</v>
      </c>
      <c r="O3021" s="646" t="s">
        <v>489</v>
      </c>
    </row>
    <row r="3022" spans="1:15">
      <c r="A3022" s="647">
        <v>3021</v>
      </c>
      <c r="B3022" s="647">
        <v>14100</v>
      </c>
      <c r="C3022" s="646" t="s">
        <v>205</v>
      </c>
      <c r="D3022" s="646">
        <v>74</v>
      </c>
      <c r="F3022" s="654" t="str">
        <f>IF(M3022="R",VLOOKUP(D3022,'Routes and Directions'!$A$2:$D$283,3,FALSE),VLOOKUP(D3022,'Routes and Directions'!$A$2:$D$283,4,FALSE))</f>
        <v>WB</v>
      </c>
      <c r="H3022" s="646">
        <v>47.47</v>
      </c>
      <c r="I3022" s="646">
        <v>47.847999999999999</v>
      </c>
      <c r="K3022" s="646">
        <v>62.976999999999997</v>
      </c>
      <c r="L3022" s="646">
        <v>63.354999999999997</v>
      </c>
      <c r="M3022" s="646" t="s">
        <v>121</v>
      </c>
      <c r="N3022" s="657" t="s">
        <v>123</v>
      </c>
      <c r="O3022" s="646" t="s">
        <v>489</v>
      </c>
    </row>
    <row r="3023" spans="1:15">
      <c r="A3023" s="647">
        <v>3022</v>
      </c>
      <c r="B3023" s="647">
        <v>14100</v>
      </c>
      <c r="C3023" s="646" t="s">
        <v>205</v>
      </c>
      <c r="D3023" s="646">
        <v>74</v>
      </c>
      <c r="F3023" s="654" t="str">
        <f>IF(M3023="R",VLOOKUP(D3023,'Routes and Directions'!$A$2:$D$283,3,FALSE),VLOOKUP(D3023,'Routes and Directions'!$A$2:$D$283,4,FALSE))</f>
        <v>WB</v>
      </c>
      <c r="H3023" s="646">
        <v>47.847999999999999</v>
      </c>
      <c r="I3023" s="646">
        <v>48.603999999999999</v>
      </c>
      <c r="K3023" s="646">
        <v>63.354999999999997</v>
      </c>
      <c r="L3023" s="646">
        <v>64.111000000000004</v>
      </c>
      <c r="M3023" s="646" t="s">
        <v>121</v>
      </c>
      <c r="N3023" s="657" t="s">
        <v>115</v>
      </c>
      <c r="O3023" s="646" t="s">
        <v>489</v>
      </c>
    </row>
    <row r="3024" spans="1:15">
      <c r="A3024" s="647">
        <v>3023</v>
      </c>
      <c r="B3024" s="647">
        <v>14600</v>
      </c>
      <c r="C3024" s="646" t="s">
        <v>205</v>
      </c>
      <c r="D3024" s="646">
        <v>74</v>
      </c>
      <c r="F3024" s="654" t="str">
        <f>IF(M3024="R",VLOOKUP(D3024,'Routes and Directions'!$A$2:$D$283,3,FALSE),VLOOKUP(D3024,'Routes and Directions'!$A$2:$D$283,4,FALSE))</f>
        <v>WB</v>
      </c>
      <c r="G3024" s="646" t="s">
        <v>118</v>
      </c>
      <c r="H3024" s="646">
        <v>48.603999999999999</v>
      </c>
      <c r="I3024" s="646">
        <v>49.143999999999998</v>
      </c>
      <c r="K3024" s="646">
        <v>64.111000000000004</v>
      </c>
      <c r="L3024" s="646">
        <v>64.650999999999996</v>
      </c>
      <c r="M3024" s="646" t="s">
        <v>121</v>
      </c>
      <c r="N3024" s="657" t="s">
        <v>115</v>
      </c>
      <c r="O3024" s="646" t="s">
        <v>489</v>
      </c>
    </row>
    <row r="3025" spans="1:15">
      <c r="A3025" s="647">
        <v>3024</v>
      </c>
      <c r="B3025" s="647">
        <v>14700</v>
      </c>
      <c r="C3025" s="646" t="s">
        <v>205</v>
      </c>
      <c r="D3025" s="646">
        <v>74</v>
      </c>
      <c r="F3025" s="654" t="str">
        <f>IF(M3025="R",VLOOKUP(D3025,'Routes and Directions'!$A$2:$D$283,3,FALSE),VLOOKUP(D3025,'Routes and Directions'!$A$2:$D$283,4,FALSE))</f>
        <v>WB</v>
      </c>
      <c r="H3025" s="646">
        <v>49.16</v>
      </c>
      <c r="I3025" s="646">
        <v>91.974000000000004</v>
      </c>
      <c r="K3025" s="646">
        <v>64.650999999999996</v>
      </c>
      <c r="L3025" s="646">
        <v>107.465</v>
      </c>
      <c r="M3025" s="646" t="s">
        <v>121</v>
      </c>
      <c r="N3025" s="657" t="s">
        <v>115</v>
      </c>
      <c r="O3025" s="646" t="s">
        <v>489</v>
      </c>
    </row>
    <row r="3026" spans="1:15">
      <c r="A3026" s="647">
        <v>3025</v>
      </c>
      <c r="B3026" s="647">
        <v>19402</v>
      </c>
      <c r="C3026" s="646" t="s">
        <v>205</v>
      </c>
      <c r="D3026" s="646">
        <v>74</v>
      </c>
      <c r="F3026" s="654" t="str">
        <f>IF(M3026="R",VLOOKUP(D3026,'Routes and Directions'!$A$2:$D$283,3,FALSE),VLOOKUP(D3026,'Routes and Directions'!$A$2:$D$283,4,FALSE))</f>
        <v>WB</v>
      </c>
      <c r="G3026" s="646" t="s">
        <v>118</v>
      </c>
      <c r="H3026" s="646">
        <v>91.974000000000004</v>
      </c>
      <c r="I3026" s="646">
        <v>92.385999999999996</v>
      </c>
      <c r="K3026" s="646">
        <v>107.465</v>
      </c>
      <c r="L3026" s="646">
        <v>107.877</v>
      </c>
      <c r="M3026" s="646" t="s">
        <v>121</v>
      </c>
      <c r="N3026" s="657" t="s">
        <v>115</v>
      </c>
      <c r="O3026" s="646" t="s">
        <v>489</v>
      </c>
    </row>
    <row r="3027" spans="1:15">
      <c r="A3027" s="647">
        <v>3026</v>
      </c>
      <c r="B3027" s="647">
        <v>19406</v>
      </c>
      <c r="C3027" s="646" t="s">
        <v>205</v>
      </c>
      <c r="D3027" s="646">
        <v>74</v>
      </c>
      <c r="F3027" s="654" t="str">
        <f>IF(M3027="R",VLOOKUP(D3027,'Routes and Directions'!$A$2:$D$283,3,FALSE),VLOOKUP(D3027,'Routes and Directions'!$A$2:$D$283,4,FALSE))</f>
        <v>WB</v>
      </c>
      <c r="H3027" s="646">
        <v>92.424000000000007</v>
      </c>
      <c r="I3027" s="646">
        <v>93.909000000000006</v>
      </c>
      <c r="K3027" s="646">
        <v>107.877</v>
      </c>
      <c r="L3027" s="646">
        <v>109.36199999999999</v>
      </c>
      <c r="M3027" s="646" t="s">
        <v>121</v>
      </c>
      <c r="N3027" s="657" t="s">
        <v>115</v>
      </c>
      <c r="O3027" s="646" t="s">
        <v>489</v>
      </c>
    </row>
    <row r="3028" spans="1:15">
      <c r="A3028" s="647">
        <v>3027</v>
      </c>
      <c r="B3028" s="647">
        <v>19406</v>
      </c>
      <c r="C3028" s="646" t="s">
        <v>205</v>
      </c>
      <c r="D3028" s="646">
        <v>74</v>
      </c>
      <c r="F3028" s="654" t="str">
        <f>IF(M3028="R",VLOOKUP(D3028,'Routes and Directions'!$A$2:$D$283,3,FALSE),VLOOKUP(D3028,'Routes and Directions'!$A$2:$D$283,4,FALSE))</f>
        <v>WB</v>
      </c>
      <c r="H3028" s="646">
        <v>93.909000000000006</v>
      </c>
      <c r="I3028" s="646">
        <v>95.891000000000005</v>
      </c>
      <c r="K3028" s="646">
        <v>109.36199999999999</v>
      </c>
      <c r="L3028" s="646">
        <v>111.34399999999999</v>
      </c>
      <c r="M3028" s="646" t="s">
        <v>121</v>
      </c>
      <c r="N3028" s="657" t="s">
        <v>123</v>
      </c>
      <c r="O3028" s="646" t="s">
        <v>489</v>
      </c>
    </row>
    <row r="3029" spans="1:15">
      <c r="A3029" s="647">
        <v>3028</v>
      </c>
      <c r="B3029" s="647">
        <v>19800</v>
      </c>
      <c r="C3029" s="646" t="s">
        <v>205</v>
      </c>
      <c r="D3029" s="646">
        <v>74</v>
      </c>
      <c r="F3029" s="654" t="str">
        <f>IF(M3029="R",VLOOKUP(D3029,'Routes and Directions'!$A$2:$D$283,3,FALSE),VLOOKUP(D3029,'Routes and Directions'!$A$2:$D$283,4,FALSE))</f>
        <v>WB</v>
      </c>
      <c r="G3029" s="646" t="s">
        <v>118</v>
      </c>
      <c r="H3029" s="646">
        <v>95.891000000000005</v>
      </c>
      <c r="I3029" s="646">
        <v>96.013999999999996</v>
      </c>
      <c r="K3029" s="646">
        <v>111.34399999999999</v>
      </c>
      <c r="L3029" s="646">
        <v>111.467</v>
      </c>
      <c r="M3029" s="646" t="s">
        <v>121</v>
      </c>
      <c r="N3029" s="657" t="s">
        <v>123</v>
      </c>
      <c r="O3029" s="646" t="s">
        <v>489</v>
      </c>
    </row>
    <row r="3030" spans="1:15">
      <c r="A3030" s="647">
        <v>3029</v>
      </c>
      <c r="B3030" s="647">
        <v>1060</v>
      </c>
      <c r="C3030" s="646" t="s">
        <v>218</v>
      </c>
      <c r="D3030" s="646">
        <v>75</v>
      </c>
      <c r="F3030" s="654" t="str">
        <f>IF(M3030="R",VLOOKUP(D3030,'Routes and Directions'!$A$2:$D$283,3,FALSE),VLOOKUP(D3030,'Routes and Directions'!$A$2:$D$283,4,FALSE))</f>
        <v>NB</v>
      </c>
      <c r="H3030" s="646">
        <v>8.93</v>
      </c>
      <c r="I3030" s="646">
        <v>19.696000000000002</v>
      </c>
      <c r="K3030" s="646">
        <v>0</v>
      </c>
      <c r="L3030" s="646">
        <v>10.766</v>
      </c>
      <c r="M3030" s="646" t="s">
        <v>118</v>
      </c>
      <c r="N3030" s="657" t="s">
        <v>123</v>
      </c>
      <c r="O3030" s="646" t="s">
        <v>490</v>
      </c>
    </row>
    <row r="3031" spans="1:15">
      <c r="A3031" s="647">
        <v>3030</v>
      </c>
      <c r="B3031" s="647">
        <v>5910</v>
      </c>
      <c r="C3031" s="646" t="s">
        <v>218</v>
      </c>
      <c r="D3031" s="646">
        <v>75</v>
      </c>
      <c r="F3031" s="654" t="str">
        <f>IF(M3031="R",VLOOKUP(D3031,'Routes and Directions'!$A$2:$D$283,3,FALSE),VLOOKUP(D3031,'Routes and Directions'!$A$2:$D$283,4,FALSE))</f>
        <v>NB</v>
      </c>
      <c r="G3031" s="646" t="s">
        <v>118</v>
      </c>
      <c r="H3031" s="646">
        <v>19.696000000000002</v>
      </c>
      <c r="I3031" s="646">
        <v>19.989999999999998</v>
      </c>
      <c r="J3031" s="646" t="s">
        <v>118</v>
      </c>
      <c r="K3031" s="646">
        <v>10.766</v>
      </c>
      <c r="L3031" s="646">
        <v>11.06</v>
      </c>
      <c r="M3031" s="646" t="s">
        <v>118</v>
      </c>
      <c r="N3031" s="657" t="s">
        <v>118</v>
      </c>
      <c r="O3031" s="646" t="s">
        <v>490</v>
      </c>
    </row>
    <row r="3032" spans="1:15">
      <c r="A3032" s="647">
        <v>3031</v>
      </c>
      <c r="B3032" s="647">
        <v>6600</v>
      </c>
      <c r="C3032" s="646" t="s">
        <v>218</v>
      </c>
      <c r="D3032" s="646">
        <v>75</v>
      </c>
      <c r="F3032" s="654" t="str">
        <f>IF(M3032="R",VLOOKUP(D3032,'Routes and Directions'!$A$2:$D$283,3,FALSE),VLOOKUP(D3032,'Routes and Directions'!$A$2:$D$283,4,FALSE))</f>
        <v>NB</v>
      </c>
      <c r="G3032" s="646" t="s">
        <v>118</v>
      </c>
      <c r="H3032" s="646">
        <v>20.035</v>
      </c>
      <c r="I3032" s="646">
        <v>22.260999999999999</v>
      </c>
      <c r="K3032" s="646">
        <v>11.06</v>
      </c>
      <c r="L3032" s="646">
        <v>13.286</v>
      </c>
      <c r="M3032" s="646" t="s">
        <v>118</v>
      </c>
      <c r="N3032" s="657" t="s">
        <v>123</v>
      </c>
      <c r="O3032" s="646" t="s">
        <v>490</v>
      </c>
    </row>
    <row r="3033" spans="1:15">
      <c r="A3033" s="647">
        <v>3032</v>
      </c>
      <c r="B3033" s="647">
        <v>1060</v>
      </c>
      <c r="C3033" s="646" t="s">
        <v>218</v>
      </c>
      <c r="D3033" s="646">
        <v>75</v>
      </c>
      <c r="F3033" s="654" t="str">
        <f>IF(M3033="R",VLOOKUP(D3033,'Routes and Directions'!$A$2:$D$283,3,FALSE),VLOOKUP(D3033,'Routes and Directions'!$A$2:$D$283,4,FALSE))</f>
        <v>SB</v>
      </c>
      <c r="H3033" s="646">
        <v>8.93</v>
      </c>
      <c r="I3033" s="646">
        <v>19.696000000000002</v>
      </c>
      <c r="K3033" s="646">
        <v>0</v>
      </c>
      <c r="L3033" s="646">
        <v>10.766</v>
      </c>
      <c r="M3033" s="646" t="s">
        <v>121</v>
      </c>
      <c r="N3033" s="657" t="s">
        <v>123</v>
      </c>
      <c r="O3033" s="646" t="s">
        <v>491</v>
      </c>
    </row>
    <row r="3034" spans="1:15">
      <c r="A3034" s="647">
        <v>3033</v>
      </c>
      <c r="B3034" s="647">
        <v>6210</v>
      </c>
      <c r="C3034" s="646" t="s">
        <v>218</v>
      </c>
      <c r="D3034" s="646">
        <v>75</v>
      </c>
      <c r="F3034" s="654" t="str">
        <f>IF(M3034="R",VLOOKUP(D3034,'Routes and Directions'!$A$2:$D$283,3,FALSE),VLOOKUP(D3034,'Routes and Directions'!$A$2:$D$283,4,FALSE))</f>
        <v>SB</v>
      </c>
      <c r="G3034" s="646" t="s">
        <v>118</v>
      </c>
      <c r="H3034" s="646">
        <v>19.696000000000002</v>
      </c>
      <c r="I3034" s="646">
        <v>20.035</v>
      </c>
      <c r="J3034" s="646" t="s">
        <v>121</v>
      </c>
      <c r="K3034" s="646">
        <v>10.766</v>
      </c>
      <c r="L3034" s="646">
        <v>11.105</v>
      </c>
      <c r="M3034" s="646" t="s">
        <v>121</v>
      </c>
      <c r="N3034" s="657" t="s">
        <v>121</v>
      </c>
      <c r="O3034" s="646" t="s">
        <v>491</v>
      </c>
    </row>
    <row r="3035" spans="1:15">
      <c r="A3035" s="647">
        <v>3034</v>
      </c>
      <c r="B3035" s="647">
        <v>6600</v>
      </c>
      <c r="C3035" s="646" t="s">
        <v>218</v>
      </c>
      <c r="D3035" s="646">
        <v>75</v>
      </c>
      <c r="F3035" s="654" t="str">
        <f>IF(M3035="R",VLOOKUP(D3035,'Routes and Directions'!$A$2:$D$283,3,FALSE),VLOOKUP(D3035,'Routes and Directions'!$A$2:$D$283,4,FALSE))</f>
        <v>SB</v>
      </c>
      <c r="G3035" s="646" t="s">
        <v>118</v>
      </c>
      <c r="H3035" s="646">
        <v>20.035</v>
      </c>
      <c r="I3035" s="646">
        <v>22.260999999999999</v>
      </c>
      <c r="K3035" s="646">
        <v>11.105</v>
      </c>
      <c r="L3035" s="646">
        <v>13.331</v>
      </c>
      <c r="M3035" s="646" t="s">
        <v>121</v>
      </c>
      <c r="N3035" s="657" t="s">
        <v>123</v>
      </c>
      <c r="O3035" s="646" t="s">
        <v>491</v>
      </c>
    </row>
    <row r="3036" spans="1:15">
      <c r="A3036" s="647">
        <v>3035</v>
      </c>
      <c r="B3036" s="647">
        <v>500</v>
      </c>
      <c r="C3036" s="646" t="s">
        <v>218</v>
      </c>
      <c r="D3036" s="646">
        <v>76</v>
      </c>
      <c r="F3036" s="654" t="str">
        <f>IF(M3036="R",VLOOKUP(D3036,'Routes and Directions'!$A$2:$D$283,3,FALSE),VLOOKUP(D3036,'Routes and Directions'!$A$2:$D$283,4,FALSE))</f>
        <v>EB</v>
      </c>
      <c r="G3036" s="646" t="s">
        <v>118</v>
      </c>
      <c r="H3036" s="646">
        <v>0</v>
      </c>
      <c r="I3036" s="646">
        <v>2.4510000000000001</v>
      </c>
      <c r="K3036" s="646">
        <v>0</v>
      </c>
      <c r="L3036" s="646">
        <v>2.4510000000000001</v>
      </c>
      <c r="M3036" s="646" t="s">
        <v>118</v>
      </c>
      <c r="N3036" s="657" t="s">
        <v>123</v>
      </c>
      <c r="O3036" s="646" t="s">
        <v>492</v>
      </c>
    </row>
    <row r="3037" spans="1:15">
      <c r="A3037" s="647">
        <v>3036</v>
      </c>
      <c r="B3037" s="647">
        <v>1000</v>
      </c>
      <c r="C3037" s="646" t="s">
        <v>218</v>
      </c>
      <c r="D3037" s="646">
        <v>76</v>
      </c>
      <c r="F3037" s="654" t="str">
        <f>IF(M3037="R",VLOOKUP(D3037,'Routes and Directions'!$A$2:$D$283,3,FALSE),VLOOKUP(D3037,'Routes and Directions'!$A$2:$D$283,4,FALSE))</f>
        <v>EB</v>
      </c>
      <c r="G3037" s="646" t="s">
        <v>119</v>
      </c>
      <c r="H3037" s="646">
        <v>2.4510000000000001</v>
      </c>
      <c r="I3037" s="646">
        <v>2.9940000000000002</v>
      </c>
      <c r="K3037" s="646">
        <v>2.4510000000000001</v>
      </c>
      <c r="L3037" s="646">
        <v>2.9940000000000002</v>
      </c>
      <c r="M3037" s="646" t="s">
        <v>118</v>
      </c>
      <c r="N3037" s="657" t="s">
        <v>123</v>
      </c>
      <c r="O3037" s="646" t="s">
        <v>492</v>
      </c>
    </row>
    <row r="3038" spans="1:15">
      <c r="A3038" s="647">
        <v>3037</v>
      </c>
      <c r="B3038" s="647">
        <v>2000</v>
      </c>
      <c r="C3038" s="646" t="s">
        <v>218</v>
      </c>
      <c r="D3038" s="646">
        <v>76</v>
      </c>
      <c r="F3038" s="654" t="str">
        <f>IF(M3038="R",VLOOKUP(D3038,'Routes and Directions'!$A$2:$D$283,3,FALSE),VLOOKUP(D3038,'Routes and Directions'!$A$2:$D$283,4,FALSE))</f>
        <v>EB</v>
      </c>
      <c r="G3038" s="646" t="s">
        <v>118</v>
      </c>
      <c r="H3038" s="646">
        <v>2.9940000000000002</v>
      </c>
      <c r="I3038" s="646">
        <v>8.0820000000000007</v>
      </c>
      <c r="K3038" s="646">
        <v>2.9940000000000002</v>
      </c>
      <c r="L3038" s="646">
        <v>8.0820000000000007</v>
      </c>
      <c r="M3038" s="646" t="s">
        <v>118</v>
      </c>
      <c r="N3038" s="657" t="s">
        <v>123</v>
      </c>
      <c r="O3038" s="646" t="s">
        <v>492</v>
      </c>
    </row>
    <row r="3039" spans="1:15">
      <c r="A3039" s="647">
        <v>3038</v>
      </c>
      <c r="B3039" s="647">
        <v>4000</v>
      </c>
      <c r="C3039" s="646" t="s">
        <v>218</v>
      </c>
      <c r="D3039" s="646">
        <v>76</v>
      </c>
      <c r="F3039" s="654" t="str">
        <f>IF(M3039="R",VLOOKUP(D3039,'Routes and Directions'!$A$2:$D$283,3,FALSE),VLOOKUP(D3039,'Routes and Directions'!$A$2:$D$283,4,FALSE))</f>
        <v>EB</v>
      </c>
      <c r="H3039" s="646">
        <v>8.0609999999999999</v>
      </c>
      <c r="I3039" s="646">
        <v>9.4550000000000001</v>
      </c>
      <c r="K3039" s="646">
        <v>8.0820000000000007</v>
      </c>
      <c r="L3039" s="646">
        <v>9.4760000000000009</v>
      </c>
      <c r="M3039" s="646" t="s">
        <v>118</v>
      </c>
      <c r="N3039" s="657" t="s">
        <v>115</v>
      </c>
      <c r="O3039" s="646" t="s">
        <v>492</v>
      </c>
    </row>
    <row r="3040" spans="1:15">
      <c r="A3040" s="647">
        <v>3039</v>
      </c>
      <c r="B3040" s="647">
        <v>5400</v>
      </c>
      <c r="C3040" s="646" t="s">
        <v>218</v>
      </c>
      <c r="D3040" s="646">
        <v>76</v>
      </c>
      <c r="F3040" s="654" t="str">
        <f>IF(M3040="R",VLOOKUP(D3040,'Routes and Directions'!$A$2:$D$283,3,FALSE),VLOOKUP(D3040,'Routes and Directions'!$A$2:$D$283,4,FALSE))</f>
        <v>EB</v>
      </c>
      <c r="G3040" s="646" t="s">
        <v>118</v>
      </c>
      <c r="H3040" s="646">
        <v>9.4550000000000001</v>
      </c>
      <c r="I3040" s="646">
        <v>9.9</v>
      </c>
      <c r="K3040" s="646">
        <v>9.4760000000000009</v>
      </c>
      <c r="L3040" s="646">
        <v>9.9209999999999994</v>
      </c>
      <c r="M3040" s="646" t="s">
        <v>118</v>
      </c>
      <c r="N3040" s="657" t="s">
        <v>115</v>
      </c>
      <c r="O3040" s="646" t="s">
        <v>492</v>
      </c>
    </row>
    <row r="3041" spans="1:15">
      <c r="A3041" s="647">
        <v>3040</v>
      </c>
      <c r="B3041" s="647">
        <v>5610</v>
      </c>
      <c r="C3041" s="646" t="s">
        <v>218</v>
      </c>
      <c r="D3041" s="646">
        <v>76</v>
      </c>
      <c r="F3041" s="654" t="str">
        <f>IF(M3041="R",VLOOKUP(D3041,'Routes and Directions'!$A$2:$D$283,3,FALSE),VLOOKUP(D3041,'Routes and Directions'!$A$2:$D$283,4,FALSE))</f>
        <v>EB</v>
      </c>
      <c r="H3041" s="646">
        <v>9.9280000000000008</v>
      </c>
      <c r="I3041" s="646">
        <v>13.676</v>
      </c>
      <c r="K3041" s="646">
        <v>9.9209999999999994</v>
      </c>
      <c r="L3041" s="646">
        <v>13.669</v>
      </c>
      <c r="M3041" s="646" t="s">
        <v>118</v>
      </c>
      <c r="N3041" s="657" t="s">
        <v>115</v>
      </c>
      <c r="O3041" s="646" t="s">
        <v>492</v>
      </c>
    </row>
    <row r="3042" spans="1:15">
      <c r="A3042" s="647">
        <v>3041</v>
      </c>
      <c r="B3042" s="647">
        <v>6800</v>
      </c>
      <c r="C3042" s="646" t="s">
        <v>218</v>
      </c>
      <c r="D3042" s="646">
        <v>76</v>
      </c>
      <c r="F3042" s="654" t="str">
        <f>IF(M3042="R",VLOOKUP(D3042,'Routes and Directions'!$A$2:$D$283,3,FALSE),VLOOKUP(D3042,'Routes and Directions'!$A$2:$D$283,4,FALSE))</f>
        <v>EB</v>
      </c>
      <c r="G3042" s="646" t="s">
        <v>118</v>
      </c>
      <c r="H3042" s="646">
        <v>13.676</v>
      </c>
      <c r="I3042" s="646">
        <v>13.837</v>
      </c>
      <c r="K3042" s="646">
        <v>13.669</v>
      </c>
      <c r="L3042" s="646">
        <v>13.83</v>
      </c>
      <c r="M3042" s="646" t="s">
        <v>118</v>
      </c>
      <c r="N3042" s="657" t="s">
        <v>115</v>
      </c>
      <c r="O3042" s="646" t="s">
        <v>492</v>
      </c>
    </row>
    <row r="3043" spans="1:15">
      <c r="A3043" s="647">
        <v>3042</v>
      </c>
      <c r="B3043" s="647">
        <v>6900</v>
      </c>
      <c r="C3043" s="646" t="s">
        <v>218</v>
      </c>
      <c r="D3043" s="646">
        <v>76</v>
      </c>
      <c r="F3043" s="654" t="str">
        <f>IF(M3043="R",VLOOKUP(D3043,'Routes and Directions'!$A$2:$D$283,3,FALSE),VLOOKUP(D3043,'Routes and Directions'!$A$2:$D$283,4,FALSE))</f>
        <v>EB</v>
      </c>
      <c r="H3043" s="646">
        <v>13.839</v>
      </c>
      <c r="I3043" s="646">
        <v>16.79</v>
      </c>
      <c r="K3043" s="646">
        <v>13.83</v>
      </c>
      <c r="L3043" s="646">
        <v>16.780999999999999</v>
      </c>
      <c r="M3043" s="646" t="s">
        <v>118</v>
      </c>
      <c r="N3043" s="657" t="s">
        <v>115</v>
      </c>
      <c r="O3043" s="646" t="s">
        <v>492</v>
      </c>
    </row>
    <row r="3044" spans="1:15">
      <c r="A3044" s="647">
        <v>3043</v>
      </c>
      <c r="B3044" s="647">
        <v>7820</v>
      </c>
      <c r="C3044" s="646" t="s">
        <v>218</v>
      </c>
      <c r="D3044" s="646">
        <v>76</v>
      </c>
      <c r="F3044" s="654" t="str">
        <f>IF(M3044="R",VLOOKUP(D3044,'Routes and Directions'!$A$2:$D$283,3,FALSE),VLOOKUP(D3044,'Routes and Directions'!$A$2:$D$283,4,FALSE))</f>
        <v>EB</v>
      </c>
      <c r="G3044" s="646" t="s">
        <v>118</v>
      </c>
      <c r="H3044" s="646">
        <v>16.79</v>
      </c>
      <c r="I3044" s="646">
        <v>16.856000000000002</v>
      </c>
      <c r="K3044" s="646">
        <v>16.780999999999999</v>
      </c>
      <c r="L3044" s="646">
        <v>16.847000000000001</v>
      </c>
      <c r="M3044" s="646" t="s">
        <v>118</v>
      </c>
      <c r="N3044" s="657" t="s">
        <v>115</v>
      </c>
      <c r="O3044" s="646" t="s">
        <v>492</v>
      </c>
    </row>
    <row r="3045" spans="1:15">
      <c r="A3045" s="647">
        <v>3044</v>
      </c>
      <c r="B3045" s="647">
        <v>7820</v>
      </c>
      <c r="C3045" s="646" t="s">
        <v>218</v>
      </c>
      <c r="D3045" s="646">
        <v>76</v>
      </c>
      <c r="F3045" s="654" t="str">
        <f>IF(M3045="R",VLOOKUP(D3045,'Routes and Directions'!$A$2:$D$283,3,FALSE),VLOOKUP(D3045,'Routes and Directions'!$A$2:$D$283,4,FALSE))</f>
        <v>EB</v>
      </c>
      <c r="G3045" s="646" t="s">
        <v>118</v>
      </c>
      <c r="H3045" s="646">
        <v>16.856000000000002</v>
      </c>
      <c r="I3045" s="646">
        <v>17.457000000000001</v>
      </c>
      <c r="K3045" s="646">
        <v>16.847000000000001</v>
      </c>
      <c r="L3045" s="646">
        <v>17.448</v>
      </c>
      <c r="M3045" s="646" t="s">
        <v>118</v>
      </c>
      <c r="N3045" s="657" t="s">
        <v>123</v>
      </c>
      <c r="O3045" s="646" t="s">
        <v>492</v>
      </c>
    </row>
    <row r="3046" spans="1:15">
      <c r="A3046" s="647">
        <v>3045</v>
      </c>
      <c r="B3046" s="647">
        <v>7820</v>
      </c>
      <c r="C3046" s="646" t="s">
        <v>218</v>
      </c>
      <c r="D3046" s="646">
        <v>76</v>
      </c>
      <c r="F3046" s="654" t="str">
        <f>IF(M3046="R",VLOOKUP(D3046,'Routes and Directions'!$A$2:$D$283,3,FALSE),VLOOKUP(D3046,'Routes and Directions'!$A$2:$D$283,4,FALSE))</f>
        <v>EB</v>
      </c>
      <c r="G3046" s="646" t="s">
        <v>118</v>
      </c>
      <c r="H3046" s="646">
        <v>17.457000000000001</v>
      </c>
      <c r="I3046" s="646">
        <v>17.713000000000001</v>
      </c>
      <c r="K3046" s="646">
        <v>17.448</v>
      </c>
      <c r="L3046" s="646">
        <v>17.704000000000001</v>
      </c>
      <c r="M3046" s="646" t="s">
        <v>118</v>
      </c>
      <c r="N3046" s="657" t="s">
        <v>115</v>
      </c>
      <c r="O3046" s="646" t="s">
        <v>492</v>
      </c>
    </row>
    <row r="3047" spans="1:15">
      <c r="A3047" s="647">
        <v>3046</v>
      </c>
      <c r="B3047" s="647">
        <v>8220</v>
      </c>
      <c r="C3047" s="646" t="s">
        <v>218</v>
      </c>
      <c r="D3047" s="646">
        <v>76</v>
      </c>
      <c r="F3047" s="654" t="str">
        <f>IF(M3047="R",VLOOKUP(D3047,'Routes and Directions'!$A$2:$D$283,3,FALSE),VLOOKUP(D3047,'Routes and Directions'!$A$2:$D$283,4,FALSE))</f>
        <v>EB</v>
      </c>
      <c r="H3047" s="646">
        <v>17.713000000000001</v>
      </c>
      <c r="I3047" s="646">
        <v>34.411999999999999</v>
      </c>
      <c r="K3047" s="646">
        <v>17.704000000000001</v>
      </c>
      <c r="L3047" s="646">
        <v>34.402999999999999</v>
      </c>
      <c r="M3047" s="646" t="s">
        <v>118</v>
      </c>
      <c r="N3047" s="657" t="s">
        <v>115</v>
      </c>
      <c r="O3047" s="646" t="s">
        <v>492</v>
      </c>
    </row>
    <row r="3048" spans="1:15">
      <c r="A3048" s="647">
        <v>3047</v>
      </c>
      <c r="B3048" s="647">
        <v>12600</v>
      </c>
      <c r="C3048" s="646" t="s">
        <v>218</v>
      </c>
      <c r="D3048" s="646">
        <v>76</v>
      </c>
      <c r="F3048" s="654" t="str">
        <f>IF(M3048="R",VLOOKUP(D3048,'Routes and Directions'!$A$2:$D$283,3,FALSE),VLOOKUP(D3048,'Routes and Directions'!$A$2:$D$283,4,FALSE))</f>
        <v>EB</v>
      </c>
      <c r="G3048" s="646" t="s">
        <v>118</v>
      </c>
      <c r="H3048" s="646">
        <v>34.459000000000003</v>
      </c>
      <c r="I3048" s="646">
        <v>34.838999999999999</v>
      </c>
      <c r="K3048" s="646">
        <v>34.402999999999999</v>
      </c>
      <c r="L3048" s="646">
        <v>34.783000000000001</v>
      </c>
      <c r="M3048" s="646" t="s">
        <v>118</v>
      </c>
      <c r="N3048" s="657" t="s">
        <v>115</v>
      </c>
      <c r="O3048" s="646" t="s">
        <v>492</v>
      </c>
    </row>
    <row r="3049" spans="1:15">
      <c r="A3049" s="647">
        <v>3048</v>
      </c>
      <c r="B3049" s="647">
        <v>12750</v>
      </c>
      <c r="C3049" s="646" t="s">
        <v>218</v>
      </c>
      <c r="D3049" s="646">
        <v>76</v>
      </c>
      <c r="F3049" s="654" t="str">
        <f>IF(M3049="R",VLOOKUP(D3049,'Routes and Directions'!$A$2:$D$283,3,FALSE),VLOOKUP(D3049,'Routes and Directions'!$A$2:$D$283,4,FALSE))</f>
        <v>EB</v>
      </c>
      <c r="H3049" s="646">
        <v>34.878</v>
      </c>
      <c r="I3049" s="646">
        <v>52.319000000000003</v>
      </c>
      <c r="K3049" s="646">
        <v>34.783000000000001</v>
      </c>
      <c r="L3049" s="646">
        <v>52.223999999999997</v>
      </c>
      <c r="M3049" s="646" t="s">
        <v>118</v>
      </c>
      <c r="N3049" s="657" t="s">
        <v>115</v>
      </c>
      <c r="O3049" s="646" t="s">
        <v>492</v>
      </c>
    </row>
    <row r="3050" spans="1:15">
      <c r="A3050" s="647">
        <v>3049</v>
      </c>
      <c r="B3050" s="647">
        <v>500</v>
      </c>
      <c r="C3050" s="646" t="s">
        <v>218</v>
      </c>
      <c r="D3050" s="646">
        <v>76</v>
      </c>
      <c r="F3050" s="654" t="str">
        <f>IF(M3050="R",VLOOKUP(D3050,'Routes and Directions'!$A$2:$D$283,3,FALSE),VLOOKUP(D3050,'Routes and Directions'!$A$2:$D$283,4,FALSE))</f>
        <v>WB</v>
      </c>
      <c r="G3050" s="646" t="s">
        <v>118</v>
      </c>
      <c r="H3050" s="646">
        <v>0</v>
      </c>
      <c r="I3050" s="646">
        <v>2.4510000000000001</v>
      </c>
      <c r="K3050" s="646">
        <v>0</v>
      </c>
      <c r="L3050" s="646">
        <v>2.4510000000000001</v>
      </c>
      <c r="M3050" s="646" t="s">
        <v>121</v>
      </c>
      <c r="N3050" s="657" t="s">
        <v>123</v>
      </c>
      <c r="O3050" s="646" t="s">
        <v>493</v>
      </c>
    </row>
    <row r="3051" spans="1:15">
      <c r="A3051" s="647">
        <v>3050</v>
      </c>
      <c r="B3051" s="647">
        <v>1000</v>
      </c>
      <c r="C3051" s="646" t="s">
        <v>218</v>
      </c>
      <c r="D3051" s="646">
        <v>76</v>
      </c>
      <c r="F3051" s="654" t="str">
        <f>IF(M3051="R",VLOOKUP(D3051,'Routes and Directions'!$A$2:$D$283,3,FALSE),VLOOKUP(D3051,'Routes and Directions'!$A$2:$D$283,4,FALSE))</f>
        <v>WB</v>
      </c>
      <c r="G3051" s="646" t="s">
        <v>119</v>
      </c>
      <c r="H3051" s="646">
        <v>2.4510000000000001</v>
      </c>
      <c r="I3051" s="646">
        <v>2.9940000000000002</v>
      </c>
      <c r="K3051" s="646">
        <v>2.4510000000000001</v>
      </c>
      <c r="L3051" s="646">
        <v>2.9940000000000002</v>
      </c>
      <c r="M3051" s="646" t="s">
        <v>121</v>
      </c>
      <c r="N3051" s="657" t="s">
        <v>123</v>
      </c>
      <c r="O3051" s="646" t="s">
        <v>493</v>
      </c>
    </row>
    <row r="3052" spans="1:15">
      <c r="A3052" s="647">
        <v>3051</v>
      </c>
      <c r="B3052" s="647">
        <v>2000</v>
      </c>
      <c r="C3052" s="646" t="s">
        <v>218</v>
      </c>
      <c r="D3052" s="646">
        <v>76</v>
      </c>
      <c r="F3052" s="654" t="str">
        <f>IF(M3052="R",VLOOKUP(D3052,'Routes and Directions'!$A$2:$D$283,3,FALSE),VLOOKUP(D3052,'Routes and Directions'!$A$2:$D$283,4,FALSE))</f>
        <v>WB</v>
      </c>
      <c r="G3052" s="646" t="s">
        <v>118</v>
      </c>
      <c r="H3052" s="646">
        <v>2.9940000000000002</v>
      </c>
      <c r="I3052" s="646">
        <v>8.0820000000000007</v>
      </c>
      <c r="K3052" s="646">
        <v>2.9940000000000002</v>
      </c>
      <c r="L3052" s="646">
        <v>8.0820000000000007</v>
      </c>
      <c r="M3052" s="646" t="s">
        <v>121</v>
      </c>
      <c r="N3052" s="657" t="s">
        <v>123</v>
      </c>
      <c r="O3052" s="646" t="s">
        <v>493</v>
      </c>
    </row>
    <row r="3053" spans="1:15">
      <c r="A3053" s="647">
        <v>3052</v>
      </c>
      <c r="B3053" s="647">
        <v>4000</v>
      </c>
      <c r="C3053" s="646" t="s">
        <v>218</v>
      </c>
      <c r="D3053" s="646">
        <v>76</v>
      </c>
      <c r="F3053" s="654" t="str">
        <f>IF(M3053="R",VLOOKUP(D3053,'Routes and Directions'!$A$2:$D$283,3,FALSE),VLOOKUP(D3053,'Routes and Directions'!$A$2:$D$283,4,FALSE))</f>
        <v>WB</v>
      </c>
      <c r="H3053" s="646">
        <v>8.0609999999999999</v>
      </c>
      <c r="I3053" s="646">
        <v>9.4550000000000001</v>
      </c>
      <c r="K3053" s="646">
        <v>8.0820000000000007</v>
      </c>
      <c r="L3053" s="646">
        <v>9.4760000000000009</v>
      </c>
      <c r="M3053" s="646" t="s">
        <v>121</v>
      </c>
      <c r="N3053" s="657" t="s">
        <v>115</v>
      </c>
      <c r="O3053" s="646" t="s">
        <v>493</v>
      </c>
    </row>
    <row r="3054" spans="1:15">
      <c r="A3054" s="647">
        <v>3053</v>
      </c>
      <c r="B3054" s="647">
        <v>5400</v>
      </c>
      <c r="C3054" s="646" t="s">
        <v>218</v>
      </c>
      <c r="D3054" s="646">
        <v>76</v>
      </c>
      <c r="F3054" s="654" t="str">
        <f>IF(M3054="R",VLOOKUP(D3054,'Routes and Directions'!$A$2:$D$283,3,FALSE),VLOOKUP(D3054,'Routes and Directions'!$A$2:$D$283,4,FALSE))</f>
        <v>WB</v>
      </c>
      <c r="G3054" s="646" t="s">
        <v>118</v>
      </c>
      <c r="H3054" s="646">
        <v>9.4550000000000001</v>
      </c>
      <c r="I3054" s="646">
        <v>9.9</v>
      </c>
      <c r="K3054" s="646">
        <v>9.4760000000000009</v>
      </c>
      <c r="L3054" s="646">
        <v>9.9209999999999994</v>
      </c>
      <c r="M3054" s="646" t="s">
        <v>121</v>
      </c>
      <c r="N3054" s="657" t="s">
        <v>115</v>
      </c>
      <c r="O3054" s="646" t="s">
        <v>493</v>
      </c>
    </row>
    <row r="3055" spans="1:15">
      <c r="A3055" s="647">
        <v>3054</v>
      </c>
      <c r="B3055" s="647">
        <v>5610</v>
      </c>
      <c r="C3055" s="646" t="s">
        <v>218</v>
      </c>
      <c r="D3055" s="646">
        <v>76</v>
      </c>
      <c r="F3055" s="654" t="str">
        <f>IF(M3055="R",VLOOKUP(D3055,'Routes and Directions'!$A$2:$D$283,3,FALSE),VLOOKUP(D3055,'Routes and Directions'!$A$2:$D$283,4,FALSE))</f>
        <v>WB</v>
      </c>
      <c r="H3055" s="646">
        <v>9.9280000000000008</v>
      </c>
      <c r="I3055" s="646">
        <v>13.676</v>
      </c>
      <c r="K3055" s="646">
        <v>9.9209999999999994</v>
      </c>
      <c r="L3055" s="646">
        <v>13.669</v>
      </c>
      <c r="M3055" s="646" t="s">
        <v>121</v>
      </c>
      <c r="N3055" s="657" t="s">
        <v>115</v>
      </c>
      <c r="O3055" s="646" t="s">
        <v>493</v>
      </c>
    </row>
    <row r="3056" spans="1:15">
      <c r="A3056" s="647">
        <v>3055</v>
      </c>
      <c r="B3056" s="647">
        <v>6800</v>
      </c>
      <c r="C3056" s="646" t="s">
        <v>218</v>
      </c>
      <c r="D3056" s="646">
        <v>76</v>
      </c>
      <c r="F3056" s="654" t="str">
        <f>IF(M3056="R",VLOOKUP(D3056,'Routes and Directions'!$A$2:$D$283,3,FALSE),VLOOKUP(D3056,'Routes and Directions'!$A$2:$D$283,4,FALSE))</f>
        <v>WB</v>
      </c>
      <c r="G3056" s="646" t="s">
        <v>118</v>
      </c>
      <c r="H3056" s="646">
        <v>13.676</v>
      </c>
      <c r="I3056" s="646">
        <v>13.837</v>
      </c>
      <c r="K3056" s="646">
        <v>13.669</v>
      </c>
      <c r="L3056" s="646">
        <v>13.83</v>
      </c>
      <c r="M3056" s="646" t="s">
        <v>121</v>
      </c>
      <c r="N3056" s="657" t="s">
        <v>115</v>
      </c>
      <c r="O3056" s="646" t="s">
        <v>493</v>
      </c>
    </row>
    <row r="3057" spans="1:15">
      <c r="A3057" s="647">
        <v>3056</v>
      </c>
      <c r="B3057" s="647">
        <v>6900</v>
      </c>
      <c r="C3057" s="646" t="s">
        <v>218</v>
      </c>
      <c r="D3057" s="646">
        <v>76</v>
      </c>
      <c r="F3057" s="654" t="str">
        <f>IF(M3057="R",VLOOKUP(D3057,'Routes and Directions'!$A$2:$D$283,3,FALSE),VLOOKUP(D3057,'Routes and Directions'!$A$2:$D$283,4,FALSE))</f>
        <v>WB</v>
      </c>
      <c r="H3057" s="646">
        <v>13.839</v>
      </c>
      <c r="I3057" s="646">
        <v>16.79</v>
      </c>
      <c r="K3057" s="646">
        <v>13.83</v>
      </c>
      <c r="L3057" s="646">
        <v>16.780999999999999</v>
      </c>
      <c r="M3057" s="646" t="s">
        <v>121</v>
      </c>
      <c r="N3057" s="657" t="s">
        <v>115</v>
      </c>
      <c r="O3057" s="646" t="s">
        <v>493</v>
      </c>
    </row>
    <row r="3058" spans="1:15">
      <c r="A3058" s="647">
        <v>3057</v>
      </c>
      <c r="B3058" s="647">
        <v>7820</v>
      </c>
      <c r="C3058" s="646" t="s">
        <v>218</v>
      </c>
      <c r="D3058" s="646">
        <v>76</v>
      </c>
      <c r="F3058" s="654" t="str">
        <f>IF(M3058="R",VLOOKUP(D3058,'Routes and Directions'!$A$2:$D$283,3,FALSE),VLOOKUP(D3058,'Routes and Directions'!$A$2:$D$283,4,FALSE))</f>
        <v>WB</v>
      </c>
      <c r="G3058" s="646" t="s">
        <v>118</v>
      </c>
      <c r="H3058" s="646">
        <v>16.79</v>
      </c>
      <c r="I3058" s="646">
        <v>16.856000000000002</v>
      </c>
      <c r="K3058" s="646">
        <v>16.780999999999999</v>
      </c>
      <c r="L3058" s="646">
        <v>16.847000000000001</v>
      </c>
      <c r="M3058" s="646" t="s">
        <v>121</v>
      </c>
      <c r="N3058" s="657" t="s">
        <v>115</v>
      </c>
      <c r="O3058" s="646" t="s">
        <v>493</v>
      </c>
    </row>
    <row r="3059" spans="1:15">
      <c r="A3059" s="647">
        <v>3058</v>
      </c>
      <c r="B3059" s="647">
        <v>7820</v>
      </c>
      <c r="C3059" s="646" t="s">
        <v>218</v>
      </c>
      <c r="D3059" s="646">
        <v>76</v>
      </c>
      <c r="F3059" s="654" t="str">
        <f>IF(M3059="R",VLOOKUP(D3059,'Routes and Directions'!$A$2:$D$283,3,FALSE),VLOOKUP(D3059,'Routes and Directions'!$A$2:$D$283,4,FALSE))</f>
        <v>WB</v>
      </c>
      <c r="G3059" s="646" t="s">
        <v>118</v>
      </c>
      <c r="H3059" s="646">
        <v>16.856000000000002</v>
      </c>
      <c r="I3059" s="646">
        <v>17.457000000000001</v>
      </c>
      <c r="K3059" s="646">
        <v>16.847000000000001</v>
      </c>
      <c r="L3059" s="646">
        <v>17.448</v>
      </c>
      <c r="M3059" s="646" t="s">
        <v>121</v>
      </c>
      <c r="N3059" s="657" t="s">
        <v>123</v>
      </c>
      <c r="O3059" s="646" t="s">
        <v>493</v>
      </c>
    </row>
    <row r="3060" spans="1:15">
      <c r="A3060" s="647">
        <v>3059</v>
      </c>
      <c r="B3060" s="647">
        <v>7820</v>
      </c>
      <c r="C3060" s="646" t="s">
        <v>218</v>
      </c>
      <c r="D3060" s="646">
        <v>76</v>
      </c>
      <c r="F3060" s="654" t="str">
        <f>IF(M3060="R",VLOOKUP(D3060,'Routes and Directions'!$A$2:$D$283,3,FALSE),VLOOKUP(D3060,'Routes and Directions'!$A$2:$D$283,4,FALSE))</f>
        <v>WB</v>
      </c>
      <c r="G3060" s="646" t="s">
        <v>118</v>
      </c>
      <c r="H3060" s="646">
        <v>17.457000000000001</v>
      </c>
      <c r="I3060" s="646">
        <v>17.713000000000001</v>
      </c>
      <c r="K3060" s="646">
        <v>17.448</v>
      </c>
      <c r="L3060" s="646">
        <v>17.704000000000001</v>
      </c>
      <c r="M3060" s="646" t="s">
        <v>121</v>
      </c>
      <c r="N3060" s="657" t="s">
        <v>115</v>
      </c>
      <c r="O3060" s="646" t="s">
        <v>493</v>
      </c>
    </row>
    <row r="3061" spans="1:15">
      <c r="A3061" s="647">
        <v>3060</v>
      </c>
      <c r="B3061" s="647">
        <v>8220</v>
      </c>
      <c r="C3061" s="646" t="s">
        <v>218</v>
      </c>
      <c r="D3061" s="646">
        <v>76</v>
      </c>
      <c r="F3061" s="654" t="str">
        <f>IF(M3061="R",VLOOKUP(D3061,'Routes and Directions'!$A$2:$D$283,3,FALSE),VLOOKUP(D3061,'Routes and Directions'!$A$2:$D$283,4,FALSE))</f>
        <v>WB</v>
      </c>
      <c r="H3061" s="646">
        <v>17.713000000000001</v>
      </c>
      <c r="I3061" s="646">
        <v>34.411999999999999</v>
      </c>
      <c r="K3061" s="646">
        <v>17.704000000000001</v>
      </c>
      <c r="L3061" s="646">
        <v>34.402999999999999</v>
      </c>
      <c r="M3061" s="646" t="s">
        <v>121</v>
      </c>
      <c r="N3061" s="657" t="s">
        <v>115</v>
      </c>
      <c r="O3061" s="646" t="s">
        <v>493</v>
      </c>
    </row>
    <row r="3062" spans="1:15">
      <c r="A3062" s="647">
        <v>3061</v>
      </c>
      <c r="B3062" s="647">
        <v>12600</v>
      </c>
      <c r="C3062" s="646" t="s">
        <v>218</v>
      </c>
      <c r="D3062" s="646">
        <v>76</v>
      </c>
      <c r="F3062" s="654" t="str">
        <f>IF(M3062="R",VLOOKUP(D3062,'Routes and Directions'!$A$2:$D$283,3,FALSE),VLOOKUP(D3062,'Routes and Directions'!$A$2:$D$283,4,FALSE))</f>
        <v>WB</v>
      </c>
      <c r="G3062" s="646" t="s">
        <v>118</v>
      </c>
      <c r="H3062" s="646">
        <v>34.459000000000003</v>
      </c>
      <c r="I3062" s="646">
        <v>34.838999999999999</v>
      </c>
      <c r="K3062" s="646">
        <v>34.402999999999999</v>
      </c>
      <c r="L3062" s="646">
        <v>34.783000000000001</v>
      </c>
      <c r="M3062" s="646" t="s">
        <v>121</v>
      </c>
      <c r="N3062" s="657" t="s">
        <v>115</v>
      </c>
      <c r="O3062" s="646" t="s">
        <v>493</v>
      </c>
    </row>
    <row r="3063" spans="1:15">
      <c r="A3063" s="647">
        <v>3062</v>
      </c>
      <c r="B3063" s="647">
        <v>12750</v>
      </c>
      <c r="C3063" s="646" t="s">
        <v>218</v>
      </c>
      <c r="D3063" s="646">
        <v>76</v>
      </c>
      <c r="F3063" s="654" t="str">
        <f>IF(M3063="R",VLOOKUP(D3063,'Routes and Directions'!$A$2:$D$283,3,FALSE),VLOOKUP(D3063,'Routes and Directions'!$A$2:$D$283,4,FALSE))</f>
        <v>WB</v>
      </c>
      <c r="H3063" s="646">
        <v>34.878</v>
      </c>
      <c r="I3063" s="646">
        <v>52.319000000000003</v>
      </c>
      <c r="K3063" s="646">
        <v>34.783000000000001</v>
      </c>
      <c r="L3063" s="646">
        <v>52.223999999999997</v>
      </c>
      <c r="M3063" s="646" t="s">
        <v>121</v>
      </c>
      <c r="N3063" s="657" t="s">
        <v>115</v>
      </c>
      <c r="O3063" s="646" t="s">
        <v>493</v>
      </c>
    </row>
    <row r="3064" spans="1:15">
      <c r="A3064" s="647">
        <v>3063</v>
      </c>
      <c r="B3064" s="647">
        <v>100</v>
      </c>
      <c r="C3064" s="646" t="s">
        <v>183</v>
      </c>
      <c r="D3064" s="646">
        <v>77</v>
      </c>
      <c r="F3064" s="654" t="str">
        <f>IF(M3064="R",VLOOKUP(D3064,'Routes and Directions'!$A$2:$D$283,3,FALSE),VLOOKUP(D3064,'Routes and Directions'!$A$2:$D$283,4,FALSE))</f>
        <v>NB</v>
      </c>
      <c r="H3064" s="646">
        <v>9.8000000000000004E-2</v>
      </c>
      <c r="I3064" s="646">
        <v>0.45200000000000001</v>
      </c>
      <c r="K3064" s="646">
        <v>0</v>
      </c>
      <c r="L3064" s="646">
        <v>0.35399999999999998</v>
      </c>
      <c r="M3064" s="646" t="s">
        <v>118</v>
      </c>
      <c r="N3064" s="657" t="s">
        <v>123</v>
      </c>
      <c r="O3064" s="646" t="s">
        <v>494</v>
      </c>
    </row>
    <row r="3065" spans="1:15">
      <c r="A3065" s="647">
        <v>3064</v>
      </c>
      <c r="B3065" s="647">
        <v>100</v>
      </c>
      <c r="C3065" s="646" t="s">
        <v>183</v>
      </c>
      <c r="D3065" s="646">
        <v>77</v>
      </c>
      <c r="F3065" s="654" t="str">
        <f>IF(M3065="R",VLOOKUP(D3065,'Routes and Directions'!$A$2:$D$283,3,FALSE),VLOOKUP(D3065,'Routes and Directions'!$A$2:$D$283,4,FALSE))</f>
        <v>SB</v>
      </c>
      <c r="H3065" s="646">
        <v>9.8000000000000004E-2</v>
      </c>
      <c r="I3065" s="646">
        <v>0.45200000000000001</v>
      </c>
      <c r="K3065" s="646">
        <v>0</v>
      </c>
      <c r="L3065" s="646">
        <v>0.35399999999999998</v>
      </c>
      <c r="M3065" s="646" t="s">
        <v>121</v>
      </c>
      <c r="N3065" s="657" t="s">
        <v>123</v>
      </c>
      <c r="O3065" s="646" t="s">
        <v>495</v>
      </c>
    </row>
    <row r="3066" spans="1:15">
      <c r="A3066" s="647">
        <v>3065</v>
      </c>
      <c r="B3066" s="647">
        <v>100</v>
      </c>
      <c r="C3066" s="646" t="s">
        <v>218</v>
      </c>
      <c r="D3066" s="646">
        <v>78</v>
      </c>
      <c r="F3066" s="654" t="str">
        <f>IF(M3066="R",VLOOKUP(D3066,'Routes and Directions'!$A$2:$D$283,3,FALSE),VLOOKUP(D3066,'Routes and Directions'!$A$2:$D$283,4,FALSE))</f>
        <v>EB</v>
      </c>
      <c r="H3066" s="646">
        <v>4.0000000000000001E-3</v>
      </c>
      <c r="I3066" s="646">
        <v>15.507</v>
      </c>
      <c r="K3066" s="646">
        <v>0</v>
      </c>
      <c r="L3066" s="646">
        <v>15.503</v>
      </c>
      <c r="M3066" s="646" t="s">
        <v>118</v>
      </c>
      <c r="N3066" s="657" t="s">
        <v>123</v>
      </c>
      <c r="O3066" s="646" t="s">
        <v>496</v>
      </c>
    </row>
    <row r="3067" spans="1:15">
      <c r="A3067" s="647">
        <v>3066</v>
      </c>
      <c r="B3067" s="647">
        <v>6600</v>
      </c>
      <c r="C3067" s="646" t="s">
        <v>218</v>
      </c>
      <c r="D3067" s="646">
        <v>78</v>
      </c>
      <c r="F3067" s="654" t="str">
        <f>IF(M3067="R",VLOOKUP(D3067,'Routes and Directions'!$A$2:$D$283,3,FALSE),VLOOKUP(D3067,'Routes and Directions'!$A$2:$D$283,4,FALSE))</f>
        <v>EB</v>
      </c>
      <c r="G3067" s="646" t="s">
        <v>118</v>
      </c>
      <c r="H3067" s="646">
        <v>15.507</v>
      </c>
      <c r="I3067" s="646">
        <v>17.443999999999999</v>
      </c>
      <c r="K3067" s="646">
        <v>15.503</v>
      </c>
      <c r="L3067" s="646">
        <v>17.440000000000001</v>
      </c>
      <c r="M3067" s="646" t="s">
        <v>118</v>
      </c>
      <c r="N3067" s="657" t="s">
        <v>123</v>
      </c>
      <c r="O3067" s="646" t="s">
        <v>496</v>
      </c>
    </row>
    <row r="3068" spans="1:15">
      <c r="A3068" s="647">
        <v>3067</v>
      </c>
      <c r="B3068" s="647">
        <v>8470</v>
      </c>
      <c r="C3068" s="646" t="s">
        <v>218</v>
      </c>
      <c r="D3068" s="646">
        <v>78</v>
      </c>
      <c r="F3068" s="654" t="str">
        <f>IF(M3068="R",VLOOKUP(D3068,'Routes and Directions'!$A$2:$D$283,3,FALSE),VLOOKUP(D3068,'Routes and Directions'!$A$2:$D$283,4,FALSE))</f>
        <v>EB</v>
      </c>
      <c r="G3068" s="646" t="s">
        <v>120</v>
      </c>
      <c r="H3068" s="646">
        <v>17.443999999999999</v>
      </c>
      <c r="I3068" s="646">
        <v>17.728999999999999</v>
      </c>
      <c r="K3068" s="646">
        <v>17.440000000000001</v>
      </c>
      <c r="L3068" s="646">
        <v>17.725000000000001</v>
      </c>
      <c r="M3068" s="646" t="s">
        <v>118</v>
      </c>
      <c r="N3068" s="657" t="s">
        <v>123</v>
      </c>
      <c r="O3068" s="646" t="s">
        <v>496</v>
      </c>
    </row>
    <row r="3069" spans="1:15">
      <c r="A3069" s="647">
        <v>3068</v>
      </c>
      <c r="B3069" s="647">
        <v>8600</v>
      </c>
      <c r="C3069" s="646" t="s">
        <v>218</v>
      </c>
      <c r="D3069" s="646">
        <v>78</v>
      </c>
      <c r="F3069" s="654" t="str">
        <f>IF(M3069="R",VLOOKUP(D3069,'Routes and Directions'!$A$2:$D$283,3,FALSE),VLOOKUP(D3069,'Routes and Directions'!$A$2:$D$283,4,FALSE))</f>
        <v>EB</v>
      </c>
      <c r="G3069" s="646" t="s">
        <v>122</v>
      </c>
      <c r="H3069" s="646">
        <v>17.678000000000001</v>
      </c>
      <c r="I3069" s="646">
        <v>18.071999999999999</v>
      </c>
      <c r="K3069" s="646">
        <v>17.725000000000001</v>
      </c>
      <c r="L3069" s="646">
        <v>18.119</v>
      </c>
      <c r="M3069" s="646" t="s">
        <v>118</v>
      </c>
      <c r="N3069" s="657" t="s">
        <v>123</v>
      </c>
      <c r="O3069" s="646" t="s">
        <v>496</v>
      </c>
    </row>
    <row r="3070" spans="1:15">
      <c r="A3070" s="647">
        <v>3069</v>
      </c>
      <c r="B3070" s="647">
        <v>8600</v>
      </c>
      <c r="C3070" s="646" t="s">
        <v>218</v>
      </c>
      <c r="D3070" s="646">
        <v>78</v>
      </c>
      <c r="F3070" s="654" t="str">
        <f>IF(M3070="R",VLOOKUP(D3070,'Routes and Directions'!$A$2:$D$283,3,FALSE),VLOOKUP(D3070,'Routes and Directions'!$A$2:$D$283,4,FALSE))</f>
        <v>EB</v>
      </c>
      <c r="G3070" s="646" t="s">
        <v>122</v>
      </c>
      <c r="H3070" s="646">
        <v>18.071999999999999</v>
      </c>
      <c r="I3070" s="646">
        <v>18.739999999999998</v>
      </c>
      <c r="K3070" s="646">
        <v>18.119</v>
      </c>
      <c r="L3070" s="646">
        <v>18.786999999999999</v>
      </c>
      <c r="M3070" s="646" t="s">
        <v>118</v>
      </c>
      <c r="N3070" s="657" t="s">
        <v>115</v>
      </c>
      <c r="O3070" s="646" t="s">
        <v>496</v>
      </c>
    </row>
    <row r="3071" spans="1:15">
      <c r="A3071" s="647">
        <v>3070</v>
      </c>
      <c r="B3071" s="647">
        <v>8600</v>
      </c>
      <c r="C3071" s="646" t="s">
        <v>218</v>
      </c>
      <c r="D3071" s="646">
        <v>78</v>
      </c>
      <c r="F3071" s="654" t="str">
        <f>IF(M3071="R",VLOOKUP(D3071,'Routes and Directions'!$A$2:$D$283,3,FALSE),VLOOKUP(D3071,'Routes and Directions'!$A$2:$D$283,4,FALSE))</f>
        <v>EB</v>
      </c>
      <c r="G3071" s="646" t="s">
        <v>122</v>
      </c>
      <c r="H3071" s="646">
        <v>18.739999999999998</v>
      </c>
      <c r="I3071" s="646">
        <v>19.524999999999999</v>
      </c>
      <c r="K3071" s="646">
        <v>18.786999999999999</v>
      </c>
      <c r="L3071" s="646">
        <v>19.571999999999999</v>
      </c>
      <c r="M3071" s="646" t="s">
        <v>118</v>
      </c>
      <c r="N3071" s="657" t="s">
        <v>123</v>
      </c>
      <c r="O3071" s="646" t="s">
        <v>496</v>
      </c>
    </row>
    <row r="3072" spans="1:15">
      <c r="A3072" s="647">
        <v>3071</v>
      </c>
      <c r="B3072" s="647">
        <v>10100</v>
      </c>
      <c r="C3072" s="646" t="s">
        <v>218</v>
      </c>
      <c r="D3072" s="646">
        <v>78</v>
      </c>
      <c r="F3072" s="654" t="str">
        <f>IF(M3072="R",VLOOKUP(D3072,'Routes and Directions'!$A$2:$D$283,3,FALSE),VLOOKUP(D3072,'Routes and Directions'!$A$2:$D$283,4,FALSE))</f>
        <v>EB</v>
      </c>
      <c r="H3072" s="646">
        <v>18.940000000000001</v>
      </c>
      <c r="I3072" s="646">
        <v>19.41</v>
      </c>
      <c r="K3072" s="646">
        <v>19.571999999999999</v>
      </c>
      <c r="L3072" s="646">
        <v>20.042000000000002</v>
      </c>
      <c r="M3072" s="646" t="s">
        <v>118</v>
      </c>
      <c r="N3072" s="657" t="s">
        <v>123</v>
      </c>
      <c r="O3072" s="646" t="s">
        <v>496</v>
      </c>
    </row>
    <row r="3073" spans="1:15">
      <c r="A3073" s="647">
        <v>3072</v>
      </c>
      <c r="B3073" s="647">
        <v>10100</v>
      </c>
      <c r="C3073" s="646" t="s">
        <v>218</v>
      </c>
      <c r="D3073" s="646">
        <v>78</v>
      </c>
      <c r="F3073" s="654" t="str">
        <f>IF(M3073="R",VLOOKUP(D3073,'Routes and Directions'!$A$2:$D$283,3,FALSE),VLOOKUP(D3073,'Routes and Directions'!$A$2:$D$283,4,FALSE))</f>
        <v>EB</v>
      </c>
      <c r="H3073" s="646">
        <v>19.41</v>
      </c>
      <c r="I3073" s="646">
        <v>21.198</v>
      </c>
      <c r="K3073" s="646">
        <v>20.042000000000002</v>
      </c>
      <c r="L3073" s="646">
        <v>21.83</v>
      </c>
      <c r="M3073" s="646" t="s">
        <v>118</v>
      </c>
      <c r="N3073" s="657" t="s">
        <v>115</v>
      </c>
      <c r="O3073" s="646" t="s">
        <v>496</v>
      </c>
    </row>
    <row r="3074" spans="1:15">
      <c r="A3074" s="647">
        <v>3073</v>
      </c>
      <c r="B3074" s="647">
        <v>11320</v>
      </c>
      <c r="C3074" s="646" t="s">
        <v>218</v>
      </c>
      <c r="D3074" s="646">
        <v>78</v>
      </c>
      <c r="F3074" s="654" t="str">
        <f>IF(M3074="R",VLOOKUP(D3074,'Routes and Directions'!$A$2:$D$283,3,FALSE),VLOOKUP(D3074,'Routes and Directions'!$A$2:$D$283,4,FALSE))</f>
        <v>EB</v>
      </c>
      <c r="G3074" s="646" t="s">
        <v>118</v>
      </c>
      <c r="H3074" s="646">
        <v>21.198</v>
      </c>
      <c r="I3074" s="646">
        <v>22.346</v>
      </c>
      <c r="K3074" s="646">
        <v>21.83</v>
      </c>
      <c r="L3074" s="646">
        <v>22.978000000000002</v>
      </c>
      <c r="M3074" s="646" t="s">
        <v>118</v>
      </c>
      <c r="N3074" s="657" t="s">
        <v>115</v>
      </c>
      <c r="O3074" s="646" t="s">
        <v>496</v>
      </c>
    </row>
    <row r="3075" spans="1:15">
      <c r="A3075" s="647">
        <v>3074</v>
      </c>
      <c r="B3075" s="647">
        <v>11420</v>
      </c>
      <c r="C3075" s="646" t="s">
        <v>218</v>
      </c>
      <c r="D3075" s="646">
        <v>78</v>
      </c>
      <c r="F3075" s="654" t="str">
        <f>IF(M3075="R",VLOOKUP(D3075,'Routes and Directions'!$A$2:$D$283,3,FALSE),VLOOKUP(D3075,'Routes and Directions'!$A$2:$D$283,4,FALSE))</f>
        <v>EB</v>
      </c>
      <c r="G3075" s="646" t="s">
        <v>118</v>
      </c>
      <c r="H3075" s="646">
        <v>22.346</v>
      </c>
      <c r="I3075" s="646">
        <v>22.698</v>
      </c>
      <c r="K3075" s="646">
        <v>22.978000000000002</v>
      </c>
      <c r="L3075" s="646">
        <v>23.33</v>
      </c>
      <c r="M3075" s="646" t="s">
        <v>118</v>
      </c>
      <c r="N3075" s="657" t="s">
        <v>123</v>
      </c>
      <c r="O3075" s="646" t="s">
        <v>496</v>
      </c>
    </row>
    <row r="3076" spans="1:15">
      <c r="A3076" s="647">
        <v>3075</v>
      </c>
      <c r="B3076" s="647">
        <v>11420</v>
      </c>
      <c r="C3076" s="646" t="s">
        <v>218</v>
      </c>
      <c r="D3076" s="646">
        <v>78</v>
      </c>
      <c r="F3076" s="654" t="str">
        <f>IF(M3076="R",VLOOKUP(D3076,'Routes and Directions'!$A$2:$D$283,3,FALSE),VLOOKUP(D3076,'Routes and Directions'!$A$2:$D$283,4,FALSE))</f>
        <v>EB</v>
      </c>
      <c r="G3076" s="646" t="s">
        <v>118</v>
      </c>
      <c r="H3076" s="646">
        <v>22.698</v>
      </c>
      <c r="I3076" s="646">
        <v>22.734999999999999</v>
      </c>
      <c r="K3076" s="646">
        <v>23.33</v>
      </c>
      <c r="L3076" s="646">
        <v>23.367000000000001</v>
      </c>
      <c r="M3076" s="646" t="s">
        <v>118</v>
      </c>
      <c r="N3076" s="657" t="s">
        <v>115</v>
      </c>
      <c r="O3076" s="646" t="s">
        <v>496</v>
      </c>
    </row>
    <row r="3077" spans="1:15">
      <c r="A3077" s="647">
        <v>3076</v>
      </c>
      <c r="B3077" s="647">
        <v>12000</v>
      </c>
      <c r="C3077" s="646" t="s">
        <v>218</v>
      </c>
      <c r="D3077" s="646">
        <v>78</v>
      </c>
      <c r="F3077" s="654" t="str">
        <f>IF(M3077="R",VLOOKUP(D3077,'Routes and Directions'!$A$2:$D$283,3,FALSE),VLOOKUP(D3077,'Routes and Directions'!$A$2:$D$283,4,FALSE))</f>
        <v>EB</v>
      </c>
      <c r="H3077" s="646">
        <v>22.989000000000001</v>
      </c>
      <c r="I3077" s="646">
        <v>23.129000000000001</v>
      </c>
      <c r="K3077" s="646">
        <v>23.367000000000001</v>
      </c>
      <c r="L3077" s="646">
        <v>23.507000000000001</v>
      </c>
      <c r="M3077" s="646" t="s">
        <v>118</v>
      </c>
      <c r="N3077" s="657" t="s">
        <v>115</v>
      </c>
      <c r="O3077" s="646" t="s">
        <v>496</v>
      </c>
    </row>
    <row r="3078" spans="1:15">
      <c r="A3078" s="647">
        <v>3077</v>
      </c>
      <c r="B3078" s="647">
        <v>12000</v>
      </c>
      <c r="C3078" s="646" t="s">
        <v>218</v>
      </c>
      <c r="D3078" s="646">
        <v>78</v>
      </c>
      <c r="F3078" s="654" t="str">
        <f>IF(M3078="R",VLOOKUP(D3078,'Routes and Directions'!$A$2:$D$283,3,FALSE),VLOOKUP(D3078,'Routes and Directions'!$A$2:$D$283,4,FALSE))</f>
        <v>EB</v>
      </c>
      <c r="H3078" s="646">
        <v>23.129000000000001</v>
      </c>
      <c r="I3078" s="646">
        <v>24.37</v>
      </c>
      <c r="K3078" s="646">
        <v>23.507000000000001</v>
      </c>
      <c r="L3078" s="646">
        <v>24.748000000000001</v>
      </c>
      <c r="M3078" s="646" t="s">
        <v>118</v>
      </c>
      <c r="N3078" s="657" t="s">
        <v>123</v>
      </c>
      <c r="O3078" s="646" t="s">
        <v>496</v>
      </c>
    </row>
    <row r="3079" spans="1:15">
      <c r="A3079" s="647">
        <v>3078</v>
      </c>
      <c r="B3079" s="647">
        <v>12000</v>
      </c>
      <c r="C3079" s="646" t="s">
        <v>218</v>
      </c>
      <c r="D3079" s="646">
        <v>78</v>
      </c>
      <c r="F3079" s="654" t="str">
        <f>IF(M3079="R",VLOOKUP(D3079,'Routes and Directions'!$A$2:$D$283,3,FALSE),VLOOKUP(D3079,'Routes and Directions'!$A$2:$D$283,4,FALSE))</f>
        <v>EB</v>
      </c>
      <c r="H3079" s="646">
        <v>24.37</v>
      </c>
      <c r="I3079" s="646">
        <v>26.594000000000001</v>
      </c>
      <c r="K3079" s="646">
        <v>24.748000000000001</v>
      </c>
      <c r="L3079" s="646">
        <v>26.972000000000001</v>
      </c>
      <c r="M3079" s="646" t="s">
        <v>118</v>
      </c>
      <c r="N3079" s="657" t="s">
        <v>115</v>
      </c>
      <c r="O3079" s="646" t="s">
        <v>496</v>
      </c>
    </row>
    <row r="3080" spans="1:15">
      <c r="A3080" s="647">
        <v>3079</v>
      </c>
      <c r="B3080" s="647">
        <v>12580</v>
      </c>
      <c r="C3080" s="646" t="s">
        <v>218</v>
      </c>
      <c r="D3080" s="646">
        <v>78</v>
      </c>
      <c r="F3080" s="654" t="str">
        <f>IF(M3080="R",VLOOKUP(D3080,'Routes and Directions'!$A$2:$D$283,3,FALSE),VLOOKUP(D3080,'Routes and Directions'!$A$2:$D$283,4,FALSE))</f>
        <v>EB</v>
      </c>
      <c r="G3080" s="646" t="s">
        <v>118</v>
      </c>
      <c r="H3080" s="646">
        <v>26.594000000000001</v>
      </c>
      <c r="I3080" s="646">
        <v>26.92</v>
      </c>
      <c r="K3080" s="646">
        <v>26.972000000000001</v>
      </c>
      <c r="L3080" s="646">
        <v>27.297999999999998</v>
      </c>
      <c r="M3080" s="646" t="s">
        <v>118</v>
      </c>
      <c r="N3080" s="657" t="s">
        <v>115</v>
      </c>
      <c r="O3080" s="646" t="s">
        <v>496</v>
      </c>
    </row>
    <row r="3081" spans="1:15">
      <c r="A3081" s="647">
        <v>3080</v>
      </c>
      <c r="B3081" s="647">
        <v>12900</v>
      </c>
      <c r="C3081" s="646" t="s">
        <v>218</v>
      </c>
      <c r="D3081" s="646">
        <v>78</v>
      </c>
      <c r="F3081" s="654" t="str">
        <f>IF(M3081="R",VLOOKUP(D3081,'Routes and Directions'!$A$2:$D$283,3,FALSE),VLOOKUP(D3081,'Routes and Directions'!$A$2:$D$283,4,FALSE))</f>
        <v>EB</v>
      </c>
      <c r="G3081" s="646" t="s">
        <v>118</v>
      </c>
      <c r="H3081" s="646">
        <v>26.931999999999999</v>
      </c>
      <c r="I3081" s="646">
        <v>27.581</v>
      </c>
      <c r="K3081" s="646">
        <v>27.297999999999998</v>
      </c>
      <c r="L3081" s="646">
        <v>27.946999999999999</v>
      </c>
      <c r="M3081" s="646" t="s">
        <v>118</v>
      </c>
      <c r="N3081" s="657" t="s">
        <v>115</v>
      </c>
      <c r="O3081" s="646" t="s">
        <v>496</v>
      </c>
    </row>
    <row r="3082" spans="1:15">
      <c r="A3082" s="647">
        <v>3081</v>
      </c>
      <c r="B3082" s="647">
        <v>13610</v>
      </c>
      <c r="C3082" s="646" t="s">
        <v>218</v>
      </c>
      <c r="D3082" s="646">
        <v>78</v>
      </c>
      <c r="F3082" s="654" t="str">
        <f>IF(M3082="R",VLOOKUP(D3082,'Routes and Directions'!$A$2:$D$283,3,FALSE),VLOOKUP(D3082,'Routes and Directions'!$A$2:$D$283,4,FALSE))</f>
        <v>EB</v>
      </c>
      <c r="H3082" s="646">
        <v>27.59</v>
      </c>
      <c r="I3082" s="646">
        <v>29.768999999999998</v>
      </c>
      <c r="K3082" s="646">
        <v>27.946999999999999</v>
      </c>
      <c r="L3082" s="646">
        <v>30.126000000000001</v>
      </c>
      <c r="M3082" s="646" t="s">
        <v>118</v>
      </c>
      <c r="N3082" s="657" t="s">
        <v>115</v>
      </c>
      <c r="O3082" s="646" t="s">
        <v>496</v>
      </c>
    </row>
    <row r="3083" spans="1:15">
      <c r="A3083" s="647">
        <v>3082</v>
      </c>
      <c r="B3083" s="647">
        <v>15000</v>
      </c>
      <c r="C3083" s="646" t="s">
        <v>218</v>
      </c>
      <c r="D3083" s="646">
        <v>78</v>
      </c>
      <c r="F3083" s="654" t="str">
        <f>IF(M3083="R",VLOOKUP(D3083,'Routes and Directions'!$A$2:$D$283,3,FALSE),VLOOKUP(D3083,'Routes and Directions'!$A$2:$D$283,4,FALSE))</f>
        <v>EB</v>
      </c>
      <c r="G3083" s="646" t="s">
        <v>118</v>
      </c>
      <c r="H3083" s="646">
        <v>29.768999999999998</v>
      </c>
      <c r="I3083" s="646">
        <v>30.399000000000001</v>
      </c>
      <c r="K3083" s="646">
        <v>30.126000000000001</v>
      </c>
      <c r="L3083" s="646">
        <v>30.756</v>
      </c>
      <c r="M3083" s="646" t="s">
        <v>118</v>
      </c>
      <c r="N3083" s="657" t="s">
        <v>115</v>
      </c>
      <c r="O3083" s="646" t="s">
        <v>496</v>
      </c>
    </row>
    <row r="3084" spans="1:15">
      <c r="A3084" s="647">
        <v>3083</v>
      </c>
      <c r="B3084" s="647">
        <v>17000</v>
      </c>
      <c r="C3084" s="646" t="s">
        <v>218</v>
      </c>
      <c r="D3084" s="646">
        <v>78</v>
      </c>
      <c r="F3084" s="654" t="str">
        <f>IF(M3084="R",VLOOKUP(D3084,'Routes and Directions'!$A$2:$D$283,3,FALSE),VLOOKUP(D3084,'Routes and Directions'!$A$2:$D$283,4,FALSE))</f>
        <v>EB</v>
      </c>
      <c r="H3084" s="646">
        <v>30.323</v>
      </c>
      <c r="I3084" s="646">
        <v>95.313000000000002</v>
      </c>
      <c r="K3084" s="646">
        <v>30.756</v>
      </c>
      <c r="L3084" s="646">
        <v>95.745999999999995</v>
      </c>
      <c r="M3084" s="646" t="s">
        <v>118</v>
      </c>
      <c r="N3084" s="657" t="s">
        <v>115</v>
      </c>
      <c r="O3084" s="646" t="s">
        <v>496</v>
      </c>
    </row>
    <row r="3085" spans="1:15">
      <c r="A3085" s="647">
        <v>3084</v>
      </c>
      <c r="B3085" s="647">
        <v>24000</v>
      </c>
      <c r="C3085" s="646" t="s">
        <v>217</v>
      </c>
      <c r="D3085" s="646">
        <v>78</v>
      </c>
      <c r="F3085" s="654" t="str">
        <f>IF(M3085="R",VLOOKUP(D3085,'Routes and Directions'!$A$2:$D$283,3,FALSE),VLOOKUP(D3085,'Routes and Directions'!$A$2:$D$283,4,FALSE))</f>
        <v>EB</v>
      </c>
      <c r="H3085" s="646">
        <v>0</v>
      </c>
      <c r="I3085" s="646">
        <v>13.17</v>
      </c>
      <c r="K3085" s="646">
        <v>95.745999999999995</v>
      </c>
      <c r="L3085" s="646">
        <v>108.916</v>
      </c>
      <c r="M3085" s="646" t="s">
        <v>118</v>
      </c>
      <c r="N3085" s="657" t="s">
        <v>115</v>
      </c>
      <c r="O3085" s="646" t="s">
        <v>496</v>
      </c>
    </row>
    <row r="3086" spans="1:15">
      <c r="A3086" s="647">
        <v>3085</v>
      </c>
      <c r="B3086" s="647">
        <v>25800</v>
      </c>
      <c r="C3086" s="646" t="s">
        <v>217</v>
      </c>
      <c r="D3086" s="646">
        <v>78</v>
      </c>
      <c r="F3086" s="654" t="str">
        <f>IF(M3086="R",VLOOKUP(D3086,'Routes and Directions'!$A$2:$D$283,3,FALSE),VLOOKUP(D3086,'Routes and Directions'!$A$2:$D$283,4,FALSE))</f>
        <v>EB</v>
      </c>
      <c r="H3086" s="646">
        <v>13.18</v>
      </c>
      <c r="I3086" s="646">
        <v>13.243</v>
      </c>
      <c r="K3086" s="646">
        <v>108.916</v>
      </c>
      <c r="L3086" s="646">
        <v>108.979</v>
      </c>
      <c r="M3086" s="646" t="s">
        <v>118</v>
      </c>
      <c r="N3086" s="657" t="s">
        <v>115</v>
      </c>
      <c r="O3086" s="646" t="s">
        <v>496</v>
      </c>
    </row>
    <row r="3087" spans="1:15">
      <c r="A3087" s="647">
        <v>3086</v>
      </c>
      <c r="B3087" s="647">
        <v>25800</v>
      </c>
      <c r="C3087" s="646" t="s">
        <v>217</v>
      </c>
      <c r="D3087" s="646">
        <v>78</v>
      </c>
      <c r="F3087" s="654" t="str">
        <f>IF(M3087="R",VLOOKUP(D3087,'Routes and Directions'!$A$2:$D$283,3,FALSE),VLOOKUP(D3087,'Routes and Directions'!$A$2:$D$283,4,FALSE))</f>
        <v>EB</v>
      </c>
      <c r="H3087" s="646">
        <v>13.243</v>
      </c>
      <c r="I3087" s="646">
        <v>14.56</v>
      </c>
      <c r="K3087" s="646">
        <v>108.979</v>
      </c>
      <c r="L3087" s="646">
        <v>110.29600000000001</v>
      </c>
      <c r="M3087" s="646" t="s">
        <v>118</v>
      </c>
      <c r="N3087" s="657" t="s">
        <v>123</v>
      </c>
      <c r="O3087" s="646" t="s">
        <v>496</v>
      </c>
    </row>
    <row r="3088" spans="1:15">
      <c r="A3088" s="647">
        <v>3087</v>
      </c>
      <c r="B3088" s="647">
        <v>25800</v>
      </c>
      <c r="C3088" s="646" t="s">
        <v>217</v>
      </c>
      <c r="D3088" s="646">
        <v>78</v>
      </c>
      <c r="F3088" s="654" t="str">
        <f>IF(M3088="R",VLOOKUP(D3088,'Routes and Directions'!$A$2:$D$283,3,FALSE),VLOOKUP(D3088,'Routes and Directions'!$A$2:$D$283,4,FALSE))</f>
        <v>EB</v>
      </c>
      <c r="H3088" s="646">
        <v>14.56</v>
      </c>
      <c r="I3088" s="646">
        <v>42.656999999999996</v>
      </c>
      <c r="K3088" s="646">
        <v>110.29600000000001</v>
      </c>
      <c r="L3088" s="646">
        <v>138.393</v>
      </c>
      <c r="M3088" s="646" t="s">
        <v>118</v>
      </c>
      <c r="N3088" s="657" t="s">
        <v>115</v>
      </c>
      <c r="O3088" s="646" t="s">
        <v>496</v>
      </c>
    </row>
    <row r="3089" spans="1:15">
      <c r="A3089" s="647">
        <v>3088</v>
      </c>
      <c r="B3089" s="647">
        <v>29620</v>
      </c>
      <c r="C3089" s="646" t="s">
        <v>217</v>
      </c>
      <c r="D3089" s="646">
        <v>78</v>
      </c>
      <c r="F3089" s="654" t="str">
        <f>IF(M3089="R",VLOOKUP(D3089,'Routes and Directions'!$A$2:$D$283,3,FALSE),VLOOKUP(D3089,'Routes and Directions'!$A$2:$D$283,4,FALSE))</f>
        <v>EB</v>
      </c>
      <c r="G3089" s="646" t="s">
        <v>118</v>
      </c>
      <c r="H3089" s="646">
        <v>42.656999999999996</v>
      </c>
      <c r="I3089" s="646">
        <v>51.197000000000003</v>
      </c>
      <c r="K3089" s="646">
        <v>138.393</v>
      </c>
      <c r="L3089" s="646">
        <v>146.93299999999999</v>
      </c>
      <c r="M3089" s="646" t="s">
        <v>118</v>
      </c>
      <c r="N3089" s="657" t="s">
        <v>115</v>
      </c>
      <c r="O3089" s="646" t="s">
        <v>496</v>
      </c>
    </row>
    <row r="3090" spans="1:15">
      <c r="A3090" s="647">
        <v>3089</v>
      </c>
      <c r="B3090" s="647">
        <v>29800</v>
      </c>
      <c r="C3090" s="646" t="s">
        <v>217</v>
      </c>
      <c r="D3090" s="646">
        <v>78</v>
      </c>
      <c r="F3090" s="654" t="str">
        <f>IF(M3090="R",VLOOKUP(D3090,'Routes and Directions'!$A$2:$D$283,3,FALSE),VLOOKUP(D3090,'Routes and Directions'!$A$2:$D$283,4,FALSE))</f>
        <v>EB</v>
      </c>
      <c r="H3090" s="646">
        <v>50.180999999999997</v>
      </c>
      <c r="I3090" s="646">
        <v>77.757999999999996</v>
      </c>
      <c r="K3090" s="646">
        <v>146.93299999999999</v>
      </c>
      <c r="L3090" s="646">
        <v>174.51</v>
      </c>
      <c r="M3090" s="646" t="s">
        <v>118</v>
      </c>
      <c r="N3090" s="657" t="s">
        <v>115</v>
      </c>
      <c r="O3090" s="646" t="s">
        <v>496</v>
      </c>
    </row>
    <row r="3091" spans="1:15">
      <c r="A3091" s="647">
        <v>3090</v>
      </c>
      <c r="B3091" s="647">
        <v>31575</v>
      </c>
      <c r="C3091" s="646" t="s">
        <v>217</v>
      </c>
      <c r="D3091" s="646">
        <v>78</v>
      </c>
      <c r="F3091" s="654" t="str">
        <f>IF(M3091="R",VLOOKUP(D3091,'Routes and Directions'!$A$2:$D$283,3,FALSE),VLOOKUP(D3091,'Routes and Directions'!$A$2:$D$283,4,FALSE))</f>
        <v>EB</v>
      </c>
      <c r="G3091" s="646" t="s">
        <v>118</v>
      </c>
      <c r="H3091" s="646">
        <v>77.757999999999996</v>
      </c>
      <c r="I3091" s="646">
        <v>77.971000000000004</v>
      </c>
      <c r="K3091" s="646">
        <v>174.51</v>
      </c>
      <c r="L3091" s="646">
        <v>174.72300000000001</v>
      </c>
      <c r="M3091" s="646" t="s">
        <v>118</v>
      </c>
      <c r="N3091" s="657" t="s">
        <v>115</v>
      </c>
      <c r="O3091" s="646" t="s">
        <v>496</v>
      </c>
    </row>
    <row r="3092" spans="1:15">
      <c r="A3092" s="647">
        <v>3091</v>
      </c>
      <c r="B3092" s="647">
        <v>31580</v>
      </c>
      <c r="C3092" s="646" t="s">
        <v>217</v>
      </c>
      <c r="D3092" s="646">
        <v>78</v>
      </c>
      <c r="F3092" s="654" t="str">
        <f>IF(M3092="R",VLOOKUP(D3092,'Routes and Directions'!$A$2:$D$283,3,FALSE),VLOOKUP(D3092,'Routes and Directions'!$A$2:$D$283,4,FALSE))</f>
        <v>EB</v>
      </c>
      <c r="H3092" s="646">
        <v>77.971000000000004</v>
      </c>
      <c r="I3092" s="646">
        <v>80.197999999999993</v>
      </c>
      <c r="K3092" s="646">
        <v>174.72300000000001</v>
      </c>
      <c r="L3092" s="646">
        <v>176.95</v>
      </c>
      <c r="M3092" s="646" t="s">
        <v>118</v>
      </c>
      <c r="N3092" s="657" t="s">
        <v>115</v>
      </c>
      <c r="O3092" s="646" t="s">
        <v>496</v>
      </c>
    </row>
    <row r="3093" spans="1:15">
      <c r="A3093" s="647">
        <v>3092</v>
      </c>
      <c r="B3093" s="647">
        <v>31580</v>
      </c>
      <c r="C3093" s="646" t="s">
        <v>217</v>
      </c>
      <c r="D3093" s="646">
        <v>78</v>
      </c>
      <c r="F3093" s="654" t="str">
        <f>IF(M3093="R",VLOOKUP(D3093,'Routes and Directions'!$A$2:$D$283,3,FALSE),VLOOKUP(D3093,'Routes and Directions'!$A$2:$D$283,4,FALSE))</f>
        <v>EB</v>
      </c>
      <c r="H3093" s="646">
        <v>80.197999999999993</v>
      </c>
      <c r="I3093" s="646">
        <v>80.742999999999995</v>
      </c>
      <c r="K3093" s="646">
        <v>176.95</v>
      </c>
      <c r="L3093" s="646">
        <v>177.495</v>
      </c>
      <c r="M3093" s="646" t="s">
        <v>118</v>
      </c>
      <c r="N3093" s="657" t="s">
        <v>123</v>
      </c>
      <c r="O3093" s="646" t="s">
        <v>496</v>
      </c>
    </row>
    <row r="3094" spans="1:15">
      <c r="A3094" s="647">
        <v>3093</v>
      </c>
      <c r="B3094" s="647">
        <v>32700</v>
      </c>
      <c r="C3094" s="646" t="s">
        <v>205</v>
      </c>
      <c r="D3094" s="646">
        <v>78</v>
      </c>
      <c r="F3094" s="654" t="str">
        <f>IF(M3094="R",VLOOKUP(D3094,'Routes and Directions'!$A$2:$D$283,3,FALSE),VLOOKUP(D3094,'Routes and Directions'!$A$2:$D$283,4,FALSE))</f>
        <v>EB</v>
      </c>
      <c r="H3094" s="646">
        <v>0</v>
      </c>
      <c r="I3094" s="646">
        <v>16.411999999999999</v>
      </c>
      <c r="K3094" s="646">
        <v>177.495</v>
      </c>
      <c r="L3094" s="646">
        <v>193.90700000000001</v>
      </c>
      <c r="M3094" s="646" t="s">
        <v>118</v>
      </c>
      <c r="N3094" s="657" t="s">
        <v>115</v>
      </c>
      <c r="O3094" s="646" t="s">
        <v>496</v>
      </c>
    </row>
    <row r="3095" spans="1:15">
      <c r="A3095" s="647">
        <v>3094</v>
      </c>
      <c r="B3095" s="647">
        <v>100</v>
      </c>
      <c r="C3095" s="646" t="s">
        <v>218</v>
      </c>
      <c r="D3095" s="646">
        <v>78</v>
      </c>
      <c r="F3095" s="654" t="str">
        <f>IF(M3095="R",VLOOKUP(D3095,'Routes and Directions'!$A$2:$D$283,3,FALSE),VLOOKUP(D3095,'Routes and Directions'!$A$2:$D$283,4,FALSE))</f>
        <v>WB</v>
      </c>
      <c r="H3095" s="646">
        <v>4.0000000000000001E-3</v>
      </c>
      <c r="I3095" s="646">
        <v>15.507</v>
      </c>
      <c r="K3095" s="646">
        <v>0</v>
      </c>
      <c r="L3095" s="646">
        <v>15.503</v>
      </c>
      <c r="M3095" s="646" t="s">
        <v>121</v>
      </c>
      <c r="N3095" s="657" t="s">
        <v>123</v>
      </c>
      <c r="O3095" s="646" t="s">
        <v>497</v>
      </c>
    </row>
    <row r="3096" spans="1:15">
      <c r="A3096" s="647">
        <v>3095</v>
      </c>
      <c r="B3096" s="647">
        <v>6600</v>
      </c>
      <c r="C3096" s="646" t="s">
        <v>218</v>
      </c>
      <c r="D3096" s="646">
        <v>78</v>
      </c>
      <c r="F3096" s="654" t="str">
        <f>IF(M3096="R",VLOOKUP(D3096,'Routes and Directions'!$A$2:$D$283,3,FALSE),VLOOKUP(D3096,'Routes and Directions'!$A$2:$D$283,4,FALSE))</f>
        <v>WB</v>
      </c>
      <c r="G3096" s="646" t="s">
        <v>118</v>
      </c>
      <c r="H3096" s="646">
        <v>15.507</v>
      </c>
      <c r="I3096" s="646">
        <v>17.443999999999999</v>
      </c>
      <c r="K3096" s="646">
        <v>15.503</v>
      </c>
      <c r="L3096" s="646">
        <v>17.440000000000001</v>
      </c>
      <c r="M3096" s="646" t="s">
        <v>121</v>
      </c>
      <c r="N3096" s="657" t="s">
        <v>123</v>
      </c>
      <c r="O3096" s="646" t="s">
        <v>497</v>
      </c>
    </row>
    <row r="3097" spans="1:15">
      <c r="A3097" s="647">
        <v>3096</v>
      </c>
      <c r="B3097" s="647">
        <v>8470</v>
      </c>
      <c r="C3097" s="646" t="s">
        <v>218</v>
      </c>
      <c r="D3097" s="646">
        <v>78</v>
      </c>
      <c r="F3097" s="654" t="str">
        <f>IF(M3097="R",VLOOKUP(D3097,'Routes and Directions'!$A$2:$D$283,3,FALSE),VLOOKUP(D3097,'Routes and Directions'!$A$2:$D$283,4,FALSE))</f>
        <v>WB</v>
      </c>
      <c r="G3097" s="646" t="s">
        <v>120</v>
      </c>
      <c r="H3097" s="646">
        <v>17.443999999999999</v>
      </c>
      <c r="I3097" s="646">
        <v>17.728999999999999</v>
      </c>
      <c r="K3097" s="646">
        <v>17.440000000000001</v>
      </c>
      <c r="L3097" s="646">
        <v>17.725000000000001</v>
      </c>
      <c r="M3097" s="646" t="s">
        <v>121</v>
      </c>
      <c r="N3097" s="657" t="s">
        <v>123</v>
      </c>
      <c r="O3097" s="646" t="s">
        <v>497</v>
      </c>
    </row>
    <row r="3098" spans="1:15">
      <c r="A3098" s="647">
        <v>3097</v>
      </c>
      <c r="B3098" s="647">
        <v>8600</v>
      </c>
      <c r="C3098" s="646" t="s">
        <v>218</v>
      </c>
      <c r="D3098" s="646">
        <v>78</v>
      </c>
      <c r="F3098" s="654" t="str">
        <f>IF(M3098="R",VLOOKUP(D3098,'Routes and Directions'!$A$2:$D$283,3,FALSE),VLOOKUP(D3098,'Routes and Directions'!$A$2:$D$283,4,FALSE))</f>
        <v>WB</v>
      </c>
      <c r="G3098" s="646" t="s">
        <v>122</v>
      </c>
      <c r="H3098" s="646">
        <v>17.678000000000001</v>
      </c>
      <c r="I3098" s="646">
        <v>18.071999999999999</v>
      </c>
      <c r="K3098" s="646">
        <v>17.725000000000001</v>
      </c>
      <c r="L3098" s="646">
        <v>18.119</v>
      </c>
      <c r="M3098" s="646" t="s">
        <v>121</v>
      </c>
      <c r="N3098" s="657" t="s">
        <v>123</v>
      </c>
      <c r="O3098" s="646" t="s">
        <v>497</v>
      </c>
    </row>
    <row r="3099" spans="1:15">
      <c r="A3099" s="647">
        <v>3098</v>
      </c>
      <c r="B3099" s="647">
        <v>8600</v>
      </c>
      <c r="C3099" s="646" t="s">
        <v>218</v>
      </c>
      <c r="D3099" s="646">
        <v>78</v>
      </c>
      <c r="F3099" s="654" t="str">
        <f>IF(M3099="R",VLOOKUP(D3099,'Routes and Directions'!$A$2:$D$283,3,FALSE),VLOOKUP(D3099,'Routes and Directions'!$A$2:$D$283,4,FALSE))</f>
        <v>WB</v>
      </c>
      <c r="G3099" s="646" t="s">
        <v>122</v>
      </c>
      <c r="H3099" s="646">
        <v>18.071999999999999</v>
      </c>
      <c r="I3099" s="646">
        <v>18.739999999999998</v>
      </c>
      <c r="K3099" s="646">
        <v>18.119</v>
      </c>
      <c r="L3099" s="646">
        <v>18.786999999999999</v>
      </c>
      <c r="M3099" s="646" t="s">
        <v>121</v>
      </c>
      <c r="N3099" s="657" t="s">
        <v>115</v>
      </c>
      <c r="O3099" s="646" t="s">
        <v>497</v>
      </c>
    </row>
    <row r="3100" spans="1:15">
      <c r="A3100" s="647">
        <v>3099</v>
      </c>
      <c r="B3100" s="647">
        <v>8600</v>
      </c>
      <c r="C3100" s="646" t="s">
        <v>218</v>
      </c>
      <c r="D3100" s="646">
        <v>78</v>
      </c>
      <c r="F3100" s="654" t="str">
        <f>IF(M3100="R",VLOOKUP(D3100,'Routes and Directions'!$A$2:$D$283,3,FALSE),VLOOKUP(D3100,'Routes and Directions'!$A$2:$D$283,4,FALSE))</f>
        <v>WB</v>
      </c>
      <c r="G3100" s="646" t="s">
        <v>122</v>
      </c>
      <c r="H3100" s="646">
        <v>18.739999999999998</v>
      </c>
      <c r="I3100" s="646">
        <v>19.524999999999999</v>
      </c>
      <c r="K3100" s="646">
        <v>18.786999999999999</v>
      </c>
      <c r="L3100" s="646">
        <v>19.571999999999999</v>
      </c>
      <c r="M3100" s="646" t="s">
        <v>121</v>
      </c>
      <c r="N3100" s="657" t="s">
        <v>123</v>
      </c>
      <c r="O3100" s="646" t="s">
        <v>497</v>
      </c>
    </row>
    <row r="3101" spans="1:15">
      <c r="A3101" s="647">
        <v>3100</v>
      </c>
      <c r="B3101" s="647">
        <v>10100</v>
      </c>
      <c r="C3101" s="646" t="s">
        <v>218</v>
      </c>
      <c r="D3101" s="646">
        <v>78</v>
      </c>
      <c r="F3101" s="654" t="str">
        <f>IF(M3101="R",VLOOKUP(D3101,'Routes and Directions'!$A$2:$D$283,3,FALSE),VLOOKUP(D3101,'Routes and Directions'!$A$2:$D$283,4,FALSE))</f>
        <v>WB</v>
      </c>
      <c r="H3101" s="646">
        <v>18.940000000000001</v>
      </c>
      <c r="I3101" s="646">
        <v>19.41</v>
      </c>
      <c r="K3101" s="646">
        <v>19.571999999999999</v>
      </c>
      <c r="L3101" s="646">
        <v>20.042000000000002</v>
      </c>
      <c r="M3101" s="646" t="s">
        <v>121</v>
      </c>
      <c r="N3101" s="657" t="s">
        <v>123</v>
      </c>
      <c r="O3101" s="646" t="s">
        <v>497</v>
      </c>
    </row>
    <row r="3102" spans="1:15">
      <c r="A3102" s="647">
        <v>3101</v>
      </c>
      <c r="B3102" s="647">
        <v>10100</v>
      </c>
      <c r="C3102" s="646" t="s">
        <v>218</v>
      </c>
      <c r="D3102" s="646">
        <v>78</v>
      </c>
      <c r="F3102" s="654" t="str">
        <f>IF(M3102="R",VLOOKUP(D3102,'Routes and Directions'!$A$2:$D$283,3,FALSE),VLOOKUP(D3102,'Routes and Directions'!$A$2:$D$283,4,FALSE))</f>
        <v>WB</v>
      </c>
      <c r="H3102" s="646">
        <v>19.41</v>
      </c>
      <c r="I3102" s="646">
        <v>21.198</v>
      </c>
      <c r="K3102" s="646">
        <v>20.042000000000002</v>
      </c>
      <c r="L3102" s="646">
        <v>21.83</v>
      </c>
      <c r="M3102" s="646" t="s">
        <v>121</v>
      </c>
      <c r="N3102" s="657" t="s">
        <v>115</v>
      </c>
      <c r="O3102" s="646" t="s">
        <v>497</v>
      </c>
    </row>
    <row r="3103" spans="1:15">
      <c r="A3103" s="647">
        <v>3102</v>
      </c>
      <c r="B3103" s="647">
        <v>11320</v>
      </c>
      <c r="C3103" s="646" t="s">
        <v>218</v>
      </c>
      <c r="D3103" s="646">
        <v>78</v>
      </c>
      <c r="F3103" s="654" t="str">
        <f>IF(M3103="R",VLOOKUP(D3103,'Routes and Directions'!$A$2:$D$283,3,FALSE),VLOOKUP(D3103,'Routes and Directions'!$A$2:$D$283,4,FALSE))</f>
        <v>WB</v>
      </c>
      <c r="G3103" s="646" t="s">
        <v>118</v>
      </c>
      <c r="H3103" s="646">
        <v>21.198</v>
      </c>
      <c r="I3103" s="646">
        <v>22.346</v>
      </c>
      <c r="K3103" s="646">
        <v>21.83</v>
      </c>
      <c r="L3103" s="646">
        <v>22.978000000000002</v>
      </c>
      <c r="M3103" s="646" t="s">
        <v>121</v>
      </c>
      <c r="N3103" s="657" t="s">
        <v>115</v>
      </c>
      <c r="O3103" s="646" t="s">
        <v>497</v>
      </c>
    </row>
    <row r="3104" spans="1:15">
      <c r="A3104" s="647">
        <v>3103</v>
      </c>
      <c r="B3104" s="647">
        <v>11420</v>
      </c>
      <c r="C3104" s="646" t="s">
        <v>218</v>
      </c>
      <c r="D3104" s="646">
        <v>78</v>
      </c>
      <c r="F3104" s="654" t="str">
        <f>IF(M3104="R",VLOOKUP(D3104,'Routes and Directions'!$A$2:$D$283,3,FALSE),VLOOKUP(D3104,'Routes and Directions'!$A$2:$D$283,4,FALSE))</f>
        <v>WB</v>
      </c>
      <c r="G3104" s="646" t="s">
        <v>118</v>
      </c>
      <c r="H3104" s="646">
        <v>22.346</v>
      </c>
      <c r="I3104" s="646">
        <v>22.698</v>
      </c>
      <c r="K3104" s="646">
        <v>22.978000000000002</v>
      </c>
      <c r="L3104" s="646">
        <v>23.33</v>
      </c>
      <c r="M3104" s="646" t="s">
        <v>121</v>
      </c>
      <c r="N3104" s="657" t="s">
        <v>123</v>
      </c>
      <c r="O3104" s="646" t="s">
        <v>497</v>
      </c>
    </row>
    <row r="3105" spans="1:15">
      <c r="A3105" s="647">
        <v>3104</v>
      </c>
      <c r="B3105" s="647">
        <v>11420</v>
      </c>
      <c r="C3105" s="646" t="s">
        <v>218</v>
      </c>
      <c r="D3105" s="646">
        <v>78</v>
      </c>
      <c r="F3105" s="654" t="str">
        <f>IF(M3105="R",VLOOKUP(D3105,'Routes and Directions'!$A$2:$D$283,3,FALSE),VLOOKUP(D3105,'Routes and Directions'!$A$2:$D$283,4,FALSE))</f>
        <v>WB</v>
      </c>
      <c r="G3105" s="646" t="s">
        <v>118</v>
      </c>
      <c r="H3105" s="646">
        <v>22.698</v>
      </c>
      <c r="I3105" s="646">
        <v>22.734999999999999</v>
      </c>
      <c r="K3105" s="646">
        <v>23.33</v>
      </c>
      <c r="L3105" s="646">
        <v>23.367000000000001</v>
      </c>
      <c r="M3105" s="646" t="s">
        <v>121</v>
      </c>
      <c r="N3105" s="657" t="s">
        <v>115</v>
      </c>
      <c r="O3105" s="646" t="s">
        <v>497</v>
      </c>
    </row>
    <row r="3106" spans="1:15">
      <c r="A3106" s="647">
        <v>3105</v>
      </c>
      <c r="B3106" s="647">
        <v>12000</v>
      </c>
      <c r="C3106" s="646" t="s">
        <v>218</v>
      </c>
      <c r="D3106" s="646">
        <v>78</v>
      </c>
      <c r="F3106" s="654" t="str">
        <f>IF(M3106="R",VLOOKUP(D3106,'Routes and Directions'!$A$2:$D$283,3,FALSE),VLOOKUP(D3106,'Routes and Directions'!$A$2:$D$283,4,FALSE))</f>
        <v>WB</v>
      </c>
      <c r="H3106" s="646">
        <v>22.989000000000001</v>
      </c>
      <c r="I3106" s="646">
        <v>23.129000000000001</v>
      </c>
      <c r="K3106" s="646">
        <v>23.367000000000001</v>
      </c>
      <c r="L3106" s="646">
        <v>23.507000000000001</v>
      </c>
      <c r="M3106" s="646" t="s">
        <v>121</v>
      </c>
      <c r="N3106" s="657" t="s">
        <v>115</v>
      </c>
      <c r="O3106" s="646" t="s">
        <v>497</v>
      </c>
    </row>
    <row r="3107" spans="1:15">
      <c r="A3107" s="647">
        <v>3106</v>
      </c>
      <c r="B3107" s="647">
        <v>12000</v>
      </c>
      <c r="C3107" s="646" t="s">
        <v>218</v>
      </c>
      <c r="D3107" s="646">
        <v>78</v>
      </c>
      <c r="F3107" s="654" t="str">
        <f>IF(M3107="R",VLOOKUP(D3107,'Routes and Directions'!$A$2:$D$283,3,FALSE),VLOOKUP(D3107,'Routes and Directions'!$A$2:$D$283,4,FALSE))</f>
        <v>WB</v>
      </c>
      <c r="H3107" s="646">
        <v>23.129000000000001</v>
      </c>
      <c r="I3107" s="646">
        <v>24.37</v>
      </c>
      <c r="K3107" s="646">
        <v>23.507000000000001</v>
      </c>
      <c r="L3107" s="646">
        <v>24.748000000000001</v>
      </c>
      <c r="M3107" s="646" t="s">
        <v>121</v>
      </c>
      <c r="N3107" s="657" t="s">
        <v>123</v>
      </c>
      <c r="O3107" s="646" t="s">
        <v>497</v>
      </c>
    </row>
    <row r="3108" spans="1:15">
      <c r="A3108" s="647">
        <v>3107</v>
      </c>
      <c r="B3108" s="647">
        <v>12000</v>
      </c>
      <c r="C3108" s="646" t="s">
        <v>218</v>
      </c>
      <c r="D3108" s="646">
        <v>78</v>
      </c>
      <c r="F3108" s="654" t="str">
        <f>IF(M3108="R",VLOOKUP(D3108,'Routes and Directions'!$A$2:$D$283,3,FALSE),VLOOKUP(D3108,'Routes and Directions'!$A$2:$D$283,4,FALSE))</f>
        <v>WB</v>
      </c>
      <c r="H3108" s="646">
        <v>24.37</v>
      </c>
      <c r="I3108" s="646">
        <v>26.594000000000001</v>
      </c>
      <c r="K3108" s="646">
        <v>24.748000000000001</v>
      </c>
      <c r="L3108" s="646">
        <v>26.972000000000001</v>
      </c>
      <c r="M3108" s="646" t="s">
        <v>121</v>
      </c>
      <c r="N3108" s="657" t="s">
        <v>115</v>
      </c>
      <c r="O3108" s="646" t="s">
        <v>497</v>
      </c>
    </row>
    <row r="3109" spans="1:15">
      <c r="A3109" s="647">
        <v>3108</v>
      </c>
      <c r="B3109" s="647">
        <v>12580</v>
      </c>
      <c r="C3109" s="646" t="s">
        <v>218</v>
      </c>
      <c r="D3109" s="646">
        <v>78</v>
      </c>
      <c r="F3109" s="654" t="str">
        <f>IF(M3109="R",VLOOKUP(D3109,'Routes and Directions'!$A$2:$D$283,3,FALSE),VLOOKUP(D3109,'Routes and Directions'!$A$2:$D$283,4,FALSE))</f>
        <v>WB</v>
      </c>
      <c r="G3109" s="646" t="s">
        <v>118</v>
      </c>
      <c r="H3109" s="646">
        <v>26.594000000000001</v>
      </c>
      <c r="I3109" s="646">
        <v>26.92</v>
      </c>
      <c r="K3109" s="646">
        <v>26.972000000000001</v>
      </c>
      <c r="L3109" s="646">
        <v>27.297999999999998</v>
      </c>
      <c r="M3109" s="646" t="s">
        <v>121</v>
      </c>
      <c r="N3109" s="657" t="s">
        <v>115</v>
      </c>
      <c r="O3109" s="646" t="s">
        <v>497</v>
      </c>
    </row>
    <row r="3110" spans="1:15">
      <c r="A3110" s="647">
        <v>3109</v>
      </c>
      <c r="B3110" s="647">
        <v>12900</v>
      </c>
      <c r="C3110" s="646" t="s">
        <v>218</v>
      </c>
      <c r="D3110" s="646">
        <v>78</v>
      </c>
      <c r="F3110" s="654" t="str">
        <f>IF(M3110="R",VLOOKUP(D3110,'Routes and Directions'!$A$2:$D$283,3,FALSE),VLOOKUP(D3110,'Routes and Directions'!$A$2:$D$283,4,FALSE))</f>
        <v>WB</v>
      </c>
      <c r="G3110" s="646" t="s">
        <v>118</v>
      </c>
      <c r="H3110" s="646">
        <v>26.931999999999999</v>
      </c>
      <c r="I3110" s="646">
        <v>27.581</v>
      </c>
      <c r="K3110" s="646">
        <v>27.297999999999998</v>
      </c>
      <c r="L3110" s="646">
        <v>27.946999999999999</v>
      </c>
      <c r="M3110" s="646" t="s">
        <v>121</v>
      </c>
      <c r="N3110" s="657" t="s">
        <v>115</v>
      </c>
      <c r="O3110" s="646" t="s">
        <v>497</v>
      </c>
    </row>
    <row r="3111" spans="1:15">
      <c r="A3111" s="647">
        <v>3110</v>
      </c>
      <c r="B3111" s="647">
        <v>13610</v>
      </c>
      <c r="C3111" s="646" t="s">
        <v>218</v>
      </c>
      <c r="D3111" s="646">
        <v>78</v>
      </c>
      <c r="F3111" s="654" t="str">
        <f>IF(M3111="R",VLOOKUP(D3111,'Routes and Directions'!$A$2:$D$283,3,FALSE),VLOOKUP(D3111,'Routes and Directions'!$A$2:$D$283,4,FALSE))</f>
        <v>WB</v>
      </c>
      <c r="H3111" s="646">
        <v>27.59</v>
      </c>
      <c r="I3111" s="646">
        <v>29.768999999999998</v>
      </c>
      <c r="K3111" s="646">
        <v>27.946999999999999</v>
      </c>
      <c r="L3111" s="646">
        <v>30.126000000000001</v>
      </c>
      <c r="M3111" s="646" t="s">
        <v>121</v>
      </c>
      <c r="N3111" s="657" t="s">
        <v>115</v>
      </c>
      <c r="O3111" s="646" t="s">
        <v>497</v>
      </c>
    </row>
    <row r="3112" spans="1:15">
      <c r="A3112" s="647">
        <v>3111</v>
      </c>
      <c r="B3112" s="647">
        <v>15000</v>
      </c>
      <c r="C3112" s="646" t="s">
        <v>218</v>
      </c>
      <c r="D3112" s="646">
        <v>78</v>
      </c>
      <c r="F3112" s="654" t="str">
        <f>IF(M3112="R",VLOOKUP(D3112,'Routes and Directions'!$A$2:$D$283,3,FALSE),VLOOKUP(D3112,'Routes and Directions'!$A$2:$D$283,4,FALSE))</f>
        <v>WB</v>
      </c>
      <c r="G3112" s="646" t="s">
        <v>118</v>
      </c>
      <c r="H3112" s="646">
        <v>29.768999999999998</v>
      </c>
      <c r="I3112" s="646">
        <v>30.399000000000001</v>
      </c>
      <c r="K3112" s="646">
        <v>30.126000000000001</v>
      </c>
      <c r="L3112" s="646">
        <v>30.756</v>
      </c>
      <c r="M3112" s="646" t="s">
        <v>121</v>
      </c>
      <c r="N3112" s="657" t="s">
        <v>115</v>
      </c>
      <c r="O3112" s="646" t="s">
        <v>497</v>
      </c>
    </row>
    <row r="3113" spans="1:15">
      <c r="A3113" s="647">
        <v>3112</v>
      </c>
      <c r="B3113" s="647">
        <v>17000</v>
      </c>
      <c r="C3113" s="646" t="s">
        <v>218</v>
      </c>
      <c r="D3113" s="646">
        <v>78</v>
      </c>
      <c r="F3113" s="654" t="str">
        <f>IF(M3113="R",VLOOKUP(D3113,'Routes and Directions'!$A$2:$D$283,3,FALSE),VLOOKUP(D3113,'Routes and Directions'!$A$2:$D$283,4,FALSE))</f>
        <v>WB</v>
      </c>
      <c r="H3113" s="646">
        <v>30.323</v>
      </c>
      <c r="I3113" s="646">
        <v>95.313000000000002</v>
      </c>
      <c r="K3113" s="646">
        <v>30.756</v>
      </c>
      <c r="L3113" s="646">
        <v>95.745999999999995</v>
      </c>
      <c r="M3113" s="646" t="s">
        <v>121</v>
      </c>
      <c r="N3113" s="657" t="s">
        <v>115</v>
      </c>
      <c r="O3113" s="646" t="s">
        <v>497</v>
      </c>
    </row>
    <row r="3114" spans="1:15">
      <c r="A3114" s="647">
        <v>3113</v>
      </c>
      <c r="B3114" s="647">
        <v>24000</v>
      </c>
      <c r="C3114" s="646" t="s">
        <v>217</v>
      </c>
      <c r="D3114" s="646">
        <v>78</v>
      </c>
      <c r="F3114" s="654" t="str">
        <f>IF(M3114="R",VLOOKUP(D3114,'Routes and Directions'!$A$2:$D$283,3,FALSE),VLOOKUP(D3114,'Routes and Directions'!$A$2:$D$283,4,FALSE))</f>
        <v>WB</v>
      </c>
      <c r="H3114" s="646">
        <v>0</v>
      </c>
      <c r="I3114" s="646">
        <v>13.17</v>
      </c>
      <c r="K3114" s="646">
        <v>95.745999999999995</v>
      </c>
      <c r="L3114" s="646">
        <v>108.916</v>
      </c>
      <c r="M3114" s="646" t="s">
        <v>121</v>
      </c>
      <c r="N3114" s="657" t="s">
        <v>115</v>
      </c>
      <c r="O3114" s="646" t="s">
        <v>497</v>
      </c>
    </row>
    <row r="3115" spans="1:15">
      <c r="A3115" s="647">
        <v>3114</v>
      </c>
      <c r="B3115" s="647">
        <v>25800</v>
      </c>
      <c r="C3115" s="646" t="s">
        <v>217</v>
      </c>
      <c r="D3115" s="646">
        <v>78</v>
      </c>
      <c r="F3115" s="654" t="str">
        <f>IF(M3115="R",VLOOKUP(D3115,'Routes and Directions'!$A$2:$D$283,3,FALSE),VLOOKUP(D3115,'Routes and Directions'!$A$2:$D$283,4,FALSE))</f>
        <v>WB</v>
      </c>
      <c r="H3115" s="646">
        <v>13.18</v>
      </c>
      <c r="I3115" s="646">
        <v>13.243</v>
      </c>
      <c r="K3115" s="646">
        <v>108.916</v>
      </c>
      <c r="L3115" s="646">
        <v>108.979</v>
      </c>
      <c r="M3115" s="646" t="s">
        <v>121</v>
      </c>
      <c r="N3115" s="657" t="s">
        <v>115</v>
      </c>
      <c r="O3115" s="646" t="s">
        <v>497</v>
      </c>
    </row>
    <row r="3116" spans="1:15">
      <c r="A3116" s="647">
        <v>3115</v>
      </c>
      <c r="B3116" s="647">
        <v>25800</v>
      </c>
      <c r="C3116" s="646" t="s">
        <v>217</v>
      </c>
      <c r="D3116" s="646">
        <v>78</v>
      </c>
      <c r="F3116" s="654" t="str">
        <f>IF(M3116="R",VLOOKUP(D3116,'Routes and Directions'!$A$2:$D$283,3,FALSE),VLOOKUP(D3116,'Routes and Directions'!$A$2:$D$283,4,FALSE))</f>
        <v>WB</v>
      </c>
      <c r="H3116" s="646">
        <v>13.243</v>
      </c>
      <c r="I3116" s="646">
        <v>14.56</v>
      </c>
      <c r="K3116" s="646">
        <v>108.979</v>
      </c>
      <c r="L3116" s="646">
        <v>110.29600000000001</v>
      </c>
      <c r="M3116" s="646" t="s">
        <v>121</v>
      </c>
      <c r="N3116" s="657" t="s">
        <v>123</v>
      </c>
      <c r="O3116" s="646" t="s">
        <v>497</v>
      </c>
    </row>
    <row r="3117" spans="1:15">
      <c r="A3117" s="647">
        <v>3116</v>
      </c>
      <c r="B3117" s="647">
        <v>25800</v>
      </c>
      <c r="C3117" s="646" t="s">
        <v>217</v>
      </c>
      <c r="D3117" s="646">
        <v>78</v>
      </c>
      <c r="F3117" s="654" t="str">
        <f>IF(M3117="R",VLOOKUP(D3117,'Routes and Directions'!$A$2:$D$283,3,FALSE),VLOOKUP(D3117,'Routes and Directions'!$A$2:$D$283,4,FALSE))</f>
        <v>WB</v>
      </c>
      <c r="H3117" s="646">
        <v>14.56</v>
      </c>
      <c r="I3117" s="646">
        <v>42.656999999999996</v>
      </c>
      <c r="K3117" s="646">
        <v>110.29600000000001</v>
      </c>
      <c r="L3117" s="646">
        <v>138.393</v>
      </c>
      <c r="M3117" s="646" t="s">
        <v>121</v>
      </c>
      <c r="N3117" s="657" t="s">
        <v>115</v>
      </c>
      <c r="O3117" s="646" t="s">
        <v>497</v>
      </c>
    </row>
    <row r="3118" spans="1:15">
      <c r="A3118" s="647">
        <v>3117</v>
      </c>
      <c r="B3118" s="647">
        <v>29620</v>
      </c>
      <c r="C3118" s="646" t="s">
        <v>217</v>
      </c>
      <c r="D3118" s="646">
        <v>78</v>
      </c>
      <c r="F3118" s="654" t="str">
        <f>IF(M3118="R",VLOOKUP(D3118,'Routes and Directions'!$A$2:$D$283,3,FALSE),VLOOKUP(D3118,'Routes and Directions'!$A$2:$D$283,4,FALSE))</f>
        <v>WB</v>
      </c>
      <c r="G3118" s="646" t="s">
        <v>118</v>
      </c>
      <c r="H3118" s="646">
        <v>42.656999999999996</v>
      </c>
      <c r="I3118" s="646">
        <v>51.197000000000003</v>
      </c>
      <c r="K3118" s="646">
        <v>138.393</v>
      </c>
      <c r="L3118" s="646">
        <v>146.93299999999999</v>
      </c>
      <c r="M3118" s="646" t="s">
        <v>121</v>
      </c>
      <c r="N3118" s="657" t="s">
        <v>115</v>
      </c>
      <c r="O3118" s="646" t="s">
        <v>497</v>
      </c>
    </row>
    <row r="3119" spans="1:15">
      <c r="A3119" s="647">
        <v>3118</v>
      </c>
      <c r="B3119" s="647">
        <v>29800</v>
      </c>
      <c r="C3119" s="646" t="s">
        <v>217</v>
      </c>
      <c r="D3119" s="646">
        <v>78</v>
      </c>
      <c r="F3119" s="654" t="str">
        <f>IF(M3119="R",VLOOKUP(D3119,'Routes and Directions'!$A$2:$D$283,3,FALSE),VLOOKUP(D3119,'Routes and Directions'!$A$2:$D$283,4,FALSE))</f>
        <v>WB</v>
      </c>
      <c r="H3119" s="646">
        <v>50.180999999999997</v>
      </c>
      <c r="I3119" s="646">
        <v>77.757999999999996</v>
      </c>
      <c r="K3119" s="646">
        <v>146.93299999999999</v>
      </c>
      <c r="L3119" s="646">
        <v>174.51</v>
      </c>
      <c r="M3119" s="646" t="s">
        <v>121</v>
      </c>
      <c r="N3119" s="657" t="s">
        <v>115</v>
      </c>
      <c r="O3119" s="646" t="s">
        <v>497</v>
      </c>
    </row>
    <row r="3120" spans="1:15">
      <c r="A3120" s="647">
        <v>3119</v>
      </c>
      <c r="B3120" s="647">
        <v>31575</v>
      </c>
      <c r="C3120" s="646" t="s">
        <v>217</v>
      </c>
      <c r="D3120" s="646">
        <v>78</v>
      </c>
      <c r="F3120" s="654" t="str">
        <f>IF(M3120="R",VLOOKUP(D3120,'Routes and Directions'!$A$2:$D$283,3,FALSE),VLOOKUP(D3120,'Routes and Directions'!$A$2:$D$283,4,FALSE))</f>
        <v>WB</v>
      </c>
      <c r="G3120" s="646" t="s">
        <v>118</v>
      </c>
      <c r="H3120" s="646">
        <v>77.757999999999996</v>
      </c>
      <c r="I3120" s="646">
        <v>77.971000000000004</v>
      </c>
      <c r="K3120" s="646">
        <v>174.51</v>
      </c>
      <c r="L3120" s="646">
        <v>174.72300000000001</v>
      </c>
      <c r="M3120" s="646" t="s">
        <v>121</v>
      </c>
      <c r="N3120" s="657" t="s">
        <v>115</v>
      </c>
      <c r="O3120" s="646" t="s">
        <v>497</v>
      </c>
    </row>
    <row r="3121" spans="1:15">
      <c r="A3121" s="647">
        <v>3120</v>
      </c>
      <c r="B3121" s="647">
        <v>31580</v>
      </c>
      <c r="C3121" s="646" t="s">
        <v>217</v>
      </c>
      <c r="D3121" s="646">
        <v>78</v>
      </c>
      <c r="F3121" s="654" t="str">
        <f>IF(M3121="R",VLOOKUP(D3121,'Routes and Directions'!$A$2:$D$283,3,FALSE),VLOOKUP(D3121,'Routes and Directions'!$A$2:$D$283,4,FALSE))</f>
        <v>WB</v>
      </c>
      <c r="H3121" s="646">
        <v>77.971000000000004</v>
      </c>
      <c r="I3121" s="646">
        <v>80.197999999999993</v>
      </c>
      <c r="K3121" s="646">
        <v>174.72300000000001</v>
      </c>
      <c r="L3121" s="646">
        <v>176.95</v>
      </c>
      <c r="M3121" s="646" t="s">
        <v>121</v>
      </c>
      <c r="N3121" s="657" t="s">
        <v>115</v>
      </c>
      <c r="O3121" s="646" t="s">
        <v>497</v>
      </c>
    </row>
    <row r="3122" spans="1:15">
      <c r="A3122" s="647">
        <v>3121</v>
      </c>
      <c r="B3122" s="647">
        <v>31580</v>
      </c>
      <c r="C3122" s="646" t="s">
        <v>217</v>
      </c>
      <c r="D3122" s="646">
        <v>78</v>
      </c>
      <c r="F3122" s="654" t="str">
        <f>IF(M3122="R",VLOOKUP(D3122,'Routes and Directions'!$A$2:$D$283,3,FALSE),VLOOKUP(D3122,'Routes and Directions'!$A$2:$D$283,4,FALSE))</f>
        <v>WB</v>
      </c>
      <c r="H3122" s="646">
        <v>80.197999999999993</v>
      </c>
      <c r="I3122" s="646">
        <v>80.742999999999995</v>
      </c>
      <c r="K3122" s="646">
        <v>176.95</v>
      </c>
      <c r="L3122" s="646">
        <v>177.495</v>
      </c>
      <c r="M3122" s="646" t="s">
        <v>121</v>
      </c>
      <c r="N3122" s="657" t="s">
        <v>123</v>
      </c>
      <c r="O3122" s="646" t="s">
        <v>497</v>
      </c>
    </row>
    <row r="3123" spans="1:15">
      <c r="A3123" s="647">
        <v>3122</v>
      </c>
      <c r="B3123" s="647">
        <v>32700</v>
      </c>
      <c r="C3123" s="646" t="s">
        <v>205</v>
      </c>
      <c r="D3123" s="646">
        <v>78</v>
      </c>
      <c r="F3123" s="654" t="str">
        <f>IF(M3123="R",VLOOKUP(D3123,'Routes and Directions'!$A$2:$D$283,3,FALSE),VLOOKUP(D3123,'Routes and Directions'!$A$2:$D$283,4,FALSE))</f>
        <v>WB</v>
      </c>
      <c r="H3123" s="646">
        <v>0</v>
      </c>
      <c r="I3123" s="646">
        <v>16.411999999999999</v>
      </c>
      <c r="K3123" s="646">
        <v>177.495</v>
      </c>
      <c r="L3123" s="646">
        <v>193.90700000000001</v>
      </c>
      <c r="M3123" s="646" t="s">
        <v>121</v>
      </c>
      <c r="N3123" s="657" t="s">
        <v>115</v>
      </c>
      <c r="O3123" s="646" t="s">
        <v>497</v>
      </c>
    </row>
    <row r="3124" spans="1:15">
      <c r="A3124" s="647">
        <v>3123</v>
      </c>
      <c r="B3124" s="647">
        <v>10000</v>
      </c>
      <c r="C3124" s="646" t="s">
        <v>218</v>
      </c>
      <c r="D3124" s="646">
        <v>79</v>
      </c>
      <c r="F3124" s="654" t="str">
        <f>IF(M3124="R",VLOOKUP(D3124,'Routes and Directions'!$A$2:$D$283,3,FALSE),VLOOKUP(D3124,'Routes and Directions'!$A$2:$D$283,4,FALSE))</f>
        <v>NB</v>
      </c>
      <c r="G3124" s="646" t="s">
        <v>121</v>
      </c>
      <c r="H3124" s="646">
        <v>4.3999999999999997E-2</v>
      </c>
      <c r="I3124" s="646">
        <v>2.7469999999999999</v>
      </c>
      <c r="K3124" s="646">
        <v>0</v>
      </c>
      <c r="L3124" s="646">
        <v>2.7029999999999998</v>
      </c>
      <c r="M3124" s="646" t="s">
        <v>118</v>
      </c>
      <c r="N3124" s="657" t="s">
        <v>115</v>
      </c>
      <c r="O3124" s="646" t="s">
        <v>498</v>
      </c>
    </row>
    <row r="3125" spans="1:15">
      <c r="A3125" s="647">
        <v>3124</v>
      </c>
      <c r="B3125" s="647">
        <v>13400</v>
      </c>
      <c r="C3125" s="646" t="s">
        <v>218</v>
      </c>
      <c r="D3125" s="646">
        <v>79</v>
      </c>
      <c r="F3125" s="654" t="str">
        <f>IF(M3125="R",VLOOKUP(D3125,'Routes and Directions'!$A$2:$D$283,3,FALSE),VLOOKUP(D3125,'Routes and Directions'!$A$2:$D$283,4,FALSE))</f>
        <v>NB</v>
      </c>
      <c r="H3125" s="646">
        <v>0</v>
      </c>
      <c r="I3125" s="646">
        <v>20.22</v>
      </c>
      <c r="K3125" s="646">
        <v>2.7029999999999998</v>
      </c>
      <c r="L3125" s="646">
        <v>22.922999999999998</v>
      </c>
      <c r="M3125" s="646" t="s">
        <v>118</v>
      </c>
      <c r="N3125" s="657" t="s">
        <v>115</v>
      </c>
      <c r="O3125" s="646" t="s">
        <v>498</v>
      </c>
    </row>
    <row r="3126" spans="1:15">
      <c r="A3126" s="647">
        <v>3125</v>
      </c>
      <c r="B3126" s="647">
        <v>25400</v>
      </c>
      <c r="C3126" s="646" t="s">
        <v>218</v>
      </c>
      <c r="D3126" s="646">
        <v>79</v>
      </c>
      <c r="F3126" s="654" t="str">
        <f>IF(M3126="R",VLOOKUP(D3126,'Routes and Directions'!$A$2:$D$283,3,FALSE),VLOOKUP(D3126,'Routes and Directions'!$A$2:$D$283,4,FALSE))</f>
        <v>NB</v>
      </c>
      <c r="H3126" s="646">
        <v>20.23</v>
      </c>
      <c r="I3126" s="646">
        <v>39.683</v>
      </c>
      <c r="K3126" s="646">
        <v>22.922999999999998</v>
      </c>
      <c r="L3126" s="646">
        <v>42.375999999999998</v>
      </c>
      <c r="M3126" s="646" t="s">
        <v>118</v>
      </c>
      <c r="N3126" s="657" t="s">
        <v>115</v>
      </c>
      <c r="O3126" s="646" t="s">
        <v>498</v>
      </c>
    </row>
    <row r="3127" spans="1:15">
      <c r="A3127" s="647">
        <v>3126</v>
      </c>
      <c r="B3127" s="647">
        <v>31860</v>
      </c>
      <c r="C3127" s="646" t="s">
        <v>218</v>
      </c>
      <c r="D3127" s="646">
        <v>79</v>
      </c>
      <c r="F3127" s="654" t="str">
        <f>IF(M3127="R",VLOOKUP(D3127,'Routes and Directions'!$A$2:$D$283,3,FALSE),VLOOKUP(D3127,'Routes and Directions'!$A$2:$D$283,4,FALSE))</f>
        <v>NB</v>
      </c>
      <c r="G3127" s="646" t="s">
        <v>118</v>
      </c>
      <c r="H3127" s="646">
        <v>39.683</v>
      </c>
      <c r="I3127" s="646">
        <v>40.250999999999998</v>
      </c>
      <c r="K3127" s="646">
        <v>42.375999999999998</v>
      </c>
      <c r="L3127" s="646">
        <v>42.944000000000003</v>
      </c>
      <c r="M3127" s="646" t="s">
        <v>118</v>
      </c>
      <c r="N3127" s="657" t="s">
        <v>115</v>
      </c>
      <c r="O3127" s="646" t="s">
        <v>498</v>
      </c>
    </row>
    <row r="3128" spans="1:15">
      <c r="A3128" s="647">
        <v>3127</v>
      </c>
      <c r="B3128" s="647">
        <v>32500</v>
      </c>
      <c r="C3128" s="646" t="s">
        <v>218</v>
      </c>
      <c r="D3128" s="646">
        <v>79</v>
      </c>
      <c r="F3128" s="654" t="str">
        <f>IF(M3128="R",VLOOKUP(D3128,'Routes and Directions'!$A$2:$D$283,3,FALSE),VLOOKUP(D3128,'Routes and Directions'!$A$2:$D$283,4,FALSE))</f>
        <v>NB</v>
      </c>
      <c r="H3128" s="646">
        <v>40.270000000000003</v>
      </c>
      <c r="I3128" s="646">
        <v>53.034999999999997</v>
      </c>
      <c r="K3128" s="646">
        <v>42.944000000000003</v>
      </c>
      <c r="L3128" s="646">
        <v>55.709000000000003</v>
      </c>
      <c r="M3128" s="646" t="s">
        <v>118</v>
      </c>
      <c r="N3128" s="657" t="s">
        <v>115</v>
      </c>
      <c r="O3128" s="646" t="s">
        <v>498</v>
      </c>
    </row>
    <row r="3129" spans="1:15">
      <c r="A3129" s="647">
        <v>3128</v>
      </c>
      <c r="B3129" s="647">
        <v>38400</v>
      </c>
      <c r="C3129" s="646" t="s">
        <v>205</v>
      </c>
      <c r="D3129" s="646">
        <v>79</v>
      </c>
      <c r="F3129" s="654" t="str">
        <f>IF(M3129="R",VLOOKUP(D3129,'Routes and Directions'!$A$2:$D$283,3,FALSE),VLOOKUP(D3129,'Routes and Directions'!$A$2:$D$283,4,FALSE))</f>
        <v>NB</v>
      </c>
      <c r="H3129" s="646">
        <v>0</v>
      </c>
      <c r="I3129" s="646">
        <v>7.2069999999999999</v>
      </c>
      <c r="K3129" s="646">
        <v>55.709000000000003</v>
      </c>
      <c r="L3129" s="646">
        <v>62.915999999999997</v>
      </c>
      <c r="M3129" s="646" t="s">
        <v>118</v>
      </c>
      <c r="N3129" s="657" t="s">
        <v>115</v>
      </c>
      <c r="O3129" s="646" t="s">
        <v>498</v>
      </c>
    </row>
    <row r="3130" spans="1:15">
      <c r="A3130" s="647">
        <v>3129</v>
      </c>
      <c r="B3130" s="647">
        <v>41880</v>
      </c>
      <c r="C3130" s="646" t="s">
        <v>205</v>
      </c>
      <c r="D3130" s="646">
        <v>79</v>
      </c>
      <c r="F3130" s="654" t="str">
        <f>IF(M3130="R",VLOOKUP(D3130,'Routes and Directions'!$A$2:$D$283,3,FALSE),VLOOKUP(D3130,'Routes and Directions'!$A$2:$D$283,4,FALSE))</f>
        <v>NB</v>
      </c>
      <c r="G3130" s="646" t="s">
        <v>121</v>
      </c>
      <c r="H3130" s="646">
        <v>7.2069999999999999</v>
      </c>
      <c r="I3130" s="646">
        <v>7.3209999999999997</v>
      </c>
      <c r="K3130" s="646">
        <v>62.915999999999997</v>
      </c>
      <c r="L3130" s="646">
        <v>63.03</v>
      </c>
      <c r="M3130" s="646" t="s">
        <v>118</v>
      </c>
      <c r="N3130" s="657" t="s">
        <v>115</v>
      </c>
      <c r="O3130" s="646" t="s">
        <v>498</v>
      </c>
    </row>
    <row r="3131" spans="1:15">
      <c r="A3131" s="647">
        <v>3130</v>
      </c>
      <c r="B3131" s="647">
        <v>41990</v>
      </c>
      <c r="C3131" s="646" t="s">
        <v>205</v>
      </c>
      <c r="D3131" s="646">
        <v>79</v>
      </c>
      <c r="F3131" s="654" t="str">
        <f>IF(M3131="R",VLOOKUP(D3131,'Routes and Directions'!$A$2:$D$283,3,FALSE),VLOOKUP(D3131,'Routes and Directions'!$A$2:$D$283,4,FALSE))</f>
        <v>NB</v>
      </c>
      <c r="H3131" s="646">
        <v>7.2069999999999999</v>
      </c>
      <c r="I3131" s="646">
        <v>19.786999999999999</v>
      </c>
      <c r="K3131" s="646">
        <v>63.03</v>
      </c>
      <c r="L3131" s="646">
        <v>75.61</v>
      </c>
      <c r="M3131" s="646" t="s">
        <v>118</v>
      </c>
      <c r="N3131" s="657" t="s">
        <v>115</v>
      </c>
      <c r="O3131" s="646" t="s">
        <v>498</v>
      </c>
    </row>
    <row r="3132" spans="1:15">
      <c r="A3132" s="647">
        <v>3131</v>
      </c>
      <c r="B3132" s="647">
        <v>50400</v>
      </c>
      <c r="C3132" s="646" t="s">
        <v>205</v>
      </c>
      <c r="D3132" s="646">
        <v>79</v>
      </c>
      <c r="F3132" s="654" t="str">
        <f>IF(M3132="R",VLOOKUP(D3132,'Routes and Directions'!$A$2:$D$283,3,FALSE),VLOOKUP(D3132,'Routes and Directions'!$A$2:$D$283,4,FALSE))</f>
        <v>NB</v>
      </c>
      <c r="G3132" s="646" t="s">
        <v>118</v>
      </c>
      <c r="H3132" s="646">
        <v>2.282</v>
      </c>
      <c r="I3132" s="646">
        <v>6.7869999999999999</v>
      </c>
      <c r="K3132" s="646">
        <v>75.61</v>
      </c>
      <c r="L3132" s="646">
        <v>80.114999999999995</v>
      </c>
      <c r="M3132" s="646" t="s">
        <v>118</v>
      </c>
      <c r="N3132" s="657" t="s">
        <v>115</v>
      </c>
      <c r="O3132" s="646" t="s">
        <v>498</v>
      </c>
    </row>
    <row r="3133" spans="1:15">
      <c r="A3133" s="647">
        <v>3132</v>
      </c>
      <c r="B3133" s="647">
        <v>53200</v>
      </c>
      <c r="C3133" s="646" t="s">
        <v>205</v>
      </c>
      <c r="D3133" s="646">
        <v>79</v>
      </c>
      <c r="F3133" s="654" t="str">
        <f>IF(M3133="R",VLOOKUP(D3133,'Routes and Directions'!$A$2:$D$283,3,FALSE),VLOOKUP(D3133,'Routes and Directions'!$A$2:$D$283,4,FALSE))</f>
        <v>NB</v>
      </c>
      <c r="G3133" s="646" t="s">
        <v>119</v>
      </c>
      <c r="H3133" s="646">
        <v>6.7869999999999999</v>
      </c>
      <c r="I3133" s="646">
        <v>7.734</v>
      </c>
      <c r="K3133" s="646">
        <v>80.114999999999995</v>
      </c>
      <c r="L3133" s="646">
        <v>81.061999999999998</v>
      </c>
      <c r="M3133" s="646" t="s">
        <v>118</v>
      </c>
      <c r="N3133" s="657" t="s">
        <v>115</v>
      </c>
      <c r="O3133" s="646" t="s">
        <v>498</v>
      </c>
    </row>
    <row r="3134" spans="1:15">
      <c r="A3134" s="647">
        <v>3133</v>
      </c>
      <c r="B3134" s="647">
        <v>55800</v>
      </c>
      <c r="C3134" s="646" t="s">
        <v>205</v>
      </c>
      <c r="D3134" s="646">
        <v>79</v>
      </c>
      <c r="F3134" s="654" t="str">
        <f>IF(M3134="R",VLOOKUP(D3134,'Routes and Directions'!$A$2:$D$283,3,FALSE),VLOOKUP(D3134,'Routes and Directions'!$A$2:$D$283,4,FALSE))</f>
        <v>NB</v>
      </c>
      <c r="G3134" s="646" t="s">
        <v>118</v>
      </c>
      <c r="H3134" s="646">
        <v>7.8760000000000003</v>
      </c>
      <c r="I3134" s="646">
        <v>19.16</v>
      </c>
      <c r="K3134" s="646">
        <v>81.061999999999998</v>
      </c>
      <c r="L3134" s="646">
        <v>92.346000000000004</v>
      </c>
      <c r="M3134" s="646" t="s">
        <v>118</v>
      </c>
      <c r="N3134" s="657" t="s">
        <v>115</v>
      </c>
      <c r="O3134" s="646" t="s">
        <v>498</v>
      </c>
    </row>
    <row r="3135" spans="1:15">
      <c r="A3135" s="647">
        <v>3134</v>
      </c>
      <c r="B3135" s="647">
        <v>63600</v>
      </c>
      <c r="C3135" s="646" t="s">
        <v>205</v>
      </c>
      <c r="D3135" s="646">
        <v>79</v>
      </c>
      <c r="F3135" s="654" t="str">
        <f>IF(M3135="R",VLOOKUP(D3135,'Routes and Directions'!$A$2:$D$283,3,FALSE),VLOOKUP(D3135,'Routes and Directions'!$A$2:$D$283,4,FALSE))</f>
        <v>NB</v>
      </c>
      <c r="H3135" s="646">
        <v>25.65</v>
      </c>
      <c r="I3135" s="646">
        <v>27.4</v>
      </c>
      <c r="K3135" s="646">
        <v>92.346000000000004</v>
      </c>
      <c r="L3135" s="646">
        <v>94.096000000000004</v>
      </c>
      <c r="M3135" s="646" t="s">
        <v>118</v>
      </c>
      <c r="N3135" s="657" t="s">
        <v>123</v>
      </c>
      <c r="O3135" s="646" t="s">
        <v>498</v>
      </c>
    </row>
    <row r="3136" spans="1:15">
      <c r="A3136" s="647">
        <v>3135</v>
      </c>
      <c r="B3136" s="647">
        <v>63600</v>
      </c>
      <c r="C3136" s="646" t="s">
        <v>205</v>
      </c>
      <c r="D3136" s="646">
        <v>79</v>
      </c>
      <c r="F3136" s="654" t="str">
        <f>IF(M3136="R",VLOOKUP(D3136,'Routes and Directions'!$A$2:$D$283,3,FALSE),VLOOKUP(D3136,'Routes and Directions'!$A$2:$D$283,4,FALSE))</f>
        <v>NB</v>
      </c>
      <c r="H3136" s="646">
        <v>27.4</v>
      </c>
      <c r="I3136" s="646">
        <v>29.184999999999999</v>
      </c>
      <c r="K3136" s="646">
        <v>94.096000000000004</v>
      </c>
      <c r="L3136" s="646">
        <v>95.881</v>
      </c>
      <c r="M3136" s="646" t="s">
        <v>118</v>
      </c>
      <c r="N3136" s="657" t="s">
        <v>115</v>
      </c>
      <c r="O3136" s="646" t="s">
        <v>498</v>
      </c>
    </row>
    <row r="3137" spans="1:15">
      <c r="A3137" s="647">
        <v>3136</v>
      </c>
      <c r="B3137" s="647">
        <v>71000</v>
      </c>
      <c r="C3137" s="646" t="s">
        <v>205</v>
      </c>
      <c r="D3137" s="646">
        <v>79</v>
      </c>
      <c r="F3137" s="654" t="str">
        <f>IF(M3137="R",VLOOKUP(D3137,'Routes and Directions'!$A$2:$D$283,3,FALSE),VLOOKUP(D3137,'Routes and Directions'!$A$2:$D$283,4,FALSE))</f>
        <v>NB</v>
      </c>
      <c r="G3137" s="646" t="s">
        <v>118</v>
      </c>
      <c r="H3137" s="646">
        <v>29.184999999999999</v>
      </c>
      <c r="I3137" s="646">
        <v>29.64</v>
      </c>
      <c r="K3137" s="646">
        <v>95.881</v>
      </c>
      <c r="L3137" s="646">
        <v>96.335999999999999</v>
      </c>
      <c r="M3137" s="646" t="s">
        <v>118</v>
      </c>
      <c r="N3137" s="657" t="s">
        <v>115</v>
      </c>
      <c r="O3137" s="646" t="s">
        <v>498</v>
      </c>
    </row>
    <row r="3138" spans="1:15">
      <c r="A3138" s="647">
        <v>3137</v>
      </c>
      <c r="B3138" s="647">
        <v>72200</v>
      </c>
      <c r="C3138" s="646" t="s">
        <v>205</v>
      </c>
      <c r="D3138" s="646">
        <v>79</v>
      </c>
      <c r="F3138" s="654" t="str">
        <f>IF(M3138="R",VLOOKUP(D3138,'Routes and Directions'!$A$2:$D$283,3,FALSE),VLOOKUP(D3138,'Routes and Directions'!$A$2:$D$283,4,FALSE))</f>
        <v>NB</v>
      </c>
      <c r="H3138" s="646">
        <v>29.808</v>
      </c>
      <c r="I3138" s="646">
        <v>29.881</v>
      </c>
      <c r="K3138" s="646">
        <v>96.335999999999999</v>
      </c>
      <c r="L3138" s="646">
        <v>96.409000000000006</v>
      </c>
      <c r="M3138" s="646" t="s">
        <v>118</v>
      </c>
      <c r="N3138" s="657" t="s">
        <v>115</v>
      </c>
      <c r="O3138" s="646" t="s">
        <v>498</v>
      </c>
    </row>
    <row r="3139" spans="1:15">
      <c r="A3139" s="647">
        <v>3138</v>
      </c>
      <c r="B3139" s="647">
        <v>72300</v>
      </c>
      <c r="C3139" s="646" t="s">
        <v>205</v>
      </c>
      <c r="D3139" s="646">
        <v>79</v>
      </c>
      <c r="F3139" s="654" t="str">
        <f>IF(M3139="R",VLOOKUP(D3139,'Routes and Directions'!$A$2:$D$283,3,FALSE),VLOOKUP(D3139,'Routes and Directions'!$A$2:$D$283,4,FALSE))</f>
        <v>NB</v>
      </c>
      <c r="G3139" s="646" t="s">
        <v>119</v>
      </c>
      <c r="H3139" s="646">
        <v>29.881</v>
      </c>
      <c r="I3139" s="646">
        <v>33.792999999999999</v>
      </c>
      <c r="K3139" s="646">
        <v>96.409000000000006</v>
      </c>
      <c r="L3139" s="646">
        <v>100.321</v>
      </c>
      <c r="M3139" s="646" t="s">
        <v>118</v>
      </c>
      <c r="N3139" s="657" t="s">
        <v>115</v>
      </c>
      <c r="O3139" s="646" t="s">
        <v>498</v>
      </c>
    </row>
    <row r="3140" spans="1:15">
      <c r="A3140" s="647">
        <v>3139</v>
      </c>
      <c r="B3140" s="647">
        <v>73000</v>
      </c>
      <c r="C3140" s="646" t="s">
        <v>205</v>
      </c>
      <c r="D3140" s="646">
        <v>79</v>
      </c>
      <c r="F3140" s="654" t="str">
        <f>IF(M3140="R",VLOOKUP(D3140,'Routes and Directions'!$A$2:$D$283,3,FALSE),VLOOKUP(D3140,'Routes and Directions'!$A$2:$D$283,4,FALSE))</f>
        <v>NB</v>
      </c>
      <c r="G3140" s="646" t="s">
        <v>118</v>
      </c>
      <c r="H3140" s="646">
        <v>33.868000000000002</v>
      </c>
      <c r="I3140" s="646">
        <v>36.151000000000003</v>
      </c>
      <c r="K3140" s="646">
        <v>100.321</v>
      </c>
      <c r="L3140" s="646">
        <v>102.604</v>
      </c>
      <c r="M3140" s="646" t="s">
        <v>118</v>
      </c>
      <c r="N3140" s="657" t="s">
        <v>123</v>
      </c>
      <c r="O3140" s="646" t="s">
        <v>498</v>
      </c>
    </row>
    <row r="3141" spans="1:15">
      <c r="A3141" s="647">
        <v>3140</v>
      </c>
      <c r="B3141" s="647">
        <v>78200</v>
      </c>
      <c r="C3141" s="646" t="s">
        <v>205</v>
      </c>
      <c r="D3141" s="646">
        <v>79</v>
      </c>
      <c r="F3141" s="654" t="str">
        <f>IF(M3141="R",VLOOKUP(D3141,'Routes and Directions'!$A$2:$D$283,3,FALSE),VLOOKUP(D3141,'Routes and Directions'!$A$2:$D$283,4,FALSE))</f>
        <v>NB</v>
      </c>
      <c r="H3141" s="646">
        <v>36.308</v>
      </c>
      <c r="I3141" s="646">
        <v>37.756</v>
      </c>
      <c r="K3141" s="646">
        <v>102.604</v>
      </c>
      <c r="L3141" s="646">
        <v>104.05200000000001</v>
      </c>
      <c r="M3141" s="646" t="s">
        <v>118</v>
      </c>
      <c r="N3141" s="657" t="s">
        <v>115</v>
      </c>
      <c r="O3141" s="646" t="s">
        <v>498</v>
      </c>
    </row>
    <row r="3142" spans="1:15">
      <c r="A3142" s="647">
        <v>3141</v>
      </c>
      <c r="B3142" s="647">
        <v>78200</v>
      </c>
      <c r="C3142" s="646" t="s">
        <v>205</v>
      </c>
      <c r="D3142" s="646">
        <v>79</v>
      </c>
      <c r="F3142" s="654" t="str">
        <f>IF(M3142="R",VLOOKUP(D3142,'Routes and Directions'!$A$2:$D$283,3,FALSE),VLOOKUP(D3142,'Routes and Directions'!$A$2:$D$283,4,FALSE))</f>
        <v>NB</v>
      </c>
      <c r="H3142" s="646">
        <v>37.756</v>
      </c>
      <c r="I3142" s="646">
        <v>39.19</v>
      </c>
      <c r="K3142" s="646">
        <v>104.05200000000001</v>
      </c>
      <c r="L3142" s="646">
        <v>105.486</v>
      </c>
      <c r="M3142" s="646" t="s">
        <v>118</v>
      </c>
      <c r="N3142" s="657" t="s">
        <v>123</v>
      </c>
      <c r="O3142" s="646" t="s">
        <v>498</v>
      </c>
    </row>
    <row r="3143" spans="1:15">
      <c r="A3143" s="647">
        <v>3142</v>
      </c>
      <c r="B3143" s="647">
        <v>78200</v>
      </c>
      <c r="C3143" s="646" t="s">
        <v>205</v>
      </c>
      <c r="D3143" s="646">
        <v>79</v>
      </c>
      <c r="F3143" s="654" t="str">
        <f>IF(M3143="R",VLOOKUP(D3143,'Routes and Directions'!$A$2:$D$283,3,FALSE),VLOOKUP(D3143,'Routes and Directions'!$A$2:$D$283,4,FALSE))</f>
        <v>NB</v>
      </c>
      <c r="H3143" s="646">
        <v>39.19</v>
      </c>
      <c r="I3143" s="646">
        <v>40.448999999999998</v>
      </c>
      <c r="K3143" s="646">
        <v>105.486</v>
      </c>
      <c r="L3143" s="646">
        <v>106.745</v>
      </c>
      <c r="M3143" s="646" t="s">
        <v>118</v>
      </c>
      <c r="N3143" s="657" t="s">
        <v>115</v>
      </c>
      <c r="O3143" s="646" t="s">
        <v>498</v>
      </c>
    </row>
    <row r="3144" spans="1:15">
      <c r="A3144" s="647">
        <v>3143</v>
      </c>
      <c r="B3144" s="647">
        <v>10000</v>
      </c>
      <c r="C3144" s="646" t="s">
        <v>218</v>
      </c>
      <c r="D3144" s="646">
        <v>79</v>
      </c>
      <c r="F3144" s="654" t="str">
        <f>IF(M3144="R",VLOOKUP(D3144,'Routes and Directions'!$A$2:$D$283,3,FALSE),VLOOKUP(D3144,'Routes and Directions'!$A$2:$D$283,4,FALSE))</f>
        <v>SB</v>
      </c>
      <c r="G3144" s="646" t="s">
        <v>121</v>
      </c>
      <c r="H3144" s="646">
        <v>4.3999999999999997E-2</v>
      </c>
      <c r="I3144" s="646">
        <v>2.7469999999999999</v>
      </c>
      <c r="K3144" s="646">
        <v>0</v>
      </c>
      <c r="L3144" s="646">
        <v>2.7029999999999998</v>
      </c>
      <c r="M3144" s="646" t="s">
        <v>121</v>
      </c>
      <c r="N3144" s="657" t="s">
        <v>115</v>
      </c>
      <c r="O3144" s="646" t="s">
        <v>499</v>
      </c>
    </row>
    <row r="3145" spans="1:15">
      <c r="A3145" s="647">
        <v>3144</v>
      </c>
      <c r="B3145" s="647">
        <v>13400</v>
      </c>
      <c r="C3145" s="646" t="s">
        <v>218</v>
      </c>
      <c r="D3145" s="646">
        <v>79</v>
      </c>
      <c r="F3145" s="654" t="str">
        <f>IF(M3145="R",VLOOKUP(D3145,'Routes and Directions'!$A$2:$D$283,3,FALSE),VLOOKUP(D3145,'Routes and Directions'!$A$2:$D$283,4,FALSE))</f>
        <v>SB</v>
      </c>
      <c r="H3145" s="646">
        <v>0</v>
      </c>
      <c r="I3145" s="646">
        <v>20.22</v>
      </c>
      <c r="K3145" s="646">
        <v>2.7029999999999998</v>
      </c>
      <c r="L3145" s="646">
        <v>22.922999999999998</v>
      </c>
      <c r="M3145" s="646" t="s">
        <v>121</v>
      </c>
      <c r="N3145" s="657" t="s">
        <v>115</v>
      </c>
      <c r="O3145" s="646" t="s">
        <v>499</v>
      </c>
    </row>
    <row r="3146" spans="1:15">
      <c r="A3146" s="647">
        <v>3145</v>
      </c>
      <c r="B3146" s="647">
        <v>25400</v>
      </c>
      <c r="C3146" s="646" t="s">
        <v>218</v>
      </c>
      <c r="D3146" s="646">
        <v>79</v>
      </c>
      <c r="F3146" s="654" t="str">
        <f>IF(M3146="R",VLOOKUP(D3146,'Routes and Directions'!$A$2:$D$283,3,FALSE),VLOOKUP(D3146,'Routes and Directions'!$A$2:$D$283,4,FALSE))</f>
        <v>SB</v>
      </c>
      <c r="H3146" s="646">
        <v>20.23</v>
      </c>
      <c r="I3146" s="646">
        <v>39.683</v>
      </c>
      <c r="K3146" s="646">
        <v>22.922999999999998</v>
      </c>
      <c r="L3146" s="646">
        <v>42.375999999999998</v>
      </c>
      <c r="M3146" s="646" t="s">
        <v>121</v>
      </c>
      <c r="N3146" s="657" t="s">
        <v>115</v>
      </c>
      <c r="O3146" s="646" t="s">
        <v>499</v>
      </c>
    </row>
    <row r="3147" spans="1:15">
      <c r="A3147" s="647">
        <v>3146</v>
      </c>
      <c r="B3147" s="647">
        <v>31860</v>
      </c>
      <c r="C3147" s="646" t="s">
        <v>218</v>
      </c>
      <c r="D3147" s="646">
        <v>79</v>
      </c>
      <c r="F3147" s="654" t="str">
        <f>IF(M3147="R",VLOOKUP(D3147,'Routes and Directions'!$A$2:$D$283,3,FALSE),VLOOKUP(D3147,'Routes and Directions'!$A$2:$D$283,4,FALSE))</f>
        <v>SB</v>
      </c>
      <c r="G3147" s="646" t="s">
        <v>118</v>
      </c>
      <c r="H3147" s="646">
        <v>39.683</v>
      </c>
      <c r="I3147" s="646">
        <v>40.250999999999998</v>
      </c>
      <c r="K3147" s="646">
        <v>42.375999999999998</v>
      </c>
      <c r="L3147" s="646">
        <v>42.944000000000003</v>
      </c>
      <c r="M3147" s="646" t="s">
        <v>121</v>
      </c>
      <c r="N3147" s="657" t="s">
        <v>115</v>
      </c>
      <c r="O3147" s="646" t="s">
        <v>499</v>
      </c>
    </row>
    <row r="3148" spans="1:15">
      <c r="A3148" s="647">
        <v>3147</v>
      </c>
      <c r="B3148" s="647">
        <v>32500</v>
      </c>
      <c r="C3148" s="646" t="s">
        <v>218</v>
      </c>
      <c r="D3148" s="646">
        <v>79</v>
      </c>
      <c r="F3148" s="654" t="str">
        <f>IF(M3148="R",VLOOKUP(D3148,'Routes and Directions'!$A$2:$D$283,3,FALSE),VLOOKUP(D3148,'Routes and Directions'!$A$2:$D$283,4,FALSE))</f>
        <v>SB</v>
      </c>
      <c r="H3148" s="646">
        <v>40.270000000000003</v>
      </c>
      <c r="I3148" s="646">
        <v>53.034999999999997</v>
      </c>
      <c r="K3148" s="646">
        <v>42.944000000000003</v>
      </c>
      <c r="L3148" s="646">
        <v>55.709000000000003</v>
      </c>
      <c r="M3148" s="646" t="s">
        <v>121</v>
      </c>
      <c r="N3148" s="657" t="s">
        <v>115</v>
      </c>
      <c r="O3148" s="646" t="s">
        <v>499</v>
      </c>
    </row>
    <row r="3149" spans="1:15">
      <c r="A3149" s="647">
        <v>3148</v>
      </c>
      <c r="B3149" s="647">
        <v>38400</v>
      </c>
      <c r="C3149" s="646" t="s">
        <v>205</v>
      </c>
      <c r="D3149" s="646">
        <v>79</v>
      </c>
      <c r="F3149" s="654" t="str">
        <f>IF(M3149="R",VLOOKUP(D3149,'Routes and Directions'!$A$2:$D$283,3,FALSE),VLOOKUP(D3149,'Routes and Directions'!$A$2:$D$283,4,FALSE))</f>
        <v>SB</v>
      </c>
      <c r="H3149" s="646">
        <v>0</v>
      </c>
      <c r="I3149" s="646">
        <v>7.2069999999999999</v>
      </c>
      <c r="K3149" s="646">
        <v>55.709000000000003</v>
      </c>
      <c r="L3149" s="646">
        <v>62.915999999999997</v>
      </c>
      <c r="M3149" s="646" t="s">
        <v>121</v>
      </c>
      <c r="N3149" s="657" t="s">
        <v>115</v>
      </c>
      <c r="O3149" s="646" t="s">
        <v>499</v>
      </c>
    </row>
    <row r="3150" spans="1:15">
      <c r="A3150" s="647">
        <v>3149</v>
      </c>
      <c r="B3150" s="647">
        <v>41880</v>
      </c>
      <c r="C3150" s="646" t="s">
        <v>205</v>
      </c>
      <c r="D3150" s="646">
        <v>79</v>
      </c>
      <c r="F3150" s="654" t="str">
        <f>IF(M3150="R",VLOOKUP(D3150,'Routes and Directions'!$A$2:$D$283,3,FALSE),VLOOKUP(D3150,'Routes and Directions'!$A$2:$D$283,4,FALSE))</f>
        <v>SB</v>
      </c>
      <c r="G3150" s="646" t="s">
        <v>121</v>
      </c>
      <c r="H3150" s="646">
        <v>7.2069999999999999</v>
      </c>
      <c r="I3150" s="646">
        <v>7.3209999999999997</v>
      </c>
      <c r="K3150" s="646">
        <v>62.915999999999997</v>
      </c>
      <c r="L3150" s="646">
        <v>63.03</v>
      </c>
      <c r="M3150" s="646" t="s">
        <v>121</v>
      </c>
      <c r="N3150" s="657" t="s">
        <v>115</v>
      </c>
      <c r="O3150" s="646" t="s">
        <v>499</v>
      </c>
    </row>
    <row r="3151" spans="1:15">
      <c r="A3151" s="647">
        <v>3150</v>
      </c>
      <c r="B3151" s="647">
        <v>41990</v>
      </c>
      <c r="C3151" s="646" t="s">
        <v>205</v>
      </c>
      <c r="D3151" s="646">
        <v>79</v>
      </c>
      <c r="F3151" s="654" t="str">
        <f>IF(M3151="R",VLOOKUP(D3151,'Routes and Directions'!$A$2:$D$283,3,FALSE),VLOOKUP(D3151,'Routes and Directions'!$A$2:$D$283,4,FALSE))</f>
        <v>SB</v>
      </c>
      <c r="H3151" s="646">
        <v>7.2069999999999999</v>
      </c>
      <c r="I3151" s="646">
        <v>19.786999999999999</v>
      </c>
      <c r="K3151" s="646">
        <v>63.03</v>
      </c>
      <c r="L3151" s="646">
        <v>75.61</v>
      </c>
      <c r="M3151" s="646" t="s">
        <v>121</v>
      </c>
      <c r="N3151" s="657" t="s">
        <v>115</v>
      </c>
      <c r="O3151" s="646" t="s">
        <v>499</v>
      </c>
    </row>
    <row r="3152" spans="1:15">
      <c r="A3152" s="647">
        <v>3151</v>
      </c>
      <c r="B3152" s="647">
        <v>50400</v>
      </c>
      <c r="C3152" s="646" t="s">
        <v>205</v>
      </c>
      <c r="D3152" s="646">
        <v>79</v>
      </c>
      <c r="F3152" s="654" t="str">
        <f>IF(M3152="R",VLOOKUP(D3152,'Routes and Directions'!$A$2:$D$283,3,FALSE),VLOOKUP(D3152,'Routes and Directions'!$A$2:$D$283,4,FALSE))</f>
        <v>SB</v>
      </c>
      <c r="G3152" s="646" t="s">
        <v>118</v>
      </c>
      <c r="H3152" s="646">
        <v>2.282</v>
      </c>
      <c r="I3152" s="646">
        <v>6.7869999999999999</v>
      </c>
      <c r="K3152" s="646">
        <v>75.61</v>
      </c>
      <c r="L3152" s="646">
        <v>80.114999999999995</v>
      </c>
      <c r="M3152" s="646" t="s">
        <v>121</v>
      </c>
      <c r="N3152" s="657" t="s">
        <v>115</v>
      </c>
      <c r="O3152" s="646" t="s">
        <v>499</v>
      </c>
    </row>
    <row r="3153" spans="1:15">
      <c r="A3153" s="647">
        <v>3152</v>
      </c>
      <c r="B3153" s="647">
        <v>53200</v>
      </c>
      <c r="C3153" s="646" t="s">
        <v>205</v>
      </c>
      <c r="D3153" s="646">
        <v>79</v>
      </c>
      <c r="F3153" s="654" t="str">
        <f>IF(M3153="R",VLOOKUP(D3153,'Routes and Directions'!$A$2:$D$283,3,FALSE),VLOOKUP(D3153,'Routes and Directions'!$A$2:$D$283,4,FALSE))</f>
        <v>SB</v>
      </c>
      <c r="G3153" s="646" t="s">
        <v>119</v>
      </c>
      <c r="H3153" s="646">
        <v>6.7869999999999999</v>
      </c>
      <c r="I3153" s="646">
        <v>7.734</v>
      </c>
      <c r="K3153" s="646">
        <v>80.114999999999995</v>
      </c>
      <c r="L3153" s="646">
        <v>81.061999999999998</v>
      </c>
      <c r="M3153" s="646" t="s">
        <v>121</v>
      </c>
      <c r="N3153" s="657" t="s">
        <v>115</v>
      </c>
      <c r="O3153" s="646" t="s">
        <v>499</v>
      </c>
    </row>
    <row r="3154" spans="1:15">
      <c r="A3154" s="647">
        <v>3153</v>
      </c>
      <c r="B3154" s="647">
        <v>55800</v>
      </c>
      <c r="C3154" s="646" t="s">
        <v>205</v>
      </c>
      <c r="D3154" s="646">
        <v>79</v>
      </c>
      <c r="F3154" s="654" t="str">
        <f>IF(M3154="R",VLOOKUP(D3154,'Routes and Directions'!$A$2:$D$283,3,FALSE),VLOOKUP(D3154,'Routes and Directions'!$A$2:$D$283,4,FALSE))</f>
        <v>SB</v>
      </c>
      <c r="G3154" s="646" t="s">
        <v>118</v>
      </c>
      <c r="H3154" s="646">
        <v>7.8760000000000003</v>
      </c>
      <c r="I3154" s="646">
        <v>19.16</v>
      </c>
      <c r="K3154" s="646">
        <v>81.061999999999998</v>
      </c>
      <c r="L3154" s="646">
        <v>92.346000000000004</v>
      </c>
      <c r="M3154" s="646" t="s">
        <v>121</v>
      </c>
      <c r="N3154" s="657" t="s">
        <v>115</v>
      </c>
      <c r="O3154" s="646" t="s">
        <v>499</v>
      </c>
    </row>
    <row r="3155" spans="1:15">
      <c r="A3155" s="647">
        <v>3154</v>
      </c>
      <c r="B3155" s="647">
        <v>63600</v>
      </c>
      <c r="C3155" s="646" t="s">
        <v>205</v>
      </c>
      <c r="D3155" s="646">
        <v>79</v>
      </c>
      <c r="F3155" s="654" t="str">
        <f>IF(M3155="R",VLOOKUP(D3155,'Routes and Directions'!$A$2:$D$283,3,FALSE),VLOOKUP(D3155,'Routes and Directions'!$A$2:$D$283,4,FALSE))</f>
        <v>SB</v>
      </c>
      <c r="H3155" s="646">
        <v>25.65</v>
      </c>
      <c r="I3155" s="646">
        <v>27.4</v>
      </c>
      <c r="K3155" s="646">
        <v>92.346000000000004</v>
      </c>
      <c r="L3155" s="646">
        <v>94.096000000000004</v>
      </c>
      <c r="M3155" s="646" t="s">
        <v>121</v>
      </c>
      <c r="N3155" s="657" t="s">
        <v>123</v>
      </c>
      <c r="O3155" s="646" t="s">
        <v>499</v>
      </c>
    </row>
    <row r="3156" spans="1:15">
      <c r="A3156" s="647">
        <v>3155</v>
      </c>
      <c r="B3156" s="647">
        <v>63600</v>
      </c>
      <c r="C3156" s="646" t="s">
        <v>205</v>
      </c>
      <c r="D3156" s="646">
        <v>79</v>
      </c>
      <c r="F3156" s="654" t="str">
        <f>IF(M3156="R",VLOOKUP(D3156,'Routes and Directions'!$A$2:$D$283,3,FALSE),VLOOKUP(D3156,'Routes and Directions'!$A$2:$D$283,4,FALSE))</f>
        <v>SB</v>
      </c>
      <c r="H3156" s="646">
        <v>27.4</v>
      </c>
      <c r="I3156" s="646">
        <v>29.184999999999999</v>
      </c>
      <c r="K3156" s="646">
        <v>94.096000000000004</v>
      </c>
      <c r="L3156" s="646">
        <v>95.881</v>
      </c>
      <c r="M3156" s="646" t="s">
        <v>121</v>
      </c>
      <c r="N3156" s="657" t="s">
        <v>115</v>
      </c>
      <c r="O3156" s="646" t="s">
        <v>499</v>
      </c>
    </row>
    <row r="3157" spans="1:15">
      <c r="A3157" s="647">
        <v>3156</v>
      </c>
      <c r="B3157" s="647">
        <v>71000</v>
      </c>
      <c r="C3157" s="646" t="s">
        <v>205</v>
      </c>
      <c r="D3157" s="646">
        <v>79</v>
      </c>
      <c r="F3157" s="654" t="str">
        <f>IF(M3157="R",VLOOKUP(D3157,'Routes and Directions'!$A$2:$D$283,3,FALSE),VLOOKUP(D3157,'Routes and Directions'!$A$2:$D$283,4,FALSE))</f>
        <v>SB</v>
      </c>
      <c r="G3157" s="646" t="s">
        <v>118</v>
      </c>
      <c r="H3157" s="646">
        <v>29.184999999999999</v>
      </c>
      <c r="I3157" s="646">
        <v>29.64</v>
      </c>
      <c r="K3157" s="646">
        <v>95.881</v>
      </c>
      <c r="L3157" s="646">
        <v>96.335999999999999</v>
      </c>
      <c r="M3157" s="646" t="s">
        <v>121</v>
      </c>
      <c r="N3157" s="657" t="s">
        <v>115</v>
      </c>
      <c r="O3157" s="646" t="s">
        <v>499</v>
      </c>
    </row>
    <row r="3158" spans="1:15">
      <c r="A3158" s="647">
        <v>3157</v>
      </c>
      <c r="B3158" s="647">
        <v>72200</v>
      </c>
      <c r="C3158" s="646" t="s">
        <v>205</v>
      </c>
      <c r="D3158" s="646">
        <v>79</v>
      </c>
      <c r="F3158" s="654" t="str">
        <f>IF(M3158="R",VLOOKUP(D3158,'Routes and Directions'!$A$2:$D$283,3,FALSE),VLOOKUP(D3158,'Routes and Directions'!$A$2:$D$283,4,FALSE))</f>
        <v>SB</v>
      </c>
      <c r="H3158" s="646">
        <v>29.808</v>
      </c>
      <c r="I3158" s="646">
        <v>29.881</v>
      </c>
      <c r="K3158" s="646">
        <v>96.335999999999999</v>
      </c>
      <c r="L3158" s="646">
        <v>96.409000000000006</v>
      </c>
      <c r="M3158" s="646" t="s">
        <v>121</v>
      </c>
      <c r="N3158" s="657" t="s">
        <v>115</v>
      </c>
      <c r="O3158" s="646" t="s">
        <v>499</v>
      </c>
    </row>
    <row r="3159" spans="1:15">
      <c r="A3159" s="647">
        <v>3158</v>
      </c>
      <c r="B3159" s="647">
        <v>72300</v>
      </c>
      <c r="C3159" s="646" t="s">
        <v>205</v>
      </c>
      <c r="D3159" s="646">
        <v>79</v>
      </c>
      <c r="F3159" s="654" t="str">
        <f>IF(M3159="R",VLOOKUP(D3159,'Routes and Directions'!$A$2:$D$283,3,FALSE),VLOOKUP(D3159,'Routes and Directions'!$A$2:$D$283,4,FALSE))</f>
        <v>SB</v>
      </c>
      <c r="G3159" s="646" t="s">
        <v>119</v>
      </c>
      <c r="H3159" s="646">
        <v>29.881</v>
      </c>
      <c r="I3159" s="646">
        <v>33.792999999999999</v>
      </c>
      <c r="K3159" s="646">
        <v>96.409000000000006</v>
      </c>
      <c r="L3159" s="646">
        <v>100.321</v>
      </c>
      <c r="M3159" s="646" t="s">
        <v>121</v>
      </c>
      <c r="N3159" s="657" t="s">
        <v>115</v>
      </c>
      <c r="O3159" s="646" t="s">
        <v>499</v>
      </c>
    </row>
    <row r="3160" spans="1:15">
      <c r="A3160" s="647">
        <v>3159</v>
      </c>
      <c r="B3160" s="647">
        <v>73000</v>
      </c>
      <c r="C3160" s="646" t="s">
        <v>205</v>
      </c>
      <c r="D3160" s="646">
        <v>79</v>
      </c>
      <c r="F3160" s="654" t="str">
        <f>IF(M3160="R",VLOOKUP(D3160,'Routes and Directions'!$A$2:$D$283,3,FALSE),VLOOKUP(D3160,'Routes and Directions'!$A$2:$D$283,4,FALSE))</f>
        <v>SB</v>
      </c>
      <c r="G3160" s="646" t="s">
        <v>118</v>
      </c>
      <c r="H3160" s="646">
        <v>33.868000000000002</v>
      </c>
      <c r="I3160" s="646">
        <v>36.151000000000003</v>
      </c>
      <c r="K3160" s="646">
        <v>100.321</v>
      </c>
      <c r="L3160" s="646">
        <v>102.604</v>
      </c>
      <c r="M3160" s="646" t="s">
        <v>121</v>
      </c>
      <c r="N3160" s="657" t="s">
        <v>123</v>
      </c>
      <c r="O3160" s="646" t="s">
        <v>499</v>
      </c>
    </row>
    <row r="3161" spans="1:15">
      <c r="A3161" s="647">
        <v>3160</v>
      </c>
      <c r="B3161" s="647">
        <v>78200</v>
      </c>
      <c r="C3161" s="646" t="s">
        <v>205</v>
      </c>
      <c r="D3161" s="646">
        <v>79</v>
      </c>
      <c r="F3161" s="654" t="str">
        <f>IF(M3161="R",VLOOKUP(D3161,'Routes and Directions'!$A$2:$D$283,3,FALSE),VLOOKUP(D3161,'Routes and Directions'!$A$2:$D$283,4,FALSE))</f>
        <v>SB</v>
      </c>
      <c r="H3161" s="646">
        <v>36.308</v>
      </c>
      <c r="I3161" s="646">
        <v>37.756</v>
      </c>
      <c r="K3161" s="646">
        <v>102.604</v>
      </c>
      <c r="L3161" s="646">
        <v>104.05200000000001</v>
      </c>
      <c r="M3161" s="646" t="s">
        <v>121</v>
      </c>
      <c r="N3161" s="657" t="s">
        <v>115</v>
      </c>
      <c r="O3161" s="646" t="s">
        <v>499</v>
      </c>
    </row>
    <row r="3162" spans="1:15">
      <c r="A3162" s="647">
        <v>3161</v>
      </c>
      <c r="B3162" s="647">
        <v>78200</v>
      </c>
      <c r="C3162" s="646" t="s">
        <v>205</v>
      </c>
      <c r="D3162" s="646">
        <v>79</v>
      </c>
      <c r="F3162" s="654" t="str">
        <f>IF(M3162="R",VLOOKUP(D3162,'Routes and Directions'!$A$2:$D$283,3,FALSE),VLOOKUP(D3162,'Routes and Directions'!$A$2:$D$283,4,FALSE))</f>
        <v>SB</v>
      </c>
      <c r="H3162" s="646">
        <v>37.756</v>
      </c>
      <c r="I3162" s="646">
        <v>39.19</v>
      </c>
      <c r="K3162" s="646">
        <v>104.05200000000001</v>
      </c>
      <c r="L3162" s="646">
        <v>105.486</v>
      </c>
      <c r="M3162" s="646" t="s">
        <v>121</v>
      </c>
      <c r="N3162" s="657" t="s">
        <v>123</v>
      </c>
      <c r="O3162" s="646" t="s">
        <v>499</v>
      </c>
    </row>
    <row r="3163" spans="1:15">
      <c r="A3163" s="647">
        <v>3162</v>
      </c>
      <c r="B3163" s="647">
        <v>78200</v>
      </c>
      <c r="C3163" s="646" t="s">
        <v>205</v>
      </c>
      <c r="D3163" s="646">
        <v>79</v>
      </c>
      <c r="F3163" s="654" t="str">
        <f>IF(M3163="R",VLOOKUP(D3163,'Routes and Directions'!$A$2:$D$283,3,FALSE),VLOOKUP(D3163,'Routes and Directions'!$A$2:$D$283,4,FALSE))</f>
        <v>SB</v>
      </c>
      <c r="H3163" s="646">
        <v>39.19</v>
      </c>
      <c r="I3163" s="646">
        <v>40.448999999999998</v>
      </c>
      <c r="K3163" s="646">
        <v>105.486</v>
      </c>
      <c r="L3163" s="646">
        <v>106.745</v>
      </c>
      <c r="M3163" s="646" t="s">
        <v>121</v>
      </c>
      <c r="N3163" s="657" t="s">
        <v>115</v>
      </c>
      <c r="O3163" s="646" t="s">
        <v>499</v>
      </c>
    </row>
    <row r="3164" spans="1:15">
      <c r="A3164" s="647">
        <v>3163</v>
      </c>
      <c r="B3164" s="647">
        <v>100</v>
      </c>
      <c r="C3164" s="646" t="s">
        <v>187</v>
      </c>
      <c r="D3164" s="646">
        <v>80</v>
      </c>
      <c r="F3164" s="654" t="str">
        <f>IF(M3164="R",VLOOKUP(D3164,'Routes and Directions'!$A$2:$D$283,3,FALSE),VLOOKUP(D3164,'Routes and Directions'!$A$2:$D$283,4,FALSE))</f>
        <v>EB</v>
      </c>
      <c r="G3164" s="646" t="s">
        <v>121</v>
      </c>
      <c r="H3164" s="646">
        <v>3.786</v>
      </c>
      <c r="I3164" s="646">
        <v>4.1340000000000003</v>
      </c>
      <c r="K3164" s="646">
        <v>0</v>
      </c>
      <c r="L3164" s="646">
        <v>0.34799999999999998</v>
      </c>
      <c r="M3164" s="646" t="s">
        <v>118</v>
      </c>
      <c r="N3164" s="657" t="s">
        <v>123</v>
      </c>
      <c r="O3164" s="646" t="s">
        <v>500</v>
      </c>
    </row>
    <row r="3165" spans="1:15">
      <c r="A3165" s="647">
        <v>3164</v>
      </c>
      <c r="B3165" s="647">
        <v>1900</v>
      </c>
      <c r="C3165" s="646" t="s">
        <v>187</v>
      </c>
      <c r="D3165" s="646">
        <v>80</v>
      </c>
      <c r="F3165" s="654" t="str">
        <f>IF(M3165="R",VLOOKUP(D3165,'Routes and Directions'!$A$2:$D$283,3,FALSE),VLOOKUP(D3165,'Routes and Directions'!$A$2:$D$283,4,FALSE))</f>
        <v>EB</v>
      </c>
      <c r="H3165" s="646">
        <v>3.8359999999999999</v>
      </c>
      <c r="I3165" s="646">
        <v>4.992</v>
      </c>
      <c r="K3165" s="646">
        <v>0.34799999999999998</v>
      </c>
      <c r="L3165" s="646">
        <v>1.504</v>
      </c>
      <c r="M3165" s="646" t="s">
        <v>118</v>
      </c>
      <c r="N3165" s="657" t="s">
        <v>123</v>
      </c>
      <c r="O3165" s="646" t="s">
        <v>500</v>
      </c>
    </row>
    <row r="3166" spans="1:15">
      <c r="A3166" s="647">
        <v>3165</v>
      </c>
      <c r="B3166" s="647">
        <v>6110</v>
      </c>
      <c r="C3166" s="646" t="s">
        <v>187</v>
      </c>
      <c r="D3166" s="646">
        <v>80</v>
      </c>
      <c r="F3166" s="654" t="str">
        <f>IF(M3166="R",VLOOKUP(D3166,'Routes and Directions'!$A$2:$D$283,3,FALSE),VLOOKUP(D3166,'Routes and Directions'!$A$2:$D$283,4,FALSE))</f>
        <v>EB</v>
      </c>
      <c r="H3166" s="646">
        <v>5.0439999999999996</v>
      </c>
      <c r="I3166" s="646">
        <v>8.85</v>
      </c>
      <c r="J3166" s="646" t="s">
        <v>118</v>
      </c>
      <c r="K3166" s="646">
        <v>1.504</v>
      </c>
      <c r="L3166" s="646">
        <v>5.31</v>
      </c>
      <c r="M3166" s="646" t="s">
        <v>118</v>
      </c>
      <c r="N3166" s="657" t="s">
        <v>118</v>
      </c>
      <c r="O3166" s="646" t="s">
        <v>500</v>
      </c>
    </row>
    <row r="3167" spans="1:15">
      <c r="A3167" s="647">
        <v>3166</v>
      </c>
      <c r="B3167" s="647">
        <v>6500</v>
      </c>
      <c r="C3167" s="646" t="s">
        <v>183</v>
      </c>
      <c r="D3167" s="646">
        <v>80</v>
      </c>
      <c r="F3167" s="654" t="str">
        <f>IF(M3167="R",VLOOKUP(D3167,'Routes and Directions'!$A$2:$D$283,3,FALSE),VLOOKUP(D3167,'Routes and Directions'!$A$2:$D$283,4,FALSE))</f>
        <v>EB</v>
      </c>
      <c r="H3167" s="646">
        <v>0</v>
      </c>
      <c r="I3167" s="646">
        <v>1.27</v>
      </c>
      <c r="J3167" s="646" t="s">
        <v>118</v>
      </c>
      <c r="K3167" s="646">
        <v>5.31</v>
      </c>
      <c r="L3167" s="646">
        <v>6.58</v>
      </c>
      <c r="M3167" s="646" t="s">
        <v>118</v>
      </c>
      <c r="N3167" s="657" t="s">
        <v>118</v>
      </c>
      <c r="O3167" s="646" t="s">
        <v>500</v>
      </c>
    </row>
    <row r="3168" spans="1:15">
      <c r="A3168" s="647">
        <v>3167</v>
      </c>
      <c r="B3168" s="647">
        <v>7800</v>
      </c>
      <c r="C3168" s="646" t="s">
        <v>183</v>
      </c>
      <c r="D3168" s="646">
        <v>80</v>
      </c>
      <c r="F3168" s="654" t="str">
        <f>IF(M3168="R",VLOOKUP(D3168,'Routes and Directions'!$A$2:$D$283,3,FALSE),VLOOKUP(D3168,'Routes and Directions'!$A$2:$D$283,4,FALSE))</f>
        <v>EB</v>
      </c>
      <c r="H3168" s="646">
        <v>1.27</v>
      </c>
      <c r="I3168" s="646">
        <v>6.899</v>
      </c>
      <c r="K3168" s="646">
        <v>6.58</v>
      </c>
      <c r="L3168" s="646">
        <v>12.209</v>
      </c>
      <c r="M3168" s="646" t="s">
        <v>118</v>
      </c>
      <c r="N3168" s="657" t="s">
        <v>123</v>
      </c>
      <c r="O3168" s="646" t="s">
        <v>500</v>
      </c>
    </row>
    <row r="3169" spans="1:15">
      <c r="A3169" s="647">
        <v>3168</v>
      </c>
      <c r="B3169" s="647">
        <v>13505</v>
      </c>
      <c r="C3169" s="646" t="s">
        <v>183</v>
      </c>
      <c r="D3169" s="646">
        <v>80</v>
      </c>
      <c r="F3169" s="654" t="str">
        <f>IF(M3169="R",VLOOKUP(D3169,'Routes and Directions'!$A$2:$D$283,3,FALSE),VLOOKUP(D3169,'Routes and Directions'!$A$2:$D$283,4,FALSE))</f>
        <v>EB</v>
      </c>
      <c r="G3169" s="646" t="s">
        <v>118</v>
      </c>
      <c r="H3169" s="646">
        <v>6.899</v>
      </c>
      <c r="I3169" s="646">
        <v>7.7709999999999999</v>
      </c>
      <c r="K3169" s="646">
        <v>12.209</v>
      </c>
      <c r="L3169" s="646">
        <v>13.081</v>
      </c>
      <c r="M3169" s="646" t="s">
        <v>118</v>
      </c>
      <c r="N3169" s="657" t="s">
        <v>123</v>
      </c>
      <c r="O3169" s="646" t="s">
        <v>500</v>
      </c>
    </row>
    <row r="3170" spans="1:15">
      <c r="A3170" s="647">
        <v>3169</v>
      </c>
      <c r="B3170" s="647">
        <v>13510</v>
      </c>
      <c r="C3170" s="646" t="s">
        <v>183</v>
      </c>
      <c r="D3170" s="646">
        <v>80</v>
      </c>
      <c r="F3170" s="654" t="str">
        <f>IF(M3170="R",VLOOKUP(D3170,'Routes and Directions'!$A$2:$D$283,3,FALSE),VLOOKUP(D3170,'Routes and Directions'!$A$2:$D$283,4,FALSE))</f>
        <v>EB</v>
      </c>
      <c r="H3170" s="646">
        <v>7.7839999999999998</v>
      </c>
      <c r="I3170" s="646">
        <v>8.0359999999999996</v>
      </c>
      <c r="K3170" s="646">
        <v>13.081</v>
      </c>
      <c r="L3170" s="646">
        <v>13.333</v>
      </c>
      <c r="M3170" s="646" t="s">
        <v>118</v>
      </c>
      <c r="N3170" s="657" t="s">
        <v>123</v>
      </c>
      <c r="O3170" s="646" t="s">
        <v>500</v>
      </c>
    </row>
    <row r="3171" spans="1:15">
      <c r="A3171" s="647">
        <v>3170</v>
      </c>
      <c r="B3171" s="647">
        <v>13700</v>
      </c>
      <c r="C3171" s="646" t="s">
        <v>184</v>
      </c>
      <c r="D3171" s="646">
        <v>80</v>
      </c>
      <c r="F3171" s="654" t="str">
        <f>IF(M3171="R",VLOOKUP(D3171,'Routes and Directions'!$A$2:$D$283,3,FALSE),VLOOKUP(D3171,'Routes and Directions'!$A$2:$D$283,4,FALSE))</f>
        <v>EB</v>
      </c>
      <c r="H3171" s="646">
        <v>0</v>
      </c>
      <c r="I3171" s="646">
        <v>14.138999999999999</v>
      </c>
      <c r="K3171" s="646">
        <v>13.333</v>
      </c>
      <c r="L3171" s="646">
        <v>27.472000000000001</v>
      </c>
      <c r="M3171" s="646" t="s">
        <v>118</v>
      </c>
      <c r="N3171" s="657" t="s">
        <v>123</v>
      </c>
      <c r="O3171" s="646" t="s">
        <v>500</v>
      </c>
    </row>
    <row r="3172" spans="1:15">
      <c r="A3172" s="647">
        <v>3171</v>
      </c>
      <c r="B3172" s="647">
        <v>22650</v>
      </c>
      <c r="C3172" s="646" t="s">
        <v>214</v>
      </c>
      <c r="D3172" s="646">
        <v>80</v>
      </c>
      <c r="F3172" s="654" t="str">
        <f>IF(M3172="R",VLOOKUP(D3172,'Routes and Directions'!$A$2:$D$283,3,FALSE),VLOOKUP(D3172,'Routes and Directions'!$A$2:$D$283,4,FALSE))</f>
        <v>EB</v>
      </c>
      <c r="H3172" s="659">
        <v>0</v>
      </c>
      <c r="I3172" s="659">
        <v>6.8140000000000001</v>
      </c>
      <c r="K3172" s="646">
        <v>27.472000000000001</v>
      </c>
      <c r="L3172" s="646">
        <v>34.286000000000001</v>
      </c>
      <c r="M3172" s="646" t="s">
        <v>118</v>
      </c>
      <c r="N3172" s="657" t="s">
        <v>123</v>
      </c>
      <c r="O3172" s="646" t="s">
        <v>500</v>
      </c>
    </row>
    <row r="3173" spans="1:15">
      <c r="A3173" s="647">
        <v>3172</v>
      </c>
      <c r="B3173" s="647">
        <v>26900</v>
      </c>
      <c r="C3173" s="646" t="s">
        <v>186</v>
      </c>
      <c r="D3173" s="646">
        <v>80</v>
      </c>
      <c r="F3173" s="654" t="str">
        <f>IF(M3173="R",VLOOKUP(D3173,'Routes and Directions'!$A$2:$D$283,3,FALSE),VLOOKUP(D3173,'Routes and Directions'!$A$2:$D$283,4,FALSE))</f>
        <v>EB</v>
      </c>
      <c r="H3173" s="646">
        <v>6.8140000000000001</v>
      </c>
      <c r="I3173" s="646">
        <v>8.0039999999999996</v>
      </c>
      <c r="K3173" s="646">
        <v>34.286000000000001</v>
      </c>
      <c r="L3173" s="646">
        <v>35.475999999999999</v>
      </c>
      <c r="M3173" s="646" t="s">
        <v>118</v>
      </c>
      <c r="N3173" s="657" t="s">
        <v>123</v>
      </c>
      <c r="O3173" s="646" t="s">
        <v>500</v>
      </c>
    </row>
    <row r="3174" spans="1:15">
      <c r="A3174" s="647">
        <v>3173</v>
      </c>
      <c r="B3174" s="647">
        <v>27200</v>
      </c>
      <c r="C3174" s="646" t="s">
        <v>214</v>
      </c>
      <c r="D3174" s="646">
        <v>80</v>
      </c>
      <c r="F3174" s="654" t="str">
        <f>IF(M3174="R",VLOOKUP(D3174,'Routes and Directions'!$A$2:$D$283,3,FALSE),VLOOKUP(D3174,'Routes and Directions'!$A$2:$D$283,4,FALSE))</f>
        <v>EB</v>
      </c>
      <c r="H3174" s="659">
        <v>8.0039999999999996</v>
      </c>
      <c r="I3174" s="659">
        <v>9.4260000000000002</v>
      </c>
      <c r="K3174" s="646">
        <v>35.475999999999999</v>
      </c>
      <c r="L3174" s="646">
        <v>36.898000000000003</v>
      </c>
      <c r="M3174" s="646" t="s">
        <v>118</v>
      </c>
      <c r="N3174" s="657" t="s">
        <v>123</v>
      </c>
      <c r="O3174" s="646" t="s">
        <v>500</v>
      </c>
    </row>
    <row r="3175" spans="1:15">
      <c r="A3175" s="647">
        <v>3174</v>
      </c>
      <c r="B3175" s="647">
        <v>27800</v>
      </c>
      <c r="C3175" s="646" t="s">
        <v>214</v>
      </c>
      <c r="D3175" s="646">
        <v>80</v>
      </c>
      <c r="F3175" s="654" t="str">
        <f>IF(M3175="R",VLOOKUP(D3175,'Routes and Directions'!$A$2:$D$283,3,FALSE),VLOOKUP(D3175,'Routes and Directions'!$A$2:$D$283,4,FALSE))</f>
        <v>EB</v>
      </c>
      <c r="G3175" s="646" t="s">
        <v>118</v>
      </c>
      <c r="H3175" s="646">
        <v>9.4260000000000002</v>
      </c>
      <c r="I3175" s="646">
        <v>12.215</v>
      </c>
      <c r="K3175" s="646">
        <v>36.898000000000003</v>
      </c>
      <c r="L3175" s="646">
        <v>39.686999999999998</v>
      </c>
      <c r="M3175" s="646" t="s">
        <v>118</v>
      </c>
      <c r="N3175" s="657" t="s">
        <v>123</v>
      </c>
      <c r="O3175" s="646" t="s">
        <v>500</v>
      </c>
    </row>
    <row r="3176" spans="1:15">
      <c r="A3176" s="647">
        <v>3175</v>
      </c>
      <c r="B3176" s="647">
        <v>29000</v>
      </c>
      <c r="C3176" s="646" t="s">
        <v>214</v>
      </c>
      <c r="D3176" s="646">
        <v>80</v>
      </c>
      <c r="F3176" s="654" t="str">
        <f>IF(M3176="R",VLOOKUP(D3176,'Routes and Directions'!$A$2:$D$283,3,FALSE),VLOOKUP(D3176,'Routes and Directions'!$A$2:$D$283,4,FALSE))</f>
        <v>EB</v>
      </c>
      <c r="H3176" s="646">
        <v>12.204000000000001</v>
      </c>
      <c r="I3176" s="646">
        <v>22.134</v>
      </c>
      <c r="K3176" s="646">
        <v>39.686999999999998</v>
      </c>
      <c r="L3176" s="646">
        <v>49.616999999999997</v>
      </c>
      <c r="M3176" s="646" t="s">
        <v>118</v>
      </c>
      <c r="N3176" s="657" t="s">
        <v>123</v>
      </c>
      <c r="O3176" s="646" t="s">
        <v>500</v>
      </c>
    </row>
    <row r="3177" spans="1:15">
      <c r="A3177" s="647">
        <v>3176</v>
      </c>
      <c r="B3177" s="647">
        <v>32800</v>
      </c>
      <c r="C3177" s="646" t="s">
        <v>214</v>
      </c>
      <c r="D3177" s="646">
        <v>80</v>
      </c>
      <c r="F3177" s="654" t="str">
        <f>IF(M3177="R",VLOOKUP(D3177,'Routes and Directions'!$A$2:$D$283,3,FALSE),VLOOKUP(D3177,'Routes and Directions'!$A$2:$D$283,4,FALSE))</f>
        <v>EB</v>
      </c>
      <c r="G3177" s="646" t="s">
        <v>118</v>
      </c>
      <c r="H3177" s="646">
        <v>22.134</v>
      </c>
      <c r="I3177" s="646">
        <v>23.221</v>
      </c>
      <c r="K3177" s="646">
        <v>49.616999999999997</v>
      </c>
      <c r="L3177" s="646">
        <v>50.704000000000001</v>
      </c>
      <c r="M3177" s="646" t="s">
        <v>118</v>
      </c>
      <c r="N3177" s="657" t="s">
        <v>123</v>
      </c>
      <c r="O3177" s="646" t="s">
        <v>500</v>
      </c>
    </row>
    <row r="3178" spans="1:15">
      <c r="A3178" s="647">
        <v>3177</v>
      </c>
      <c r="B3178" s="647">
        <v>33000</v>
      </c>
      <c r="C3178" s="646" t="s">
        <v>214</v>
      </c>
      <c r="D3178" s="646">
        <v>80</v>
      </c>
      <c r="F3178" s="654" t="str">
        <f>IF(M3178="R",VLOOKUP(D3178,'Routes and Directions'!$A$2:$D$283,3,FALSE),VLOOKUP(D3178,'Routes and Directions'!$A$2:$D$283,4,FALSE))</f>
        <v>EB</v>
      </c>
      <c r="H3178" s="646">
        <v>23.222999999999999</v>
      </c>
      <c r="I3178" s="646">
        <v>24.724</v>
      </c>
      <c r="K3178" s="646">
        <v>50.704000000000001</v>
      </c>
      <c r="L3178" s="646">
        <v>52.204999999999998</v>
      </c>
      <c r="M3178" s="646" t="s">
        <v>118</v>
      </c>
      <c r="N3178" s="657" t="s">
        <v>123</v>
      </c>
      <c r="O3178" s="646" t="s">
        <v>500</v>
      </c>
    </row>
    <row r="3179" spans="1:15">
      <c r="A3179" s="647">
        <v>3178</v>
      </c>
      <c r="B3179" s="647">
        <v>33500</v>
      </c>
      <c r="C3179" s="646" t="s">
        <v>214</v>
      </c>
      <c r="D3179" s="646">
        <v>80</v>
      </c>
      <c r="F3179" s="654" t="str">
        <f>IF(M3179="R",VLOOKUP(D3179,'Routes and Directions'!$A$2:$D$283,3,FALSE),VLOOKUP(D3179,'Routes and Directions'!$A$2:$D$283,4,FALSE))</f>
        <v>EB</v>
      </c>
      <c r="G3179" s="646" t="s">
        <v>118</v>
      </c>
      <c r="H3179" s="646">
        <v>24.724</v>
      </c>
      <c r="I3179" s="646">
        <v>29.234000000000002</v>
      </c>
      <c r="K3179" s="646">
        <v>52.204999999999998</v>
      </c>
      <c r="L3179" s="646">
        <v>56.715000000000003</v>
      </c>
      <c r="M3179" s="646" t="s">
        <v>118</v>
      </c>
      <c r="N3179" s="657" t="s">
        <v>123</v>
      </c>
      <c r="O3179" s="646" t="s">
        <v>500</v>
      </c>
    </row>
    <row r="3180" spans="1:15">
      <c r="A3180" s="647">
        <v>3179</v>
      </c>
      <c r="B3180" s="647">
        <v>36200</v>
      </c>
      <c r="C3180" s="646" t="s">
        <v>214</v>
      </c>
      <c r="D3180" s="646">
        <v>80</v>
      </c>
      <c r="F3180" s="654" t="str">
        <f>IF(M3180="R",VLOOKUP(D3180,'Routes and Directions'!$A$2:$D$283,3,FALSE),VLOOKUP(D3180,'Routes and Directions'!$A$2:$D$283,4,FALSE))</f>
        <v>EB</v>
      </c>
      <c r="H3180" s="646">
        <v>29.248000000000001</v>
      </c>
      <c r="I3180" s="646">
        <v>42.883000000000003</v>
      </c>
      <c r="K3180" s="646">
        <v>56.715000000000003</v>
      </c>
      <c r="L3180" s="646">
        <v>70.349999999999994</v>
      </c>
      <c r="M3180" s="646" t="s">
        <v>118</v>
      </c>
      <c r="N3180" s="657" t="s">
        <v>123</v>
      </c>
      <c r="O3180" s="646" t="s">
        <v>500</v>
      </c>
    </row>
    <row r="3181" spans="1:15">
      <c r="A3181" s="647">
        <v>3180</v>
      </c>
      <c r="B3181" s="647">
        <v>39850</v>
      </c>
      <c r="C3181" s="646" t="s">
        <v>214</v>
      </c>
      <c r="D3181" s="646">
        <v>80</v>
      </c>
      <c r="F3181" s="654" t="str">
        <f>IF(M3181="R",VLOOKUP(D3181,'Routes and Directions'!$A$2:$D$283,3,FALSE),VLOOKUP(D3181,'Routes and Directions'!$A$2:$D$283,4,FALSE))</f>
        <v>EB</v>
      </c>
      <c r="G3181" s="646" t="s">
        <v>118</v>
      </c>
      <c r="H3181" s="646">
        <v>42.883000000000003</v>
      </c>
      <c r="I3181" s="646">
        <v>44.72</v>
      </c>
      <c r="K3181" s="646">
        <v>70.349999999999994</v>
      </c>
      <c r="L3181" s="646">
        <v>72.186999999999998</v>
      </c>
      <c r="M3181" s="646" t="s">
        <v>118</v>
      </c>
      <c r="N3181" s="657" t="s">
        <v>123</v>
      </c>
      <c r="O3181" s="646" t="s">
        <v>500</v>
      </c>
    </row>
    <row r="3182" spans="1:15">
      <c r="A3182" s="647">
        <v>3181</v>
      </c>
      <c r="B3182" s="647">
        <v>41000</v>
      </c>
      <c r="C3182" s="646" t="s">
        <v>181</v>
      </c>
      <c r="D3182" s="646">
        <v>80</v>
      </c>
      <c r="F3182" s="654" t="str">
        <f>IF(M3182="R",VLOOKUP(D3182,'Routes and Directions'!$A$2:$D$283,3,FALSE),VLOOKUP(D3182,'Routes and Directions'!$A$2:$D$283,4,FALSE))</f>
        <v>EB</v>
      </c>
      <c r="H3182" s="646">
        <v>0</v>
      </c>
      <c r="I3182" s="646">
        <v>9.5519999999999996</v>
      </c>
      <c r="K3182" s="646">
        <v>72.186999999999998</v>
      </c>
      <c r="L3182" s="646">
        <v>81.739000000000004</v>
      </c>
      <c r="M3182" s="646" t="s">
        <v>118</v>
      </c>
      <c r="N3182" s="657" t="s">
        <v>123</v>
      </c>
      <c r="O3182" s="646" t="s">
        <v>500</v>
      </c>
    </row>
    <row r="3183" spans="1:15">
      <c r="A3183" s="647">
        <v>3182</v>
      </c>
      <c r="B3183" s="647">
        <v>44000</v>
      </c>
      <c r="C3183" s="646" t="s">
        <v>181</v>
      </c>
      <c r="D3183" s="646">
        <v>80</v>
      </c>
      <c r="F3183" s="654" t="str">
        <f>IF(M3183="R",VLOOKUP(D3183,'Routes and Directions'!$A$2:$D$283,3,FALSE),VLOOKUP(D3183,'Routes and Directions'!$A$2:$D$283,4,FALSE))</f>
        <v>EB</v>
      </c>
      <c r="G3183" s="646" t="s">
        <v>118</v>
      </c>
      <c r="H3183" s="646">
        <v>9.5519999999999996</v>
      </c>
      <c r="I3183" s="646">
        <v>11.718</v>
      </c>
      <c r="K3183" s="646">
        <v>81.739000000000004</v>
      </c>
      <c r="L3183" s="646">
        <v>83.905000000000001</v>
      </c>
      <c r="M3183" s="646" t="s">
        <v>118</v>
      </c>
      <c r="N3183" s="657" t="s">
        <v>123</v>
      </c>
      <c r="O3183" s="646" t="s">
        <v>500</v>
      </c>
    </row>
    <row r="3184" spans="1:15">
      <c r="A3184" s="647">
        <v>3183</v>
      </c>
      <c r="B3184" s="647">
        <v>47200</v>
      </c>
      <c r="C3184" s="646" t="s">
        <v>178</v>
      </c>
      <c r="D3184" s="646">
        <v>80</v>
      </c>
      <c r="F3184" s="654" t="str">
        <f>IF(M3184="R",VLOOKUP(D3184,'Routes and Directions'!$A$2:$D$283,3,FALSE),VLOOKUP(D3184,'Routes and Directions'!$A$2:$D$283,4,FALSE))</f>
        <v>EB</v>
      </c>
      <c r="G3184" s="659" t="s">
        <v>119</v>
      </c>
      <c r="H3184" s="659">
        <v>0</v>
      </c>
      <c r="I3184" s="659">
        <v>10.375999999999999</v>
      </c>
      <c r="K3184" s="648">
        <v>83.905000000000001</v>
      </c>
      <c r="L3184" s="648">
        <v>94.281000000000006</v>
      </c>
      <c r="M3184" s="646" t="s">
        <v>118</v>
      </c>
      <c r="N3184" s="657" t="s">
        <v>123</v>
      </c>
      <c r="O3184" s="646" t="s">
        <v>500</v>
      </c>
    </row>
    <row r="3185" spans="1:15">
      <c r="A3185" s="647">
        <v>3184</v>
      </c>
      <c r="B3185" s="647">
        <v>61800</v>
      </c>
      <c r="C3185" s="646" t="s">
        <v>178</v>
      </c>
      <c r="D3185" s="646">
        <v>80</v>
      </c>
      <c r="F3185" s="654" t="str">
        <f>IF(M3185="R",VLOOKUP(D3185,'Routes and Directions'!$A$2:$D$283,3,FALSE),VLOOKUP(D3185,'Routes and Directions'!$A$2:$D$283,4,FALSE))</f>
        <v>EB</v>
      </c>
      <c r="G3185" s="645" t="s">
        <v>118</v>
      </c>
      <c r="H3185" s="645">
        <v>10.656000000000001</v>
      </c>
      <c r="I3185" s="645">
        <v>11.55</v>
      </c>
      <c r="K3185" s="648">
        <v>94.281000000000006</v>
      </c>
      <c r="L3185" s="648">
        <v>95.174999999999997</v>
      </c>
      <c r="M3185" s="646" t="s">
        <v>118</v>
      </c>
      <c r="N3185" s="657" t="s">
        <v>123</v>
      </c>
      <c r="O3185" s="646" t="s">
        <v>500</v>
      </c>
    </row>
    <row r="3186" spans="1:15">
      <c r="A3186" s="647">
        <v>3185</v>
      </c>
      <c r="B3186" s="647">
        <v>63600</v>
      </c>
      <c r="C3186" s="646" t="s">
        <v>178</v>
      </c>
      <c r="D3186" s="646">
        <v>80</v>
      </c>
      <c r="F3186" s="654" t="str">
        <f>IF(M3186="R",VLOOKUP(D3186,'Routes and Directions'!$A$2:$D$283,3,FALSE),VLOOKUP(D3186,'Routes and Directions'!$A$2:$D$283,4,FALSE))</f>
        <v>EB</v>
      </c>
      <c r="G3186" s="644"/>
      <c r="H3186" s="644">
        <v>11.675000000000001</v>
      </c>
      <c r="I3186" s="644">
        <v>18</v>
      </c>
      <c r="K3186" s="648">
        <v>95.174999999999997</v>
      </c>
      <c r="L3186" s="648">
        <v>101.5</v>
      </c>
      <c r="M3186" s="646" t="s">
        <v>118</v>
      </c>
      <c r="N3186" s="657" t="s">
        <v>123</v>
      </c>
      <c r="O3186" s="646" t="s">
        <v>500</v>
      </c>
    </row>
    <row r="3187" spans="1:15">
      <c r="A3187" s="647">
        <v>3186</v>
      </c>
      <c r="B3187" s="647">
        <v>65000</v>
      </c>
      <c r="C3187" s="646" t="s">
        <v>177</v>
      </c>
      <c r="D3187" s="646">
        <v>80</v>
      </c>
      <c r="F3187" s="654" t="str">
        <f>IF(M3187="R",VLOOKUP(D3187,'Routes and Directions'!$A$2:$D$283,3,FALSE),VLOOKUP(D3187,'Routes and Directions'!$A$2:$D$283,4,FALSE))</f>
        <v>EB</v>
      </c>
      <c r="H3187" s="646">
        <v>0</v>
      </c>
      <c r="I3187" s="646">
        <v>18.821999999999999</v>
      </c>
      <c r="K3187" s="646">
        <v>101.5</v>
      </c>
      <c r="L3187" s="646">
        <v>120.322</v>
      </c>
      <c r="M3187" s="646" t="s">
        <v>118</v>
      </c>
      <c r="N3187" s="657" t="s">
        <v>123</v>
      </c>
      <c r="O3187" s="646" t="s">
        <v>500</v>
      </c>
    </row>
    <row r="3188" spans="1:15">
      <c r="A3188" s="647">
        <v>3187</v>
      </c>
      <c r="B3188" s="647">
        <v>72950</v>
      </c>
      <c r="C3188" s="646" t="s">
        <v>177</v>
      </c>
      <c r="D3188" s="646">
        <v>80</v>
      </c>
      <c r="F3188" s="654" t="str">
        <f>IF(M3188="R",VLOOKUP(D3188,'Routes and Directions'!$A$2:$D$283,3,FALSE),VLOOKUP(D3188,'Routes and Directions'!$A$2:$D$283,4,FALSE))</f>
        <v>EB</v>
      </c>
      <c r="G3188" s="646" t="s">
        <v>118</v>
      </c>
      <c r="H3188" s="646">
        <v>18.821999999999999</v>
      </c>
      <c r="I3188" s="646">
        <v>23.611999999999998</v>
      </c>
      <c r="K3188" s="646">
        <v>120.322</v>
      </c>
      <c r="L3188" s="646">
        <v>125.11199999999999</v>
      </c>
      <c r="M3188" s="646" t="s">
        <v>118</v>
      </c>
      <c r="N3188" s="657" t="s">
        <v>123</v>
      </c>
      <c r="O3188" s="646" t="s">
        <v>500</v>
      </c>
    </row>
    <row r="3189" spans="1:15">
      <c r="A3189" s="647">
        <v>3188</v>
      </c>
      <c r="B3189" s="647">
        <v>74950</v>
      </c>
      <c r="C3189" s="646" t="s">
        <v>177</v>
      </c>
      <c r="D3189" s="646">
        <v>80</v>
      </c>
      <c r="F3189" s="654" t="str">
        <f>IF(M3189="R",VLOOKUP(D3189,'Routes and Directions'!$A$2:$D$283,3,FALSE),VLOOKUP(D3189,'Routes and Directions'!$A$2:$D$283,4,FALSE))</f>
        <v>EB</v>
      </c>
      <c r="H3189" s="646">
        <v>23.683</v>
      </c>
      <c r="I3189" s="646">
        <v>26.094000000000001</v>
      </c>
      <c r="K3189" s="646">
        <v>125.11199999999999</v>
      </c>
      <c r="L3189" s="646">
        <v>127.523</v>
      </c>
      <c r="M3189" s="646" t="s">
        <v>118</v>
      </c>
      <c r="N3189" s="657" t="s">
        <v>123</v>
      </c>
      <c r="O3189" s="646" t="s">
        <v>500</v>
      </c>
    </row>
    <row r="3190" spans="1:15">
      <c r="A3190" s="647">
        <v>3189</v>
      </c>
      <c r="B3190" s="647">
        <v>75580</v>
      </c>
      <c r="C3190" s="646" t="s">
        <v>177</v>
      </c>
      <c r="D3190" s="646">
        <v>80</v>
      </c>
      <c r="F3190" s="654" t="str">
        <f>IF(M3190="R",VLOOKUP(D3190,'Routes and Directions'!$A$2:$D$283,3,FALSE),VLOOKUP(D3190,'Routes and Directions'!$A$2:$D$283,4,FALSE))</f>
        <v>EB</v>
      </c>
      <c r="G3190" s="646" t="s">
        <v>118</v>
      </c>
      <c r="H3190" s="646">
        <v>26.094000000000001</v>
      </c>
      <c r="I3190" s="646">
        <v>26.975999999999999</v>
      </c>
      <c r="K3190" s="646">
        <v>127.523</v>
      </c>
      <c r="L3190" s="646">
        <v>128.405</v>
      </c>
      <c r="M3190" s="646" t="s">
        <v>118</v>
      </c>
      <c r="N3190" s="657" t="s">
        <v>123</v>
      </c>
      <c r="O3190" s="646" t="s">
        <v>500</v>
      </c>
    </row>
    <row r="3191" spans="1:15">
      <c r="A3191" s="647">
        <v>3190</v>
      </c>
      <c r="B3191" s="647">
        <v>75700</v>
      </c>
      <c r="C3191" s="646" t="s">
        <v>177</v>
      </c>
      <c r="D3191" s="646">
        <v>80</v>
      </c>
      <c r="F3191" s="654" t="str">
        <f>IF(M3191="R",VLOOKUP(D3191,'Routes and Directions'!$A$2:$D$283,3,FALSE),VLOOKUP(D3191,'Routes and Directions'!$A$2:$D$283,4,FALSE))</f>
        <v>EB</v>
      </c>
      <c r="H3191" s="646">
        <v>26.92</v>
      </c>
      <c r="I3191" s="646">
        <v>49.18</v>
      </c>
      <c r="K3191" s="646">
        <v>128.405</v>
      </c>
      <c r="L3191" s="646">
        <v>150.66499999999999</v>
      </c>
      <c r="M3191" s="646" t="s">
        <v>118</v>
      </c>
      <c r="N3191" s="657" t="s">
        <v>123</v>
      </c>
      <c r="O3191" s="646" t="s">
        <v>500</v>
      </c>
    </row>
    <row r="3192" spans="1:15">
      <c r="A3192" s="647">
        <v>3191</v>
      </c>
      <c r="B3192" s="647">
        <v>82420</v>
      </c>
      <c r="C3192" s="646" t="s">
        <v>177</v>
      </c>
      <c r="D3192" s="646">
        <v>80</v>
      </c>
      <c r="F3192" s="654" t="str">
        <f>IF(M3192="R",VLOOKUP(D3192,'Routes and Directions'!$A$2:$D$283,3,FALSE),VLOOKUP(D3192,'Routes and Directions'!$A$2:$D$283,4,FALSE))</f>
        <v>EB</v>
      </c>
      <c r="H3192" s="646">
        <v>49.18</v>
      </c>
      <c r="I3192" s="646">
        <v>52.947000000000003</v>
      </c>
      <c r="J3192" s="646" t="s">
        <v>118</v>
      </c>
      <c r="K3192" s="646">
        <v>150.66499999999999</v>
      </c>
      <c r="L3192" s="646">
        <v>154.43199999999999</v>
      </c>
      <c r="M3192" s="646" t="s">
        <v>118</v>
      </c>
      <c r="N3192" s="657" t="s">
        <v>118</v>
      </c>
      <c r="O3192" s="646" t="s">
        <v>500</v>
      </c>
    </row>
    <row r="3193" spans="1:15">
      <c r="A3193" s="647">
        <v>3192</v>
      </c>
      <c r="B3193" s="647">
        <v>82530</v>
      </c>
      <c r="C3193" s="646" t="s">
        <v>177</v>
      </c>
      <c r="D3193" s="646">
        <v>80</v>
      </c>
      <c r="F3193" s="654" t="str">
        <f>IF(M3193="R",VLOOKUP(D3193,'Routes and Directions'!$A$2:$D$283,3,FALSE),VLOOKUP(D3193,'Routes and Directions'!$A$2:$D$283,4,FALSE))</f>
        <v>EB</v>
      </c>
      <c r="H3193" s="646">
        <v>52.947000000000003</v>
      </c>
      <c r="I3193" s="646">
        <v>55.008000000000003</v>
      </c>
      <c r="K3193" s="646">
        <v>154.43199999999999</v>
      </c>
      <c r="L3193" s="646">
        <v>156.49299999999999</v>
      </c>
      <c r="M3193" s="646" t="s">
        <v>118</v>
      </c>
      <c r="N3193" s="657" t="s">
        <v>123</v>
      </c>
      <c r="O3193" s="646" t="s">
        <v>500</v>
      </c>
    </row>
    <row r="3194" spans="1:15">
      <c r="A3194" s="647">
        <v>3193</v>
      </c>
      <c r="B3194" s="647">
        <v>83200</v>
      </c>
      <c r="C3194" s="646" t="s">
        <v>177</v>
      </c>
      <c r="D3194" s="646">
        <v>80</v>
      </c>
      <c r="F3194" s="654" t="str">
        <f>IF(M3194="R",VLOOKUP(D3194,'Routes and Directions'!$A$2:$D$283,3,FALSE),VLOOKUP(D3194,'Routes and Directions'!$A$2:$D$283,4,FALSE))</f>
        <v>EB</v>
      </c>
      <c r="G3194" s="646" t="s">
        <v>118</v>
      </c>
      <c r="H3194" s="646">
        <v>55.008000000000003</v>
      </c>
      <c r="I3194" s="646">
        <v>56.078000000000003</v>
      </c>
      <c r="K3194" s="646">
        <v>156.49299999999999</v>
      </c>
      <c r="L3194" s="646">
        <v>157.56299999999999</v>
      </c>
      <c r="M3194" s="646" t="s">
        <v>118</v>
      </c>
      <c r="N3194" s="657" t="s">
        <v>123</v>
      </c>
      <c r="O3194" s="646" t="s">
        <v>500</v>
      </c>
    </row>
    <row r="3195" spans="1:15">
      <c r="A3195" s="647">
        <v>3194</v>
      </c>
      <c r="B3195" s="647">
        <v>84220</v>
      </c>
      <c r="C3195" s="646" t="s">
        <v>177</v>
      </c>
      <c r="D3195" s="646">
        <v>80</v>
      </c>
      <c r="F3195" s="654" t="str">
        <f>IF(M3195="R",VLOOKUP(D3195,'Routes and Directions'!$A$2:$D$283,3,FALSE),VLOOKUP(D3195,'Routes and Directions'!$A$2:$D$283,4,FALSE))</f>
        <v>EB</v>
      </c>
      <c r="G3195" s="646" t="s">
        <v>118</v>
      </c>
      <c r="H3195" s="659">
        <v>56.078000000000003</v>
      </c>
      <c r="I3195" s="659">
        <v>58.712000000000003</v>
      </c>
      <c r="J3195" s="646" t="s">
        <v>118</v>
      </c>
      <c r="K3195" s="646">
        <v>157.56299999999999</v>
      </c>
      <c r="L3195" s="646">
        <v>160.197</v>
      </c>
      <c r="M3195" s="646" t="s">
        <v>118</v>
      </c>
      <c r="N3195" s="657" t="s">
        <v>118</v>
      </c>
      <c r="O3195" s="646" t="s">
        <v>500</v>
      </c>
    </row>
    <row r="3196" spans="1:15">
      <c r="A3196" s="647">
        <v>3195</v>
      </c>
      <c r="B3196" s="647">
        <v>84390</v>
      </c>
      <c r="C3196" s="646" t="s">
        <v>176</v>
      </c>
      <c r="D3196" s="646">
        <v>80</v>
      </c>
      <c r="F3196" s="654" t="str">
        <f>IF(M3196="R",VLOOKUP(D3196,'Routes and Directions'!$A$2:$D$283,3,FALSE),VLOOKUP(D3196,'Routes and Directions'!$A$2:$D$283,4,FALSE))</f>
        <v>EB</v>
      </c>
      <c r="G3196" s="646" t="s">
        <v>118</v>
      </c>
      <c r="H3196" s="646">
        <v>58.712000000000003</v>
      </c>
      <c r="I3196" s="646">
        <v>58.835000000000001</v>
      </c>
      <c r="J3196" s="646" t="s">
        <v>118</v>
      </c>
      <c r="K3196" s="646">
        <v>160.197</v>
      </c>
      <c r="L3196" s="646">
        <v>160.32</v>
      </c>
      <c r="M3196" s="646" t="s">
        <v>118</v>
      </c>
      <c r="N3196" s="657" t="s">
        <v>118</v>
      </c>
      <c r="O3196" s="646" t="s">
        <v>500</v>
      </c>
    </row>
    <row r="3197" spans="1:15">
      <c r="A3197" s="647">
        <v>3196</v>
      </c>
      <c r="B3197" s="647">
        <v>85100</v>
      </c>
      <c r="C3197" s="646" t="s">
        <v>176</v>
      </c>
      <c r="D3197" s="646">
        <v>80</v>
      </c>
      <c r="F3197" s="654" t="str">
        <f>IF(M3197="R",VLOOKUP(D3197,'Routes and Directions'!$A$2:$D$283,3,FALSE),VLOOKUP(D3197,'Routes and Directions'!$A$2:$D$283,4,FALSE))</f>
        <v>EB</v>
      </c>
      <c r="G3197" s="646" t="s">
        <v>118</v>
      </c>
      <c r="H3197" s="646">
        <v>58.835000000000001</v>
      </c>
      <c r="I3197" s="646">
        <v>60.277999999999999</v>
      </c>
      <c r="K3197" s="646">
        <v>160.32</v>
      </c>
      <c r="L3197" s="646">
        <v>161.76300000000001</v>
      </c>
      <c r="M3197" s="646" t="s">
        <v>118</v>
      </c>
      <c r="N3197" s="657" t="s">
        <v>123</v>
      </c>
      <c r="O3197" s="646" t="s">
        <v>500</v>
      </c>
    </row>
    <row r="3198" spans="1:15">
      <c r="A3198" s="647">
        <v>3197</v>
      </c>
      <c r="B3198" s="647">
        <v>86020</v>
      </c>
      <c r="C3198" s="646" t="s">
        <v>176</v>
      </c>
      <c r="D3198" s="646">
        <v>80</v>
      </c>
      <c r="F3198" s="654" t="str">
        <f>IF(M3198="R",VLOOKUP(D3198,'Routes and Directions'!$A$2:$D$283,3,FALSE),VLOOKUP(D3198,'Routes and Directions'!$A$2:$D$283,4,FALSE))</f>
        <v>EB</v>
      </c>
      <c r="G3198" s="646" t="s">
        <v>118</v>
      </c>
      <c r="H3198" s="646">
        <v>60.277999999999999</v>
      </c>
      <c r="I3198" s="646">
        <v>62.540999999999997</v>
      </c>
      <c r="J3198" s="646" t="s">
        <v>118</v>
      </c>
      <c r="K3198" s="646">
        <v>161.76300000000001</v>
      </c>
      <c r="L3198" s="646">
        <v>164.02600000000001</v>
      </c>
      <c r="M3198" s="646" t="s">
        <v>118</v>
      </c>
      <c r="N3198" s="657" t="s">
        <v>118</v>
      </c>
      <c r="O3198" s="646" t="s">
        <v>500</v>
      </c>
    </row>
    <row r="3199" spans="1:15">
      <c r="A3199" s="647">
        <v>3198</v>
      </c>
      <c r="B3199" s="647">
        <v>87170</v>
      </c>
      <c r="C3199" s="646" t="s">
        <v>177</v>
      </c>
      <c r="D3199" s="646">
        <v>80</v>
      </c>
      <c r="F3199" s="654" t="str">
        <f>IF(M3199="R",VLOOKUP(D3199,'Routes and Directions'!$A$2:$D$283,3,FALSE),VLOOKUP(D3199,'Routes and Directions'!$A$2:$D$283,4,FALSE))</f>
        <v>EB</v>
      </c>
      <c r="G3199" s="646" t="s">
        <v>118</v>
      </c>
      <c r="H3199" s="659">
        <v>62.540999999999997</v>
      </c>
      <c r="I3199" s="659">
        <v>62.939</v>
      </c>
      <c r="J3199" s="646" t="s">
        <v>118</v>
      </c>
      <c r="K3199" s="646">
        <v>164.02600000000001</v>
      </c>
      <c r="L3199" s="646">
        <v>164.42400000000001</v>
      </c>
      <c r="M3199" s="646" t="s">
        <v>118</v>
      </c>
      <c r="N3199" s="657" t="s">
        <v>118</v>
      </c>
      <c r="O3199" s="646" t="s">
        <v>500</v>
      </c>
    </row>
    <row r="3200" spans="1:15">
      <c r="A3200" s="647">
        <v>3199</v>
      </c>
      <c r="B3200" s="647">
        <v>87270</v>
      </c>
      <c r="C3200" s="646" t="s">
        <v>177</v>
      </c>
      <c r="D3200" s="646">
        <v>80</v>
      </c>
      <c r="F3200" s="654" t="str">
        <f>IF(M3200="R",VLOOKUP(D3200,'Routes and Directions'!$A$2:$D$283,3,FALSE),VLOOKUP(D3200,'Routes and Directions'!$A$2:$D$283,4,FALSE))</f>
        <v>EB</v>
      </c>
      <c r="G3200" s="646" t="s">
        <v>118</v>
      </c>
      <c r="H3200" s="646">
        <v>63.084000000000003</v>
      </c>
      <c r="I3200" s="646">
        <v>64.031999999999996</v>
      </c>
      <c r="K3200" s="646">
        <v>164.42400000000001</v>
      </c>
      <c r="L3200" s="646">
        <v>165.37200000000001</v>
      </c>
      <c r="M3200" s="646" t="s">
        <v>118</v>
      </c>
      <c r="N3200" s="657" t="s">
        <v>123</v>
      </c>
      <c r="O3200" s="646" t="s">
        <v>500</v>
      </c>
    </row>
    <row r="3201" spans="1:15">
      <c r="A3201" s="647">
        <v>3200</v>
      </c>
      <c r="B3201" s="647">
        <v>87420</v>
      </c>
      <c r="C3201" s="646" t="s">
        <v>177</v>
      </c>
      <c r="D3201" s="646">
        <v>80</v>
      </c>
      <c r="F3201" s="654" t="str">
        <f>IF(M3201="R",VLOOKUP(D3201,'Routes and Directions'!$A$2:$D$283,3,FALSE),VLOOKUP(D3201,'Routes and Directions'!$A$2:$D$283,4,FALSE))</f>
        <v>EB</v>
      </c>
      <c r="G3201" s="646" t="s">
        <v>118</v>
      </c>
      <c r="H3201" s="646">
        <v>64.031999999999996</v>
      </c>
      <c r="I3201" s="646">
        <v>65.031999999999996</v>
      </c>
      <c r="J3201" s="646" t="s">
        <v>118</v>
      </c>
      <c r="K3201" s="646">
        <v>165.37200000000001</v>
      </c>
      <c r="L3201" s="646">
        <v>166.37200000000001</v>
      </c>
      <c r="M3201" s="646" t="s">
        <v>118</v>
      </c>
      <c r="N3201" s="657" t="s">
        <v>118</v>
      </c>
      <c r="O3201" s="646" t="s">
        <v>500</v>
      </c>
    </row>
    <row r="3202" spans="1:15">
      <c r="A3202" s="647">
        <v>3201</v>
      </c>
      <c r="B3202" s="647">
        <v>88300</v>
      </c>
      <c r="C3202" s="646" t="s">
        <v>177</v>
      </c>
      <c r="D3202" s="646">
        <v>80</v>
      </c>
      <c r="F3202" s="654" t="str">
        <f>IF(M3202="R",VLOOKUP(D3202,'Routes and Directions'!$A$2:$D$283,3,FALSE),VLOOKUP(D3202,'Routes and Directions'!$A$2:$D$283,4,FALSE))</f>
        <v>EB</v>
      </c>
      <c r="G3202" s="646" t="s">
        <v>118</v>
      </c>
      <c r="H3202" s="646">
        <v>65.031999999999996</v>
      </c>
      <c r="I3202" s="646">
        <v>66.921999999999997</v>
      </c>
      <c r="K3202" s="646">
        <v>166.37200000000001</v>
      </c>
      <c r="L3202" s="646">
        <v>168.262</v>
      </c>
      <c r="M3202" s="646" t="s">
        <v>118</v>
      </c>
      <c r="N3202" s="657" t="s">
        <v>123</v>
      </c>
      <c r="O3202" s="646" t="s">
        <v>500</v>
      </c>
    </row>
    <row r="3203" spans="1:15">
      <c r="A3203" s="647">
        <v>3202</v>
      </c>
      <c r="B3203" s="647">
        <v>89000</v>
      </c>
      <c r="C3203" s="646" t="s">
        <v>177</v>
      </c>
      <c r="D3203" s="646">
        <v>80</v>
      </c>
      <c r="F3203" s="654" t="str">
        <f>IF(M3203="R",VLOOKUP(D3203,'Routes and Directions'!$A$2:$D$283,3,FALSE),VLOOKUP(D3203,'Routes and Directions'!$A$2:$D$283,4,FALSE))</f>
        <v>EB</v>
      </c>
      <c r="H3203" s="646">
        <v>66.906999999999996</v>
      </c>
      <c r="I3203" s="646">
        <v>69.769000000000005</v>
      </c>
      <c r="K3203" s="646">
        <v>168.262</v>
      </c>
      <c r="L3203" s="646">
        <v>171.124</v>
      </c>
      <c r="M3203" s="646" t="s">
        <v>118</v>
      </c>
      <c r="N3203" s="657" t="s">
        <v>123</v>
      </c>
      <c r="O3203" s="646" t="s">
        <v>500</v>
      </c>
    </row>
    <row r="3204" spans="1:15">
      <c r="A3204" s="647">
        <v>3203</v>
      </c>
      <c r="B3204" s="647">
        <v>90000</v>
      </c>
      <c r="C3204" s="646" t="s">
        <v>176</v>
      </c>
      <c r="D3204" s="646">
        <v>80</v>
      </c>
      <c r="F3204" s="654" t="str">
        <f>IF(M3204="R",VLOOKUP(D3204,'Routes and Directions'!$A$2:$D$283,3,FALSE),VLOOKUP(D3204,'Routes and Directions'!$A$2:$D$283,4,FALSE))</f>
        <v>EB</v>
      </c>
      <c r="H3204" s="646">
        <v>0</v>
      </c>
      <c r="I3204" s="646">
        <v>2.2370000000000001</v>
      </c>
      <c r="K3204" s="646">
        <v>171.124</v>
      </c>
      <c r="L3204" s="646">
        <v>173.36099999999999</v>
      </c>
      <c r="M3204" s="646" t="s">
        <v>118</v>
      </c>
      <c r="N3204" s="657" t="s">
        <v>123</v>
      </c>
      <c r="O3204" s="646" t="s">
        <v>500</v>
      </c>
    </row>
    <row r="3205" spans="1:15">
      <c r="A3205" s="647">
        <v>3204</v>
      </c>
      <c r="B3205" s="647">
        <v>90130</v>
      </c>
      <c r="C3205" s="646" t="s">
        <v>176</v>
      </c>
      <c r="D3205" s="646">
        <v>80</v>
      </c>
      <c r="F3205" s="654" t="str">
        <f>IF(M3205="R",VLOOKUP(D3205,'Routes and Directions'!$A$2:$D$283,3,FALSE),VLOOKUP(D3205,'Routes and Directions'!$A$2:$D$283,4,FALSE))</f>
        <v>EB</v>
      </c>
      <c r="G3205" s="646" t="s">
        <v>118</v>
      </c>
      <c r="H3205" s="646">
        <v>2.2370000000000001</v>
      </c>
      <c r="I3205" s="646">
        <v>12.481</v>
      </c>
      <c r="J3205" s="646" t="s">
        <v>118</v>
      </c>
      <c r="K3205" s="646">
        <v>173.36099999999999</v>
      </c>
      <c r="L3205" s="646">
        <v>183.60499999999999</v>
      </c>
      <c r="M3205" s="646" t="s">
        <v>118</v>
      </c>
      <c r="N3205" s="657" t="s">
        <v>118</v>
      </c>
      <c r="O3205" s="646" t="s">
        <v>500</v>
      </c>
    </row>
    <row r="3206" spans="1:15">
      <c r="A3206" s="647">
        <v>3205</v>
      </c>
      <c r="B3206" s="647">
        <v>92700</v>
      </c>
      <c r="C3206" s="646" t="s">
        <v>176</v>
      </c>
      <c r="D3206" s="646">
        <v>80</v>
      </c>
      <c r="F3206" s="654" t="str">
        <f>IF(M3206="R",VLOOKUP(D3206,'Routes and Directions'!$A$2:$D$283,3,FALSE),VLOOKUP(D3206,'Routes and Directions'!$A$2:$D$283,4,FALSE))</f>
        <v>EB</v>
      </c>
      <c r="H3206" s="646">
        <v>13.04</v>
      </c>
      <c r="I3206" s="646">
        <v>31.783000000000001</v>
      </c>
      <c r="K3206" s="646">
        <v>183.60499999999999</v>
      </c>
      <c r="L3206" s="646">
        <v>202.34800000000001</v>
      </c>
      <c r="M3206" s="646" t="s">
        <v>118</v>
      </c>
      <c r="N3206" s="657" t="s">
        <v>123</v>
      </c>
      <c r="O3206" s="646" t="s">
        <v>500</v>
      </c>
    </row>
    <row r="3207" spans="1:15">
      <c r="A3207" s="647">
        <v>3206</v>
      </c>
      <c r="B3207" s="647">
        <v>97900</v>
      </c>
      <c r="C3207" s="646" t="s">
        <v>179</v>
      </c>
      <c r="D3207" s="646">
        <v>80</v>
      </c>
      <c r="F3207" s="654" t="str">
        <f>IF(M3207="R",VLOOKUP(D3207,'Routes and Directions'!$A$2:$D$283,3,FALSE),VLOOKUP(D3207,'Routes and Directions'!$A$2:$D$283,4,FALSE))</f>
        <v>EB</v>
      </c>
      <c r="H3207" s="646">
        <v>0</v>
      </c>
      <c r="I3207" s="646">
        <v>1.593</v>
      </c>
      <c r="K3207" s="646">
        <v>202.34800000000001</v>
      </c>
      <c r="L3207" s="646">
        <v>203.941</v>
      </c>
      <c r="M3207" s="646" t="s">
        <v>118</v>
      </c>
      <c r="N3207" s="657" t="s">
        <v>123</v>
      </c>
      <c r="O3207" s="646" t="s">
        <v>500</v>
      </c>
    </row>
    <row r="3208" spans="1:15">
      <c r="A3208" s="647">
        <v>3207</v>
      </c>
      <c r="B3208" s="647">
        <v>100</v>
      </c>
      <c r="C3208" s="646" t="s">
        <v>187</v>
      </c>
      <c r="D3208" s="646">
        <v>80</v>
      </c>
      <c r="F3208" s="654" t="str">
        <f>IF(M3208="R",VLOOKUP(D3208,'Routes and Directions'!$A$2:$D$283,3,FALSE),VLOOKUP(D3208,'Routes and Directions'!$A$2:$D$283,4,FALSE))</f>
        <v>WB</v>
      </c>
      <c r="G3208" s="646" t="s">
        <v>121</v>
      </c>
      <c r="H3208" s="646">
        <v>3.786</v>
      </c>
      <c r="I3208" s="646">
        <v>4.1340000000000003</v>
      </c>
      <c r="K3208" s="646">
        <v>0</v>
      </c>
      <c r="L3208" s="646">
        <v>0.34799999999999998</v>
      </c>
      <c r="M3208" s="646" t="s">
        <v>121</v>
      </c>
      <c r="N3208" s="657" t="s">
        <v>123</v>
      </c>
      <c r="O3208" s="646" t="s">
        <v>501</v>
      </c>
    </row>
    <row r="3209" spans="1:15">
      <c r="A3209" s="647">
        <v>3208</v>
      </c>
      <c r="B3209" s="647">
        <v>1900</v>
      </c>
      <c r="C3209" s="646" t="s">
        <v>187</v>
      </c>
      <c r="D3209" s="646">
        <v>80</v>
      </c>
      <c r="F3209" s="654" t="str">
        <f>IF(M3209="R",VLOOKUP(D3209,'Routes and Directions'!$A$2:$D$283,3,FALSE),VLOOKUP(D3209,'Routes and Directions'!$A$2:$D$283,4,FALSE))</f>
        <v>WB</v>
      </c>
      <c r="H3209" s="646">
        <v>3.8359999999999999</v>
      </c>
      <c r="I3209" s="646">
        <v>4.992</v>
      </c>
      <c r="K3209" s="646">
        <v>0.34799999999999998</v>
      </c>
      <c r="L3209" s="646">
        <v>1.504</v>
      </c>
      <c r="M3209" s="646" t="s">
        <v>121</v>
      </c>
      <c r="N3209" s="657" t="s">
        <v>123</v>
      </c>
      <c r="O3209" s="646" t="s">
        <v>501</v>
      </c>
    </row>
    <row r="3210" spans="1:15">
      <c r="A3210" s="647">
        <v>3209</v>
      </c>
      <c r="B3210" s="647">
        <v>6200</v>
      </c>
      <c r="C3210" s="646" t="s">
        <v>187</v>
      </c>
      <c r="D3210" s="646">
        <v>80</v>
      </c>
      <c r="F3210" s="654" t="str">
        <f>IF(M3210="R",VLOOKUP(D3210,'Routes and Directions'!$A$2:$D$283,3,FALSE),VLOOKUP(D3210,'Routes and Directions'!$A$2:$D$283,4,FALSE))</f>
        <v>WB</v>
      </c>
      <c r="H3210" s="646">
        <v>5.0439999999999996</v>
      </c>
      <c r="I3210" s="646">
        <v>8.85</v>
      </c>
      <c r="J3210" s="646" t="s">
        <v>121</v>
      </c>
      <c r="K3210" s="646">
        <v>1.504</v>
      </c>
      <c r="L3210" s="646">
        <v>5.31</v>
      </c>
      <c r="M3210" s="646" t="s">
        <v>121</v>
      </c>
      <c r="N3210" s="657" t="s">
        <v>121</v>
      </c>
      <c r="O3210" s="646" t="s">
        <v>501</v>
      </c>
    </row>
    <row r="3211" spans="1:15">
      <c r="A3211" s="647">
        <v>3210</v>
      </c>
      <c r="B3211" s="647">
        <v>7410</v>
      </c>
      <c r="C3211" s="646" t="s">
        <v>183</v>
      </c>
      <c r="D3211" s="646">
        <v>80</v>
      </c>
      <c r="F3211" s="654" t="str">
        <f>IF(M3211="R",VLOOKUP(D3211,'Routes and Directions'!$A$2:$D$283,3,FALSE),VLOOKUP(D3211,'Routes and Directions'!$A$2:$D$283,4,FALSE))</f>
        <v>WB</v>
      </c>
      <c r="H3211" s="646">
        <v>0</v>
      </c>
      <c r="I3211" s="646">
        <v>1.27</v>
      </c>
      <c r="J3211" s="646" t="s">
        <v>121</v>
      </c>
      <c r="K3211" s="646">
        <v>5.31</v>
      </c>
      <c r="L3211" s="646">
        <v>6.58</v>
      </c>
      <c r="M3211" s="646" t="s">
        <v>121</v>
      </c>
      <c r="N3211" s="657" t="s">
        <v>121</v>
      </c>
      <c r="O3211" s="646" t="s">
        <v>501</v>
      </c>
    </row>
    <row r="3212" spans="1:15">
      <c r="A3212" s="647">
        <v>3211</v>
      </c>
      <c r="B3212" s="647">
        <v>7800</v>
      </c>
      <c r="C3212" s="646" t="s">
        <v>183</v>
      </c>
      <c r="D3212" s="646">
        <v>80</v>
      </c>
      <c r="F3212" s="654" t="str">
        <f>IF(M3212="R",VLOOKUP(D3212,'Routes and Directions'!$A$2:$D$283,3,FALSE),VLOOKUP(D3212,'Routes and Directions'!$A$2:$D$283,4,FALSE))</f>
        <v>WB</v>
      </c>
      <c r="H3212" s="646">
        <v>1.27</v>
      </c>
      <c r="I3212" s="646">
        <v>6.899</v>
      </c>
      <c r="K3212" s="646">
        <v>6.58</v>
      </c>
      <c r="L3212" s="646">
        <v>12.209</v>
      </c>
      <c r="M3212" s="646" t="s">
        <v>121</v>
      </c>
      <c r="N3212" s="657" t="s">
        <v>123</v>
      </c>
      <c r="O3212" s="646" t="s">
        <v>501</v>
      </c>
    </row>
    <row r="3213" spans="1:15">
      <c r="A3213" s="647">
        <v>3212</v>
      </c>
      <c r="B3213" s="647">
        <v>13505</v>
      </c>
      <c r="C3213" s="646" t="s">
        <v>183</v>
      </c>
      <c r="D3213" s="646">
        <v>80</v>
      </c>
      <c r="F3213" s="654" t="str">
        <f>IF(M3213="R",VLOOKUP(D3213,'Routes and Directions'!$A$2:$D$283,3,FALSE),VLOOKUP(D3213,'Routes and Directions'!$A$2:$D$283,4,FALSE))</f>
        <v>WB</v>
      </c>
      <c r="G3213" s="646" t="s">
        <v>118</v>
      </c>
      <c r="H3213" s="646">
        <v>6.899</v>
      </c>
      <c r="I3213" s="646">
        <v>7.7709999999999999</v>
      </c>
      <c r="K3213" s="646">
        <v>12.209</v>
      </c>
      <c r="L3213" s="646">
        <v>13.081</v>
      </c>
      <c r="M3213" s="646" t="s">
        <v>121</v>
      </c>
      <c r="N3213" s="657" t="s">
        <v>123</v>
      </c>
      <c r="O3213" s="646" t="s">
        <v>501</v>
      </c>
    </row>
    <row r="3214" spans="1:15">
      <c r="A3214" s="647">
        <v>3213</v>
      </c>
      <c r="B3214" s="647">
        <v>13510</v>
      </c>
      <c r="C3214" s="646" t="s">
        <v>183</v>
      </c>
      <c r="D3214" s="646">
        <v>80</v>
      </c>
      <c r="F3214" s="654" t="str">
        <f>IF(M3214="R",VLOOKUP(D3214,'Routes and Directions'!$A$2:$D$283,3,FALSE),VLOOKUP(D3214,'Routes and Directions'!$A$2:$D$283,4,FALSE))</f>
        <v>WB</v>
      </c>
      <c r="H3214" s="646">
        <v>7.7839999999999998</v>
      </c>
      <c r="I3214" s="646">
        <v>8.0359999999999996</v>
      </c>
      <c r="K3214" s="646">
        <v>13.081</v>
      </c>
      <c r="L3214" s="646">
        <v>13.333</v>
      </c>
      <c r="M3214" s="646" t="s">
        <v>121</v>
      </c>
      <c r="N3214" s="657" t="s">
        <v>123</v>
      </c>
      <c r="O3214" s="646" t="s">
        <v>501</v>
      </c>
    </row>
    <row r="3215" spans="1:15">
      <c r="A3215" s="647">
        <v>3214</v>
      </c>
      <c r="B3215" s="647">
        <v>13700</v>
      </c>
      <c r="C3215" s="646" t="s">
        <v>184</v>
      </c>
      <c r="D3215" s="646">
        <v>80</v>
      </c>
      <c r="F3215" s="654" t="str">
        <f>IF(M3215="R",VLOOKUP(D3215,'Routes and Directions'!$A$2:$D$283,3,FALSE),VLOOKUP(D3215,'Routes and Directions'!$A$2:$D$283,4,FALSE))</f>
        <v>WB</v>
      </c>
      <c r="H3215" s="646">
        <v>0</v>
      </c>
      <c r="I3215" s="646">
        <v>14.138999999999999</v>
      </c>
      <c r="K3215" s="646">
        <v>13.333</v>
      </c>
      <c r="L3215" s="646">
        <v>27.472000000000001</v>
      </c>
      <c r="M3215" s="646" t="s">
        <v>121</v>
      </c>
      <c r="N3215" s="657" t="s">
        <v>123</v>
      </c>
      <c r="O3215" s="646" t="s">
        <v>501</v>
      </c>
    </row>
    <row r="3216" spans="1:15">
      <c r="A3216" s="647">
        <v>3215</v>
      </c>
      <c r="B3216" s="647">
        <v>22650</v>
      </c>
      <c r="C3216" s="646" t="s">
        <v>214</v>
      </c>
      <c r="D3216" s="646">
        <v>80</v>
      </c>
      <c r="F3216" s="654" t="str">
        <f>IF(M3216="R",VLOOKUP(D3216,'Routes and Directions'!$A$2:$D$283,3,FALSE),VLOOKUP(D3216,'Routes and Directions'!$A$2:$D$283,4,FALSE))</f>
        <v>WB</v>
      </c>
      <c r="H3216" s="646">
        <v>0</v>
      </c>
      <c r="I3216" s="646">
        <v>6.8140000000000001</v>
      </c>
      <c r="K3216" s="646">
        <v>27.472000000000001</v>
      </c>
      <c r="L3216" s="646">
        <v>34.286000000000001</v>
      </c>
      <c r="M3216" s="646" t="s">
        <v>121</v>
      </c>
      <c r="N3216" s="657" t="s">
        <v>123</v>
      </c>
      <c r="O3216" s="646" t="s">
        <v>501</v>
      </c>
    </row>
    <row r="3217" spans="1:15">
      <c r="A3217" s="647">
        <v>3216</v>
      </c>
      <c r="B3217" s="647">
        <v>26900</v>
      </c>
      <c r="C3217" s="646" t="s">
        <v>186</v>
      </c>
      <c r="D3217" s="646">
        <v>80</v>
      </c>
      <c r="F3217" s="654" t="str">
        <f>IF(M3217="R",VLOOKUP(D3217,'Routes and Directions'!$A$2:$D$283,3,FALSE),VLOOKUP(D3217,'Routes and Directions'!$A$2:$D$283,4,FALSE))</f>
        <v>WB</v>
      </c>
      <c r="H3217" s="646">
        <v>6.8140000000000001</v>
      </c>
      <c r="I3217" s="646">
        <v>8.0039999999999996</v>
      </c>
      <c r="K3217" s="646">
        <v>34.286000000000001</v>
      </c>
      <c r="L3217" s="646">
        <v>35.475999999999999</v>
      </c>
      <c r="M3217" s="646" t="s">
        <v>121</v>
      </c>
      <c r="N3217" s="657" t="s">
        <v>123</v>
      </c>
      <c r="O3217" s="646" t="s">
        <v>501</v>
      </c>
    </row>
    <row r="3218" spans="1:15">
      <c r="A3218" s="647">
        <v>3217</v>
      </c>
      <c r="B3218" s="647">
        <v>27200</v>
      </c>
      <c r="C3218" s="646" t="s">
        <v>214</v>
      </c>
      <c r="D3218" s="646">
        <v>80</v>
      </c>
      <c r="F3218" s="654" t="str">
        <f>IF(M3218="R",VLOOKUP(D3218,'Routes and Directions'!$A$2:$D$283,3,FALSE),VLOOKUP(D3218,'Routes and Directions'!$A$2:$D$283,4,FALSE))</f>
        <v>WB</v>
      </c>
      <c r="H3218" s="646">
        <v>8.0039999999999996</v>
      </c>
      <c r="I3218" s="646">
        <v>9.4260000000000002</v>
      </c>
      <c r="K3218" s="646">
        <v>35.475999999999999</v>
      </c>
      <c r="L3218" s="646">
        <v>36.898000000000003</v>
      </c>
      <c r="M3218" s="646" t="s">
        <v>121</v>
      </c>
      <c r="N3218" s="657" t="s">
        <v>123</v>
      </c>
      <c r="O3218" s="646" t="s">
        <v>501</v>
      </c>
    </row>
    <row r="3219" spans="1:15">
      <c r="A3219" s="647">
        <v>3218</v>
      </c>
      <c r="B3219" s="647">
        <v>27800</v>
      </c>
      <c r="C3219" s="646" t="s">
        <v>214</v>
      </c>
      <c r="D3219" s="646">
        <v>80</v>
      </c>
      <c r="F3219" s="654" t="str">
        <f>IF(M3219="R",VLOOKUP(D3219,'Routes and Directions'!$A$2:$D$283,3,FALSE),VLOOKUP(D3219,'Routes and Directions'!$A$2:$D$283,4,FALSE))</f>
        <v>WB</v>
      </c>
      <c r="G3219" s="646" t="s">
        <v>118</v>
      </c>
      <c r="H3219" s="646">
        <v>9.4260000000000002</v>
      </c>
      <c r="I3219" s="646">
        <v>12.215</v>
      </c>
      <c r="K3219" s="646">
        <v>36.898000000000003</v>
      </c>
      <c r="L3219" s="646">
        <v>39.686999999999998</v>
      </c>
      <c r="M3219" s="646" t="s">
        <v>121</v>
      </c>
      <c r="N3219" s="657" t="s">
        <v>123</v>
      </c>
      <c r="O3219" s="646" t="s">
        <v>501</v>
      </c>
    </row>
    <row r="3220" spans="1:15">
      <c r="A3220" s="647">
        <v>3219</v>
      </c>
      <c r="B3220" s="647">
        <v>29000</v>
      </c>
      <c r="C3220" s="646" t="s">
        <v>214</v>
      </c>
      <c r="D3220" s="646">
        <v>80</v>
      </c>
      <c r="F3220" s="654" t="str">
        <f>IF(M3220="R",VLOOKUP(D3220,'Routes and Directions'!$A$2:$D$283,3,FALSE),VLOOKUP(D3220,'Routes and Directions'!$A$2:$D$283,4,FALSE))</f>
        <v>WB</v>
      </c>
      <c r="H3220" s="646">
        <v>12.204000000000001</v>
      </c>
      <c r="I3220" s="646">
        <v>22.134</v>
      </c>
      <c r="K3220" s="646">
        <v>39.686999999999998</v>
      </c>
      <c r="L3220" s="646">
        <v>49.616999999999997</v>
      </c>
      <c r="M3220" s="646" t="s">
        <v>121</v>
      </c>
      <c r="N3220" s="657" t="s">
        <v>123</v>
      </c>
      <c r="O3220" s="646" t="s">
        <v>501</v>
      </c>
    </row>
    <row r="3221" spans="1:15">
      <c r="A3221" s="647">
        <v>3220</v>
      </c>
      <c r="B3221" s="647">
        <v>32800</v>
      </c>
      <c r="C3221" s="646" t="s">
        <v>214</v>
      </c>
      <c r="D3221" s="646">
        <v>80</v>
      </c>
      <c r="F3221" s="654" t="str">
        <f>IF(M3221="R",VLOOKUP(D3221,'Routes and Directions'!$A$2:$D$283,3,FALSE),VLOOKUP(D3221,'Routes and Directions'!$A$2:$D$283,4,FALSE))</f>
        <v>WB</v>
      </c>
      <c r="G3221" s="646" t="s">
        <v>118</v>
      </c>
      <c r="H3221" s="646">
        <v>22.134</v>
      </c>
      <c r="I3221" s="646">
        <v>23.221</v>
      </c>
      <c r="K3221" s="646">
        <v>49.616999999999997</v>
      </c>
      <c r="L3221" s="646">
        <v>50.704000000000001</v>
      </c>
      <c r="M3221" s="646" t="s">
        <v>121</v>
      </c>
      <c r="N3221" s="657" t="s">
        <v>123</v>
      </c>
      <c r="O3221" s="646" t="s">
        <v>501</v>
      </c>
    </row>
    <row r="3222" spans="1:15">
      <c r="A3222" s="647">
        <v>3221</v>
      </c>
      <c r="B3222" s="647">
        <v>33000</v>
      </c>
      <c r="C3222" s="646" t="s">
        <v>214</v>
      </c>
      <c r="D3222" s="646">
        <v>80</v>
      </c>
      <c r="F3222" s="654" t="str">
        <f>IF(M3222="R",VLOOKUP(D3222,'Routes and Directions'!$A$2:$D$283,3,FALSE),VLOOKUP(D3222,'Routes and Directions'!$A$2:$D$283,4,FALSE))</f>
        <v>WB</v>
      </c>
      <c r="H3222" s="646">
        <v>23.222999999999999</v>
      </c>
      <c r="I3222" s="646">
        <v>24.724</v>
      </c>
      <c r="K3222" s="646">
        <v>50.704000000000001</v>
      </c>
      <c r="L3222" s="646">
        <v>52.204999999999998</v>
      </c>
      <c r="M3222" s="646" t="s">
        <v>121</v>
      </c>
      <c r="N3222" s="657" t="s">
        <v>123</v>
      </c>
      <c r="O3222" s="646" t="s">
        <v>501</v>
      </c>
    </row>
    <row r="3223" spans="1:15">
      <c r="A3223" s="647">
        <v>3222</v>
      </c>
      <c r="B3223" s="647">
        <v>33500</v>
      </c>
      <c r="C3223" s="646" t="s">
        <v>214</v>
      </c>
      <c r="D3223" s="646">
        <v>80</v>
      </c>
      <c r="F3223" s="654" t="str">
        <f>IF(M3223="R",VLOOKUP(D3223,'Routes and Directions'!$A$2:$D$283,3,FALSE),VLOOKUP(D3223,'Routes and Directions'!$A$2:$D$283,4,FALSE))</f>
        <v>WB</v>
      </c>
      <c r="G3223" s="646" t="s">
        <v>118</v>
      </c>
      <c r="H3223" s="646">
        <v>24.724</v>
      </c>
      <c r="I3223" s="646">
        <v>29.234000000000002</v>
      </c>
      <c r="K3223" s="646">
        <v>52.204999999999998</v>
      </c>
      <c r="L3223" s="646">
        <v>56.715000000000003</v>
      </c>
      <c r="M3223" s="646" t="s">
        <v>121</v>
      </c>
      <c r="N3223" s="657" t="s">
        <v>123</v>
      </c>
      <c r="O3223" s="646" t="s">
        <v>501</v>
      </c>
    </row>
    <row r="3224" spans="1:15">
      <c r="A3224" s="647">
        <v>3223</v>
      </c>
      <c r="B3224" s="647">
        <v>36200</v>
      </c>
      <c r="C3224" s="646" t="s">
        <v>214</v>
      </c>
      <c r="D3224" s="646">
        <v>80</v>
      </c>
      <c r="F3224" s="654" t="str">
        <f>IF(M3224="R",VLOOKUP(D3224,'Routes and Directions'!$A$2:$D$283,3,FALSE),VLOOKUP(D3224,'Routes and Directions'!$A$2:$D$283,4,FALSE))</f>
        <v>WB</v>
      </c>
      <c r="H3224" s="646">
        <v>29.248000000000001</v>
      </c>
      <c r="I3224" s="646">
        <v>42.883000000000003</v>
      </c>
      <c r="K3224" s="646">
        <v>56.715000000000003</v>
      </c>
      <c r="L3224" s="646">
        <v>70.349999999999994</v>
      </c>
      <c r="M3224" s="646" t="s">
        <v>121</v>
      </c>
      <c r="N3224" s="657" t="s">
        <v>123</v>
      </c>
      <c r="O3224" s="646" t="s">
        <v>501</v>
      </c>
    </row>
    <row r="3225" spans="1:15">
      <c r="A3225" s="647">
        <v>3224</v>
      </c>
      <c r="B3225" s="647">
        <v>39850</v>
      </c>
      <c r="C3225" s="646" t="s">
        <v>214</v>
      </c>
      <c r="D3225" s="646">
        <v>80</v>
      </c>
      <c r="F3225" s="654" t="str">
        <f>IF(M3225="R",VLOOKUP(D3225,'Routes and Directions'!$A$2:$D$283,3,FALSE),VLOOKUP(D3225,'Routes and Directions'!$A$2:$D$283,4,FALSE))</f>
        <v>WB</v>
      </c>
      <c r="G3225" s="646" t="s">
        <v>118</v>
      </c>
      <c r="H3225" s="646">
        <v>42.883000000000003</v>
      </c>
      <c r="I3225" s="646">
        <v>44.72</v>
      </c>
      <c r="K3225" s="646">
        <v>70.349999999999994</v>
      </c>
      <c r="L3225" s="646">
        <v>72.186999999999998</v>
      </c>
      <c r="M3225" s="646" t="s">
        <v>121</v>
      </c>
      <c r="N3225" s="657" t="s">
        <v>123</v>
      </c>
      <c r="O3225" s="646" t="s">
        <v>501</v>
      </c>
    </row>
    <row r="3226" spans="1:15">
      <c r="A3226" s="647">
        <v>3225</v>
      </c>
      <c r="B3226" s="647">
        <v>41000</v>
      </c>
      <c r="C3226" s="646" t="s">
        <v>181</v>
      </c>
      <c r="D3226" s="646">
        <v>80</v>
      </c>
      <c r="F3226" s="654" t="str">
        <f>IF(M3226="R",VLOOKUP(D3226,'Routes and Directions'!$A$2:$D$283,3,FALSE),VLOOKUP(D3226,'Routes and Directions'!$A$2:$D$283,4,FALSE))</f>
        <v>WB</v>
      </c>
      <c r="H3226" s="646">
        <v>0</v>
      </c>
      <c r="I3226" s="646">
        <v>9.5519999999999996</v>
      </c>
      <c r="K3226" s="646">
        <v>72.186999999999998</v>
      </c>
      <c r="L3226" s="646">
        <v>81.739000000000004</v>
      </c>
      <c r="M3226" s="646" t="s">
        <v>121</v>
      </c>
      <c r="N3226" s="657" t="s">
        <v>123</v>
      </c>
      <c r="O3226" s="646" t="s">
        <v>501</v>
      </c>
    </row>
    <row r="3227" spans="1:15">
      <c r="A3227" s="647">
        <v>3226</v>
      </c>
      <c r="B3227" s="647">
        <v>44000</v>
      </c>
      <c r="C3227" s="646" t="s">
        <v>181</v>
      </c>
      <c r="D3227" s="646">
        <v>80</v>
      </c>
      <c r="F3227" s="654" t="str">
        <f>IF(M3227="R",VLOOKUP(D3227,'Routes and Directions'!$A$2:$D$283,3,FALSE),VLOOKUP(D3227,'Routes and Directions'!$A$2:$D$283,4,FALSE))</f>
        <v>WB</v>
      </c>
      <c r="G3227" s="646" t="s">
        <v>118</v>
      </c>
      <c r="H3227" s="646">
        <v>9.5519999999999996</v>
      </c>
      <c r="I3227" s="646">
        <v>11.718</v>
      </c>
      <c r="K3227" s="646">
        <v>81.739000000000004</v>
      </c>
      <c r="L3227" s="646">
        <v>83.905000000000001</v>
      </c>
      <c r="M3227" s="646" t="s">
        <v>121</v>
      </c>
      <c r="N3227" s="657" t="s">
        <v>123</v>
      </c>
      <c r="O3227" s="646" t="s">
        <v>501</v>
      </c>
    </row>
    <row r="3228" spans="1:15">
      <c r="A3228" s="647">
        <v>3227</v>
      </c>
      <c r="B3228" s="647">
        <v>47200</v>
      </c>
      <c r="C3228" s="646" t="s">
        <v>178</v>
      </c>
      <c r="D3228" s="646">
        <v>80</v>
      </c>
      <c r="F3228" s="654" t="str">
        <f>IF(M3228="R",VLOOKUP(D3228,'Routes and Directions'!$A$2:$D$283,3,FALSE),VLOOKUP(D3228,'Routes and Directions'!$A$2:$D$283,4,FALSE))</f>
        <v>WB</v>
      </c>
      <c r="G3228" s="659" t="s">
        <v>119</v>
      </c>
      <c r="H3228" s="659">
        <v>0</v>
      </c>
      <c r="I3228" s="659">
        <v>10.375999999999999</v>
      </c>
      <c r="K3228" s="646">
        <v>83.905000000000001</v>
      </c>
      <c r="L3228" s="646">
        <v>94.281000000000006</v>
      </c>
      <c r="M3228" s="646" t="s">
        <v>121</v>
      </c>
      <c r="N3228" s="657" t="s">
        <v>123</v>
      </c>
      <c r="O3228" s="646" t="s">
        <v>501</v>
      </c>
    </row>
    <row r="3229" spans="1:15">
      <c r="A3229" s="647">
        <v>3228</v>
      </c>
      <c r="B3229" s="647">
        <v>61800</v>
      </c>
      <c r="C3229" s="646" t="s">
        <v>178</v>
      </c>
      <c r="D3229" s="646">
        <v>80</v>
      </c>
      <c r="F3229" s="654" t="str">
        <f>IF(M3229="R",VLOOKUP(D3229,'Routes and Directions'!$A$2:$D$283,3,FALSE),VLOOKUP(D3229,'Routes and Directions'!$A$2:$D$283,4,FALSE))</f>
        <v>WB</v>
      </c>
      <c r="G3229" s="645" t="s">
        <v>118</v>
      </c>
      <c r="H3229" s="645">
        <v>10.656000000000001</v>
      </c>
      <c r="I3229" s="645">
        <v>11.55</v>
      </c>
      <c r="K3229" s="646">
        <v>94.281000000000006</v>
      </c>
      <c r="L3229" s="646">
        <v>95.174999999999997</v>
      </c>
      <c r="M3229" s="646" t="s">
        <v>121</v>
      </c>
      <c r="N3229" s="657" t="s">
        <v>123</v>
      </c>
      <c r="O3229" s="646" t="s">
        <v>501</v>
      </c>
    </row>
    <row r="3230" spans="1:15">
      <c r="A3230" s="647">
        <v>3229</v>
      </c>
      <c r="B3230" s="647">
        <v>63600</v>
      </c>
      <c r="C3230" s="646" t="s">
        <v>178</v>
      </c>
      <c r="D3230" s="646">
        <v>80</v>
      </c>
      <c r="F3230" s="654" t="str">
        <f>IF(M3230="R",VLOOKUP(D3230,'Routes and Directions'!$A$2:$D$283,3,FALSE),VLOOKUP(D3230,'Routes and Directions'!$A$2:$D$283,4,FALSE))</f>
        <v>WB</v>
      </c>
      <c r="G3230" s="644"/>
      <c r="H3230" s="644">
        <v>11.675000000000001</v>
      </c>
      <c r="I3230" s="644">
        <v>18</v>
      </c>
      <c r="K3230" s="646">
        <v>95.174999999999997</v>
      </c>
      <c r="L3230" s="646">
        <v>101.5</v>
      </c>
      <c r="M3230" s="646" t="s">
        <v>121</v>
      </c>
      <c r="N3230" s="657" t="s">
        <v>123</v>
      </c>
      <c r="O3230" s="646" t="s">
        <v>501</v>
      </c>
    </row>
    <row r="3231" spans="1:15">
      <c r="A3231" s="647">
        <v>3230</v>
      </c>
      <c r="B3231" s="647">
        <v>65000</v>
      </c>
      <c r="C3231" s="646" t="s">
        <v>177</v>
      </c>
      <c r="D3231" s="646">
        <v>80</v>
      </c>
      <c r="F3231" s="654" t="str">
        <f>IF(M3231="R",VLOOKUP(D3231,'Routes and Directions'!$A$2:$D$283,3,FALSE),VLOOKUP(D3231,'Routes and Directions'!$A$2:$D$283,4,FALSE))</f>
        <v>WB</v>
      </c>
      <c r="H3231" s="646">
        <v>0</v>
      </c>
      <c r="I3231" s="646">
        <v>18.821999999999999</v>
      </c>
      <c r="K3231" s="646">
        <v>101.5</v>
      </c>
      <c r="L3231" s="646">
        <v>120.322</v>
      </c>
      <c r="M3231" s="646" t="s">
        <v>121</v>
      </c>
      <c r="N3231" s="657" t="s">
        <v>123</v>
      </c>
      <c r="O3231" s="646" t="s">
        <v>501</v>
      </c>
    </row>
    <row r="3232" spans="1:15">
      <c r="A3232" s="647">
        <v>3231</v>
      </c>
      <c r="B3232" s="647">
        <v>72950</v>
      </c>
      <c r="C3232" s="646" t="s">
        <v>177</v>
      </c>
      <c r="D3232" s="646">
        <v>80</v>
      </c>
      <c r="F3232" s="654" t="str">
        <f>IF(M3232="R",VLOOKUP(D3232,'Routes and Directions'!$A$2:$D$283,3,FALSE),VLOOKUP(D3232,'Routes and Directions'!$A$2:$D$283,4,FALSE))</f>
        <v>WB</v>
      </c>
      <c r="G3232" s="646" t="s">
        <v>118</v>
      </c>
      <c r="H3232" s="646">
        <v>18.821999999999999</v>
      </c>
      <c r="I3232" s="646">
        <v>23.611999999999998</v>
      </c>
      <c r="K3232" s="646">
        <v>120.322</v>
      </c>
      <c r="L3232" s="646">
        <v>125.11199999999999</v>
      </c>
      <c r="M3232" s="646" t="s">
        <v>121</v>
      </c>
      <c r="N3232" s="657" t="s">
        <v>123</v>
      </c>
      <c r="O3232" s="646" t="s">
        <v>501</v>
      </c>
    </row>
    <row r="3233" spans="1:15">
      <c r="A3233" s="647">
        <v>3232</v>
      </c>
      <c r="B3233" s="647">
        <v>74950</v>
      </c>
      <c r="C3233" s="646" t="s">
        <v>177</v>
      </c>
      <c r="D3233" s="646">
        <v>80</v>
      </c>
      <c r="F3233" s="654" t="str">
        <f>IF(M3233="R",VLOOKUP(D3233,'Routes and Directions'!$A$2:$D$283,3,FALSE),VLOOKUP(D3233,'Routes and Directions'!$A$2:$D$283,4,FALSE))</f>
        <v>WB</v>
      </c>
      <c r="H3233" s="646">
        <v>23.683</v>
      </c>
      <c r="I3233" s="646">
        <v>26.094000000000001</v>
      </c>
      <c r="K3233" s="646">
        <v>125.11199999999999</v>
      </c>
      <c r="L3233" s="646">
        <v>127.523</v>
      </c>
      <c r="M3233" s="646" t="s">
        <v>121</v>
      </c>
      <c r="N3233" s="657" t="s">
        <v>123</v>
      </c>
      <c r="O3233" s="646" t="s">
        <v>501</v>
      </c>
    </row>
    <row r="3234" spans="1:15">
      <c r="A3234" s="647">
        <v>3233</v>
      </c>
      <c r="B3234" s="647">
        <v>75580</v>
      </c>
      <c r="C3234" s="646" t="s">
        <v>177</v>
      </c>
      <c r="D3234" s="646">
        <v>80</v>
      </c>
      <c r="F3234" s="654" t="str">
        <f>IF(M3234="R",VLOOKUP(D3234,'Routes and Directions'!$A$2:$D$283,3,FALSE),VLOOKUP(D3234,'Routes and Directions'!$A$2:$D$283,4,FALSE))</f>
        <v>WB</v>
      </c>
      <c r="G3234" s="646" t="s">
        <v>118</v>
      </c>
      <c r="H3234" s="646">
        <v>26.094000000000001</v>
      </c>
      <c r="I3234" s="646">
        <v>26.975999999999999</v>
      </c>
      <c r="K3234" s="646">
        <v>127.523</v>
      </c>
      <c r="L3234" s="646">
        <v>128.405</v>
      </c>
      <c r="M3234" s="646" t="s">
        <v>121</v>
      </c>
      <c r="N3234" s="657" t="s">
        <v>123</v>
      </c>
      <c r="O3234" s="646" t="s">
        <v>501</v>
      </c>
    </row>
    <row r="3235" spans="1:15">
      <c r="A3235" s="647">
        <v>3234</v>
      </c>
      <c r="B3235" s="647">
        <v>75700</v>
      </c>
      <c r="C3235" s="646" t="s">
        <v>177</v>
      </c>
      <c r="D3235" s="646">
        <v>80</v>
      </c>
      <c r="F3235" s="654" t="str">
        <f>IF(M3235="R",VLOOKUP(D3235,'Routes and Directions'!$A$2:$D$283,3,FALSE),VLOOKUP(D3235,'Routes and Directions'!$A$2:$D$283,4,FALSE))</f>
        <v>WB</v>
      </c>
      <c r="H3235" s="646">
        <v>26.92</v>
      </c>
      <c r="I3235" s="646">
        <v>49.18</v>
      </c>
      <c r="K3235" s="646">
        <v>128.405</v>
      </c>
      <c r="L3235" s="646">
        <v>150.66499999999999</v>
      </c>
      <c r="M3235" s="646" t="s">
        <v>121</v>
      </c>
      <c r="N3235" s="657" t="s">
        <v>123</v>
      </c>
      <c r="O3235" s="646" t="s">
        <v>501</v>
      </c>
    </row>
    <row r="3236" spans="1:15">
      <c r="A3236" s="647">
        <v>3235</v>
      </c>
      <c r="B3236" s="647">
        <v>82480</v>
      </c>
      <c r="C3236" s="646" t="s">
        <v>177</v>
      </c>
      <c r="D3236" s="646">
        <v>80</v>
      </c>
      <c r="F3236" s="654" t="str">
        <f>IF(M3236="R",VLOOKUP(D3236,'Routes and Directions'!$A$2:$D$283,3,FALSE),VLOOKUP(D3236,'Routes and Directions'!$A$2:$D$283,4,FALSE))</f>
        <v>WB</v>
      </c>
      <c r="H3236" s="646">
        <v>49.18</v>
      </c>
      <c r="I3236" s="646">
        <v>52.947000000000003</v>
      </c>
      <c r="J3236" s="646" t="s">
        <v>121</v>
      </c>
      <c r="K3236" s="646">
        <v>150.66499999999999</v>
      </c>
      <c r="L3236" s="646">
        <v>154.43199999999999</v>
      </c>
      <c r="M3236" s="646" t="s">
        <v>121</v>
      </c>
      <c r="N3236" s="657" t="s">
        <v>121</v>
      </c>
      <c r="O3236" s="646" t="s">
        <v>501</v>
      </c>
    </row>
    <row r="3237" spans="1:15">
      <c r="A3237" s="647">
        <v>3236</v>
      </c>
      <c r="B3237" s="647">
        <v>82530</v>
      </c>
      <c r="C3237" s="646" t="s">
        <v>177</v>
      </c>
      <c r="D3237" s="646">
        <v>80</v>
      </c>
      <c r="F3237" s="654" t="str">
        <f>IF(M3237="R",VLOOKUP(D3237,'Routes and Directions'!$A$2:$D$283,3,FALSE),VLOOKUP(D3237,'Routes and Directions'!$A$2:$D$283,4,FALSE))</f>
        <v>WB</v>
      </c>
      <c r="H3237" s="646">
        <v>52.947000000000003</v>
      </c>
      <c r="I3237" s="646">
        <v>55.008000000000003</v>
      </c>
      <c r="K3237" s="646">
        <v>154.43199999999999</v>
      </c>
      <c r="L3237" s="646">
        <v>156.49299999999999</v>
      </c>
      <c r="M3237" s="646" t="s">
        <v>121</v>
      </c>
      <c r="N3237" s="657" t="s">
        <v>123</v>
      </c>
      <c r="O3237" s="646" t="s">
        <v>501</v>
      </c>
    </row>
    <row r="3238" spans="1:15">
      <c r="A3238" s="647">
        <v>3237</v>
      </c>
      <c r="B3238" s="647">
        <v>83200</v>
      </c>
      <c r="C3238" s="646" t="s">
        <v>177</v>
      </c>
      <c r="D3238" s="646">
        <v>80</v>
      </c>
      <c r="F3238" s="654" t="str">
        <f>IF(M3238="R",VLOOKUP(D3238,'Routes and Directions'!$A$2:$D$283,3,FALSE),VLOOKUP(D3238,'Routes and Directions'!$A$2:$D$283,4,FALSE))</f>
        <v>WB</v>
      </c>
      <c r="G3238" s="646" t="s">
        <v>118</v>
      </c>
      <c r="H3238" s="646">
        <v>55.008000000000003</v>
      </c>
      <c r="I3238" s="646">
        <v>56.078000000000003</v>
      </c>
      <c r="K3238" s="646">
        <v>156.49299999999999</v>
      </c>
      <c r="L3238" s="646">
        <v>157.56299999999999</v>
      </c>
      <c r="M3238" s="646" t="s">
        <v>121</v>
      </c>
      <c r="N3238" s="657" t="s">
        <v>123</v>
      </c>
      <c r="O3238" s="646" t="s">
        <v>501</v>
      </c>
    </row>
    <row r="3239" spans="1:15">
      <c r="A3239" s="647">
        <v>3238</v>
      </c>
      <c r="B3239" s="647">
        <v>84400</v>
      </c>
      <c r="C3239" s="646" t="s">
        <v>177</v>
      </c>
      <c r="D3239" s="646">
        <v>80</v>
      </c>
      <c r="F3239" s="654" t="str">
        <f>IF(M3239="R",VLOOKUP(D3239,'Routes and Directions'!$A$2:$D$283,3,FALSE),VLOOKUP(D3239,'Routes and Directions'!$A$2:$D$283,4,FALSE))</f>
        <v>WB</v>
      </c>
      <c r="G3239" s="646" t="s">
        <v>118</v>
      </c>
      <c r="H3239" s="659">
        <v>56.078000000000003</v>
      </c>
      <c r="I3239" s="659">
        <v>58.643999999999998</v>
      </c>
      <c r="J3239" s="646" t="s">
        <v>121</v>
      </c>
      <c r="K3239" s="646">
        <v>157.56299999999999</v>
      </c>
      <c r="L3239" s="646">
        <v>160.12899999999999</v>
      </c>
      <c r="M3239" s="646" t="s">
        <v>121</v>
      </c>
      <c r="N3239" s="657" t="s">
        <v>121</v>
      </c>
      <c r="O3239" s="646" t="s">
        <v>501</v>
      </c>
    </row>
    <row r="3240" spans="1:15">
      <c r="A3240" s="647">
        <v>3239</v>
      </c>
      <c r="B3240" s="647">
        <v>84500</v>
      </c>
      <c r="C3240" s="646" t="s">
        <v>176</v>
      </c>
      <c r="D3240" s="646">
        <v>80</v>
      </c>
      <c r="F3240" s="654" t="str">
        <f>IF(M3240="R",VLOOKUP(D3240,'Routes and Directions'!$A$2:$D$283,3,FALSE),VLOOKUP(D3240,'Routes and Directions'!$A$2:$D$283,4,FALSE))</f>
        <v>WB</v>
      </c>
      <c r="G3240" s="646" t="s">
        <v>118</v>
      </c>
      <c r="H3240" s="646">
        <v>58.643999999999998</v>
      </c>
      <c r="I3240" s="646">
        <v>58.835000000000001</v>
      </c>
      <c r="J3240" s="646" t="s">
        <v>121</v>
      </c>
      <c r="K3240" s="646">
        <v>160.12899999999999</v>
      </c>
      <c r="L3240" s="646">
        <v>160.32</v>
      </c>
      <c r="M3240" s="646" t="s">
        <v>121</v>
      </c>
      <c r="N3240" s="657" t="s">
        <v>121</v>
      </c>
      <c r="O3240" s="646" t="s">
        <v>501</v>
      </c>
    </row>
    <row r="3241" spans="1:15">
      <c r="A3241" s="647">
        <v>3240</v>
      </c>
      <c r="B3241" s="647">
        <v>85100</v>
      </c>
      <c r="C3241" s="646" t="s">
        <v>176</v>
      </c>
      <c r="D3241" s="646">
        <v>80</v>
      </c>
      <c r="F3241" s="654" t="str">
        <f>IF(M3241="R",VLOOKUP(D3241,'Routes and Directions'!$A$2:$D$283,3,FALSE),VLOOKUP(D3241,'Routes and Directions'!$A$2:$D$283,4,FALSE))</f>
        <v>WB</v>
      </c>
      <c r="G3241" s="646" t="s">
        <v>118</v>
      </c>
      <c r="H3241" s="646">
        <v>58.835000000000001</v>
      </c>
      <c r="I3241" s="646">
        <v>60.277999999999999</v>
      </c>
      <c r="K3241" s="646">
        <v>160.32</v>
      </c>
      <c r="L3241" s="646">
        <v>161.76300000000001</v>
      </c>
      <c r="M3241" s="646" t="s">
        <v>121</v>
      </c>
      <c r="N3241" s="657" t="s">
        <v>123</v>
      </c>
      <c r="O3241" s="646" t="s">
        <v>501</v>
      </c>
    </row>
    <row r="3242" spans="1:15">
      <c r="A3242" s="647">
        <v>3241</v>
      </c>
      <c r="B3242" s="647">
        <v>87210</v>
      </c>
      <c r="C3242" s="646" t="s">
        <v>176</v>
      </c>
      <c r="D3242" s="646">
        <v>80</v>
      </c>
      <c r="F3242" s="654" t="str">
        <f>IF(M3242="R",VLOOKUP(D3242,'Routes and Directions'!$A$2:$D$283,3,FALSE),VLOOKUP(D3242,'Routes and Directions'!$A$2:$D$283,4,FALSE))</f>
        <v>WB</v>
      </c>
      <c r="G3242" s="646" t="s">
        <v>118</v>
      </c>
      <c r="H3242" s="646">
        <v>60.277999999999999</v>
      </c>
      <c r="I3242" s="646">
        <v>62.747</v>
      </c>
      <c r="J3242" s="646" t="s">
        <v>121</v>
      </c>
      <c r="K3242" s="646">
        <v>161.76300000000001</v>
      </c>
      <c r="L3242" s="646">
        <v>164.232</v>
      </c>
      <c r="M3242" s="646" t="s">
        <v>121</v>
      </c>
      <c r="N3242" s="657" t="s">
        <v>121</v>
      </c>
      <c r="O3242" s="646" t="s">
        <v>501</v>
      </c>
    </row>
    <row r="3243" spans="1:15">
      <c r="A3243" s="647">
        <v>3242</v>
      </c>
      <c r="B3243" s="647">
        <v>87230</v>
      </c>
      <c r="C3243" s="646" t="s">
        <v>177</v>
      </c>
      <c r="D3243" s="646">
        <v>80</v>
      </c>
      <c r="F3243" s="654" t="str">
        <f>IF(M3243="R",VLOOKUP(D3243,'Routes and Directions'!$A$2:$D$283,3,FALSE),VLOOKUP(D3243,'Routes and Directions'!$A$2:$D$283,4,FALSE))</f>
        <v>WB</v>
      </c>
      <c r="G3243" s="646" t="s">
        <v>118</v>
      </c>
      <c r="H3243" s="659">
        <v>62.747</v>
      </c>
      <c r="I3243" s="659">
        <v>63.084000000000003</v>
      </c>
      <c r="J3243" s="646" t="s">
        <v>121</v>
      </c>
      <c r="K3243" s="646">
        <v>164.232</v>
      </c>
      <c r="L3243" s="646">
        <v>164.56899999999999</v>
      </c>
      <c r="M3243" s="646" t="s">
        <v>121</v>
      </c>
      <c r="N3243" s="657" t="s">
        <v>121</v>
      </c>
      <c r="O3243" s="646" t="s">
        <v>501</v>
      </c>
    </row>
    <row r="3244" spans="1:15">
      <c r="A3244" s="647">
        <v>3243</v>
      </c>
      <c r="B3244" s="647">
        <v>87270</v>
      </c>
      <c r="C3244" s="646" t="s">
        <v>177</v>
      </c>
      <c r="D3244" s="646">
        <v>80</v>
      </c>
      <c r="F3244" s="654" t="str">
        <f>IF(M3244="R",VLOOKUP(D3244,'Routes and Directions'!$A$2:$D$283,3,FALSE),VLOOKUP(D3244,'Routes and Directions'!$A$2:$D$283,4,FALSE))</f>
        <v>WB</v>
      </c>
      <c r="G3244" s="646" t="s">
        <v>118</v>
      </c>
      <c r="H3244" s="646">
        <v>63.084000000000003</v>
      </c>
      <c r="I3244" s="646">
        <v>64.031999999999996</v>
      </c>
      <c r="K3244" s="646">
        <v>164.56899999999999</v>
      </c>
      <c r="L3244" s="646">
        <v>165.517</v>
      </c>
      <c r="M3244" s="646" t="s">
        <v>121</v>
      </c>
      <c r="N3244" s="657" t="s">
        <v>123</v>
      </c>
      <c r="O3244" s="646" t="s">
        <v>501</v>
      </c>
    </row>
    <row r="3245" spans="1:15">
      <c r="A3245" s="647">
        <v>3244</v>
      </c>
      <c r="B3245" s="647">
        <v>87550</v>
      </c>
      <c r="C3245" s="646" t="s">
        <v>177</v>
      </c>
      <c r="D3245" s="646">
        <v>80</v>
      </c>
      <c r="F3245" s="654" t="str">
        <f>IF(M3245="R",VLOOKUP(D3245,'Routes and Directions'!$A$2:$D$283,3,FALSE),VLOOKUP(D3245,'Routes and Directions'!$A$2:$D$283,4,FALSE))</f>
        <v>WB</v>
      </c>
      <c r="G3245" s="646" t="s">
        <v>118</v>
      </c>
      <c r="H3245" s="646">
        <v>64.031999999999996</v>
      </c>
      <c r="I3245" s="646">
        <v>65.031999999999996</v>
      </c>
      <c r="J3245" s="646" t="s">
        <v>121</v>
      </c>
      <c r="K3245" s="646">
        <v>165.517</v>
      </c>
      <c r="L3245" s="646">
        <v>166.517</v>
      </c>
      <c r="M3245" s="646" t="s">
        <v>121</v>
      </c>
      <c r="N3245" s="657" t="s">
        <v>121</v>
      </c>
      <c r="O3245" s="646" t="s">
        <v>501</v>
      </c>
    </row>
    <row r="3246" spans="1:15">
      <c r="A3246" s="647">
        <v>3245</v>
      </c>
      <c r="B3246" s="647">
        <v>88300</v>
      </c>
      <c r="C3246" s="646" t="s">
        <v>177</v>
      </c>
      <c r="D3246" s="646">
        <v>80</v>
      </c>
      <c r="F3246" s="654" t="str">
        <f>IF(M3246="R",VLOOKUP(D3246,'Routes and Directions'!$A$2:$D$283,3,FALSE),VLOOKUP(D3246,'Routes and Directions'!$A$2:$D$283,4,FALSE))</f>
        <v>WB</v>
      </c>
      <c r="G3246" s="646" t="s">
        <v>118</v>
      </c>
      <c r="H3246" s="646">
        <v>65.031999999999996</v>
      </c>
      <c r="I3246" s="646">
        <v>66.921999999999997</v>
      </c>
      <c r="K3246" s="646">
        <v>166.517</v>
      </c>
      <c r="L3246" s="646">
        <v>168.40700000000001</v>
      </c>
      <c r="M3246" s="646" t="s">
        <v>121</v>
      </c>
      <c r="N3246" s="657" t="s">
        <v>123</v>
      </c>
      <c r="O3246" s="646" t="s">
        <v>501</v>
      </c>
    </row>
    <row r="3247" spans="1:15">
      <c r="A3247" s="647">
        <v>3246</v>
      </c>
      <c r="B3247" s="647">
        <v>89000</v>
      </c>
      <c r="C3247" s="646" t="s">
        <v>177</v>
      </c>
      <c r="D3247" s="646">
        <v>80</v>
      </c>
      <c r="F3247" s="654" t="str">
        <f>IF(M3247="R",VLOOKUP(D3247,'Routes and Directions'!$A$2:$D$283,3,FALSE),VLOOKUP(D3247,'Routes and Directions'!$A$2:$D$283,4,FALSE))</f>
        <v>WB</v>
      </c>
      <c r="H3247" s="646">
        <v>66.906999999999996</v>
      </c>
      <c r="I3247" s="646">
        <v>69.769000000000005</v>
      </c>
      <c r="K3247" s="646">
        <v>168.40700000000001</v>
      </c>
      <c r="L3247" s="646">
        <v>171.26900000000001</v>
      </c>
      <c r="M3247" s="646" t="s">
        <v>121</v>
      </c>
      <c r="N3247" s="657" t="s">
        <v>123</v>
      </c>
      <c r="O3247" s="646" t="s">
        <v>501</v>
      </c>
    </row>
    <row r="3248" spans="1:15">
      <c r="A3248" s="647">
        <v>3247</v>
      </c>
      <c r="B3248" s="647">
        <v>90000</v>
      </c>
      <c r="C3248" s="646" t="s">
        <v>176</v>
      </c>
      <c r="D3248" s="646">
        <v>80</v>
      </c>
      <c r="F3248" s="654" t="str">
        <f>IF(M3248="R",VLOOKUP(D3248,'Routes and Directions'!$A$2:$D$283,3,FALSE),VLOOKUP(D3248,'Routes and Directions'!$A$2:$D$283,4,FALSE))</f>
        <v>WB</v>
      </c>
      <c r="H3248" s="646">
        <v>0</v>
      </c>
      <c r="I3248" s="646">
        <v>2.2370000000000001</v>
      </c>
      <c r="K3248" s="646">
        <v>171.26900000000001</v>
      </c>
      <c r="L3248" s="646">
        <v>173.506</v>
      </c>
      <c r="M3248" s="646" t="s">
        <v>121</v>
      </c>
      <c r="N3248" s="657" t="s">
        <v>123</v>
      </c>
      <c r="O3248" s="646" t="s">
        <v>501</v>
      </c>
    </row>
    <row r="3249" spans="1:15">
      <c r="A3249" s="647">
        <v>3248</v>
      </c>
      <c r="B3249" s="647">
        <v>90510</v>
      </c>
      <c r="C3249" s="646" t="s">
        <v>176</v>
      </c>
      <c r="D3249" s="646">
        <v>80</v>
      </c>
      <c r="F3249" s="654" t="str">
        <f>IF(M3249="R",VLOOKUP(D3249,'Routes and Directions'!$A$2:$D$283,3,FALSE),VLOOKUP(D3249,'Routes and Directions'!$A$2:$D$283,4,FALSE))</f>
        <v>WB</v>
      </c>
      <c r="G3249" s="646" t="s">
        <v>118</v>
      </c>
      <c r="H3249" s="646">
        <v>2.2370000000000001</v>
      </c>
      <c r="I3249" s="646">
        <v>12.592000000000001</v>
      </c>
      <c r="J3249" s="646" t="s">
        <v>121</v>
      </c>
      <c r="K3249" s="646">
        <v>173.506</v>
      </c>
      <c r="L3249" s="646">
        <v>183.86099999999999</v>
      </c>
      <c r="M3249" s="646" t="s">
        <v>121</v>
      </c>
      <c r="N3249" s="657" t="s">
        <v>121</v>
      </c>
      <c r="O3249" s="646" t="s">
        <v>501</v>
      </c>
    </row>
    <row r="3250" spans="1:15">
      <c r="A3250" s="647">
        <v>3249</v>
      </c>
      <c r="B3250" s="647">
        <v>92700</v>
      </c>
      <c r="C3250" s="646" t="s">
        <v>176</v>
      </c>
      <c r="D3250" s="646">
        <v>80</v>
      </c>
      <c r="F3250" s="654" t="str">
        <f>IF(M3250="R",VLOOKUP(D3250,'Routes and Directions'!$A$2:$D$283,3,FALSE),VLOOKUP(D3250,'Routes and Directions'!$A$2:$D$283,4,FALSE))</f>
        <v>WB</v>
      </c>
      <c r="H3250" s="646">
        <v>13.04</v>
      </c>
      <c r="I3250" s="646">
        <v>31.783000000000001</v>
      </c>
      <c r="K3250" s="646">
        <v>183.86099999999999</v>
      </c>
      <c r="L3250" s="646">
        <v>202.60400000000001</v>
      </c>
      <c r="M3250" s="646" t="s">
        <v>121</v>
      </c>
      <c r="N3250" s="657" t="s">
        <v>123</v>
      </c>
      <c r="O3250" s="646" t="s">
        <v>501</v>
      </c>
    </row>
    <row r="3251" spans="1:15">
      <c r="A3251" s="647">
        <v>3250</v>
      </c>
      <c r="B3251" s="647">
        <v>97900</v>
      </c>
      <c r="C3251" s="646" t="s">
        <v>179</v>
      </c>
      <c r="D3251" s="646">
        <v>80</v>
      </c>
      <c r="F3251" s="654" t="str">
        <f>IF(M3251="R",VLOOKUP(D3251,'Routes and Directions'!$A$2:$D$283,3,FALSE),VLOOKUP(D3251,'Routes and Directions'!$A$2:$D$283,4,FALSE))</f>
        <v>WB</v>
      </c>
      <c r="H3251" s="646">
        <v>0</v>
      </c>
      <c r="I3251" s="646">
        <v>1.593</v>
      </c>
      <c r="K3251" s="646">
        <v>202.60400000000001</v>
      </c>
      <c r="L3251" s="646">
        <v>204.197</v>
      </c>
      <c r="M3251" s="646" t="s">
        <v>121</v>
      </c>
      <c r="N3251" s="657" t="s">
        <v>123</v>
      </c>
      <c r="O3251" s="646" t="s">
        <v>501</v>
      </c>
    </row>
    <row r="3252" spans="1:15">
      <c r="A3252" s="647">
        <v>3251</v>
      </c>
      <c r="B3252" s="647">
        <v>1600</v>
      </c>
      <c r="C3252" s="646" t="s">
        <v>188</v>
      </c>
      <c r="D3252" s="646">
        <v>82</v>
      </c>
      <c r="F3252" s="654" t="str">
        <f>IF(M3252="R",VLOOKUP(D3252,'Routes and Directions'!$A$2:$D$283,3,FALSE),VLOOKUP(D3252,'Routes and Directions'!$A$2:$D$283,4,FALSE))</f>
        <v>NB</v>
      </c>
      <c r="G3252" s="646" t="s">
        <v>118</v>
      </c>
      <c r="H3252" s="646">
        <v>0</v>
      </c>
      <c r="I3252" s="646">
        <v>0.377</v>
      </c>
      <c r="K3252" s="646">
        <v>0</v>
      </c>
      <c r="L3252" s="646">
        <v>0.377</v>
      </c>
      <c r="M3252" s="646" t="s">
        <v>118</v>
      </c>
      <c r="N3252" s="657" t="s">
        <v>123</v>
      </c>
      <c r="O3252" s="646" t="s">
        <v>502</v>
      </c>
    </row>
    <row r="3253" spans="1:15">
      <c r="A3253" s="647">
        <v>3252</v>
      </c>
      <c r="B3253" s="647">
        <v>1700</v>
      </c>
      <c r="C3253" s="646" t="s">
        <v>188</v>
      </c>
      <c r="D3253" s="646">
        <v>82</v>
      </c>
      <c r="F3253" s="654" t="str">
        <f>IF(M3253="R",VLOOKUP(D3253,'Routes and Directions'!$A$2:$D$283,3,FALSE),VLOOKUP(D3253,'Routes and Directions'!$A$2:$D$283,4,FALSE))</f>
        <v>NB</v>
      </c>
      <c r="H3253" s="646">
        <v>0.34599999999999997</v>
      </c>
      <c r="I3253" s="646">
        <v>6.2709999999999999</v>
      </c>
      <c r="K3253" s="646">
        <v>0.377</v>
      </c>
      <c r="L3253" s="646">
        <v>6.3019999999999996</v>
      </c>
      <c r="M3253" s="646" t="s">
        <v>118</v>
      </c>
      <c r="N3253" s="657" t="s">
        <v>123</v>
      </c>
      <c r="O3253" s="646" t="s">
        <v>502</v>
      </c>
    </row>
    <row r="3254" spans="1:15">
      <c r="A3254" s="647">
        <v>3253</v>
      </c>
      <c r="B3254" s="647">
        <v>1700</v>
      </c>
      <c r="C3254" s="646" t="s">
        <v>188</v>
      </c>
      <c r="D3254" s="646">
        <v>82</v>
      </c>
      <c r="F3254" s="654" t="str">
        <f>IF(M3254="R",VLOOKUP(D3254,'Routes and Directions'!$A$2:$D$283,3,FALSE),VLOOKUP(D3254,'Routes and Directions'!$A$2:$D$283,4,FALSE))</f>
        <v>NB</v>
      </c>
      <c r="H3254" s="646">
        <v>6.2709999999999999</v>
      </c>
      <c r="I3254" s="646">
        <v>7.31</v>
      </c>
      <c r="K3254" s="646">
        <v>6.3019999999999996</v>
      </c>
      <c r="L3254" s="646">
        <v>7.3410000000000002</v>
      </c>
      <c r="M3254" s="646" t="s">
        <v>118</v>
      </c>
      <c r="N3254" s="657" t="s">
        <v>115</v>
      </c>
      <c r="O3254" s="646" t="s">
        <v>502</v>
      </c>
    </row>
    <row r="3255" spans="1:15">
      <c r="A3255" s="647">
        <v>3254</v>
      </c>
      <c r="B3255" s="647">
        <v>5090</v>
      </c>
      <c r="C3255" s="646" t="s">
        <v>188</v>
      </c>
      <c r="D3255" s="646">
        <v>82</v>
      </c>
      <c r="F3255" s="654" t="str">
        <f>IF(M3255="R",VLOOKUP(D3255,'Routes and Directions'!$A$2:$D$283,3,FALSE),VLOOKUP(D3255,'Routes and Directions'!$A$2:$D$283,4,FALSE))</f>
        <v>NB</v>
      </c>
      <c r="G3255" s="646" t="s">
        <v>118</v>
      </c>
      <c r="H3255" s="646">
        <v>7.31</v>
      </c>
      <c r="I3255" s="646">
        <v>8.2159999999999993</v>
      </c>
      <c r="K3255" s="646">
        <v>7.3410000000000002</v>
      </c>
      <c r="L3255" s="646">
        <v>8.2469999999999999</v>
      </c>
      <c r="M3255" s="646" t="s">
        <v>118</v>
      </c>
      <c r="N3255" s="657" t="s">
        <v>123</v>
      </c>
      <c r="O3255" s="646" t="s">
        <v>502</v>
      </c>
    </row>
    <row r="3256" spans="1:15">
      <c r="A3256" s="647">
        <v>3255</v>
      </c>
      <c r="B3256" s="647">
        <v>5473</v>
      </c>
      <c r="C3256" s="646" t="s">
        <v>188</v>
      </c>
      <c r="D3256" s="646">
        <v>82</v>
      </c>
      <c r="F3256" s="654" t="str">
        <f>IF(M3256="R",VLOOKUP(D3256,'Routes and Directions'!$A$2:$D$283,3,FALSE),VLOOKUP(D3256,'Routes and Directions'!$A$2:$D$283,4,FALSE))</f>
        <v>NB</v>
      </c>
      <c r="G3256" s="646" t="s">
        <v>118</v>
      </c>
      <c r="H3256" s="646">
        <v>8.2159999999999993</v>
      </c>
      <c r="I3256" s="646">
        <v>8.6059999999999999</v>
      </c>
      <c r="J3256" s="646" t="s">
        <v>118</v>
      </c>
      <c r="K3256" s="646">
        <v>8.2469999999999999</v>
      </c>
      <c r="L3256" s="646">
        <v>8.6370000000000005</v>
      </c>
      <c r="M3256" s="646" t="s">
        <v>118</v>
      </c>
      <c r="N3256" s="657" t="s">
        <v>118</v>
      </c>
      <c r="O3256" s="646" t="s">
        <v>502</v>
      </c>
    </row>
    <row r="3257" spans="1:15">
      <c r="A3257" s="647">
        <v>3256</v>
      </c>
      <c r="B3257" s="647">
        <v>5830</v>
      </c>
      <c r="C3257" s="646" t="s">
        <v>188</v>
      </c>
      <c r="D3257" s="646">
        <v>82</v>
      </c>
      <c r="F3257" s="654" t="str">
        <f>IF(M3257="R",VLOOKUP(D3257,'Routes and Directions'!$A$2:$D$283,3,FALSE),VLOOKUP(D3257,'Routes and Directions'!$A$2:$D$283,4,FALSE))</f>
        <v>NB</v>
      </c>
      <c r="H3257" s="646">
        <v>8.23</v>
      </c>
      <c r="I3257" s="646">
        <v>10.388</v>
      </c>
      <c r="K3257" s="646">
        <v>8.6370000000000005</v>
      </c>
      <c r="L3257" s="646">
        <v>10.795</v>
      </c>
      <c r="M3257" s="646" t="s">
        <v>118</v>
      </c>
      <c r="N3257" s="657" t="s">
        <v>123</v>
      </c>
      <c r="O3257" s="646" t="s">
        <v>502</v>
      </c>
    </row>
    <row r="3258" spans="1:15">
      <c r="A3258" s="647">
        <v>3257</v>
      </c>
      <c r="B3258" s="647">
        <v>7640</v>
      </c>
      <c r="C3258" s="646" t="s">
        <v>188</v>
      </c>
      <c r="D3258" s="646">
        <v>82</v>
      </c>
      <c r="F3258" s="654" t="str">
        <f>IF(M3258="R",VLOOKUP(D3258,'Routes and Directions'!$A$2:$D$283,3,FALSE),VLOOKUP(D3258,'Routes and Directions'!$A$2:$D$283,4,FALSE))</f>
        <v>NB</v>
      </c>
      <c r="G3258" s="646" t="s">
        <v>118</v>
      </c>
      <c r="H3258" s="646">
        <v>10.388</v>
      </c>
      <c r="I3258" s="646">
        <v>10.427</v>
      </c>
      <c r="K3258" s="646">
        <v>10.795</v>
      </c>
      <c r="L3258" s="646">
        <v>10.834</v>
      </c>
      <c r="M3258" s="646" t="s">
        <v>118</v>
      </c>
      <c r="N3258" s="657" t="s">
        <v>115</v>
      </c>
      <c r="O3258" s="646" t="s">
        <v>502</v>
      </c>
    </row>
    <row r="3259" spans="1:15">
      <c r="A3259" s="647">
        <v>3258</v>
      </c>
      <c r="B3259" s="647">
        <v>7650</v>
      </c>
      <c r="C3259" s="646" t="s">
        <v>188</v>
      </c>
      <c r="D3259" s="646">
        <v>82</v>
      </c>
      <c r="F3259" s="654" t="str">
        <f>IF(M3259="R",VLOOKUP(D3259,'Routes and Directions'!$A$2:$D$283,3,FALSE),VLOOKUP(D3259,'Routes and Directions'!$A$2:$D$283,4,FALSE))</f>
        <v>NB</v>
      </c>
      <c r="G3259" s="646" t="s">
        <v>118</v>
      </c>
      <c r="H3259" s="646">
        <v>10.427</v>
      </c>
      <c r="I3259" s="646">
        <v>11.427</v>
      </c>
      <c r="K3259" s="646">
        <v>10.834</v>
      </c>
      <c r="L3259" s="646">
        <v>11.834</v>
      </c>
      <c r="M3259" s="646" t="s">
        <v>118</v>
      </c>
      <c r="N3259" s="657" t="s">
        <v>123</v>
      </c>
      <c r="O3259" s="646" t="s">
        <v>502</v>
      </c>
    </row>
    <row r="3260" spans="1:15">
      <c r="A3260" s="647">
        <v>3259</v>
      </c>
      <c r="B3260" s="647">
        <v>8100</v>
      </c>
      <c r="C3260" s="646" t="s">
        <v>188</v>
      </c>
      <c r="D3260" s="646">
        <v>82</v>
      </c>
      <c r="F3260" s="654" t="str">
        <f>IF(M3260="R",VLOOKUP(D3260,'Routes and Directions'!$A$2:$D$283,3,FALSE),VLOOKUP(D3260,'Routes and Directions'!$A$2:$D$283,4,FALSE))</f>
        <v>NB</v>
      </c>
      <c r="H3260" s="646">
        <v>11.38</v>
      </c>
      <c r="I3260" s="646">
        <v>11.6</v>
      </c>
      <c r="K3260" s="646">
        <v>11.834</v>
      </c>
      <c r="L3260" s="646">
        <v>12.054</v>
      </c>
      <c r="M3260" s="646" t="s">
        <v>118</v>
      </c>
      <c r="N3260" s="657" t="s">
        <v>123</v>
      </c>
      <c r="O3260" s="646" t="s">
        <v>502</v>
      </c>
    </row>
    <row r="3261" spans="1:15">
      <c r="A3261" s="647">
        <v>3260</v>
      </c>
      <c r="B3261" s="647">
        <v>8100</v>
      </c>
      <c r="C3261" s="646" t="s">
        <v>188</v>
      </c>
      <c r="D3261" s="646">
        <v>82</v>
      </c>
      <c r="F3261" s="654" t="str">
        <f>IF(M3261="R",VLOOKUP(D3261,'Routes and Directions'!$A$2:$D$283,3,FALSE),VLOOKUP(D3261,'Routes and Directions'!$A$2:$D$283,4,FALSE))</f>
        <v>NB</v>
      </c>
      <c r="H3261" s="646">
        <v>11.6</v>
      </c>
      <c r="I3261" s="646">
        <v>12.04</v>
      </c>
      <c r="K3261" s="646">
        <v>12.054</v>
      </c>
      <c r="L3261" s="646">
        <v>12.494</v>
      </c>
      <c r="M3261" s="646" t="s">
        <v>118</v>
      </c>
      <c r="N3261" s="657" t="s">
        <v>115</v>
      </c>
      <c r="O3261" s="646" t="s">
        <v>502</v>
      </c>
    </row>
    <row r="3262" spans="1:15">
      <c r="A3262" s="647">
        <v>3261</v>
      </c>
      <c r="B3262" s="647">
        <v>8100</v>
      </c>
      <c r="C3262" s="646" t="s">
        <v>188</v>
      </c>
      <c r="D3262" s="646">
        <v>82</v>
      </c>
      <c r="F3262" s="654" t="str">
        <f>IF(M3262="R",VLOOKUP(D3262,'Routes and Directions'!$A$2:$D$283,3,FALSE),VLOOKUP(D3262,'Routes and Directions'!$A$2:$D$283,4,FALSE))</f>
        <v>NB</v>
      </c>
      <c r="H3262" s="646">
        <v>12.04</v>
      </c>
      <c r="I3262" s="646">
        <v>12.19</v>
      </c>
      <c r="K3262" s="646">
        <v>12.494</v>
      </c>
      <c r="L3262" s="646">
        <v>12.644</v>
      </c>
      <c r="M3262" s="646" t="s">
        <v>118</v>
      </c>
      <c r="N3262" s="657" t="s">
        <v>123</v>
      </c>
      <c r="O3262" s="646" t="s">
        <v>502</v>
      </c>
    </row>
    <row r="3263" spans="1:15">
      <c r="A3263" s="647">
        <v>3262</v>
      </c>
      <c r="B3263" s="647">
        <v>8100</v>
      </c>
      <c r="C3263" s="646" t="s">
        <v>188</v>
      </c>
      <c r="D3263" s="646">
        <v>82</v>
      </c>
      <c r="F3263" s="654" t="str">
        <f>IF(M3263="R",VLOOKUP(D3263,'Routes and Directions'!$A$2:$D$283,3,FALSE),VLOOKUP(D3263,'Routes and Directions'!$A$2:$D$283,4,FALSE))</f>
        <v>NB</v>
      </c>
      <c r="H3263" s="646">
        <v>12.19</v>
      </c>
      <c r="I3263" s="646">
        <v>12.266999999999999</v>
      </c>
      <c r="K3263" s="646">
        <v>12.644</v>
      </c>
      <c r="L3263" s="646">
        <v>12.721</v>
      </c>
      <c r="M3263" s="646" t="s">
        <v>118</v>
      </c>
      <c r="N3263" s="657" t="s">
        <v>115</v>
      </c>
      <c r="O3263" s="646" t="s">
        <v>502</v>
      </c>
    </row>
    <row r="3264" spans="1:15">
      <c r="A3264" s="647">
        <v>3263</v>
      </c>
      <c r="B3264" s="647">
        <v>8100</v>
      </c>
      <c r="C3264" s="646" t="s">
        <v>188</v>
      </c>
      <c r="D3264" s="646">
        <v>82</v>
      </c>
      <c r="F3264" s="654" t="str">
        <f>IF(M3264="R",VLOOKUP(D3264,'Routes and Directions'!$A$2:$D$283,3,FALSE),VLOOKUP(D3264,'Routes and Directions'!$A$2:$D$283,4,FALSE))</f>
        <v>NB</v>
      </c>
      <c r="H3264" s="646">
        <v>12.266999999999999</v>
      </c>
      <c r="I3264" s="646">
        <v>26.37</v>
      </c>
      <c r="K3264" s="646">
        <v>12.721</v>
      </c>
      <c r="L3264" s="646">
        <v>26.824000000000002</v>
      </c>
      <c r="M3264" s="646" t="s">
        <v>118</v>
      </c>
      <c r="N3264" s="657" t="s">
        <v>123</v>
      </c>
      <c r="O3264" s="646" t="s">
        <v>502</v>
      </c>
    </row>
    <row r="3265" spans="1:15">
      <c r="A3265" s="647">
        <v>3264</v>
      </c>
      <c r="B3265" s="647">
        <v>17300</v>
      </c>
      <c r="C3265" s="646" t="s">
        <v>190</v>
      </c>
      <c r="D3265" s="646">
        <v>82</v>
      </c>
      <c r="F3265" s="654" t="str">
        <f>IF(M3265="R",VLOOKUP(D3265,'Routes and Directions'!$A$2:$D$283,3,FALSE),VLOOKUP(D3265,'Routes and Directions'!$A$2:$D$283,4,FALSE))</f>
        <v>NB</v>
      </c>
      <c r="H3265" s="646">
        <v>0</v>
      </c>
      <c r="I3265" s="646">
        <v>4.9039999999999999</v>
      </c>
      <c r="K3265" s="646">
        <v>26.824000000000002</v>
      </c>
      <c r="L3265" s="646">
        <v>31.728000000000002</v>
      </c>
      <c r="M3265" s="646" t="s">
        <v>118</v>
      </c>
      <c r="N3265" s="657" t="s">
        <v>123</v>
      </c>
      <c r="O3265" s="646" t="s">
        <v>502</v>
      </c>
    </row>
    <row r="3266" spans="1:15">
      <c r="A3266" s="647">
        <v>3265</v>
      </c>
      <c r="B3266" s="647">
        <v>17300</v>
      </c>
      <c r="C3266" s="646" t="s">
        <v>190</v>
      </c>
      <c r="D3266" s="646">
        <v>82</v>
      </c>
      <c r="F3266" s="654" t="str">
        <f>IF(M3266="R",VLOOKUP(D3266,'Routes and Directions'!$A$2:$D$283,3,FALSE),VLOOKUP(D3266,'Routes and Directions'!$A$2:$D$283,4,FALSE))</f>
        <v>NB</v>
      </c>
      <c r="H3266" s="646">
        <v>4.9039999999999999</v>
      </c>
      <c r="I3266" s="646">
        <v>5.0359999999999996</v>
      </c>
      <c r="K3266" s="646">
        <v>31.728000000000002</v>
      </c>
      <c r="L3266" s="646">
        <v>31.86</v>
      </c>
      <c r="M3266" s="646" t="s">
        <v>118</v>
      </c>
      <c r="N3266" s="657" t="s">
        <v>115</v>
      </c>
      <c r="O3266" s="646" t="s">
        <v>502</v>
      </c>
    </row>
    <row r="3267" spans="1:15">
      <c r="A3267" s="647">
        <v>3266</v>
      </c>
      <c r="B3267" s="647">
        <v>17300</v>
      </c>
      <c r="C3267" s="646" t="s">
        <v>190</v>
      </c>
      <c r="D3267" s="646">
        <v>82</v>
      </c>
      <c r="F3267" s="654" t="str">
        <f>IF(M3267="R",VLOOKUP(D3267,'Routes and Directions'!$A$2:$D$283,3,FALSE),VLOOKUP(D3267,'Routes and Directions'!$A$2:$D$283,4,FALSE))</f>
        <v>NB</v>
      </c>
      <c r="H3267" s="646">
        <v>5.0359999999999996</v>
      </c>
      <c r="I3267" s="646">
        <v>5.8140000000000001</v>
      </c>
      <c r="K3267" s="646">
        <v>31.86</v>
      </c>
      <c r="L3267" s="646">
        <v>32.637999999999998</v>
      </c>
      <c r="M3267" s="646" t="s">
        <v>118</v>
      </c>
      <c r="N3267" s="657" t="s">
        <v>123</v>
      </c>
      <c r="O3267" s="646" t="s">
        <v>502</v>
      </c>
    </row>
    <row r="3268" spans="1:15">
      <c r="A3268" s="647">
        <v>3267</v>
      </c>
      <c r="B3268" s="647">
        <v>17300</v>
      </c>
      <c r="C3268" s="646" t="s">
        <v>190</v>
      </c>
      <c r="D3268" s="646">
        <v>82</v>
      </c>
      <c r="F3268" s="654" t="str">
        <f>IF(M3268="R",VLOOKUP(D3268,'Routes and Directions'!$A$2:$D$283,3,FALSE),VLOOKUP(D3268,'Routes and Directions'!$A$2:$D$283,4,FALSE))</f>
        <v>NB</v>
      </c>
      <c r="H3268" s="646">
        <v>5.8140000000000001</v>
      </c>
      <c r="I3268" s="646">
        <v>6.44</v>
      </c>
      <c r="K3268" s="646">
        <v>32.637999999999998</v>
      </c>
      <c r="L3268" s="646">
        <v>33.264000000000003</v>
      </c>
      <c r="M3268" s="646" t="s">
        <v>118</v>
      </c>
      <c r="N3268" s="657" t="s">
        <v>115</v>
      </c>
      <c r="O3268" s="646" t="s">
        <v>502</v>
      </c>
    </row>
    <row r="3269" spans="1:15">
      <c r="A3269" s="647">
        <v>3268</v>
      </c>
      <c r="B3269" s="647">
        <v>17300</v>
      </c>
      <c r="C3269" s="646" t="s">
        <v>190</v>
      </c>
      <c r="D3269" s="646">
        <v>82</v>
      </c>
      <c r="F3269" s="654" t="str">
        <f>IF(M3269="R",VLOOKUP(D3269,'Routes and Directions'!$A$2:$D$283,3,FALSE),VLOOKUP(D3269,'Routes and Directions'!$A$2:$D$283,4,FALSE))</f>
        <v>NB</v>
      </c>
      <c r="H3269" s="646">
        <v>6.44</v>
      </c>
      <c r="I3269" s="646">
        <v>6.5620000000000003</v>
      </c>
      <c r="K3269" s="646">
        <v>33.264000000000003</v>
      </c>
      <c r="L3269" s="646">
        <v>33.386000000000003</v>
      </c>
      <c r="M3269" s="646" t="s">
        <v>118</v>
      </c>
      <c r="N3269" s="657" t="s">
        <v>123</v>
      </c>
      <c r="O3269" s="646" t="s">
        <v>502</v>
      </c>
    </row>
    <row r="3270" spans="1:15">
      <c r="A3270" s="647">
        <v>3269</v>
      </c>
      <c r="B3270" s="647">
        <v>17300</v>
      </c>
      <c r="C3270" s="646" t="s">
        <v>190</v>
      </c>
      <c r="D3270" s="646">
        <v>82</v>
      </c>
      <c r="F3270" s="654" t="str">
        <f>IF(M3270="R",VLOOKUP(D3270,'Routes and Directions'!$A$2:$D$283,3,FALSE),VLOOKUP(D3270,'Routes and Directions'!$A$2:$D$283,4,FALSE))</f>
        <v>NB</v>
      </c>
      <c r="H3270" s="646">
        <v>6.5620000000000003</v>
      </c>
      <c r="I3270" s="646">
        <v>6.57</v>
      </c>
      <c r="K3270" s="646">
        <v>33.386000000000003</v>
      </c>
      <c r="L3270" s="646">
        <v>33.393999999999998</v>
      </c>
      <c r="M3270" s="646" t="s">
        <v>118</v>
      </c>
      <c r="N3270" s="657" t="s">
        <v>115</v>
      </c>
      <c r="O3270" s="646" t="s">
        <v>502</v>
      </c>
    </row>
    <row r="3271" spans="1:15">
      <c r="A3271" s="647">
        <v>3270</v>
      </c>
      <c r="B3271" s="647">
        <v>17300</v>
      </c>
      <c r="C3271" s="646" t="s">
        <v>190</v>
      </c>
      <c r="D3271" s="646">
        <v>82</v>
      </c>
      <c r="F3271" s="654" t="str">
        <f>IF(M3271="R",VLOOKUP(D3271,'Routes and Directions'!$A$2:$D$283,3,FALSE),VLOOKUP(D3271,'Routes and Directions'!$A$2:$D$283,4,FALSE))</f>
        <v>NB</v>
      </c>
      <c r="H3271" s="646">
        <v>6.57</v>
      </c>
      <c r="I3271" s="646">
        <v>7.0519999999999996</v>
      </c>
      <c r="K3271" s="646">
        <v>33.393999999999998</v>
      </c>
      <c r="L3271" s="646">
        <v>33.875999999999998</v>
      </c>
      <c r="M3271" s="646" t="s">
        <v>118</v>
      </c>
      <c r="N3271" s="657" t="s">
        <v>123</v>
      </c>
      <c r="O3271" s="646" t="s">
        <v>502</v>
      </c>
    </row>
    <row r="3272" spans="1:15">
      <c r="A3272" s="647">
        <v>3271</v>
      </c>
      <c r="B3272" s="647">
        <v>17300</v>
      </c>
      <c r="C3272" s="646" t="s">
        <v>190</v>
      </c>
      <c r="D3272" s="646">
        <v>82</v>
      </c>
      <c r="F3272" s="654" t="str">
        <f>IF(M3272="R",VLOOKUP(D3272,'Routes and Directions'!$A$2:$D$283,3,FALSE),VLOOKUP(D3272,'Routes and Directions'!$A$2:$D$283,4,FALSE))</f>
        <v>NB</v>
      </c>
      <c r="H3272" s="646">
        <v>7.0519999999999996</v>
      </c>
      <c r="I3272" s="646">
        <v>7.2519999999999998</v>
      </c>
      <c r="K3272" s="646">
        <v>33.875999999999998</v>
      </c>
      <c r="L3272" s="646">
        <v>34.076000000000001</v>
      </c>
      <c r="M3272" s="646" t="s">
        <v>118</v>
      </c>
      <c r="N3272" s="657" t="s">
        <v>115</v>
      </c>
      <c r="O3272" s="646" t="s">
        <v>502</v>
      </c>
    </row>
    <row r="3273" spans="1:15">
      <c r="A3273" s="647">
        <v>3272</v>
      </c>
      <c r="B3273" s="647">
        <v>17300</v>
      </c>
      <c r="C3273" s="646" t="s">
        <v>190</v>
      </c>
      <c r="D3273" s="646">
        <v>82</v>
      </c>
      <c r="F3273" s="654" t="str">
        <f>IF(M3273="R",VLOOKUP(D3273,'Routes and Directions'!$A$2:$D$283,3,FALSE),VLOOKUP(D3273,'Routes and Directions'!$A$2:$D$283,4,FALSE))</f>
        <v>NB</v>
      </c>
      <c r="H3273" s="646">
        <v>7.2519999999999998</v>
      </c>
      <c r="I3273" s="646">
        <v>11.826000000000001</v>
      </c>
      <c r="K3273" s="646">
        <v>34.076000000000001</v>
      </c>
      <c r="L3273" s="646">
        <v>38.65</v>
      </c>
      <c r="M3273" s="646" t="s">
        <v>118</v>
      </c>
      <c r="N3273" s="657" t="s">
        <v>123</v>
      </c>
      <c r="O3273" s="646" t="s">
        <v>502</v>
      </c>
    </row>
    <row r="3274" spans="1:15">
      <c r="A3274" s="647">
        <v>3273</v>
      </c>
      <c r="B3274" s="647">
        <v>17300</v>
      </c>
      <c r="C3274" s="646" t="s">
        <v>190</v>
      </c>
      <c r="D3274" s="646">
        <v>82</v>
      </c>
      <c r="F3274" s="654" t="str">
        <f>IF(M3274="R",VLOOKUP(D3274,'Routes and Directions'!$A$2:$D$283,3,FALSE),VLOOKUP(D3274,'Routes and Directions'!$A$2:$D$283,4,FALSE))</f>
        <v>NB</v>
      </c>
      <c r="H3274" s="646">
        <v>11.826000000000001</v>
      </c>
      <c r="I3274" s="646">
        <v>15.273999999999999</v>
      </c>
      <c r="K3274" s="646">
        <v>38.65</v>
      </c>
      <c r="L3274" s="646">
        <v>42.097999999999999</v>
      </c>
      <c r="M3274" s="646" t="s">
        <v>118</v>
      </c>
      <c r="N3274" s="657" t="s">
        <v>115</v>
      </c>
      <c r="O3274" s="646" t="s">
        <v>502</v>
      </c>
    </row>
    <row r="3275" spans="1:15">
      <c r="A3275" s="647">
        <v>3274</v>
      </c>
      <c r="B3275" s="647">
        <v>17300</v>
      </c>
      <c r="C3275" s="646" t="s">
        <v>190</v>
      </c>
      <c r="D3275" s="646">
        <v>82</v>
      </c>
      <c r="F3275" s="654" t="str">
        <f>IF(M3275="R",VLOOKUP(D3275,'Routes and Directions'!$A$2:$D$283,3,FALSE),VLOOKUP(D3275,'Routes and Directions'!$A$2:$D$283,4,FALSE))</f>
        <v>NB</v>
      </c>
      <c r="H3275" s="646">
        <v>15.273999999999999</v>
      </c>
      <c r="I3275" s="646">
        <v>21.91</v>
      </c>
      <c r="K3275" s="646">
        <v>42.097999999999999</v>
      </c>
      <c r="L3275" s="646">
        <v>48.734000000000002</v>
      </c>
      <c r="M3275" s="646" t="s">
        <v>118</v>
      </c>
      <c r="N3275" s="657" t="s">
        <v>123</v>
      </c>
      <c r="O3275" s="646" t="s">
        <v>502</v>
      </c>
    </row>
    <row r="3276" spans="1:15">
      <c r="A3276" s="647">
        <v>3275</v>
      </c>
      <c r="B3276" s="647">
        <v>17300</v>
      </c>
      <c r="C3276" s="646" t="s">
        <v>190</v>
      </c>
      <c r="D3276" s="646">
        <v>82</v>
      </c>
      <c r="F3276" s="654" t="str">
        <f>IF(M3276="R",VLOOKUP(D3276,'Routes and Directions'!$A$2:$D$283,3,FALSE),VLOOKUP(D3276,'Routes and Directions'!$A$2:$D$283,4,FALSE))</f>
        <v>NB</v>
      </c>
      <c r="H3276" s="646">
        <v>21.91</v>
      </c>
      <c r="I3276" s="646">
        <v>22.37</v>
      </c>
      <c r="K3276" s="646">
        <v>48.734000000000002</v>
      </c>
      <c r="L3276" s="646">
        <v>49.194000000000003</v>
      </c>
      <c r="M3276" s="646" t="s">
        <v>118</v>
      </c>
      <c r="N3276" s="657" t="s">
        <v>115</v>
      </c>
      <c r="O3276" s="646" t="s">
        <v>502</v>
      </c>
    </row>
    <row r="3277" spans="1:15">
      <c r="A3277" s="647">
        <v>3276</v>
      </c>
      <c r="B3277" s="647">
        <v>17300</v>
      </c>
      <c r="C3277" s="646" t="s">
        <v>190</v>
      </c>
      <c r="D3277" s="646">
        <v>82</v>
      </c>
      <c r="F3277" s="654" t="str">
        <f>IF(M3277="R",VLOOKUP(D3277,'Routes and Directions'!$A$2:$D$283,3,FALSE),VLOOKUP(D3277,'Routes and Directions'!$A$2:$D$283,4,FALSE))</f>
        <v>NB</v>
      </c>
      <c r="H3277" s="646">
        <v>22.37</v>
      </c>
      <c r="I3277" s="646">
        <v>24.928999999999998</v>
      </c>
      <c r="K3277" s="646">
        <v>49.194000000000003</v>
      </c>
      <c r="L3277" s="646">
        <v>51.753</v>
      </c>
      <c r="M3277" s="646" t="s">
        <v>118</v>
      </c>
      <c r="N3277" s="657" t="s">
        <v>123</v>
      </c>
      <c r="O3277" s="646" t="s">
        <v>502</v>
      </c>
    </row>
    <row r="3278" spans="1:15">
      <c r="A3278" s="647">
        <v>3277</v>
      </c>
      <c r="B3278" s="647">
        <v>17300</v>
      </c>
      <c r="C3278" s="646" t="s">
        <v>190</v>
      </c>
      <c r="D3278" s="646">
        <v>82</v>
      </c>
      <c r="F3278" s="654" t="str">
        <f>IF(M3278="R",VLOOKUP(D3278,'Routes and Directions'!$A$2:$D$283,3,FALSE),VLOOKUP(D3278,'Routes and Directions'!$A$2:$D$283,4,FALSE))</f>
        <v>NB</v>
      </c>
      <c r="H3278" s="646">
        <v>24.928999999999998</v>
      </c>
      <c r="I3278" s="646">
        <v>25.15</v>
      </c>
      <c r="K3278" s="646">
        <v>51.753</v>
      </c>
      <c r="L3278" s="646">
        <v>51.973999999999997</v>
      </c>
      <c r="M3278" s="646" t="s">
        <v>118</v>
      </c>
      <c r="N3278" s="657" t="s">
        <v>115</v>
      </c>
      <c r="O3278" s="646" t="s">
        <v>502</v>
      </c>
    </row>
    <row r="3279" spans="1:15">
      <c r="A3279" s="647">
        <v>3278</v>
      </c>
      <c r="B3279" s="647">
        <v>31000</v>
      </c>
      <c r="C3279" s="646" t="s">
        <v>187</v>
      </c>
      <c r="D3279" s="646">
        <v>82</v>
      </c>
      <c r="F3279" s="654" t="str">
        <f>IF(M3279="R",VLOOKUP(D3279,'Routes and Directions'!$A$2:$D$283,3,FALSE),VLOOKUP(D3279,'Routes and Directions'!$A$2:$D$283,4,FALSE))</f>
        <v>NB</v>
      </c>
      <c r="H3279" s="646">
        <v>0</v>
      </c>
      <c r="I3279" s="646">
        <v>0.16900000000000001</v>
      </c>
      <c r="K3279" s="646">
        <v>51.973999999999997</v>
      </c>
      <c r="L3279" s="646">
        <v>52.143000000000001</v>
      </c>
      <c r="M3279" s="646" t="s">
        <v>118</v>
      </c>
      <c r="N3279" s="657" t="s">
        <v>115</v>
      </c>
      <c r="O3279" s="646" t="s">
        <v>502</v>
      </c>
    </row>
    <row r="3280" spans="1:15">
      <c r="A3280" s="647">
        <v>3279</v>
      </c>
      <c r="B3280" s="647">
        <v>31100</v>
      </c>
      <c r="C3280" s="646" t="s">
        <v>187</v>
      </c>
      <c r="D3280" s="646">
        <v>82</v>
      </c>
      <c r="F3280" s="654" t="str">
        <f>IF(M3280="R",VLOOKUP(D3280,'Routes and Directions'!$A$2:$D$283,3,FALSE),VLOOKUP(D3280,'Routes and Directions'!$A$2:$D$283,4,FALSE))</f>
        <v>NB</v>
      </c>
      <c r="G3280" s="646" t="s">
        <v>118</v>
      </c>
      <c r="H3280" s="646">
        <v>0.16900000000000001</v>
      </c>
      <c r="I3280" s="646">
        <v>0.20799999999999999</v>
      </c>
      <c r="K3280" s="646">
        <v>52.143000000000001</v>
      </c>
      <c r="L3280" s="646">
        <v>52.182000000000002</v>
      </c>
      <c r="M3280" s="646" t="s">
        <v>118</v>
      </c>
      <c r="N3280" s="657" t="s">
        <v>115</v>
      </c>
      <c r="O3280" s="646" t="s">
        <v>502</v>
      </c>
    </row>
    <row r="3281" spans="1:15">
      <c r="A3281" s="647">
        <v>3280</v>
      </c>
      <c r="B3281" s="647">
        <v>1600</v>
      </c>
      <c r="C3281" s="646" t="s">
        <v>188</v>
      </c>
      <c r="D3281" s="646">
        <v>82</v>
      </c>
      <c r="F3281" s="654" t="str">
        <f>IF(M3281="R",VLOOKUP(D3281,'Routes and Directions'!$A$2:$D$283,3,FALSE),VLOOKUP(D3281,'Routes and Directions'!$A$2:$D$283,4,FALSE))</f>
        <v>SB</v>
      </c>
      <c r="G3281" s="646" t="s">
        <v>118</v>
      </c>
      <c r="H3281" s="646">
        <v>0</v>
      </c>
      <c r="I3281" s="646">
        <v>0.377</v>
      </c>
      <c r="K3281" s="646">
        <v>0</v>
      </c>
      <c r="L3281" s="646">
        <v>0.377</v>
      </c>
      <c r="M3281" s="646" t="s">
        <v>121</v>
      </c>
      <c r="N3281" s="657" t="s">
        <v>123</v>
      </c>
      <c r="O3281" s="646" t="s">
        <v>503</v>
      </c>
    </row>
    <row r="3282" spans="1:15">
      <c r="A3282" s="647">
        <v>3281</v>
      </c>
      <c r="B3282" s="647">
        <v>1700</v>
      </c>
      <c r="C3282" s="646" t="s">
        <v>188</v>
      </c>
      <c r="D3282" s="646">
        <v>82</v>
      </c>
      <c r="F3282" s="654" t="str">
        <f>IF(M3282="R",VLOOKUP(D3282,'Routes and Directions'!$A$2:$D$283,3,FALSE),VLOOKUP(D3282,'Routes and Directions'!$A$2:$D$283,4,FALSE))</f>
        <v>SB</v>
      </c>
      <c r="H3282" s="646">
        <v>0.34599999999999997</v>
      </c>
      <c r="I3282" s="646">
        <v>6.2709999999999999</v>
      </c>
      <c r="K3282" s="646">
        <v>0.377</v>
      </c>
      <c r="L3282" s="646">
        <v>6.3019999999999996</v>
      </c>
      <c r="M3282" s="646" t="s">
        <v>121</v>
      </c>
      <c r="N3282" s="657" t="s">
        <v>123</v>
      </c>
      <c r="O3282" s="646" t="s">
        <v>503</v>
      </c>
    </row>
    <row r="3283" spans="1:15">
      <c r="A3283" s="647">
        <v>3282</v>
      </c>
      <c r="B3283" s="647">
        <v>1700</v>
      </c>
      <c r="C3283" s="646" t="s">
        <v>188</v>
      </c>
      <c r="D3283" s="646">
        <v>82</v>
      </c>
      <c r="F3283" s="654" t="str">
        <f>IF(M3283="R",VLOOKUP(D3283,'Routes and Directions'!$A$2:$D$283,3,FALSE),VLOOKUP(D3283,'Routes and Directions'!$A$2:$D$283,4,FALSE))</f>
        <v>SB</v>
      </c>
      <c r="H3283" s="646">
        <v>6.2709999999999999</v>
      </c>
      <c r="I3283" s="646">
        <v>7.31</v>
      </c>
      <c r="K3283" s="646">
        <v>6.3019999999999996</v>
      </c>
      <c r="L3283" s="646">
        <v>7.3410000000000002</v>
      </c>
      <c r="M3283" s="646" t="s">
        <v>121</v>
      </c>
      <c r="N3283" s="657" t="s">
        <v>115</v>
      </c>
      <c r="O3283" s="646" t="s">
        <v>503</v>
      </c>
    </row>
    <row r="3284" spans="1:15">
      <c r="A3284" s="647">
        <v>3283</v>
      </c>
      <c r="B3284" s="647">
        <v>5090</v>
      </c>
      <c r="C3284" s="646" t="s">
        <v>188</v>
      </c>
      <c r="D3284" s="646">
        <v>82</v>
      </c>
      <c r="F3284" s="654" t="str">
        <f>IF(M3284="R",VLOOKUP(D3284,'Routes and Directions'!$A$2:$D$283,3,FALSE),VLOOKUP(D3284,'Routes and Directions'!$A$2:$D$283,4,FALSE))</f>
        <v>SB</v>
      </c>
      <c r="G3284" s="646" t="s">
        <v>118</v>
      </c>
      <c r="H3284" s="646">
        <v>7.31</v>
      </c>
      <c r="I3284" s="646">
        <v>8.2159999999999993</v>
      </c>
      <c r="K3284" s="646">
        <v>7.3410000000000002</v>
      </c>
      <c r="L3284" s="646">
        <v>8.2469999999999999</v>
      </c>
      <c r="M3284" s="646" t="s">
        <v>121</v>
      </c>
      <c r="N3284" s="657" t="s">
        <v>123</v>
      </c>
      <c r="O3284" s="646" t="s">
        <v>503</v>
      </c>
    </row>
    <row r="3285" spans="1:15">
      <c r="A3285" s="647">
        <v>3284</v>
      </c>
      <c r="B3285" s="647">
        <v>5560</v>
      </c>
      <c r="C3285" s="646" t="s">
        <v>188</v>
      </c>
      <c r="D3285" s="646">
        <v>82</v>
      </c>
      <c r="F3285" s="654" t="str">
        <f>IF(M3285="R",VLOOKUP(D3285,'Routes and Directions'!$A$2:$D$283,3,FALSE),VLOOKUP(D3285,'Routes and Directions'!$A$2:$D$283,4,FALSE))</f>
        <v>SB</v>
      </c>
      <c r="G3285" s="646" t="s">
        <v>118</v>
      </c>
      <c r="H3285" s="646">
        <v>8.2159999999999993</v>
      </c>
      <c r="I3285" s="646">
        <v>8.5939999999999994</v>
      </c>
      <c r="J3285" s="646" t="s">
        <v>121</v>
      </c>
      <c r="K3285" s="646">
        <v>8.2469999999999999</v>
      </c>
      <c r="L3285" s="646">
        <v>8.625</v>
      </c>
      <c r="M3285" s="646" t="s">
        <v>121</v>
      </c>
      <c r="N3285" s="657" t="s">
        <v>121</v>
      </c>
      <c r="O3285" s="646" t="s">
        <v>503</v>
      </c>
    </row>
    <row r="3286" spans="1:15">
      <c r="A3286" s="647">
        <v>3285</v>
      </c>
      <c r="B3286" s="647">
        <v>5830</v>
      </c>
      <c r="C3286" s="646" t="s">
        <v>188</v>
      </c>
      <c r="D3286" s="646">
        <v>82</v>
      </c>
      <c r="F3286" s="654" t="str">
        <f>IF(M3286="R",VLOOKUP(D3286,'Routes and Directions'!$A$2:$D$283,3,FALSE),VLOOKUP(D3286,'Routes and Directions'!$A$2:$D$283,4,FALSE))</f>
        <v>SB</v>
      </c>
      <c r="H3286" s="646">
        <v>8.23</v>
      </c>
      <c r="I3286" s="646">
        <v>10.388</v>
      </c>
      <c r="K3286" s="646">
        <v>8.625</v>
      </c>
      <c r="L3286" s="646">
        <v>10.782999999999999</v>
      </c>
      <c r="M3286" s="646" t="s">
        <v>121</v>
      </c>
      <c r="N3286" s="657" t="s">
        <v>123</v>
      </c>
      <c r="O3286" s="646" t="s">
        <v>503</v>
      </c>
    </row>
    <row r="3287" spans="1:15">
      <c r="A3287" s="647">
        <v>3286</v>
      </c>
      <c r="B3287" s="647">
        <v>7640</v>
      </c>
      <c r="C3287" s="646" t="s">
        <v>188</v>
      </c>
      <c r="D3287" s="646">
        <v>82</v>
      </c>
      <c r="F3287" s="654" t="str">
        <f>IF(M3287="R",VLOOKUP(D3287,'Routes and Directions'!$A$2:$D$283,3,FALSE),VLOOKUP(D3287,'Routes and Directions'!$A$2:$D$283,4,FALSE))</f>
        <v>SB</v>
      </c>
      <c r="G3287" s="646" t="s">
        <v>118</v>
      </c>
      <c r="H3287" s="646">
        <v>10.388</v>
      </c>
      <c r="I3287" s="646">
        <v>10.427</v>
      </c>
      <c r="K3287" s="646">
        <v>10.782999999999999</v>
      </c>
      <c r="L3287" s="646">
        <v>10.821999999999999</v>
      </c>
      <c r="M3287" s="646" t="s">
        <v>121</v>
      </c>
      <c r="N3287" s="657" t="s">
        <v>115</v>
      </c>
      <c r="O3287" s="646" t="s">
        <v>503</v>
      </c>
    </row>
    <row r="3288" spans="1:15">
      <c r="A3288" s="647">
        <v>3287</v>
      </c>
      <c r="B3288" s="647">
        <v>7650</v>
      </c>
      <c r="C3288" s="646" t="s">
        <v>188</v>
      </c>
      <c r="D3288" s="646">
        <v>82</v>
      </c>
      <c r="F3288" s="654" t="str">
        <f>IF(M3288="R",VLOOKUP(D3288,'Routes and Directions'!$A$2:$D$283,3,FALSE),VLOOKUP(D3288,'Routes and Directions'!$A$2:$D$283,4,FALSE))</f>
        <v>SB</v>
      </c>
      <c r="G3288" s="646" t="s">
        <v>118</v>
      </c>
      <c r="H3288" s="646">
        <v>10.427</v>
      </c>
      <c r="I3288" s="646">
        <v>11.427</v>
      </c>
      <c r="K3288" s="646">
        <v>10.821999999999999</v>
      </c>
      <c r="L3288" s="646">
        <v>11.821999999999999</v>
      </c>
      <c r="M3288" s="646" t="s">
        <v>121</v>
      </c>
      <c r="N3288" s="657" t="s">
        <v>123</v>
      </c>
      <c r="O3288" s="646" t="s">
        <v>503</v>
      </c>
    </row>
    <row r="3289" spans="1:15">
      <c r="A3289" s="647">
        <v>3288</v>
      </c>
      <c r="B3289" s="647">
        <v>8100</v>
      </c>
      <c r="C3289" s="646" t="s">
        <v>188</v>
      </c>
      <c r="D3289" s="646">
        <v>82</v>
      </c>
      <c r="F3289" s="654" t="str">
        <f>IF(M3289="R",VLOOKUP(D3289,'Routes and Directions'!$A$2:$D$283,3,FALSE),VLOOKUP(D3289,'Routes and Directions'!$A$2:$D$283,4,FALSE))</f>
        <v>SB</v>
      </c>
      <c r="H3289" s="646">
        <v>11.38</v>
      </c>
      <c r="I3289" s="646">
        <v>11.6</v>
      </c>
      <c r="K3289" s="646">
        <v>11.821999999999999</v>
      </c>
      <c r="L3289" s="646">
        <v>12.042</v>
      </c>
      <c r="M3289" s="646" t="s">
        <v>121</v>
      </c>
      <c r="N3289" s="657" t="s">
        <v>123</v>
      </c>
      <c r="O3289" s="646" t="s">
        <v>503</v>
      </c>
    </row>
    <row r="3290" spans="1:15">
      <c r="A3290" s="647">
        <v>3289</v>
      </c>
      <c r="B3290" s="647">
        <v>8100</v>
      </c>
      <c r="C3290" s="646" t="s">
        <v>188</v>
      </c>
      <c r="D3290" s="646">
        <v>82</v>
      </c>
      <c r="F3290" s="654" t="str">
        <f>IF(M3290="R",VLOOKUP(D3290,'Routes and Directions'!$A$2:$D$283,3,FALSE),VLOOKUP(D3290,'Routes and Directions'!$A$2:$D$283,4,FALSE))</f>
        <v>SB</v>
      </c>
      <c r="H3290" s="646">
        <v>11.6</v>
      </c>
      <c r="I3290" s="646">
        <v>12.04</v>
      </c>
      <c r="K3290" s="646">
        <v>12.042</v>
      </c>
      <c r="L3290" s="646">
        <v>12.481999999999999</v>
      </c>
      <c r="M3290" s="646" t="s">
        <v>121</v>
      </c>
      <c r="N3290" s="657" t="s">
        <v>115</v>
      </c>
      <c r="O3290" s="646" t="s">
        <v>503</v>
      </c>
    </row>
    <row r="3291" spans="1:15">
      <c r="A3291" s="647">
        <v>3290</v>
      </c>
      <c r="B3291" s="647">
        <v>8100</v>
      </c>
      <c r="C3291" s="646" t="s">
        <v>188</v>
      </c>
      <c r="D3291" s="646">
        <v>82</v>
      </c>
      <c r="F3291" s="654" t="str">
        <f>IF(M3291="R",VLOOKUP(D3291,'Routes and Directions'!$A$2:$D$283,3,FALSE),VLOOKUP(D3291,'Routes and Directions'!$A$2:$D$283,4,FALSE))</f>
        <v>SB</v>
      </c>
      <c r="H3291" s="646">
        <v>12.04</v>
      </c>
      <c r="I3291" s="646">
        <v>12.19</v>
      </c>
      <c r="K3291" s="646">
        <v>12.481999999999999</v>
      </c>
      <c r="L3291" s="646">
        <v>12.632</v>
      </c>
      <c r="M3291" s="646" t="s">
        <v>121</v>
      </c>
      <c r="N3291" s="657" t="s">
        <v>123</v>
      </c>
      <c r="O3291" s="646" t="s">
        <v>503</v>
      </c>
    </row>
    <row r="3292" spans="1:15">
      <c r="A3292" s="647">
        <v>3291</v>
      </c>
      <c r="B3292" s="647">
        <v>8100</v>
      </c>
      <c r="C3292" s="646" t="s">
        <v>188</v>
      </c>
      <c r="D3292" s="646">
        <v>82</v>
      </c>
      <c r="F3292" s="654" t="str">
        <f>IF(M3292="R",VLOOKUP(D3292,'Routes and Directions'!$A$2:$D$283,3,FALSE),VLOOKUP(D3292,'Routes and Directions'!$A$2:$D$283,4,FALSE))</f>
        <v>SB</v>
      </c>
      <c r="H3292" s="646">
        <v>12.19</v>
      </c>
      <c r="I3292" s="646">
        <v>12.266999999999999</v>
      </c>
      <c r="K3292" s="646">
        <v>12.632</v>
      </c>
      <c r="L3292" s="646">
        <v>12.709</v>
      </c>
      <c r="M3292" s="646" t="s">
        <v>121</v>
      </c>
      <c r="N3292" s="657" t="s">
        <v>115</v>
      </c>
      <c r="O3292" s="646" t="s">
        <v>503</v>
      </c>
    </row>
    <row r="3293" spans="1:15">
      <c r="A3293" s="647">
        <v>3292</v>
      </c>
      <c r="B3293" s="647">
        <v>8100</v>
      </c>
      <c r="C3293" s="646" t="s">
        <v>188</v>
      </c>
      <c r="D3293" s="646">
        <v>82</v>
      </c>
      <c r="F3293" s="654" t="str">
        <f>IF(M3293="R",VLOOKUP(D3293,'Routes and Directions'!$A$2:$D$283,3,FALSE),VLOOKUP(D3293,'Routes and Directions'!$A$2:$D$283,4,FALSE))</f>
        <v>SB</v>
      </c>
      <c r="H3293" s="646">
        <v>12.266999999999999</v>
      </c>
      <c r="I3293" s="646">
        <v>26.37</v>
      </c>
      <c r="K3293" s="646">
        <v>12.709</v>
      </c>
      <c r="L3293" s="646">
        <v>26.812000000000001</v>
      </c>
      <c r="M3293" s="646" t="s">
        <v>121</v>
      </c>
      <c r="N3293" s="657" t="s">
        <v>123</v>
      </c>
      <c r="O3293" s="646" t="s">
        <v>503</v>
      </c>
    </row>
    <row r="3294" spans="1:15">
      <c r="A3294" s="647">
        <v>3293</v>
      </c>
      <c r="B3294" s="647">
        <v>17300</v>
      </c>
      <c r="C3294" s="646" t="s">
        <v>190</v>
      </c>
      <c r="D3294" s="646">
        <v>82</v>
      </c>
      <c r="F3294" s="654" t="str">
        <f>IF(M3294="R",VLOOKUP(D3294,'Routes and Directions'!$A$2:$D$283,3,FALSE),VLOOKUP(D3294,'Routes and Directions'!$A$2:$D$283,4,FALSE))</f>
        <v>SB</v>
      </c>
      <c r="H3294" s="646">
        <v>0</v>
      </c>
      <c r="I3294" s="646">
        <v>4.9039999999999999</v>
      </c>
      <c r="K3294" s="646">
        <v>26.812000000000001</v>
      </c>
      <c r="L3294" s="646">
        <v>31.716000000000001</v>
      </c>
      <c r="M3294" s="646" t="s">
        <v>121</v>
      </c>
      <c r="N3294" s="657" t="s">
        <v>123</v>
      </c>
      <c r="O3294" s="646" t="s">
        <v>503</v>
      </c>
    </row>
    <row r="3295" spans="1:15">
      <c r="A3295" s="647">
        <v>3294</v>
      </c>
      <c r="B3295" s="647">
        <v>17300</v>
      </c>
      <c r="C3295" s="646" t="s">
        <v>190</v>
      </c>
      <c r="D3295" s="646">
        <v>82</v>
      </c>
      <c r="F3295" s="654" t="str">
        <f>IF(M3295="R",VLOOKUP(D3295,'Routes and Directions'!$A$2:$D$283,3,FALSE),VLOOKUP(D3295,'Routes and Directions'!$A$2:$D$283,4,FALSE))</f>
        <v>SB</v>
      </c>
      <c r="H3295" s="646">
        <v>4.9039999999999999</v>
      </c>
      <c r="I3295" s="646">
        <v>5.0359999999999996</v>
      </c>
      <c r="K3295" s="646">
        <v>31.716000000000001</v>
      </c>
      <c r="L3295" s="646">
        <v>31.847999999999999</v>
      </c>
      <c r="M3295" s="646" t="s">
        <v>121</v>
      </c>
      <c r="N3295" s="657" t="s">
        <v>115</v>
      </c>
      <c r="O3295" s="646" t="s">
        <v>503</v>
      </c>
    </row>
    <row r="3296" spans="1:15">
      <c r="A3296" s="647">
        <v>3295</v>
      </c>
      <c r="B3296" s="647">
        <v>17300</v>
      </c>
      <c r="C3296" s="646" t="s">
        <v>190</v>
      </c>
      <c r="D3296" s="646">
        <v>82</v>
      </c>
      <c r="F3296" s="654" t="str">
        <f>IF(M3296="R",VLOOKUP(D3296,'Routes and Directions'!$A$2:$D$283,3,FALSE),VLOOKUP(D3296,'Routes and Directions'!$A$2:$D$283,4,FALSE))</f>
        <v>SB</v>
      </c>
      <c r="H3296" s="646">
        <v>5.0359999999999996</v>
      </c>
      <c r="I3296" s="646">
        <v>5.8140000000000001</v>
      </c>
      <c r="K3296" s="646">
        <v>31.847999999999999</v>
      </c>
      <c r="L3296" s="646">
        <v>32.625999999999998</v>
      </c>
      <c r="M3296" s="646" t="s">
        <v>121</v>
      </c>
      <c r="N3296" s="657" t="s">
        <v>123</v>
      </c>
      <c r="O3296" s="646" t="s">
        <v>503</v>
      </c>
    </row>
    <row r="3297" spans="1:15">
      <c r="A3297" s="647">
        <v>3296</v>
      </c>
      <c r="B3297" s="647">
        <v>17300</v>
      </c>
      <c r="C3297" s="646" t="s">
        <v>190</v>
      </c>
      <c r="D3297" s="646">
        <v>82</v>
      </c>
      <c r="F3297" s="654" t="str">
        <f>IF(M3297="R",VLOOKUP(D3297,'Routes and Directions'!$A$2:$D$283,3,FALSE),VLOOKUP(D3297,'Routes and Directions'!$A$2:$D$283,4,FALSE))</f>
        <v>SB</v>
      </c>
      <c r="H3297" s="646">
        <v>5.8140000000000001</v>
      </c>
      <c r="I3297" s="646">
        <v>6.44</v>
      </c>
      <c r="K3297" s="646">
        <v>32.625999999999998</v>
      </c>
      <c r="L3297" s="646">
        <v>33.252000000000002</v>
      </c>
      <c r="M3297" s="646" t="s">
        <v>121</v>
      </c>
      <c r="N3297" s="657" t="s">
        <v>115</v>
      </c>
      <c r="O3297" s="646" t="s">
        <v>503</v>
      </c>
    </row>
    <row r="3298" spans="1:15">
      <c r="A3298" s="647">
        <v>3297</v>
      </c>
      <c r="B3298" s="647">
        <v>17300</v>
      </c>
      <c r="C3298" s="646" t="s">
        <v>190</v>
      </c>
      <c r="D3298" s="646">
        <v>82</v>
      </c>
      <c r="F3298" s="654" t="str">
        <f>IF(M3298="R",VLOOKUP(D3298,'Routes and Directions'!$A$2:$D$283,3,FALSE),VLOOKUP(D3298,'Routes and Directions'!$A$2:$D$283,4,FALSE))</f>
        <v>SB</v>
      </c>
      <c r="H3298" s="646">
        <v>6.44</v>
      </c>
      <c r="I3298" s="646">
        <v>6.5620000000000003</v>
      </c>
      <c r="K3298" s="646">
        <v>33.252000000000002</v>
      </c>
      <c r="L3298" s="646">
        <v>33.374000000000002</v>
      </c>
      <c r="M3298" s="646" t="s">
        <v>121</v>
      </c>
      <c r="N3298" s="657" t="s">
        <v>123</v>
      </c>
      <c r="O3298" s="646" t="s">
        <v>503</v>
      </c>
    </row>
    <row r="3299" spans="1:15">
      <c r="A3299" s="647">
        <v>3298</v>
      </c>
      <c r="B3299" s="647">
        <v>17300</v>
      </c>
      <c r="C3299" s="646" t="s">
        <v>190</v>
      </c>
      <c r="D3299" s="646">
        <v>82</v>
      </c>
      <c r="F3299" s="654" t="str">
        <f>IF(M3299="R",VLOOKUP(D3299,'Routes and Directions'!$A$2:$D$283,3,FALSE),VLOOKUP(D3299,'Routes and Directions'!$A$2:$D$283,4,FALSE))</f>
        <v>SB</v>
      </c>
      <c r="H3299" s="646">
        <v>6.5620000000000003</v>
      </c>
      <c r="I3299" s="646">
        <v>6.57</v>
      </c>
      <c r="K3299" s="646">
        <v>33.374000000000002</v>
      </c>
      <c r="L3299" s="646">
        <v>33.381999999999998</v>
      </c>
      <c r="M3299" s="646" t="s">
        <v>121</v>
      </c>
      <c r="N3299" s="657" t="s">
        <v>115</v>
      </c>
      <c r="O3299" s="646" t="s">
        <v>503</v>
      </c>
    </row>
    <row r="3300" spans="1:15">
      <c r="A3300" s="647">
        <v>3299</v>
      </c>
      <c r="B3300" s="647">
        <v>17300</v>
      </c>
      <c r="C3300" s="646" t="s">
        <v>190</v>
      </c>
      <c r="D3300" s="646">
        <v>82</v>
      </c>
      <c r="F3300" s="654" t="str">
        <f>IF(M3300="R",VLOOKUP(D3300,'Routes and Directions'!$A$2:$D$283,3,FALSE),VLOOKUP(D3300,'Routes and Directions'!$A$2:$D$283,4,FALSE))</f>
        <v>SB</v>
      </c>
      <c r="H3300" s="646">
        <v>6.57</v>
      </c>
      <c r="I3300" s="646">
        <v>7.0519999999999996</v>
      </c>
      <c r="K3300" s="646">
        <v>33.381999999999998</v>
      </c>
      <c r="L3300" s="646">
        <v>33.863999999999997</v>
      </c>
      <c r="M3300" s="646" t="s">
        <v>121</v>
      </c>
      <c r="N3300" s="657" t="s">
        <v>123</v>
      </c>
      <c r="O3300" s="646" t="s">
        <v>503</v>
      </c>
    </row>
    <row r="3301" spans="1:15">
      <c r="A3301" s="647">
        <v>3300</v>
      </c>
      <c r="B3301" s="647">
        <v>17300</v>
      </c>
      <c r="C3301" s="646" t="s">
        <v>190</v>
      </c>
      <c r="D3301" s="646">
        <v>82</v>
      </c>
      <c r="F3301" s="654" t="str">
        <f>IF(M3301="R",VLOOKUP(D3301,'Routes and Directions'!$A$2:$D$283,3,FALSE),VLOOKUP(D3301,'Routes and Directions'!$A$2:$D$283,4,FALSE))</f>
        <v>SB</v>
      </c>
      <c r="H3301" s="646">
        <v>7.0519999999999996</v>
      </c>
      <c r="I3301" s="646">
        <v>7.2519999999999998</v>
      </c>
      <c r="K3301" s="646">
        <v>33.863999999999997</v>
      </c>
      <c r="L3301" s="646">
        <v>34.064</v>
      </c>
      <c r="M3301" s="646" t="s">
        <v>121</v>
      </c>
      <c r="N3301" s="657" t="s">
        <v>115</v>
      </c>
      <c r="O3301" s="646" t="s">
        <v>503</v>
      </c>
    </row>
    <row r="3302" spans="1:15">
      <c r="A3302" s="647">
        <v>3301</v>
      </c>
      <c r="B3302" s="647">
        <v>17300</v>
      </c>
      <c r="C3302" s="646" t="s">
        <v>190</v>
      </c>
      <c r="D3302" s="646">
        <v>82</v>
      </c>
      <c r="F3302" s="654" t="str">
        <f>IF(M3302="R",VLOOKUP(D3302,'Routes and Directions'!$A$2:$D$283,3,FALSE),VLOOKUP(D3302,'Routes and Directions'!$A$2:$D$283,4,FALSE))</f>
        <v>SB</v>
      </c>
      <c r="H3302" s="646">
        <v>7.2519999999999998</v>
      </c>
      <c r="I3302" s="646">
        <v>11.826000000000001</v>
      </c>
      <c r="K3302" s="646">
        <v>34.064</v>
      </c>
      <c r="L3302" s="646">
        <v>38.637999999999998</v>
      </c>
      <c r="M3302" s="646" t="s">
        <v>121</v>
      </c>
      <c r="N3302" s="657" t="s">
        <v>123</v>
      </c>
      <c r="O3302" s="646" t="s">
        <v>503</v>
      </c>
    </row>
    <row r="3303" spans="1:15">
      <c r="A3303" s="647">
        <v>3302</v>
      </c>
      <c r="B3303" s="647">
        <v>17300</v>
      </c>
      <c r="C3303" s="646" t="s">
        <v>190</v>
      </c>
      <c r="D3303" s="646">
        <v>82</v>
      </c>
      <c r="F3303" s="654" t="str">
        <f>IF(M3303="R",VLOOKUP(D3303,'Routes and Directions'!$A$2:$D$283,3,FALSE),VLOOKUP(D3303,'Routes and Directions'!$A$2:$D$283,4,FALSE))</f>
        <v>SB</v>
      </c>
      <c r="H3303" s="646">
        <v>11.826000000000001</v>
      </c>
      <c r="I3303" s="646">
        <v>15.273999999999999</v>
      </c>
      <c r="K3303" s="646">
        <v>38.637999999999998</v>
      </c>
      <c r="L3303" s="646">
        <v>42.085999999999999</v>
      </c>
      <c r="M3303" s="646" t="s">
        <v>121</v>
      </c>
      <c r="N3303" s="657" t="s">
        <v>115</v>
      </c>
      <c r="O3303" s="646" t="s">
        <v>503</v>
      </c>
    </row>
    <row r="3304" spans="1:15">
      <c r="A3304" s="647">
        <v>3303</v>
      </c>
      <c r="B3304" s="647">
        <v>17300</v>
      </c>
      <c r="C3304" s="646" t="s">
        <v>190</v>
      </c>
      <c r="D3304" s="646">
        <v>82</v>
      </c>
      <c r="F3304" s="654" t="str">
        <f>IF(M3304="R",VLOOKUP(D3304,'Routes and Directions'!$A$2:$D$283,3,FALSE),VLOOKUP(D3304,'Routes and Directions'!$A$2:$D$283,4,FALSE))</f>
        <v>SB</v>
      </c>
      <c r="H3304" s="646">
        <v>15.273999999999999</v>
      </c>
      <c r="I3304" s="646">
        <v>21.91</v>
      </c>
      <c r="K3304" s="646">
        <v>42.085999999999999</v>
      </c>
      <c r="L3304" s="646">
        <v>48.722000000000001</v>
      </c>
      <c r="M3304" s="646" t="s">
        <v>121</v>
      </c>
      <c r="N3304" s="657" t="s">
        <v>123</v>
      </c>
      <c r="O3304" s="646" t="s">
        <v>503</v>
      </c>
    </row>
    <row r="3305" spans="1:15">
      <c r="A3305" s="647">
        <v>3304</v>
      </c>
      <c r="B3305" s="647">
        <v>17300</v>
      </c>
      <c r="C3305" s="646" t="s">
        <v>190</v>
      </c>
      <c r="D3305" s="646">
        <v>82</v>
      </c>
      <c r="F3305" s="654" t="str">
        <f>IF(M3305="R",VLOOKUP(D3305,'Routes and Directions'!$A$2:$D$283,3,FALSE),VLOOKUP(D3305,'Routes and Directions'!$A$2:$D$283,4,FALSE))</f>
        <v>SB</v>
      </c>
      <c r="H3305" s="646">
        <v>21.91</v>
      </c>
      <c r="I3305" s="646">
        <v>22.37</v>
      </c>
      <c r="K3305" s="646">
        <v>48.722000000000001</v>
      </c>
      <c r="L3305" s="646">
        <v>49.182000000000002</v>
      </c>
      <c r="M3305" s="646" t="s">
        <v>121</v>
      </c>
      <c r="N3305" s="657" t="s">
        <v>115</v>
      </c>
      <c r="O3305" s="646" t="s">
        <v>503</v>
      </c>
    </row>
    <row r="3306" spans="1:15">
      <c r="A3306" s="647">
        <v>3305</v>
      </c>
      <c r="B3306" s="647">
        <v>17300</v>
      </c>
      <c r="C3306" s="646" t="s">
        <v>190</v>
      </c>
      <c r="D3306" s="646">
        <v>82</v>
      </c>
      <c r="F3306" s="654" t="str">
        <f>IF(M3306="R",VLOOKUP(D3306,'Routes and Directions'!$A$2:$D$283,3,FALSE),VLOOKUP(D3306,'Routes and Directions'!$A$2:$D$283,4,FALSE))</f>
        <v>SB</v>
      </c>
      <c r="H3306" s="646">
        <v>22.37</v>
      </c>
      <c r="I3306" s="646">
        <v>24.928999999999998</v>
      </c>
      <c r="K3306" s="646">
        <v>49.182000000000002</v>
      </c>
      <c r="L3306" s="646">
        <v>51.741</v>
      </c>
      <c r="M3306" s="646" t="s">
        <v>121</v>
      </c>
      <c r="N3306" s="657" t="s">
        <v>123</v>
      </c>
      <c r="O3306" s="646" t="s">
        <v>503</v>
      </c>
    </row>
    <row r="3307" spans="1:15">
      <c r="A3307" s="647">
        <v>3306</v>
      </c>
      <c r="B3307" s="647">
        <v>17300</v>
      </c>
      <c r="C3307" s="646" t="s">
        <v>190</v>
      </c>
      <c r="D3307" s="646">
        <v>82</v>
      </c>
      <c r="F3307" s="654" t="str">
        <f>IF(M3307="R",VLOOKUP(D3307,'Routes and Directions'!$A$2:$D$283,3,FALSE),VLOOKUP(D3307,'Routes and Directions'!$A$2:$D$283,4,FALSE))</f>
        <v>SB</v>
      </c>
      <c r="H3307" s="646">
        <v>24.928999999999998</v>
      </c>
      <c r="I3307" s="646">
        <v>25.15</v>
      </c>
      <c r="K3307" s="646">
        <v>51.741</v>
      </c>
      <c r="L3307" s="646">
        <v>51.962000000000003</v>
      </c>
      <c r="M3307" s="646" t="s">
        <v>121</v>
      </c>
      <c r="N3307" s="657" t="s">
        <v>115</v>
      </c>
      <c r="O3307" s="646" t="s">
        <v>503</v>
      </c>
    </row>
    <row r="3308" spans="1:15">
      <c r="A3308" s="647">
        <v>3307</v>
      </c>
      <c r="B3308" s="647">
        <v>31000</v>
      </c>
      <c r="C3308" s="646" t="s">
        <v>187</v>
      </c>
      <c r="D3308" s="646">
        <v>82</v>
      </c>
      <c r="F3308" s="654" t="str">
        <f>IF(M3308="R",VLOOKUP(D3308,'Routes and Directions'!$A$2:$D$283,3,FALSE),VLOOKUP(D3308,'Routes and Directions'!$A$2:$D$283,4,FALSE))</f>
        <v>SB</v>
      </c>
      <c r="H3308" s="646">
        <v>0</v>
      </c>
      <c r="I3308" s="646">
        <v>0.16900000000000001</v>
      </c>
      <c r="K3308" s="646">
        <v>51.962000000000003</v>
      </c>
      <c r="L3308" s="646">
        <v>52.131</v>
      </c>
      <c r="M3308" s="646" t="s">
        <v>121</v>
      </c>
      <c r="N3308" s="657" t="s">
        <v>115</v>
      </c>
      <c r="O3308" s="646" t="s">
        <v>503</v>
      </c>
    </row>
    <row r="3309" spans="1:15">
      <c r="A3309" s="647">
        <v>3308</v>
      </c>
      <c r="B3309" s="647">
        <v>31100</v>
      </c>
      <c r="C3309" s="646" t="s">
        <v>187</v>
      </c>
      <c r="D3309" s="646">
        <v>82</v>
      </c>
      <c r="F3309" s="654" t="str">
        <f>IF(M3309="R",VLOOKUP(D3309,'Routes and Directions'!$A$2:$D$283,3,FALSE),VLOOKUP(D3309,'Routes and Directions'!$A$2:$D$283,4,FALSE))</f>
        <v>SB</v>
      </c>
      <c r="G3309" s="646" t="s">
        <v>118</v>
      </c>
      <c r="H3309" s="646">
        <v>0.16900000000000001</v>
      </c>
      <c r="I3309" s="646">
        <v>0.20799999999999999</v>
      </c>
      <c r="K3309" s="646">
        <v>52.131</v>
      </c>
      <c r="L3309" s="646">
        <v>52.17</v>
      </c>
      <c r="M3309" s="646" t="s">
        <v>121</v>
      </c>
      <c r="N3309" s="657" t="s">
        <v>115</v>
      </c>
      <c r="O3309" s="646" t="s">
        <v>503</v>
      </c>
    </row>
    <row r="3310" spans="1:15">
      <c r="A3310" s="647">
        <v>3309</v>
      </c>
      <c r="B3310" s="647">
        <v>100</v>
      </c>
      <c r="C3310" s="646" t="s">
        <v>206</v>
      </c>
      <c r="D3310" s="646">
        <v>83</v>
      </c>
      <c r="F3310" s="654" t="str">
        <f>IF(M3310="R",VLOOKUP(D3310,'Routes and Directions'!$A$2:$D$283,3,FALSE),VLOOKUP(D3310,'Routes and Directions'!$A$2:$D$283,4,FALSE))</f>
        <v>NB</v>
      </c>
      <c r="G3310" s="646" t="s">
        <v>118</v>
      </c>
      <c r="H3310" s="646">
        <v>0</v>
      </c>
      <c r="I3310" s="646">
        <v>0.36199999999999999</v>
      </c>
      <c r="K3310" s="646">
        <v>0</v>
      </c>
      <c r="L3310" s="646">
        <v>0.36199999999999999</v>
      </c>
      <c r="M3310" s="646" t="s">
        <v>118</v>
      </c>
      <c r="N3310" s="657" t="s">
        <v>123</v>
      </c>
      <c r="O3310" s="646" t="s">
        <v>504</v>
      </c>
    </row>
    <row r="3311" spans="1:15">
      <c r="A3311" s="647">
        <v>3310</v>
      </c>
      <c r="B3311" s="647">
        <v>200</v>
      </c>
      <c r="C3311" s="646" t="s">
        <v>206</v>
      </c>
      <c r="D3311" s="646">
        <v>83</v>
      </c>
      <c r="F3311" s="654" t="str">
        <f>IF(M3311="R",VLOOKUP(D3311,'Routes and Directions'!$A$2:$D$283,3,FALSE),VLOOKUP(D3311,'Routes and Directions'!$A$2:$D$283,4,FALSE))</f>
        <v>NB</v>
      </c>
      <c r="H3311" s="646">
        <v>0.55700000000000005</v>
      </c>
      <c r="I3311" s="646">
        <v>1.1819999999999999</v>
      </c>
      <c r="K3311" s="646">
        <v>0.36199999999999999</v>
      </c>
      <c r="L3311" s="646">
        <v>0.98699999999999999</v>
      </c>
      <c r="M3311" s="646" t="s">
        <v>118</v>
      </c>
      <c r="N3311" s="657" t="s">
        <v>115</v>
      </c>
      <c r="O3311" s="646" t="s">
        <v>504</v>
      </c>
    </row>
    <row r="3312" spans="1:15">
      <c r="A3312" s="647">
        <v>3311</v>
      </c>
      <c r="B3312" s="647">
        <v>200</v>
      </c>
      <c r="C3312" s="646" t="s">
        <v>206</v>
      </c>
      <c r="D3312" s="646">
        <v>83</v>
      </c>
      <c r="F3312" s="654" t="str">
        <f>IF(M3312="R",VLOOKUP(D3312,'Routes and Directions'!$A$2:$D$283,3,FALSE),VLOOKUP(D3312,'Routes and Directions'!$A$2:$D$283,4,FALSE))</f>
        <v>NB</v>
      </c>
      <c r="H3312" s="646">
        <v>1.1819999999999999</v>
      </c>
      <c r="I3312" s="646">
        <v>1.9850000000000001</v>
      </c>
      <c r="K3312" s="646">
        <v>0.98699999999999999</v>
      </c>
      <c r="L3312" s="646">
        <v>1.79</v>
      </c>
      <c r="M3312" s="646" t="s">
        <v>118</v>
      </c>
      <c r="N3312" s="657" t="s">
        <v>123</v>
      </c>
      <c r="O3312" s="646" t="s">
        <v>504</v>
      </c>
    </row>
    <row r="3313" spans="1:15">
      <c r="A3313" s="647">
        <v>3312</v>
      </c>
      <c r="B3313" s="647">
        <v>200</v>
      </c>
      <c r="C3313" s="646" t="s">
        <v>206</v>
      </c>
      <c r="D3313" s="646">
        <v>83</v>
      </c>
      <c r="F3313" s="654" t="str">
        <f>IF(M3313="R",VLOOKUP(D3313,'Routes and Directions'!$A$2:$D$283,3,FALSE),VLOOKUP(D3313,'Routes and Directions'!$A$2:$D$283,4,FALSE))</f>
        <v>NB</v>
      </c>
      <c r="H3313" s="646">
        <v>1.9850000000000001</v>
      </c>
      <c r="I3313" s="646">
        <v>3.71</v>
      </c>
      <c r="K3313" s="646">
        <v>1.79</v>
      </c>
      <c r="L3313" s="646">
        <v>3.5150000000000001</v>
      </c>
      <c r="M3313" s="646" t="s">
        <v>118</v>
      </c>
      <c r="N3313" s="657" t="s">
        <v>115</v>
      </c>
      <c r="O3313" s="646" t="s">
        <v>504</v>
      </c>
    </row>
    <row r="3314" spans="1:15">
      <c r="A3314" s="647">
        <v>3313</v>
      </c>
      <c r="B3314" s="647">
        <v>200</v>
      </c>
      <c r="C3314" s="646" t="s">
        <v>206</v>
      </c>
      <c r="D3314" s="646">
        <v>83</v>
      </c>
      <c r="F3314" s="654" t="str">
        <f>IF(M3314="R",VLOOKUP(D3314,'Routes and Directions'!$A$2:$D$283,3,FALSE),VLOOKUP(D3314,'Routes and Directions'!$A$2:$D$283,4,FALSE))</f>
        <v>NB</v>
      </c>
      <c r="H3314" s="646">
        <v>3.71</v>
      </c>
      <c r="I3314" s="646">
        <v>14.193</v>
      </c>
      <c r="K3314" s="646">
        <v>3.5150000000000001</v>
      </c>
      <c r="L3314" s="646">
        <v>13.997999999999999</v>
      </c>
      <c r="M3314" s="646" t="s">
        <v>118</v>
      </c>
      <c r="N3314" s="657" t="s">
        <v>123</v>
      </c>
      <c r="O3314" s="646" t="s">
        <v>504</v>
      </c>
    </row>
    <row r="3315" spans="1:15">
      <c r="A3315" s="647">
        <v>3314</v>
      </c>
      <c r="B3315" s="647">
        <v>100</v>
      </c>
      <c r="C3315" s="646" t="s">
        <v>206</v>
      </c>
      <c r="D3315" s="646">
        <v>83</v>
      </c>
      <c r="F3315" s="654" t="str">
        <f>IF(M3315="R",VLOOKUP(D3315,'Routes and Directions'!$A$2:$D$283,3,FALSE),VLOOKUP(D3315,'Routes and Directions'!$A$2:$D$283,4,FALSE))</f>
        <v>SB</v>
      </c>
      <c r="G3315" s="646" t="s">
        <v>118</v>
      </c>
      <c r="H3315" s="646">
        <v>0</v>
      </c>
      <c r="I3315" s="646">
        <v>0.36199999999999999</v>
      </c>
      <c r="K3315" s="646">
        <v>0</v>
      </c>
      <c r="L3315" s="646">
        <v>0.36199999999999999</v>
      </c>
      <c r="M3315" s="646" t="s">
        <v>121</v>
      </c>
      <c r="N3315" s="657" t="s">
        <v>123</v>
      </c>
      <c r="O3315" s="646" t="s">
        <v>505</v>
      </c>
    </row>
    <row r="3316" spans="1:15">
      <c r="A3316" s="647">
        <v>3315</v>
      </c>
      <c r="B3316" s="647">
        <v>200</v>
      </c>
      <c r="C3316" s="646" t="s">
        <v>206</v>
      </c>
      <c r="D3316" s="646">
        <v>83</v>
      </c>
      <c r="F3316" s="654" t="str">
        <f>IF(M3316="R",VLOOKUP(D3316,'Routes and Directions'!$A$2:$D$283,3,FALSE),VLOOKUP(D3316,'Routes and Directions'!$A$2:$D$283,4,FALSE))</f>
        <v>SB</v>
      </c>
      <c r="H3316" s="646">
        <v>0.55700000000000005</v>
      </c>
      <c r="I3316" s="646">
        <v>1.1819999999999999</v>
      </c>
      <c r="K3316" s="646">
        <v>0.36199999999999999</v>
      </c>
      <c r="L3316" s="646">
        <v>0.98699999999999999</v>
      </c>
      <c r="M3316" s="646" t="s">
        <v>121</v>
      </c>
      <c r="N3316" s="657" t="s">
        <v>115</v>
      </c>
      <c r="O3316" s="646" t="s">
        <v>505</v>
      </c>
    </row>
    <row r="3317" spans="1:15">
      <c r="A3317" s="647">
        <v>3316</v>
      </c>
      <c r="B3317" s="647">
        <v>200</v>
      </c>
      <c r="C3317" s="646" t="s">
        <v>206</v>
      </c>
      <c r="D3317" s="646">
        <v>83</v>
      </c>
      <c r="F3317" s="654" t="str">
        <f>IF(M3317="R",VLOOKUP(D3317,'Routes and Directions'!$A$2:$D$283,3,FALSE),VLOOKUP(D3317,'Routes and Directions'!$A$2:$D$283,4,FALSE))</f>
        <v>SB</v>
      </c>
      <c r="H3317" s="646">
        <v>1.1819999999999999</v>
      </c>
      <c r="I3317" s="646">
        <v>1.9850000000000001</v>
      </c>
      <c r="K3317" s="646">
        <v>0.98699999999999999</v>
      </c>
      <c r="L3317" s="646">
        <v>1.79</v>
      </c>
      <c r="M3317" s="646" t="s">
        <v>121</v>
      </c>
      <c r="N3317" s="657" t="s">
        <v>123</v>
      </c>
      <c r="O3317" s="646" t="s">
        <v>505</v>
      </c>
    </row>
    <row r="3318" spans="1:15">
      <c r="A3318" s="647">
        <v>3317</v>
      </c>
      <c r="B3318" s="647">
        <v>200</v>
      </c>
      <c r="C3318" s="646" t="s">
        <v>206</v>
      </c>
      <c r="D3318" s="646">
        <v>83</v>
      </c>
      <c r="F3318" s="654" t="str">
        <f>IF(M3318="R",VLOOKUP(D3318,'Routes and Directions'!$A$2:$D$283,3,FALSE),VLOOKUP(D3318,'Routes and Directions'!$A$2:$D$283,4,FALSE))</f>
        <v>SB</v>
      </c>
      <c r="H3318" s="646">
        <v>1.9850000000000001</v>
      </c>
      <c r="I3318" s="646">
        <v>3.71</v>
      </c>
      <c r="K3318" s="646">
        <v>1.79</v>
      </c>
      <c r="L3318" s="646">
        <v>3.5150000000000001</v>
      </c>
      <c r="M3318" s="646" t="s">
        <v>121</v>
      </c>
      <c r="N3318" s="657" t="s">
        <v>115</v>
      </c>
      <c r="O3318" s="646" t="s">
        <v>505</v>
      </c>
    </row>
    <row r="3319" spans="1:15">
      <c r="A3319" s="647">
        <v>3318</v>
      </c>
      <c r="B3319" s="647">
        <v>200</v>
      </c>
      <c r="C3319" s="646" t="s">
        <v>206</v>
      </c>
      <c r="D3319" s="646">
        <v>83</v>
      </c>
      <c r="F3319" s="654" t="str">
        <f>IF(M3319="R",VLOOKUP(D3319,'Routes and Directions'!$A$2:$D$283,3,FALSE),VLOOKUP(D3319,'Routes and Directions'!$A$2:$D$283,4,FALSE))</f>
        <v>SB</v>
      </c>
      <c r="H3319" s="646">
        <v>3.71</v>
      </c>
      <c r="I3319" s="646">
        <v>14.193</v>
      </c>
      <c r="K3319" s="646">
        <v>3.5150000000000001</v>
      </c>
      <c r="L3319" s="646">
        <v>13.997999999999999</v>
      </c>
      <c r="M3319" s="646" t="s">
        <v>121</v>
      </c>
      <c r="N3319" s="657" t="s">
        <v>123</v>
      </c>
      <c r="O3319" s="646" t="s">
        <v>505</v>
      </c>
    </row>
    <row r="3320" spans="1:15">
      <c r="A3320" s="647">
        <v>3319</v>
      </c>
      <c r="B3320" s="647">
        <v>100</v>
      </c>
      <c r="C3320" s="646" t="s">
        <v>190</v>
      </c>
      <c r="D3320" s="646">
        <v>84</v>
      </c>
      <c r="F3320" s="654" t="str">
        <f>IF(M3320="R",VLOOKUP(D3320,'Routes and Directions'!$A$2:$D$283,3,FALSE),VLOOKUP(D3320,'Routes and Directions'!$A$2:$D$283,4,FALSE))</f>
        <v>NB</v>
      </c>
      <c r="H3320" s="646">
        <v>0</v>
      </c>
      <c r="I3320" s="646">
        <v>21.443000000000001</v>
      </c>
      <c r="K3320" s="646">
        <v>0</v>
      </c>
      <c r="L3320" s="646">
        <v>21.443000000000001</v>
      </c>
      <c r="M3320" s="646" t="s">
        <v>118</v>
      </c>
      <c r="N3320" s="657" t="s">
        <v>115</v>
      </c>
      <c r="O3320" s="646" t="s">
        <v>506</v>
      </c>
    </row>
    <row r="3321" spans="1:15">
      <c r="A3321" s="647">
        <v>3320</v>
      </c>
      <c r="B3321" s="647">
        <v>100</v>
      </c>
      <c r="C3321" s="646" t="s">
        <v>190</v>
      </c>
      <c r="D3321" s="646">
        <v>84</v>
      </c>
      <c r="F3321" s="654" t="str">
        <f>IF(M3321="R",VLOOKUP(D3321,'Routes and Directions'!$A$2:$D$283,3,FALSE),VLOOKUP(D3321,'Routes and Directions'!$A$2:$D$283,4,FALSE))</f>
        <v>NB</v>
      </c>
      <c r="H3321" s="646">
        <v>21.443000000000001</v>
      </c>
      <c r="I3321" s="646">
        <v>25.721</v>
      </c>
      <c r="K3321" s="646">
        <v>21.443000000000001</v>
      </c>
      <c r="L3321" s="646">
        <v>25.721</v>
      </c>
      <c r="M3321" s="646" t="s">
        <v>118</v>
      </c>
      <c r="N3321" s="657" t="s">
        <v>123</v>
      </c>
      <c r="O3321" s="646" t="s">
        <v>506</v>
      </c>
    </row>
    <row r="3322" spans="1:15">
      <c r="A3322" s="647">
        <v>3321</v>
      </c>
      <c r="B3322" s="647">
        <v>6600</v>
      </c>
      <c r="C3322" s="646" t="s">
        <v>190</v>
      </c>
      <c r="D3322" s="646">
        <v>84</v>
      </c>
      <c r="F3322" s="654" t="str">
        <f>IF(M3322="R",VLOOKUP(D3322,'Routes and Directions'!$A$2:$D$283,3,FALSE),VLOOKUP(D3322,'Routes and Directions'!$A$2:$D$283,4,FALSE))</f>
        <v>NB</v>
      </c>
      <c r="G3322" s="646" t="s">
        <v>118</v>
      </c>
      <c r="H3322" s="646">
        <v>25.81</v>
      </c>
      <c r="I3322" s="646">
        <v>26.036999999999999</v>
      </c>
      <c r="K3322" s="646">
        <v>25.721</v>
      </c>
      <c r="L3322" s="646">
        <v>25.948</v>
      </c>
      <c r="M3322" s="646" t="s">
        <v>118</v>
      </c>
      <c r="N3322" s="657" t="s">
        <v>115</v>
      </c>
      <c r="O3322" s="646" t="s">
        <v>506</v>
      </c>
    </row>
    <row r="3323" spans="1:15">
      <c r="A3323" s="647">
        <v>3322</v>
      </c>
      <c r="B3323" s="647">
        <v>6600</v>
      </c>
      <c r="C3323" s="646" t="s">
        <v>190</v>
      </c>
      <c r="D3323" s="646">
        <v>84</v>
      </c>
      <c r="F3323" s="654" t="str">
        <f>IF(M3323="R",VLOOKUP(D3323,'Routes and Directions'!$A$2:$D$283,3,FALSE),VLOOKUP(D3323,'Routes and Directions'!$A$2:$D$283,4,FALSE))</f>
        <v>NB</v>
      </c>
      <c r="G3323" s="646" t="s">
        <v>118</v>
      </c>
      <c r="H3323" s="646">
        <v>26.036999999999999</v>
      </c>
      <c r="I3323" s="646">
        <v>30.149000000000001</v>
      </c>
      <c r="K3323" s="646">
        <v>25.948</v>
      </c>
      <c r="L3323" s="646">
        <v>30.06</v>
      </c>
      <c r="M3323" s="646" t="s">
        <v>118</v>
      </c>
      <c r="N3323" s="657" t="s">
        <v>123</v>
      </c>
      <c r="O3323" s="646" t="s">
        <v>506</v>
      </c>
    </row>
    <row r="3324" spans="1:15">
      <c r="A3324" s="647">
        <v>3323</v>
      </c>
      <c r="B3324" s="647">
        <v>7750</v>
      </c>
      <c r="C3324" s="646" t="s">
        <v>183</v>
      </c>
      <c r="D3324" s="646">
        <v>84</v>
      </c>
      <c r="F3324" s="654" t="str">
        <f>IF(M3324="R",VLOOKUP(D3324,'Routes and Directions'!$A$2:$D$283,3,FALSE),VLOOKUP(D3324,'Routes and Directions'!$A$2:$D$283,4,FALSE))</f>
        <v>NB</v>
      </c>
      <c r="G3324" s="646" t="s">
        <v>118</v>
      </c>
      <c r="H3324" s="646">
        <v>0</v>
      </c>
      <c r="I3324" s="646">
        <v>6.0140000000000002</v>
      </c>
      <c r="K3324" s="646">
        <v>30.06</v>
      </c>
      <c r="L3324" s="646">
        <v>36.073999999999998</v>
      </c>
      <c r="M3324" s="646" t="s">
        <v>118</v>
      </c>
      <c r="N3324" s="657" t="s">
        <v>123</v>
      </c>
      <c r="O3324" s="646" t="s">
        <v>506</v>
      </c>
    </row>
    <row r="3325" spans="1:15">
      <c r="A3325" s="647">
        <v>3324</v>
      </c>
      <c r="B3325" s="647">
        <v>10300</v>
      </c>
      <c r="C3325" s="646" t="s">
        <v>183</v>
      </c>
      <c r="D3325" s="646">
        <v>84</v>
      </c>
      <c r="F3325" s="654" t="str">
        <f>IF(M3325="R",VLOOKUP(D3325,'Routes and Directions'!$A$2:$D$283,3,FALSE),VLOOKUP(D3325,'Routes and Directions'!$A$2:$D$283,4,FALSE))</f>
        <v>NB</v>
      </c>
      <c r="H3325" s="646">
        <v>6.9219999999999997</v>
      </c>
      <c r="I3325" s="646">
        <v>6.9829999999999997</v>
      </c>
      <c r="K3325" s="646">
        <v>36.073999999999998</v>
      </c>
      <c r="L3325" s="646">
        <v>36.134999999999998</v>
      </c>
      <c r="M3325" s="646" t="s">
        <v>118</v>
      </c>
      <c r="N3325" s="657" t="s">
        <v>115</v>
      </c>
      <c r="O3325" s="646" t="s">
        <v>506</v>
      </c>
    </row>
    <row r="3326" spans="1:15">
      <c r="A3326" s="647">
        <v>3325</v>
      </c>
      <c r="B3326" s="647">
        <v>10300</v>
      </c>
      <c r="C3326" s="646" t="s">
        <v>183</v>
      </c>
      <c r="D3326" s="646">
        <v>84</v>
      </c>
      <c r="F3326" s="654" t="str">
        <f>IF(M3326="R",VLOOKUP(D3326,'Routes and Directions'!$A$2:$D$283,3,FALSE),VLOOKUP(D3326,'Routes and Directions'!$A$2:$D$283,4,FALSE))</f>
        <v>NB</v>
      </c>
      <c r="H3326" s="646">
        <v>6.9829999999999997</v>
      </c>
      <c r="I3326" s="646">
        <v>8.3330000000000002</v>
      </c>
      <c r="K3326" s="646">
        <v>36.134999999999998</v>
      </c>
      <c r="L3326" s="646">
        <v>37.484999999999999</v>
      </c>
      <c r="M3326" s="646" t="s">
        <v>118</v>
      </c>
      <c r="N3326" s="657" t="s">
        <v>123</v>
      </c>
      <c r="O3326" s="646" t="s">
        <v>506</v>
      </c>
    </row>
    <row r="3327" spans="1:15">
      <c r="A3327" s="647">
        <v>3326</v>
      </c>
      <c r="B3327" s="647">
        <v>10300</v>
      </c>
      <c r="C3327" s="646" t="s">
        <v>183</v>
      </c>
      <c r="D3327" s="646">
        <v>84</v>
      </c>
      <c r="F3327" s="654" t="str">
        <f>IF(M3327="R",VLOOKUP(D3327,'Routes and Directions'!$A$2:$D$283,3,FALSE),VLOOKUP(D3327,'Routes and Directions'!$A$2:$D$283,4,FALSE))</f>
        <v>NB</v>
      </c>
      <c r="H3327" s="646">
        <v>8.3330000000000002</v>
      </c>
      <c r="I3327" s="646">
        <v>8.82</v>
      </c>
      <c r="K3327" s="646">
        <v>37.484999999999999</v>
      </c>
      <c r="L3327" s="646">
        <v>37.972000000000001</v>
      </c>
      <c r="M3327" s="646" t="s">
        <v>118</v>
      </c>
      <c r="N3327" s="657" t="s">
        <v>115</v>
      </c>
      <c r="O3327" s="646" t="s">
        <v>506</v>
      </c>
    </row>
    <row r="3328" spans="1:15">
      <c r="A3328" s="647">
        <v>3327</v>
      </c>
      <c r="B3328" s="647">
        <v>10300</v>
      </c>
      <c r="C3328" s="646" t="s">
        <v>183</v>
      </c>
      <c r="D3328" s="646">
        <v>84</v>
      </c>
      <c r="F3328" s="654" t="str">
        <f>IF(M3328="R",VLOOKUP(D3328,'Routes and Directions'!$A$2:$D$283,3,FALSE),VLOOKUP(D3328,'Routes and Directions'!$A$2:$D$283,4,FALSE))</f>
        <v>NB</v>
      </c>
      <c r="H3328" s="646">
        <v>8.82</v>
      </c>
      <c r="I3328" s="646">
        <v>9.4</v>
      </c>
      <c r="K3328" s="646">
        <v>37.972000000000001</v>
      </c>
      <c r="L3328" s="646">
        <v>38.552</v>
      </c>
      <c r="M3328" s="646" t="s">
        <v>118</v>
      </c>
      <c r="N3328" s="657" t="s">
        <v>123</v>
      </c>
      <c r="O3328" s="646" t="s">
        <v>506</v>
      </c>
    </row>
    <row r="3329" spans="1:15">
      <c r="A3329" s="647">
        <v>3328</v>
      </c>
      <c r="B3329" s="647">
        <v>10300</v>
      </c>
      <c r="C3329" s="646" t="s">
        <v>183</v>
      </c>
      <c r="D3329" s="646">
        <v>84</v>
      </c>
      <c r="F3329" s="654" t="str">
        <f>IF(M3329="R",VLOOKUP(D3329,'Routes and Directions'!$A$2:$D$283,3,FALSE),VLOOKUP(D3329,'Routes and Directions'!$A$2:$D$283,4,FALSE))</f>
        <v>NB</v>
      </c>
      <c r="H3329" s="646">
        <v>9.4</v>
      </c>
      <c r="I3329" s="646">
        <v>9.66</v>
      </c>
      <c r="K3329" s="646">
        <v>38.552</v>
      </c>
      <c r="L3329" s="646">
        <v>38.811999999999998</v>
      </c>
      <c r="M3329" s="646" t="s">
        <v>118</v>
      </c>
      <c r="N3329" s="657" t="s">
        <v>115</v>
      </c>
      <c r="O3329" s="646" t="s">
        <v>506</v>
      </c>
    </row>
    <row r="3330" spans="1:15">
      <c r="A3330" s="647">
        <v>3329</v>
      </c>
      <c r="B3330" s="647">
        <v>10300</v>
      </c>
      <c r="C3330" s="646" t="s">
        <v>183</v>
      </c>
      <c r="D3330" s="646">
        <v>84</v>
      </c>
      <c r="F3330" s="654" t="str">
        <f>IF(M3330="R",VLOOKUP(D3330,'Routes and Directions'!$A$2:$D$283,3,FALSE),VLOOKUP(D3330,'Routes and Directions'!$A$2:$D$283,4,FALSE))</f>
        <v>NB</v>
      </c>
      <c r="H3330" s="646">
        <v>9.66</v>
      </c>
      <c r="I3330" s="646">
        <v>10.516</v>
      </c>
      <c r="K3330" s="646">
        <v>38.811999999999998</v>
      </c>
      <c r="L3330" s="646">
        <v>39.667999999999999</v>
      </c>
      <c r="M3330" s="646" t="s">
        <v>118</v>
      </c>
      <c r="N3330" s="657" t="s">
        <v>123</v>
      </c>
      <c r="O3330" s="646" t="s">
        <v>506</v>
      </c>
    </row>
    <row r="3331" spans="1:15">
      <c r="A3331" s="647">
        <v>3330</v>
      </c>
      <c r="B3331" s="647">
        <v>10300</v>
      </c>
      <c r="C3331" s="646" t="s">
        <v>183</v>
      </c>
      <c r="D3331" s="646">
        <v>84</v>
      </c>
      <c r="F3331" s="654" t="str">
        <f>IF(M3331="R",VLOOKUP(D3331,'Routes and Directions'!$A$2:$D$283,3,FALSE),VLOOKUP(D3331,'Routes and Directions'!$A$2:$D$283,4,FALSE))</f>
        <v>NB</v>
      </c>
      <c r="H3331" s="646">
        <v>10.516</v>
      </c>
      <c r="I3331" s="646">
        <v>10.82</v>
      </c>
      <c r="K3331" s="646">
        <v>39.667999999999999</v>
      </c>
      <c r="L3331" s="646">
        <v>39.972000000000001</v>
      </c>
      <c r="M3331" s="646" t="s">
        <v>118</v>
      </c>
      <c r="N3331" s="657" t="s">
        <v>115</v>
      </c>
      <c r="O3331" s="646" t="s">
        <v>506</v>
      </c>
    </row>
    <row r="3332" spans="1:15">
      <c r="A3332" s="647">
        <v>3331</v>
      </c>
      <c r="B3332" s="647">
        <v>12400</v>
      </c>
      <c r="C3332" s="646" t="s">
        <v>183</v>
      </c>
      <c r="D3332" s="646">
        <v>84</v>
      </c>
      <c r="F3332" s="654" t="str">
        <f>IF(M3332="R",VLOOKUP(D3332,'Routes and Directions'!$A$2:$D$283,3,FALSE),VLOOKUP(D3332,'Routes and Directions'!$A$2:$D$283,4,FALSE))</f>
        <v>NB</v>
      </c>
      <c r="H3332" s="646">
        <v>10.83</v>
      </c>
      <c r="I3332" s="646">
        <v>17.986999999999998</v>
      </c>
      <c r="K3332" s="646">
        <v>39.972000000000001</v>
      </c>
      <c r="L3332" s="646">
        <v>47.128999999999998</v>
      </c>
      <c r="M3332" s="646" t="s">
        <v>118</v>
      </c>
      <c r="N3332" s="657" t="s">
        <v>115</v>
      </c>
      <c r="O3332" s="646" t="s">
        <v>506</v>
      </c>
    </row>
    <row r="3333" spans="1:15">
      <c r="A3333" s="647">
        <v>3332</v>
      </c>
      <c r="B3333" s="647">
        <v>16500</v>
      </c>
      <c r="C3333" s="646" t="s">
        <v>183</v>
      </c>
      <c r="D3333" s="646">
        <v>84</v>
      </c>
      <c r="F3333" s="654" t="str">
        <f>IF(M3333="R",VLOOKUP(D3333,'Routes and Directions'!$A$2:$D$283,3,FALSE),VLOOKUP(D3333,'Routes and Directions'!$A$2:$D$283,4,FALSE))</f>
        <v>NB</v>
      </c>
      <c r="G3333" s="646" t="s">
        <v>118</v>
      </c>
      <c r="H3333" s="646">
        <v>17.986999999999998</v>
      </c>
      <c r="I3333" s="646">
        <v>18.314</v>
      </c>
      <c r="K3333" s="646">
        <v>47.128999999999998</v>
      </c>
      <c r="L3333" s="646">
        <v>47.456000000000003</v>
      </c>
      <c r="M3333" s="646" t="s">
        <v>118</v>
      </c>
      <c r="N3333" s="657" t="s">
        <v>123</v>
      </c>
      <c r="O3333" s="646" t="s">
        <v>506</v>
      </c>
    </row>
    <row r="3334" spans="1:15">
      <c r="A3334" s="647">
        <v>3333</v>
      </c>
      <c r="B3334" s="647">
        <v>16900</v>
      </c>
      <c r="C3334" s="646" t="s">
        <v>183</v>
      </c>
      <c r="D3334" s="646">
        <v>84</v>
      </c>
      <c r="F3334" s="654" t="str">
        <f>IF(M3334="R",VLOOKUP(D3334,'Routes and Directions'!$A$2:$D$283,3,FALSE),VLOOKUP(D3334,'Routes and Directions'!$A$2:$D$283,4,FALSE))</f>
        <v>NB</v>
      </c>
      <c r="G3334" s="646" t="s">
        <v>122</v>
      </c>
      <c r="H3334" s="646">
        <v>18.314</v>
      </c>
      <c r="I3334" s="646">
        <v>18.54</v>
      </c>
      <c r="K3334" s="646">
        <v>47.456000000000003</v>
      </c>
      <c r="L3334" s="646">
        <v>47.682000000000002</v>
      </c>
      <c r="M3334" s="646" t="s">
        <v>118</v>
      </c>
      <c r="N3334" s="657" t="s">
        <v>123</v>
      </c>
      <c r="O3334" s="646" t="s">
        <v>506</v>
      </c>
    </row>
    <row r="3335" spans="1:15">
      <c r="A3335" s="647">
        <v>3334</v>
      </c>
      <c r="B3335" s="647">
        <v>16900</v>
      </c>
      <c r="C3335" s="646" t="s">
        <v>183</v>
      </c>
      <c r="D3335" s="646">
        <v>84</v>
      </c>
      <c r="F3335" s="654" t="str">
        <f>IF(M3335="R",VLOOKUP(D3335,'Routes and Directions'!$A$2:$D$283,3,FALSE),VLOOKUP(D3335,'Routes and Directions'!$A$2:$D$283,4,FALSE))</f>
        <v>NB</v>
      </c>
      <c r="G3335" s="646" t="s">
        <v>122</v>
      </c>
      <c r="H3335" s="646">
        <v>18.54</v>
      </c>
      <c r="I3335" s="646">
        <v>18.75</v>
      </c>
      <c r="K3335" s="646">
        <v>47.682000000000002</v>
      </c>
      <c r="L3335" s="646">
        <v>47.892000000000003</v>
      </c>
      <c r="M3335" s="646" t="s">
        <v>118</v>
      </c>
      <c r="N3335" s="657" t="s">
        <v>115</v>
      </c>
      <c r="O3335" s="646" t="s">
        <v>506</v>
      </c>
    </row>
    <row r="3336" spans="1:15">
      <c r="A3336" s="647">
        <v>3335</v>
      </c>
      <c r="B3336" s="647">
        <v>17100</v>
      </c>
      <c r="C3336" s="646" t="s">
        <v>183</v>
      </c>
      <c r="D3336" s="646">
        <v>84</v>
      </c>
      <c r="F3336" s="654" t="str">
        <f>IF(M3336="R",VLOOKUP(D3336,'Routes and Directions'!$A$2:$D$283,3,FALSE),VLOOKUP(D3336,'Routes and Directions'!$A$2:$D$283,4,FALSE))</f>
        <v>NB</v>
      </c>
      <c r="H3336" s="646">
        <v>18.975999999999999</v>
      </c>
      <c r="I3336" s="646">
        <v>19.164000000000001</v>
      </c>
      <c r="K3336" s="646">
        <v>47.892000000000003</v>
      </c>
      <c r="L3336" s="646">
        <v>48.08</v>
      </c>
      <c r="M3336" s="646" t="s">
        <v>118</v>
      </c>
      <c r="N3336" s="657" t="s">
        <v>115</v>
      </c>
      <c r="O3336" s="646" t="s">
        <v>506</v>
      </c>
    </row>
    <row r="3337" spans="1:15">
      <c r="A3337" s="647">
        <v>3336</v>
      </c>
      <c r="B3337" s="647">
        <v>17110</v>
      </c>
      <c r="C3337" s="646" t="s">
        <v>183</v>
      </c>
      <c r="D3337" s="646">
        <v>84</v>
      </c>
      <c r="F3337" s="654" t="str">
        <f>IF(M3337="R",VLOOKUP(D3337,'Routes and Directions'!$A$2:$D$283,3,FALSE),VLOOKUP(D3337,'Routes and Directions'!$A$2:$D$283,4,FALSE))</f>
        <v>NB</v>
      </c>
      <c r="G3337" s="646" t="s">
        <v>118</v>
      </c>
      <c r="H3337" s="646">
        <v>19.167999999999999</v>
      </c>
      <c r="I3337" s="646">
        <v>19.809999999999999</v>
      </c>
      <c r="K3337" s="646">
        <v>48.08</v>
      </c>
      <c r="L3337" s="646">
        <v>48.722000000000001</v>
      </c>
      <c r="M3337" s="646" t="s">
        <v>118</v>
      </c>
      <c r="N3337" s="657" t="s">
        <v>115</v>
      </c>
      <c r="O3337" s="646" t="s">
        <v>506</v>
      </c>
    </row>
    <row r="3338" spans="1:15">
      <c r="A3338" s="647">
        <v>3337</v>
      </c>
      <c r="B3338" s="647">
        <v>17220</v>
      </c>
      <c r="C3338" s="646" t="s">
        <v>183</v>
      </c>
      <c r="D3338" s="646">
        <v>84</v>
      </c>
      <c r="F3338" s="654" t="str">
        <f>IF(M3338="R",VLOOKUP(D3338,'Routes and Directions'!$A$2:$D$283,3,FALSE),VLOOKUP(D3338,'Routes and Directions'!$A$2:$D$283,4,FALSE))</f>
        <v>NB</v>
      </c>
      <c r="H3338" s="646">
        <v>19.809999999999999</v>
      </c>
      <c r="I3338" s="646">
        <v>21.67</v>
      </c>
      <c r="K3338" s="646">
        <v>48.722000000000001</v>
      </c>
      <c r="L3338" s="646">
        <v>50.582000000000001</v>
      </c>
      <c r="M3338" s="646" t="s">
        <v>118</v>
      </c>
      <c r="N3338" s="657" t="s">
        <v>115</v>
      </c>
      <c r="O3338" s="646" t="s">
        <v>506</v>
      </c>
    </row>
    <row r="3339" spans="1:15">
      <c r="A3339" s="647">
        <v>3338</v>
      </c>
      <c r="B3339" s="647">
        <v>17500</v>
      </c>
      <c r="C3339" s="646" t="s">
        <v>183</v>
      </c>
      <c r="D3339" s="646">
        <v>84</v>
      </c>
      <c r="F3339" s="654" t="str">
        <f>IF(M3339="R",VLOOKUP(D3339,'Routes and Directions'!$A$2:$D$283,3,FALSE),VLOOKUP(D3339,'Routes and Directions'!$A$2:$D$283,4,FALSE))</f>
        <v>NB</v>
      </c>
      <c r="G3339" s="646" t="s">
        <v>118</v>
      </c>
      <c r="H3339" s="646">
        <v>21.67</v>
      </c>
      <c r="I3339" s="646">
        <v>22.087</v>
      </c>
      <c r="K3339" s="646">
        <v>50.582000000000001</v>
      </c>
      <c r="L3339" s="646">
        <v>50.999000000000002</v>
      </c>
      <c r="M3339" s="646" t="s">
        <v>118</v>
      </c>
      <c r="N3339" s="657" t="s">
        <v>115</v>
      </c>
      <c r="O3339" s="646" t="s">
        <v>506</v>
      </c>
    </row>
    <row r="3340" spans="1:15">
      <c r="A3340" s="647">
        <v>3339</v>
      </c>
      <c r="B3340" s="647">
        <v>17610</v>
      </c>
      <c r="C3340" s="646" t="s">
        <v>183</v>
      </c>
      <c r="D3340" s="646">
        <v>84</v>
      </c>
      <c r="F3340" s="654" t="str">
        <f>IF(M3340="R",VLOOKUP(D3340,'Routes and Directions'!$A$2:$D$283,3,FALSE),VLOOKUP(D3340,'Routes and Directions'!$A$2:$D$283,4,FALSE))</f>
        <v>NB</v>
      </c>
      <c r="H3340" s="646">
        <v>22.13</v>
      </c>
      <c r="I3340" s="646">
        <v>23.56</v>
      </c>
      <c r="K3340" s="646">
        <v>50.999000000000002</v>
      </c>
      <c r="L3340" s="646">
        <v>52.429000000000002</v>
      </c>
      <c r="M3340" s="646" t="s">
        <v>118</v>
      </c>
      <c r="N3340" s="657" t="s">
        <v>115</v>
      </c>
      <c r="O3340" s="646" t="s">
        <v>506</v>
      </c>
    </row>
    <row r="3341" spans="1:15">
      <c r="A3341" s="647">
        <v>3340</v>
      </c>
      <c r="B3341" s="647">
        <v>18000</v>
      </c>
      <c r="C3341" s="646" t="s">
        <v>183</v>
      </c>
      <c r="D3341" s="646">
        <v>84</v>
      </c>
      <c r="F3341" s="654" t="str">
        <f>IF(M3341="R",VLOOKUP(D3341,'Routes and Directions'!$A$2:$D$283,3,FALSE),VLOOKUP(D3341,'Routes and Directions'!$A$2:$D$283,4,FALSE))</f>
        <v>NB</v>
      </c>
      <c r="G3341" s="646" t="s">
        <v>119</v>
      </c>
      <c r="H3341" s="646">
        <v>23.56</v>
      </c>
      <c r="I3341" s="646">
        <v>23.946999999999999</v>
      </c>
      <c r="K3341" s="646">
        <v>52.429000000000002</v>
      </c>
      <c r="L3341" s="646">
        <v>52.816000000000003</v>
      </c>
      <c r="M3341" s="646" t="s">
        <v>118</v>
      </c>
      <c r="N3341" s="657" t="s">
        <v>115</v>
      </c>
      <c r="O3341" s="646" t="s">
        <v>506</v>
      </c>
    </row>
    <row r="3342" spans="1:15">
      <c r="A3342" s="647">
        <v>3341</v>
      </c>
      <c r="B3342" s="647">
        <v>19000</v>
      </c>
      <c r="C3342" s="646" t="s">
        <v>183</v>
      </c>
      <c r="D3342" s="646">
        <v>84</v>
      </c>
      <c r="F3342" s="654" t="str">
        <f>IF(M3342="R",VLOOKUP(D3342,'Routes and Directions'!$A$2:$D$283,3,FALSE),VLOOKUP(D3342,'Routes and Directions'!$A$2:$D$283,4,FALSE))</f>
        <v>NB</v>
      </c>
      <c r="G3342" s="646" t="s">
        <v>118</v>
      </c>
      <c r="H3342" s="646">
        <v>23.946999999999999</v>
      </c>
      <c r="I3342" s="646">
        <v>24.972000000000001</v>
      </c>
      <c r="K3342" s="646">
        <v>52.816000000000003</v>
      </c>
      <c r="L3342" s="646">
        <v>53.841000000000001</v>
      </c>
      <c r="M3342" s="646" t="s">
        <v>118</v>
      </c>
      <c r="N3342" s="657" t="s">
        <v>115</v>
      </c>
      <c r="O3342" s="646" t="s">
        <v>506</v>
      </c>
    </row>
    <row r="3343" spans="1:15">
      <c r="A3343" s="647">
        <v>3342</v>
      </c>
      <c r="B3343" s="647">
        <v>19000</v>
      </c>
      <c r="C3343" s="646" t="s">
        <v>183</v>
      </c>
      <c r="D3343" s="646">
        <v>84</v>
      </c>
      <c r="F3343" s="654" t="str">
        <f>IF(M3343="R",VLOOKUP(D3343,'Routes and Directions'!$A$2:$D$283,3,FALSE),VLOOKUP(D3343,'Routes and Directions'!$A$2:$D$283,4,FALSE))</f>
        <v>NB</v>
      </c>
      <c r="G3343" s="646" t="s">
        <v>118</v>
      </c>
      <c r="H3343" s="646">
        <v>24.972000000000001</v>
      </c>
      <c r="I3343" s="646">
        <v>27.695</v>
      </c>
      <c r="K3343" s="646">
        <v>53.841000000000001</v>
      </c>
      <c r="L3343" s="646">
        <v>56.564</v>
      </c>
      <c r="M3343" s="646" t="s">
        <v>118</v>
      </c>
      <c r="N3343" s="657" t="s">
        <v>123</v>
      </c>
      <c r="O3343" s="646" t="s">
        <v>506</v>
      </c>
    </row>
    <row r="3344" spans="1:15">
      <c r="A3344" s="647">
        <v>3343</v>
      </c>
      <c r="B3344" s="647">
        <v>20500</v>
      </c>
      <c r="C3344" s="646" t="s">
        <v>183</v>
      </c>
      <c r="D3344" s="646">
        <v>84</v>
      </c>
      <c r="F3344" s="654" t="str">
        <f>IF(M3344="R",VLOOKUP(D3344,'Routes and Directions'!$A$2:$D$283,3,FALSE),VLOOKUP(D3344,'Routes and Directions'!$A$2:$D$283,4,FALSE))</f>
        <v>NB</v>
      </c>
      <c r="G3344" s="646" t="s">
        <v>119</v>
      </c>
      <c r="H3344" s="646">
        <v>27.695</v>
      </c>
      <c r="I3344" s="646">
        <v>28.494</v>
      </c>
      <c r="K3344" s="646">
        <v>56.564</v>
      </c>
      <c r="L3344" s="646">
        <v>57.363</v>
      </c>
      <c r="M3344" s="646" t="s">
        <v>118</v>
      </c>
      <c r="N3344" s="657" t="s">
        <v>123</v>
      </c>
      <c r="O3344" s="646" t="s">
        <v>506</v>
      </c>
    </row>
    <row r="3345" spans="1:15">
      <c r="A3345" s="647">
        <v>3344</v>
      </c>
      <c r="B3345" s="647">
        <v>21000</v>
      </c>
      <c r="C3345" s="646" t="s">
        <v>183</v>
      </c>
      <c r="D3345" s="646">
        <v>84</v>
      </c>
      <c r="F3345" s="654" t="str">
        <f>IF(M3345="R",VLOOKUP(D3345,'Routes and Directions'!$A$2:$D$283,3,FALSE),VLOOKUP(D3345,'Routes and Directions'!$A$2:$D$283,4,FALSE))</f>
        <v>NB</v>
      </c>
      <c r="G3345" s="646" t="s">
        <v>118</v>
      </c>
      <c r="H3345" s="646">
        <v>28.494</v>
      </c>
      <c r="I3345" s="646">
        <v>28.713999999999999</v>
      </c>
      <c r="K3345" s="646">
        <v>57.363</v>
      </c>
      <c r="L3345" s="646">
        <v>57.582999999999998</v>
      </c>
      <c r="M3345" s="646" t="s">
        <v>118</v>
      </c>
      <c r="N3345" s="657" t="s">
        <v>123</v>
      </c>
      <c r="O3345" s="646" t="s">
        <v>506</v>
      </c>
    </row>
    <row r="3346" spans="1:15">
      <c r="A3346" s="647">
        <v>3345</v>
      </c>
      <c r="B3346" s="647">
        <v>25900</v>
      </c>
      <c r="C3346" s="646" t="s">
        <v>214</v>
      </c>
      <c r="D3346" s="646">
        <v>84</v>
      </c>
      <c r="F3346" s="654" t="str">
        <f>IF(M3346="R",VLOOKUP(D3346,'Routes and Directions'!$A$2:$D$283,3,FALSE),VLOOKUP(D3346,'Routes and Directions'!$A$2:$D$283,4,FALSE))</f>
        <v>NB</v>
      </c>
      <c r="H3346" s="646">
        <v>0.13400000000000001</v>
      </c>
      <c r="I3346" s="646">
        <v>13.672000000000001</v>
      </c>
      <c r="K3346" s="646">
        <v>57.582999999999998</v>
      </c>
      <c r="L3346" s="646">
        <v>71.120999999999995</v>
      </c>
      <c r="M3346" s="646" t="s">
        <v>118</v>
      </c>
      <c r="N3346" s="657" t="s">
        <v>115</v>
      </c>
      <c r="O3346" s="646" t="s">
        <v>506</v>
      </c>
    </row>
    <row r="3347" spans="1:15">
      <c r="A3347" s="647">
        <v>3346</v>
      </c>
      <c r="B3347" s="647">
        <v>27500</v>
      </c>
      <c r="C3347" s="646" t="s">
        <v>181</v>
      </c>
      <c r="D3347" s="646">
        <v>84</v>
      </c>
      <c r="F3347" s="654" t="str">
        <f>IF(M3347="R",VLOOKUP(D3347,'Routes and Directions'!$A$2:$D$283,3,FALSE),VLOOKUP(D3347,'Routes and Directions'!$A$2:$D$283,4,FALSE))</f>
        <v>NB</v>
      </c>
      <c r="H3347" s="646">
        <v>0</v>
      </c>
      <c r="I3347" s="646">
        <v>15.686999999999999</v>
      </c>
      <c r="K3347" s="646">
        <v>71.120999999999995</v>
      </c>
      <c r="L3347" s="646">
        <v>86.808000000000007</v>
      </c>
      <c r="M3347" s="646" t="s">
        <v>118</v>
      </c>
      <c r="N3347" s="657" t="s">
        <v>115</v>
      </c>
      <c r="O3347" s="646" t="s">
        <v>506</v>
      </c>
    </row>
    <row r="3348" spans="1:15">
      <c r="A3348" s="647">
        <v>3347</v>
      </c>
      <c r="B3348" s="647">
        <v>100</v>
      </c>
      <c r="C3348" s="646" t="s">
        <v>190</v>
      </c>
      <c r="D3348" s="646">
        <v>84</v>
      </c>
      <c r="F3348" s="654" t="str">
        <f>IF(M3348="R",VLOOKUP(D3348,'Routes and Directions'!$A$2:$D$283,3,FALSE),VLOOKUP(D3348,'Routes and Directions'!$A$2:$D$283,4,FALSE))</f>
        <v>SB</v>
      </c>
      <c r="H3348" s="646">
        <v>0</v>
      </c>
      <c r="I3348" s="646">
        <v>21.443000000000001</v>
      </c>
      <c r="K3348" s="646">
        <v>0</v>
      </c>
      <c r="L3348" s="646">
        <v>21.443000000000001</v>
      </c>
      <c r="M3348" s="646" t="s">
        <v>121</v>
      </c>
      <c r="N3348" s="657" t="s">
        <v>115</v>
      </c>
      <c r="O3348" s="646" t="s">
        <v>507</v>
      </c>
    </row>
    <row r="3349" spans="1:15">
      <c r="A3349" s="647">
        <v>3348</v>
      </c>
      <c r="B3349" s="647">
        <v>100</v>
      </c>
      <c r="C3349" s="646" t="s">
        <v>190</v>
      </c>
      <c r="D3349" s="646">
        <v>84</v>
      </c>
      <c r="F3349" s="654" t="str">
        <f>IF(M3349="R",VLOOKUP(D3349,'Routes and Directions'!$A$2:$D$283,3,FALSE),VLOOKUP(D3349,'Routes and Directions'!$A$2:$D$283,4,FALSE))</f>
        <v>SB</v>
      </c>
      <c r="H3349" s="646">
        <v>21.443000000000001</v>
      </c>
      <c r="I3349" s="646">
        <v>25.721</v>
      </c>
      <c r="K3349" s="646">
        <v>21.443000000000001</v>
      </c>
      <c r="L3349" s="646">
        <v>25.721</v>
      </c>
      <c r="M3349" s="646" t="s">
        <v>121</v>
      </c>
      <c r="N3349" s="657" t="s">
        <v>123</v>
      </c>
      <c r="O3349" s="646" t="s">
        <v>507</v>
      </c>
    </row>
    <row r="3350" spans="1:15">
      <c r="A3350" s="647">
        <v>3349</v>
      </c>
      <c r="B3350" s="647">
        <v>6600</v>
      </c>
      <c r="C3350" s="646" t="s">
        <v>190</v>
      </c>
      <c r="D3350" s="646">
        <v>84</v>
      </c>
      <c r="F3350" s="654" t="str">
        <f>IF(M3350="R",VLOOKUP(D3350,'Routes and Directions'!$A$2:$D$283,3,FALSE),VLOOKUP(D3350,'Routes and Directions'!$A$2:$D$283,4,FALSE))</f>
        <v>SB</v>
      </c>
      <c r="G3350" s="646" t="s">
        <v>118</v>
      </c>
      <c r="H3350" s="646">
        <v>25.81</v>
      </c>
      <c r="I3350" s="646">
        <v>26.036999999999999</v>
      </c>
      <c r="K3350" s="646">
        <v>25.721</v>
      </c>
      <c r="L3350" s="646">
        <v>25.948</v>
      </c>
      <c r="M3350" s="646" t="s">
        <v>121</v>
      </c>
      <c r="N3350" s="657" t="s">
        <v>115</v>
      </c>
      <c r="O3350" s="646" t="s">
        <v>507</v>
      </c>
    </row>
    <row r="3351" spans="1:15">
      <c r="A3351" s="647">
        <v>3350</v>
      </c>
      <c r="B3351" s="647">
        <v>6600</v>
      </c>
      <c r="C3351" s="646" t="s">
        <v>190</v>
      </c>
      <c r="D3351" s="646">
        <v>84</v>
      </c>
      <c r="F3351" s="654" t="str">
        <f>IF(M3351="R",VLOOKUP(D3351,'Routes and Directions'!$A$2:$D$283,3,FALSE),VLOOKUP(D3351,'Routes and Directions'!$A$2:$D$283,4,FALSE))</f>
        <v>SB</v>
      </c>
      <c r="G3351" s="646" t="s">
        <v>118</v>
      </c>
      <c r="H3351" s="646">
        <v>26.036999999999999</v>
      </c>
      <c r="I3351" s="646">
        <v>30.149000000000001</v>
      </c>
      <c r="K3351" s="646">
        <v>25.948</v>
      </c>
      <c r="L3351" s="646">
        <v>30.06</v>
      </c>
      <c r="M3351" s="646" t="s">
        <v>121</v>
      </c>
      <c r="N3351" s="657" t="s">
        <v>123</v>
      </c>
      <c r="O3351" s="646" t="s">
        <v>507</v>
      </c>
    </row>
    <row r="3352" spans="1:15">
      <c r="A3352" s="647">
        <v>3351</v>
      </c>
      <c r="B3352" s="647">
        <v>7750</v>
      </c>
      <c r="C3352" s="646" t="s">
        <v>183</v>
      </c>
      <c r="D3352" s="646">
        <v>84</v>
      </c>
      <c r="F3352" s="654" t="str">
        <f>IF(M3352="R",VLOOKUP(D3352,'Routes and Directions'!$A$2:$D$283,3,FALSE),VLOOKUP(D3352,'Routes and Directions'!$A$2:$D$283,4,FALSE))</f>
        <v>SB</v>
      </c>
      <c r="G3352" s="646" t="s">
        <v>118</v>
      </c>
      <c r="H3352" s="646">
        <v>0</v>
      </c>
      <c r="I3352" s="646">
        <v>6.0140000000000002</v>
      </c>
      <c r="K3352" s="646">
        <v>30.06</v>
      </c>
      <c r="L3352" s="646">
        <v>36.073999999999998</v>
      </c>
      <c r="M3352" s="646" t="s">
        <v>121</v>
      </c>
      <c r="N3352" s="657" t="s">
        <v>123</v>
      </c>
      <c r="O3352" s="646" t="s">
        <v>507</v>
      </c>
    </row>
    <row r="3353" spans="1:15">
      <c r="A3353" s="647">
        <v>3352</v>
      </c>
      <c r="B3353" s="647">
        <v>10300</v>
      </c>
      <c r="C3353" s="646" t="s">
        <v>183</v>
      </c>
      <c r="D3353" s="646">
        <v>84</v>
      </c>
      <c r="F3353" s="654" t="str">
        <f>IF(M3353="R",VLOOKUP(D3353,'Routes and Directions'!$A$2:$D$283,3,FALSE),VLOOKUP(D3353,'Routes and Directions'!$A$2:$D$283,4,FALSE))</f>
        <v>SB</v>
      </c>
      <c r="H3353" s="646">
        <v>6.9219999999999997</v>
      </c>
      <c r="I3353" s="646">
        <v>6.9829999999999997</v>
      </c>
      <c r="K3353" s="646">
        <v>36.073999999999998</v>
      </c>
      <c r="L3353" s="646">
        <v>36.134999999999998</v>
      </c>
      <c r="M3353" s="646" t="s">
        <v>121</v>
      </c>
      <c r="N3353" s="657" t="s">
        <v>115</v>
      </c>
      <c r="O3353" s="646" t="s">
        <v>507</v>
      </c>
    </row>
    <row r="3354" spans="1:15">
      <c r="A3354" s="647">
        <v>3353</v>
      </c>
      <c r="B3354" s="647">
        <v>10300</v>
      </c>
      <c r="C3354" s="646" t="s">
        <v>183</v>
      </c>
      <c r="D3354" s="646">
        <v>84</v>
      </c>
      <c r="F3354" s="654" t="str">
        <f>IF(M3354="R",VLOOKUP(D3354,'Routes and Directions'!$A$2:$D$283,3,FALSE),VLOOKUP(D3354,'Routes and Directions'!$A$2:$D$283,4,FALSE))</f>
        <v>SB</v>
      </c>
      <c r="H3354" s="646">
        <v>6.9829999999999997</v>
      </c>
      <c r="I3354" s="646">
        <v>8.3330000000000002</v>
      </c>
      <c r="K3354" s="646">
        <v>36.134999999999998</v>
      </c>
      <c r="L3354" s="646">
        <v>37.484999999999999</v>
      </c>
      <c r="M3354" s="646" t="s">
        <v>121</v>
      </c>
      <c r="N3354" s="657" t="s">
        <v>123</v>
      </c>
      <c r="O3354" s="646" t="s">
        <v>507</v>
      </c>
    </row>
    <row r="3355" spans="1:15">
      <c r="A3355" s="647">
        <v>3354</v>
      </c>
      <c r="B3355" s="647">
        <v>10300</v>
      </c>
      <c r="C3355" s="646" t="s">
        <v>183</v>
      </c>
      <c r="D3355" s="646">
        <v>84</v>
      </c>
      <c r="F3355" s="654" t="str">
        <f>IF(M3355="R",VLOOKUP(D3355,'Routes and Directions'!$A$2:$D$283,3,FALSE),VLOOKUP(D3355,'Routes and Directions'!$A$2:$D$283,4,FALSE))</f>
        <v>SB</v>
      </c>
      <c r="H3355" s="646">
        <v>8.3330000000000002</v>
      </c>
      <c r="I3355" s="646">
        <v>8.82</v>
      </c>
      <c r="K3355" s="646">
        <v>37.484999999999999</v>
      </c>
      <c r="L3355" s="646">
        <v>37.972000000000001</v>
      </c>
      <c r="M3355" s="646" t="s">
        <v>121</v>
      </c>
      <c r="N3355" s="657" t="s">
        <v>115</v>
      </c>
      <c r="O3355" s="646" t="s">
        <v>507</v>
      </c>
    </row>
    <row r="3356" spans="1:15">
      <c r="A3356" s="647">
        <v>3355</v>
      </c>
      <c r="B3356" s="647">
        <v>10300</v>
      </c>
      <c r="C3356" s="646" t="s">
        <v>183</v>
      </c>
      <c r="D3356" s="646">
        <v>84</v>
      </c>
      <c r="F3356" s="654" t="str">
        <f>IF(M3356="R",VLOOKUP(D3356,'Routes and Directions'!$A$2:$D$283,3,FALSE),VLOOKUP(D3356,'Routes and Directions'!$A$2:$D$283,4,FALSE))</f>
        <v>SB</v>
      </c>
      <c r="H3356" s="646">
        <v>8.82</v>
      </c>
      <c r="I3356" s="646">
        <v>9.4</v>
      </c>
      <c r="K3356" s="646">
        <v>37.972000000000001</v>
      </c>
      <c r="L3356" s="646">
        <v>38.552</v>
      </c>
      <c r="M3356" s="646" t="s">
        <v>121</v>
      </c>
      <c r="N3356" s="657" t="s">
        <v>123</v>
      </c>
      <c r="O3356" s="646" t="s">
        <v>507</v>
      </c>
    </row>
    <row r="3357" spans="1:15">
      <c r="A3357" s="647">
        <v>3356</v>
      </c>
      <c r="B3357" s="647">
        <v>10300</v>
      </c>
      <c r="C3357" s="646" t="s">
        <v>183</v>
      </c>
      <c r="D3357" s="646">
        <v>84</v>
      </c>
      <c r="F3357" s="654" t="str">
        <f>IF(M3357="R",VLOOKUP(D3357,'Routes and Directions'!$A$2:$D$283,3,FALSE),VLOOKUP(D3357,'Routes and Directions'!$A$2:$D$283,4,FALSE))</f>
        <v>SB</v>
      </c>
      <c r="H3357" s="646">
        <v>9.4</v>
      </c>
      <c r="I3357" s="646">
        <v>9.66</v>
      </c>
      <c r="K3357" s="646">
        <v>38.552</v>
      </c>
      <c r="L3357" s="646">
        <v>38.811999999999998</v>
      </c>
      <c r="M3357" s="646" t="s">
        <v>121</v>
      </c>
      <c r="N3357" s="657" t="s">
        <v>115</v>
      </c>
      <c r="O3357" s="646" t="s">
        <v>507</v>
      </c>
    </row>
    <row r="3358" spans="1:15">
      <c r="A3358" s="647">
        <v>3357</v>
      </c>
      <c r="B3358" s="647">
        <v>10300</v>
      </c>
      <c r="C3358" s="646" t="s">
        <v>183</v>
      </c>
      <c r="D3358" s="646">
        <v>84</v>
      </c>
      <c r="F3358" s="654" t="str">
        <f>IF(M3358="R",VLOOKUP(D3358,'Routes and Directions'!$A$2:$D$283,3,FALSE),VLOOKUP(D3358,'Routes and Directions'!$A$2:$D$283,4,FALSE))</f>
        <v>SB</v>
      </c>
      <c r="H3358" s="646">
        <v>9.66</v>
      </c>
      <c r="I3358" s="646">
        <v>10.516</v>
      </c>
      <c r="K3358" s="646">
        <v>38.811999999999998</v>
      </c>
      <c r="L3358" s="646">
        <v>39.667999999999999</v>
      </c>
      <c r="M3358" s="646" t="s">
        <v>121</v>
      </c>
      <c r="N3358" s="657" t="s">
        <v>123</v>
      </c>
      <c r="O3358" s="646" t="s">
        <v>507</v>
      </c>
    </row>
    <row r="3359" spans="1:15">
      <c r="A3359" s="647">
        <v>3358</v>
      </c>
      <c r="B3359" s="647">
        <v>10300</v>
      </c>
      <c r="C3359" s="646" t="s">
        <v>183</v>
      </c>
      <c r="D3359" s="646">
        <v>84</v>
      </c>
      <c r="F3359" s="654" t="str">
        <f>IF(M3359="R",VLOOKUP(D3359,'Routes and Directions'!$A$2:$D$283,3,FALSE),VLOOKUP(D3359,'Routes and Directions'!$A$2:$D$283,4,FALSE))</f>
        <v>SB</v>
      </c>
      <c r="H3359" s="646">
        <v>10.516</v>
      </c>
      <c r="I3359" s="646">
        <v>10.82</v>
      </c>
      <c r="K3359" s="646">
        <v>39.667999999999999</v>
      </c>
      <c r="L3359" s="646">
        <v>39.972000000000001</v>
      </c>
      <c r="M3359" s="646" t="s">
        <v>121</v>
      </c>
      <c r="N3359" s="657" t="s">
        <v>115</v>
      </c>
      <c r="O3359" s="646" t="s">
        <v>507</v>
      </c>
    </row>
    <row r="3360" spans="1:15">
      <c r="A3360" s="647">
        <v>3359</v>
      </c>
      <c r="B3360" s="647">
        <v>12400</v>
      </c>
      <c r="C3360" s="646" t="s">
        <v>183</v>
      </c>
      <c r="D3360" s="646">
        <v>84</v>
      </c>
      <c r="F3360" s="654" t="str">
        <f>IF(M3360="R",VLOOKUP(D3360,'Routes and Directions'!$A$2:$D$283,3,FALSE),VLOOKUP(D3360,'Routes and Directions'!$A$2:$D$283,4,FALSE))</f>
        <v>SB</v>
      </c>
      <c r="H3360" s="646">
        <v>10.83</v>
      </c>
      <c r="I3360" s="646">
        <v>17.986999999999998</v>
      </c>
      <c r="K3360" s="646">
        <v>39.972000000000001</v>
      </c>
      <c r="L3360" s="646">
        <v>47.128999999999998</v>
      </c>
      <c r="M3360" s="646" t="s">
        <v>121</v>
      </c>
      <c r="N3360" s="657" t="s">
        <v>115</v>
      </c>
      <c r="O3360" s="646" t="s">
        <v>507</v>
      </c>
    </row>
    <row r="3361" spans="1:15">
      <c r="A3361" s="647">
        <v>3360</v>
      </c>
      <c r="B3361" s="647">
        <v>16500</v>
      </c>
      <c r="C3361" s="646" t="s">
        <v>183</v>
      </c>
      <c r="D3361" s="646">
        <v>84</v>
      </c>
      <c r="F3361" s="654" t="str">
        <f>IF(M3361="R",VLOOKUP(D3361,'Routes and Directions'!$A$2:$D$283,3,FALSE),VLOOKUP(D3361,'Routes and Directions'!$A$2:$D$283,4,FALSE))</f>
        <v>SB</v>
      </c>
      <c r="G3361" s="646" t="s">
        <v>118</v>
      </c>
      <c r="H3361" s="646">
        <v>17.986999999999998</v>
      </c>
      <c r="I3361" s="646">
        <v>18.314</v>
      </c>
      <c r="K3361" s="646">
        <v>47.128999999999998</v>
      </c>
      <c r="L3361" s="646">
        <v>47.456000000000003</v>
      </c>
      <c r="M3361" s="646" t="s">
        <v>121</v>
      </c>
      <c r="N3361" s="657" t="s">
        <v>123</v>
      </c>
      <c r="O3361" s="646" t="s">
        <v>507</v>
      </c>
    </row>
    <row r="3362" spans="1:15">
      <c r="A3362" s="647">
        <v>3361</v>
      </c>
      <c r="B3362" s="647">
        <v>16900</v>
      </c>
      <c r="C3362" s="646" t="s">
        <v>183</v>
      </c>
      <c r="D3362" s="646">
        <v>84</v>
      </c>
      <c r="F3362" s="654" t="str">
        <f>IF(M3362="R",VLOOKUP(D3362,'Routes and Directions'!$A$2:$D$283,3,FALSE),VLOOKUP(D3362,'Routes and Directions'!$A$2:$D$283,4,FALSE))</f>
        <v>SB</v>
      </c>
      <c r="G3362" s="646" t="s">
        <v>122</v>
      </c>
      <c r="H3362" s="646">
        <v>18.314</v>
      </c>
      <c r="I3362" s="646">
        <v>18.54</v>
      </c>
      <c r="K3362" s="646">
        <v>47.456000000000003</v>
      </c>
      <c r="L3362" s="646">
        <v>47.682000000000002</v>
      </c>
      <c r="M3362" s="646" t="s">
        <v>121</v>
      </c>
      <c r="N3362" s="657" t="s">
        <v>123</v>
      </c>
      <c r="O3362" s="646" t="s">
        <v>507</v>
      </c>
    </row>
    <row r="3363" spans="1:15">
      <c r="A3363" s="647">
        <v>3362</v>
      </c>
      <c r="B3363" s="647">
        <v>16900</v>
      </c>
      <c r="C3363" s="646" t="s">
        <v>183</v>
      </c>
      <c r="D3363" s="646">
        <v>84</v>
      </c>
      <c r="F3363" s="654" t="str">
        <f>IF(M3363="R",VLOOKUP(D3363,'Routes and Directions'!$A$2:$D$283,3,FALSE),VLOOKUP(D3363,'Routes and Directions'!$A$2:$D$283,4,FALSE))</f>
        <v>SB</v>
      </c>
      <c r="G3363" s="646" t="s">
        <v>122</v>
      </c>
      <c r="H3363" s="646">
        <v>18.54</v>
      </c>
      <c r="I3363" s="646">
        <v>18.75</v>
      </c>
      <c r="K3363" s="646">
        <v>47.682000000000002</v>
      </c>
      <c r="L3363" s="646">
        <v>47.892000000000003</v>
      </c>
      <c r="M3363" s="646" t="s">
        <v>121</v>
      </c>
      <c r="N3363" s="657" t="s">
        <v>115</v>
      </c>
      <c r="O3363" s="646" t="s">
        <v>507</v>
      </c>
    </row>
    <row r="3364" spans="1:15">
      <c r="A3364" s="647">
        <v>3363</v>
      </c>
      <c r="B3364" s="647">
        <v>17100</v>
      </c>
      <c r="C3364" s="646" t="s">
        <v>183</v>
      </c>
      <c r="D3364" s="646">
        <v>84</v>
      </c>
      <c r="F3364" s="654" t="str">
        <f>IF(M3364="R",VLOOKUP(D3364,'Routes and Directions'!$A$2:$D$283,3,FALSE),VLOOKUP(D3364,'Routes and Directions'!$A$2:$D$283,4,FALSE))</f>
        <v>SB</v>
      </c>
      <c r="H3364" s="646">
        <v>18.975999999999999</v>
      </c>
      <c r="I3364" s="646">
        <v>19.164000000000001</v>
      </c>
      <c r="K3364" s="646">
        <v>47.892000000000003</v>
      </c>
      <c r="L3364" s="646">
        <v>48.08</v>
      </c>
      <c r="M3364" s="646" t="s">
        <v>121</v>
      </c>
      <c r="N3364" s="657" t="s">
        <v>115</v>
      </c>
      <c r="O3364" s="646" t="s">
        <v>507</v>
      </c>
    </row>
    <row r="3365" spans="1:15">
      <c r="A3365" s="647">
        <v>3364</v>
      </c>
      <c r="B3365" s="647">
        <v>17110</v>
      </c>
      <c r="C3365" s="646" t="s">
        <v>183</v>
      </c>
      <c r="D3365" s="646">
        <v>84</v>
      </c>
      <c r="F3365" s="654" t="str">
        <f>IF(M3365="R",VLOOKUP(D3365,'Routes and Directions'!$A$2:$D$283,3,FALSE),VLOOKUP(D3365,'Routes and Directions'!$A$2:$D$283,4,FALSE))</f>
        <v>SB</v>
      </c>
      <c r="G3365" s="646" t="s">
        <v>118</v>
      </c>
      <c r="H3365" s="646">
        <v>19.167999999999999</v>
      </c>
      <c r="I3365" s="646">
        <v>19.809999999999999</v>
      </c>
      <c r="K3365" s="646">
        <v>48.08</v>
      </c>
      <c r="L3365" s="646">
        <v>48.722000000000001</v>
      </c>
      <c r="M3365" s="646" t="s">
        <v>121</v>
      </c>
      <c r="N3365" s="657" t="s">
        <v>115</v>
      </c>
      <c r="O3365" s="646" t="s">
        <v>507</v>
      </c>
    </row>
    <row r="3366" spans="1:15">
      <c r="A3366" s="647">
        <v>3365</v>
      </c>
      <c r="B3366" s="647">
        <v>17220</v>
      </c>
      <c r="C3366" s="646" t="s">
        <v>183</v>
      </c>
      <c r="D3366" s="646">
        <v>84</v>
      </c>
      <c r="F3366" s="654" t="str">
        <f>IF(M3366="R",VLOOKUP(D3366,'Routes and Directions'!$A$2:$D$283,3,FALSE),VLOOKUP(D3366,'Routes and Directions'!$A$2:$D$283,4,FALSE))</f>
        <v>SB</v>
      </c>
      <c r="H3366" s="646">
        <v>19.809999999999999</v>
      </c>
      <c r="I3366" s="646">
        <v>21.67</v>
      </c>
      <c r="K3366" s="646">
        <v>48.722000000000001</v>
      </c>
      <c r="L3366" s="646">
        <v>50.582000000000001</v>
      </c>
      <c r="M3366" s="646" t="s">
        <v>121</v>
      </c>
      <c r="N3366" s="657" t="s">
        <v>115</v>
      </c>
      <c r="O3366" s="646" t="s">
        <v>507</v>
      </c>
    </row>
    <row r="3367" spans="1:15">
      <c r="A3367" s="647">
        <v>3366</v>
      </c>
      <c r="B3367" s="647">
        <v>17500</v>
      </c>
      <c r="C3367" s="646" t="s">
        <v>183</v>
      </c>
      <c r="D3367" s="646">
        <v>84</v>
      </c>
      <c r="F3367" s="654" t="str">
        <f>IF(M3367="R",VLOOKUP(D3367,'Routes and Directions'!$A$2:$D$283,3,FALSE),VLOOKUP(D3367,'Routes and Directions'!$A$2:$D$283,4,FALSE))</f>
        <v>SB</v>
      </c>
      <c r="G3367" s="646" t="s">
        <v>118</v>
      </c>
      <c r="H3367" s="646">
        <v>21.67</v>
      </c>
      <c r="I3367" s="646">
        <v>22.087</v>
      </c>
      <c r="K3367" s="646">
        <v>50.582000000000001</v>
      </c>
      <c r="L3367" s="646">
        <v>50.999000000000002</v>
      </c>
      <c r="M3367" s="646" t="s">
        <v>121</v>
      </c>
      <c r="N3367" s="657" t="s">
        <v>115</v>
      </c>
      <c r="O3367" s="646" t="s">
        <v>507</v>
      </c>
    </row>
    <row r="3368" spans="1:15">
      <c r="A3368" s="647">
        <v>3367</v>
      </c>
      <c r="B3368" s="647">
        <v>17610</v>
      </c>
      <c r="C3368" s="646" t="s">
        <v>183</v>
      </c>
      <c r="D3368" s="646">
        <v>84</v>
      </c>
      <c r="F3368" s="654" t="str">
        <f>IF(M3368="R",VLOOKUP(D3368,'Routes and Directions'!$A$2:$D$283,3,FALSE),VLOOKUP(D3368,'Routes and Directions'!$A$2:$D$283,4,FALSE))</f>
        <v>SB</v>
      </c>
      <c r="H3368" s="646">
        <v>22.13</v>
      </c>
      <c r="I3368" s="646">
        <v>23.56</v>
      </c>
      <c r="K3368" s="646">
        <v>50.999000000000002</v>
      </c>
      <c r="L3368" s="646">
        <v>52.429000000000002</v>
      </c>
      <c r="M3368" s="646" t="s">
        <v>121</v>
      </c>
      <c r="N3368" s="657" t="s">
        <v>115</v>
      </c>
      <c r="O3368" s="646" t="s">
        <v>507</v>
      </c>
    </row>
    <row r="3369" spans="1:15">
      <c r="A3369" s="647">
        <v>3368</v>
      </c>
      <c r="B3369" s="647">
        <v>18000</v>
      </c>
      <c r="C3369" s="646" t="s">
        <v>183</v>
      </c>
      <c r="D3369" s="646">
        <v>84</v>
      </c>
      <c r="F3369" s="654" t="str">
        <f>IF(M3369="R",VLOOKUP(D3369,'Routes and Directions'!$A$2:$D$283,3,FALSE),VLOOKUP(D3369,'Routes and Directions'!$A$2:$D$283,4,FALSE))</f>
        <v>SB</v>
      </c>
      <c r="G3369" s="646" t="s">
        <v>119</v>
      </c>
      <c r="H3369" s="646">
        <v>23.56</v>
      </c>
      <c r="I3369" s="646">
        <v>23.946999999999999</v>
      </c>
      <c r="K3369" s="646">
        <v>52.429000000000002</v>
      </c>
      <c r="L3369" s="646">
        <v>52.816000000000003</v>
      </c>
      <c r="M3369" s="646" t="s">
        <v>121</v>
      </c>
      <c r="N3369" s="657" t="s">
        <v>115</v>
      </c>
      <c r="O3369" s="646" t="s">
        <v>507</v>
      </c>
    </row>
    <row r="3370" spans="1:15">
      <c r="A3370" s="647">
        <v>3369</v>
      </c>
      <c r="B3370" s="647">
        <v>19000</v>
      </c>
      <c r="C3370" s="646" t="s">
        <v>183</v>
      </c>
      <c r="D3370" s="646">
        <v>84</v>
      </c>
      <c r="F3370" s="654" t="str">
        <f>IF(M3370="R",VLOOKUP(D3370,'Routes and Directions'!$A$2:$D$283,3,FALSE),VLOOKUP(D3370,'Routes and Directions'!$A$2:$D$283,4,FALSE))</f>
        <v>SB</v>
      </c>
      <c r="G3370" s="646" t="s">
        <v>118</v>
      </c>
      <c r="H3370" s="646">
        <v>23.946999999999999</v>
      </c>
      <c r="I3370" s="646">
        <v>24.972000000000001</v>
      </c>
      <c r="K3370" s="646">
        <v>52.816000000000003</v>
      </c>
      <c r="L3370" s="646">
        <v>53.841000000000001</v>
      </c>
      <c r="M3370" s="646" t="s">
        <v>121</v>
      </c>
      <c r="N3370" s="657" t="s">
        <v>115</v>
      </c>
      <c r="O3370" s="646" t="s">
        <v>507</v>
      </c>
    </row>
    <row r="3371" spans="1:15">
      <c r="A3371" s="647">
        <v>3370</v>
      </c>
      <c r="B3371" s="647">
        <v>19000</v>
      </c>
      <c r="C3371" s="646" t="s">
        <v>183</v>
      </c>
      <c r="D3371" s="646">
        <v>84</v>
      </c>
      <c r="F3371" s="654" t="str">
        <f>IF(M3371="R",VLOOKUP(D3371,'Routes and Directions'!$A$2:$D$283,3,FALSE),VLOOKUP(D3371,'Routes and Directions'!$A$2:$D$283,4,FALSE))</f>
        <v>SB</v>
      </c>
      <c r="G3371" s="646" t="s">
        <v>118</v>
      </c>
      <c r="H3371" s="646">
        <v>24.972000000000001</v>
      </c>
      <c r="I3371" s="646">
        <v>27.695</v>
      </c>
      <c r="K3371" s="646">
        <v>53.841000000000001</v>
      </c>
      <c r="L3371" s="646">
        <v>56.564</v>
      </c>
      <c r="M3371" s="646" t="s">
        <v>121</v>
      </c>
      <c r="N3371" s="657" t="s">
        <v>123</v>
      </c>
      <c r="O3371" s="646" t="s">
        <v>507</v>
      </c>
    </row>
    <row r="3372" spans="1:15">
      <c r="A3372" s="647">
        <v>3371</v>
      </c>
      <c r="B3372" s="647">
        <v>20500</v>
      </c>
      <c r="C3372" s="646" t="s">
        <v>183</v>
      </c>
      <c r="D3372" s="646">
        <v>84</v>
      </c>
      <c r="F3372" s="654" t="str">
        <f>IF(M3372="R",VLOOKUP(D3372,'Routes and Directions'!$A$2:$D$283,3,FALSE),VLOOKUP(D3372,'Routes and Directions'!$A$2:$D$283,4,FALSE))</f>
        <v>SB</v>
      </c>
      <c r="G3372" s="646" t="s">
        <v>119</v>
      </c>
      <c r="H3372" s="646">
        <v>27.695</v>
      </c>
      <c r="I3372" s="646">
        <v>28.494</v>
      </c>
      <c r="K3372" s="646">
        <v>56.564</v>
      </c>
      <c r="L3372" s="646">
        <v>57.363</v>
      </c>
      <c r="M3372" s="646" t="s">
        <v>121</v>
      </c>
      <c r="N3372" s="657" t="s">
        <v>123</v>
      </c>
      <c r="O3372" s="646" t="s">
        <v>507</v>
      </c>
    </row>
    <row r="3373" spans="1:15">
      <c r="A3373" s="647">
        <v>3372</v>
      </c>
      <c r="B3373" s="647">
        <v>21000</v>
      </c>
      <c r="C3373" s="646" t="s">
        <v>183</v>
      </c>
      <c r="D3373" s="646">
        <v>84</v>
      </c>
      <c r="F3373" s="654" t="str">
        <f>IF(M3373="R",VLOOKUP(D3373,'Routes and Directions'!$A$2:$D$283,3,FALSE),VLOOKUP(D3373,'Routes and Directions'!$A$2:$D$283,4,FALSE))</f>
        <v>SB</v>
      </c>
      <c r="G3373" s="646" t="s">
        <v>118</v>
      </c>
      <c r="H3373" s="646">
        <v>28.494</v>
      </c>
      <c r="I3373" s="646">
        <v>28.713999999999999</v>
      </c>
      <c r="K3373" s="646">
        <v>57.363</v>
      </c>
      <c r="L3373" s="646">
        <v>57.582999999999998</v>
      </c>
      <c r="M3373" s="646" t="s">
        <v>121</v>
      </c>
      <c r="N3373" s="657" t="s">
        <v>123</v>
      </c>
      <c r="O3373" s="646" t="s">
        <v>507</v>
      </c>
    </row>
    <row r="3374" spans="1:15">
      <c r="A3374" s="647">
        <v>3373</v>
      </c>
      <c r="B3374" s="647">
        <v>25900</v>
      </c>
      <c r="C3374" s="646" t="s">
        <v>214</v>
      </c>
      <c r="D3374" s="646">
        <v>84</v>
      </c>
      <c r="F3374" s="654" t="str">
        <f>IF(M3374="R",VLOOKUP(D3374,'Routes and Directions'!$A$2:$D$283,3,FALSE),VLOOKUP(D3374,'Routes and Directions'!$A$2:$D$283,4,FALSE))</f>
        <v>SB</v>
      </c>
      <c r="H3374" s="646">
        <v>0.13400000000000001</v>
      </c>
      <c r="I3374" s="646">
        <v>13.672000000000001</v>
      </c>
      <c r="K3374" s="646">
        <v>57.582999999999998</v>
      </c>
      <c r="L3374" s="646">
        <v>71.120999999999995</v>
      </c>
      <c r="M3374" s="646" t="s">
        <v>121</v>
      </c>
      <c r="N3374" s="657" t="s">
        <v>115</v>
      </c>
      <c r="O3374" s="646" t="s">
        <v>507</v>
      </c>
    </row>
    <row r="3375" spans="1:15">
      <c r="A3375" s="647">
        <v>3374</v>
      </c>
      <c r="B3375" s="647">
        <v>27500</v>
      </c>
      <c r="C3375" s="646" t="s">
        <v>181</v>
      </c>
      <c r="D3375" s="646">
        <v>84</v>
      </c>
      <c r="F3375" s="654" t="str">
        <f>IF(M3375="R",VLOOKUP(D3375,'Routes and Directions'!$A$2:$D$283,3,FALSE),VLOOKUP(D3375,'Routes and Directions'!$A$2:$D$283,4,FALSE))</f>
        <v>SB</v>
      </c>
      <c r="H3375" s="646">
        <v>0</v>
      </c>
      <c r="I3375" s="646">
        <v>15.686999999999999</v>
      </c>
      <c r="K3375" s="646">
        <v>71.120999999999995</v>
      </c>
      <c r="L3375" s="646">
        <v>86.808000000000007</v>
      </c>
      <c r="M3375" s="646" t="s">
        <v>121</v>
      </c>
      <c r="N3375" s="657" t="s">
        <v>115</v>
      </c>
      <c r="O3375" s="646" t="s">
        <v>507</v>
      </c>
    </row>
    <row r="3376" spans="1:15">
      <c r="A3376" s="647">
        <v>3375</v>
      </c>
      <c r="B3376" s="647">
        <v>110</v>
      </c>
      <c r="C3376" s="646" t="s">
        <v>188</v>
      </c>
      <c r="D3376" s="646">
        <v>85</v>
      </c>
      <c r="F3376" s="654" t="str">
        <f>IF(M3376="R",VLOOKUP(D3376,'Routes and Directions'!$A$2:$D$283,3,FALSE),VLOOKUP(D3376,'Routes and Directions'!$A$2:$D$283,4,FALSE))</f>
        <v>NB</v>
      </c>
      <c r="H3376" s="646">
        <v>0</v>
      </c>
      <c r="I3376" s="646">
        <v>10.407</v>
      </c>
      <c r="K3376" s="646">
        <v>0</v>
      </c>
      <c r="L3376" s="646">
        <v>10.407</v>
      </c>
      <c r="M3376" s="646" t="s">
        <v>118</v>
      </c>
      <c r="N3376" s="657" t="s">
        <v>123</v>
      </c>
      <c r="O3376" s="646" t="s">
        <v>508</v>
      </c>
    </row>
    <row r="3377" spans="1:15">
      <c r="A3377" s="647">
        <v>3376</v>
      </c>
      <c r="B3377" s="647">
        <v>2200</v>
      </c>
      <c r="C3377" s="646" t="s">
        <v>188</v>
      </c>
      <c r="D3377" s="646">
        <v>85</v>
      </c>
      <c r="F3377" s="654" t="str">
        <f>IF(M3377="R",VLOOKUP(D3377,'Routes and Directions'!$A$2:$D$283,3,FALSE),VLOOKUP(D3377,'Routes and Directions'!$A$2:$D$283,4,FALSE))</f>
        <v>NB</v>
      </c>
      <c r="G3377" s="646" t="s">
        <v>118</v>
      </c>
      <c r="H3377" s="646">
        <v>10.231</v>
      </c>
      <c r="I3377" s="646">
        <v>24.059000000000001</v>
      </c>
      <c r="K3377" s="646">
        <v>10.407</v>
      </c>
      <c r="L3377" s="646">
        <v>24.234999999999999</v>
      </c>
      <c r="M3377" s="646" t="s">
        <v>118</v>
      </c>
      <c r="N3377" s="657" t="s">
        <v>123</v>
      </c>
      <c r="O3377" s="646" t="s">
        <v>508</v>
      </c>
    </row>
    <row r="3378" spans="1:15">
      <c r="A3378" s="647">
        <v>3377</v>
      </c>
      <c r="B3378" s="647">
        <v>110</v>
      </c>
      <c r="C3378" s="646" t="s">
        <v>188</v>
      </c>
      <c r="D3378" s="646">
        <v>85</v>
      </c>
      <c r="F3378" s="654" t="str">
        <f>IF(M3378="R",VLOOKUP(D3378,'Routes and Directions'!$A$2:$D$283,3,FALSE),VLOOKUP(D3378,'Routes and Directions'!$A$2:$D$283,4,FALSE))</f>
        <v>SB</v>
      </c>
      <c r="H3378" s="646">
        <v>0</v>
      </c>
      <c r="I3378" s="646">
        <v>10.407</v>
      </c>
      <c r="K3378" s="646">
        <v>0</v>
      </c>
      <c r="L3378" s="646">
        <v>10.407</v>
      </c>
      <c r="M3378" s="646" t="s">
        <v>121</v>
      </c>
      <c r="N3378" s="657" t="s">
        <v>123</v>
      </c>
      <c r="O3378" s="646" t="s">
        <v>509</v>
      </c>
    </row>
    <row r="3379" spans="1:15">
      <c r="A3379" s="647">
        <v>3378</v>
      </c>
      <c r="B3379" s="647">
        <v>2200</v>
      </c>
      <c r="C3379" s="646" t="s">
        <v>188</v>
      </c>
      <c r="D3379" s="646">
        <v>85</v>
      </c>
      <c r="F3379" s="654" t="str">
        <f>IF(M3379="R",VLOOKUP(D3379,'Routes and Directions'!$A$2:$D$283,3,FALSE),VLOOKUP(D3379,'Routes and Directions'!$A$2:$D$283,4,FALSE))</f>
        <v>SB</v>
      </c>
      <c r="G3379" s="646" t="s">
        <v>118</v>
      </c>
      <c r="H3379" s="646">
        <v>10.231</v>
      </c>
      <c r="I3379" s="646">
        <v>24.059000000000001</v>
      </c>
      <c r="K3379" s="646">
        <v>10.407</v>
      </c>
      <c r="L3379" s="646">
        <v>24.234999999999999</v>
      </c>
      <c r="M3379" s="646" t="s">
        <v>121</v>
      </c>
      <c r="N3379" s="657" t="s">
        <v>123</v>
      </c>
      <c r="O3379" s="646" t="s">
        <v>509</v>
      </c>
    </row>
    <row r="3380" spans="1:15">
      <c r="A3380" s="647">
        <v>3379</v>
      </c>
      <c r="B3380" s="647">
        <v>20000</v>
      </c>
      <c r="C3380" s="646" t="s">
        <v>205</v>
      </c>
      <c r="D3380" s="646">
        <v>86</v>
      </c>
      <c r="E3380" s="646" t="s">
        <v>116</v>
      </c>
      <c r="F3380" s="654" t="str">
        <f>IF(M3380="R",VLOOKUP(D3380,'Routes and Directions'!$A$2:$D$283,3,FALSE),VLOOKUP(D3380,'Routes and Directions'!$A$2:$D$283,4,FALSE))</f>
        <v>NB</v>
      </c>
      <c r="G3380" s="646" t="s">
        <v>118</v>
      </c>
      <c r="H3380" s="646">
        <v>2.4009999999999998</v>
      </c>
      <c r="I3380" s="646">
        <v>23.241</v>
      </c>
      <c r="K3380" s="646">
        <v>0</v>
      </c>
      <c r="L3380" s="646">
        <v>20.84</v>
      </c>
      <c r="M3380" s="646" t="s">
        <v>118</v>
      </c>
      <c r="N3380" s="657" t="s">
        <v>123</v>
      </c>
      <c r="O3380" s="646" t="s">
        <v>510</v>
      </c>
    </row>
    <row r="3381" spans="1:15">
      <c r="A3381" s="647">
        <v>3380</v>
      </c>
      <c r="B3381" s="647">
        <v>20000</v>
      </c>
      <c r="C3381" s="646" t="s">
        <v>205</v>
      </c>
      <c r="D3381" s="646">
        <v>86</v>
      </c>
      <c r="E3381" s="646" t="s">
        <v>116</v>
      </c>
      <c r="F3381" s="654" t="str">
        <f>IF(M3381="R",VLOOKUP(D3381,'Routes and Directions'!$A$2:$D$283,3,FALSE),VLOOKUP(D3381,'Routes and Directions'!$A$2:$D$283,4,FALSE))</f>
        <v>SB</v>
      </c>
      <c r="G3381" s="646" t="s">
        <v>118</v>
      </c>
      <c r="H3381" s="646">
        <v>2.4009999999999998</v>
      </c>
      <c r="I3381" s="646">
        <v>23.241</v>
      </c>
      <c r="K3381" s="646">
        <v>0</v>
      </c>
      <c r="L3381" s="646">
        <v>20.84</v>
      </c>
      <c r="M3381" s="646" t="s">
        <v>121</v>
      </c>
      <c r="N3381" s="657" t="s">
        <v>123</v>
      </c>
      <c r="O3381" s="646" t="s">
        <v>511</v>
      </c>
    </row>
    <row r="3382" spans="1:15">
      <c r="A3382" s="647">
        <v>3381</v>
      </c>
      <c r="B3382" s="647">
        <v>100</v>
      </c>
      <c r="C3382" s="646" t="s">
        <v>217</v>
      </c>
      <c r="D3382" s="646">
        <v>86</v>
      </c>
      <c r="F3382" s="654" t="str">
        <f>IF(M3382="R",VLOOKUP(D3382,'Routes and Directions'!$A$2:$D$283,3,FALSE),VLOOKUP(D3382,'Routes and Directions'!$A$2:$D$283,4,FALSE))</f>
        <v>NB</v>
      </c>
      <c r="G3382" s="646" t="s">
        <v>118</v>
      </c>
      <c r="H3382" s="646">
        <v>0</v>
      </c>
      <c r="I3382" s="646">
        <v>7.0000000000000007E-2</v>
      </c>
      <c r="K3382" s="646">
        <v>0</v>
      </c>
      <c r="L3382" s="646">
        <v>7.0000000000000007E-2</v>
      </c>
      <c r="M3382" s="646" t="s">
        <v>118</v>
      </c>
      <c r="N3382" s="657" t="s">
        <v>115</v>
      </c>
      <c r="O3382" s="646" t="s">
        <v>512</v>
      </c>
    </row>
    <row r="3383" spans="1:15">
      <c r="A3383" s="647">
        <v>3382</v>
      </c>
      <c r="B3383" s="647">
        <v>300</v>
      </c>
      <c r="C3383" s="646" t="s">
        <v>217</v>
      </c>
      <c r="D3383" s="646">
        <v>86</v>
      </c>
      <c r="F3383" s="654" t="str">
        <f>IF(M3383="R",VLOOKUP(D3383,'Routes and Directions'!$A$2:$D$283,3,FALSE),VLOOKUP(D3383,'Routes and Directions'!$A$2:$D$283,4,FALSE))</f>
        <v>NB</v>
      </c>
      <c r="H3383" s="646">
        <v>0.16500000000000001</v>
      </c>
      <c r="I3383" s="646">
        <v>5.8819999999999997</v>
      </c>
      <c r="K3383" s="646">
        <v>7.0000000000000007E-2</v>
      </c>
      <c r="L3383" s="646">
        <v>5.7869999999999999</v>
      </c>
      <c r="M3383" s="646" t="s">
        <v>118</v>
      </c>
      <c r="N3383" s="657" t="s">
        <v>115</v>
      </c>
      <c r="O3383" s="646" t="s">
        <v>512</v>
      </c>
    </row>
    <row r="3384" spans="1:15">
      <c r="A3384" s="647">
        <v>3383</v>
      </c>
      <c r="B3384" s="647">
        <v>300</v>
      </c>
      <c r="C3384" s="646" t="s">
        <v>217</v>
      </c>
      <c r="D3384" s="646">
        <v>86</v>
      </c>
      <c r="F3384" s="654" t="str">
        <f>IF(M3384="R",VLOOKUP(D3384,'Routes and Directions'!$A$2:$D$283,3,FALSE),VLOOKUP(D3384,'Routes and Directions'!$A$2:$D$283,4,FALSE))</f>
        <v>NB</v>
      </c>
      <c r="H3384" s="646">
        <v>5.8819999999999997</v>
      </c>
      <c r="I3384" s="646">
        <v>6.2949999999999999</v>
      </c>
      <c r="K3384" s="646">
        <v>5.7869999999999999</v>
      </c>
      <c r="L3384" s="646">
        <v>6.2</v>
      </c>
      <c r="M3384" s="646" t="s">
        <v>118</v>
      </c>
      <c r="N3384" s="657" t="s">
        <v>123</v>
      </c>
      <c r="O3384" s="646" t="s">
        <v>512</v>
      </c>
    </row>
    <row r="3385" spans="1:15">
      <c r="A3385" s="647">
        <v>3384</v>
      </c>
      <c r="B3385" s="647">
        <v>300</v>
      </c>
      <c r="C3385" s="646" t="s">
        <v>217</v>
      </c>
      <c r="D3385" s="646">
        <v>86</v>
      </c>
      <c r="F3385" s="654" t="str">
        <f>IF(M3385="R",VLOOKUP(D3385,'Routes and Directions'!$A$2:$D$283,3,FALSE),VLOOKUP(D3385,'Routes and Directions'!$A$2:$D$283,4,FALSE))</f>
        <v>NB</v>
      </c>
      <c r="H3385" s="646">
        <v>6.2949999999999999</v>
      </c>
      <c r="I3385" s="646">
        <v>6.5250000000000004</v>
      </c>
      <c r="K3385" s="646">
        <v>6.2</v>
      </c>
      <c r="L3385" s="646">
        <v>6.43</v>
      </c>
      <c r="M3385" s="646" t="s">
        <v>118</v>
      </c>
      <c r="N3385" s="657" t="s">
        <v>115</v>
      </c>
      <c r="O3385" s="646" t="s">
        <v>512</v>
      </c>
    </row>
    <row r="3386" spans="1:15">
      <c r="A3386" s="647">
        <v>3385</v>
      </c>
      <c r="B3386" s="647">
        <v>2000</v>
      </c>
      <c r="C3386" s="646" t="s">
        <v>217</v>
      </c>
      <c r="D3386" s="646">
        <v>86</v>
      </c>
      <c r="F3386" s="654" t="str">
        <f>IF(M3386="R",VLOOKUP(D3386,'Routes and Directions'!$A$2:$D$283,3,FALSE),VLOOKUP(D3386,'Routes and Directions'!$A$2:$D$283,4,FALSE))</f>
        <v>NB</v>
      </c>
      <c r="G3386" s="646" t="s">
        <v>121</v>
      </c>
      <c r="H3386" s="646">
        <v>6.5250000000000004</v>
      </c>
      <c r="I3386" s="646">
        <v>6.5339999999999998</v>
      </c>
      <c r="K3386" s="646">
        <v>6.43</v>
      </c>
      <c r="L3386" s="646">
        <v>6.4390000000000001</v>
      </c>
      <c r="M3386" s="646" t="s">
        <v>118</v>
      </c>
      <c r="N3386" s="657" t="s">
        <v>115</v>
      </c>
      <c r="O3386" s="646" t="s">
        <v>512</v>
      </c>
    </row>
    <row r="3387" spans="1:15">
      <c r="A3387" s="647">
        <v>3386</v>
      </c>
      <c r="B3387" s="647">
        <v>2200</v>
      </c>
      <c r="C3387" s="646" t="s">
        <v>217</v>
      </c>
      <c r="D3387" s="646">
        <v>86</v>
      </c>
      <c r="F3387" s="654" t="str">
        <f>IF(M3387="R",VLOOKUP(D3387,'Routes and Directions'!$A$2:$D$283,3,FALSE),VLOOKUP(D3387,'Routes and Directions'!$A$2:$D$283,4,FALSE))</f>
        <v>NB</v>
      </c>
      <c r="H3387" s="646">
        <v>6.5250000000000004</v>
      </c>
      <c r="I3387" s="646">
        <v>7.3079999999999998</v>
      </c>
      <c r="K3387" s="646">
        <v>6.4390000000000001</v>
      </c>
      <c r="L3387" s="646">
        <v>7.2220000000000004</v>
      </c>
      <c r="M3387" s="646" t="s">
        <v>118</v>
      </c>
      <c r="N3387" s="657" t="s">
        <v>115</v>
      </c>
      <c r="O3387" s="646" t="s">
        <v>512</v>
      </c>
    </row>
    <row r="3388" spans="1:15">
      <c r="A3388" s="647">
        <v>3387</v>
      </c>
      <c r="B3388" s="647">
        <v>2600</v>
      </c>
      <c r="C3388" s="646" t="s">
        <v>217</v>
      </c>
      <c r="D3388" s="646">
        <v>86</v>
      </c>
      <c r="F3388" s="654" t="str">
        <f>IF(M3388="R",VLOOKUP(D3388,'Routes and Directions'!$A$2:$D$283,3,FALSE),VLOOKUP(D3388,'Routes and Directions'!$A$2:$D$283,4,FALSE))</f>
        <v>NB</v>
      </c>
      <c r="G3388" s="646" t="s">
        <v>121</v>
      </c>
      <c r="H3388" s="646">
        <v>7.3079999999999998</v>
      </c>
      <c r="I3388" s="646">
        <v>8.5250000000000004</v>
      </c>
      <c r="K3388" s="646">
        <v>7.2220000000000004</v>
      </c>
      <c r="L3388" s="646">
        <v>8.4390000000000001</v>
      </c>
      <c r="M3388" s="646" t="s">
        <v>118</v>
      </c>
      <c r="N3388" s="657" t="s">
        <v>123</v>
      </c>
      <c r="O3388" s="646" t="s">
        <v>512</v>
      </c>
    </row>
    <row r="3389" spans="1:15">
      <c r="A3389" s="647">
        <v>3388</v>
      </c>
      <c r="B3389" s="647">
        <v>3500</v>
      </c>
      <c r="C3389" s="646" t="s">
        <v>217</v>
      </c>
      <c r="D3389" s="646">
        <v>86</v>
      </c>
      <c r="F3389" s="654" t="str">
        <f>IF(M3389="R",VLOOKUP(D3389,'Routes and Directions'!$A$2:$D$283,3,FALSE),VLOOKUP(D3389,'Routes and Directions'!$A$2:$D$283,4,FALSE))</f>
        <v>NB</v>
      </c>
      <c r="H3389" s="646">
        <v>7.3079999999999998</v>
      </c>
      <c r="I3389" s="646">
        <v>19.053999999999998</v>
      </c>
      <c r="K3389" s="646">
        <v>8.4390000000000001</v>
      </c>
      <c r="L3389" s="646">
        <v>20.184999999999999</v>
      </c>
      <c r="M3389" s="646" t="s">
        <v>118</v>
      </c>
      <c r="N3389" s="657" t="s">
        <v>123</v>
      </c>
      <c r="O3389" s="646" t="s">
        <v>512</v>
      </c>
    </row>
    <row r="3390" spans="1:15">
      <c r="A3390" s="647">
        <v>3389</v>
      </c>
      <c r="B3390" s="647">
        <v>3500</v>
      </c>
      <c r="C3390" s="646" t="s">
        <v>217</v>
      </c>
      <c r="D3390" s="646">
        <v>86</v>
      </c>
      <c r="F3390" s="654" t="str">
        <f>IF(M3390="R",VLOOKUP(D3390,'Routes and Directions'!$A$2:$D$283,3,FALSE),VLOOKUP(D3390,'Routes and Directions'!$A$2:$D$283,4,FALSE))</f>
        <v>NB</v>
      </c>
      <c r="H3390" s="646">
        <v>19.053999999999998</v>
      </c>
      <c r="I3390" s="646">
        <v>20.29</v>
      </c>
      <c r="K3390" s="646">
        <v>20.184999999999999</v>
      </c>
      <c r="L3390" s="646">
        <v>21.420999999999999</v>
      </c>
      <c r="M3390" s="646" t="s">
        <v>118</v>
      </c>
      <c r="N3390" s="657" t="s">
        <v>115</v>
      </c>
      <c r="O3390" s="646" t="s">
        <v>512</v>
      </c>
    </row>
    <row r="3391" spans="1:15">
      <c r="A3391" s="647">
        <v>3390</v>
      </c>
      <c r="B3391" s="647">
        <v>3500</v>
      </c>
      <c r="C3391" s="646" t="s">
        <v>217</v>
      </c>
      <c r="D3391" s="646">
        <v>86</v>
      </c>
      <c r="F3391" s="654" t="str">
        <f>IF(M3391="R",VLOOKUP(D3391,'Routes and Directions'!$A$2:$D$283,3,FALSE),VLOOKUP(D3391,'Routes and Directions'!$A$2:$D$283,4,FALSE))</f>
        <v>NB</v>
      </c>
      <c r="H3391" s="646">
        <v>20.29</v>
      </c>
      <c r="I3391" s="646">
        <v>21.792000000000002</v>
      </c>
      <c r="K3391" s="646">
        <v>21.420999999999999</v>
      </c>
      <c r="L3391" s="646">
        <v>22.922999999999998</v>
      </c>
      <c r="M3391" s="646" t="s">
        <v>118</v>
      </c>
      <c r="N3391" s="657" t="s">
        <v>123</v>
      </c>
      <c r="O3391" s="646" t="s">
        <v>512</v>
      </c>
    </row>
    <row r="3392" spans="1:15">
      <c r="A3392" s="647">
        <v>3391</v>
      </c>
      <c r="B3392" s="647">
        <v>3800</v>
      </c>
      <c r="C3392" s="646" t="s">
        <v>217</v>
      </c>
      <c r="D3392" s="646">
        <v>86</v>
      </c>
      <c r="F3392" s="654" t="str">
        <f>IF(M3392="R",VLOOKUP(D3392,'Routes and Directions'!$A$2:$D$283,3,FALSE),VLOOKUP(D3392,'Routes and Directions'!$A$2:$D$283,4,FALSE))</f>
        <v>NB</v>
      </c>
      <c r="G3392" s="646" t="s">
        <v>118</v>
      </c>
      <c r="H3392" s="646">
        <v>21.792000000000002</v>
      </c>
      <c r="I3392" s="646">
        <v>27.210999999999999</v>
      </c>
      <c r="K3392" s="646">
        <v>22.922999999999998</v>
      </c>
      <c r="L3392" s="646">
        <v>28.341999999999999</v>
      </c>
      <c r="M3392" s="646" t="s">
        <v>118</v>
      </c>
      <c r="N3392" s="657" t="s">
        <v>123</v>
      </c>
      <c r="O3392" s="646" t="s">
        <v>512</v>
      </c>
    </row>
    <row r="3393" spans="1:15">
      <c r="A3393" s="647">
        <v>3392</v>
      </c>
      <c r="B3393" s="647">
        <v>4300</v>
      </c>
      <c r="C3393" s="646" t="s">
        <v>217</v>
      </c>
      <c r="D3393" s="646">
        <v>86</v>
      </c>
      <c r="F3393" s="654" t="str">
        <f>IF(M3393="R",VLOOKUP(D3393,'Routes and Directions'!$A$2:$D$283,3,FALSE),VLOOKUP(D3393,'Routes and Directions'!$A$2:$D$283,4,FALSE))</f>
        <v>NB</v>
      </c>
      <c r="H3393" s="646">
        <v>27.26</v>
      </c>
      <c r="I3393" s="646">
        <v>28.007000000000001</v>
      </c>
      <c r="K3393" s="646">
        <v>28.341999999999999</v>
      </c>
      <c r="L3393" s="646">
        <v>29.088999999999999</v>
      </c>
      <c r="M3393" s="646" t="s">
        <v>118</v>
      </c>
      <c r="N3393" s="657" t="s">
        <v>123</v>
      </c>
      <c r="O3393" s="646" t="s">
        <v>512</v>
      </c>
    </row>
    <row r="3394" spans="1:15">
      <c r="A3394" s="647">
        <v>3393</v>
      </c>
      <c r="B3394" s="647">
        <v>5000</v>
      </c>
      <c r="C3394" s="646" t="s">
        <v>217</v>
      </c>
      <c r="D3394" s="646">
        <v>86</v>
      </c>
      <c r="F3394" s="654" t="str">
        <f>IF(M3394="R",VLOOKUP(D3394,'Routes and Directions'!$A$2:$D$283,3,FALSE),VLOOKUP(D3394,'Routes and Directions'!$A$2:$D$283,4,FALSE))</f>
        <v>NB</v>
      </c>
      <c r="G3394" s="646" t="s">
        <v>118</v>
      </c>
      <c r="H3394" s="646">
        <v>28.007000000000001</v>
      </c>
      <c r="I3394" s="646">
        <v>43.034999999999997</v>
      </c>
      <c r="K3394" s="646">
        <v>29.088999999999999</v>
      </c>
      <c r="L3394" s="646">
        <v>44.116999999999997</v>
      </c>
      <c r="M3394" s="646" t="s">
        <v>118</v>
      </c>
      <c r="N3394" s="657" t="s">
        <v>123</v>
      </c>
      <c r="O3394" s="646" t="s">
        <v>512</v>
      </c>
    </row>
    <row r="3395" spans="1:15">
      <c r="A3395" s="647">
        <v>3394</v>
      </c>
      <c r="B3395" s="647">
        <v>20000</v>
      </c>
      <c r="C3395" s="646" t="s">
        <v>217</v>
      </c>
      <c r="D3395" s="646">
        <v>86</v>
      </c>
      <c r="F3395" s="654" t="str">
        <f>IF(M3395="R",VLOOKUP(D3395,'Routes and Directions'!$A$2:$D$283,3,FALSE),VLOOKUP(D3395,'Routes and Directions'!$A$2:$D$283,4,FALSE))</f>
        <v>NB</v>
      </c>
      <c r="H3395" s="646">
        <v>43.136000000000003</v>
      </c>
      <c r="I3395" s="646">
        <v>67.823999999999998</v>
      </c>
      <c r="K3395" s="646">
        <v>44.116999999999997</v>
      </c>
      <c r="L3395" s="646">
        <v>68.805000000000007</v>
      </c>
      <c r="M3395" s="646" t="s">
        <v>118</v>
      </c>
      <c r="N3395" s="657" t="s">
        <v>123</v>
      </c>
      <c r="O3395" s="646" t="s">
        <v>512</v>
      </c>
    </row>
    <row r="3396" spans="1:15">
      <c r="A3396" s="647">
        <v>3395</v>
      </c>
      <c r="B3396" s="647">
        <v>24400</v>
      </c>
      <c r="C3396" s="646" t="s">
        <v>205</v>
      </c>
      <c r="D3396" s="646">
        <v>86</v>
      </c>
      <c r="F3396" s="654" t="str">
        <f>IF(M3396="R",VLOOKUP(D3396,'Routes and Directions'!$A$2:$D$283,3,FALSE),VLOOKUP(D3396,'Routes and Directions'!$A$2:$D$283,4,FALSE))</f>
        <v>NB</v>
      </c>
      <c r="H3396" s="646">
        <v>0</v>
      </c>
      <c r="I3396" s="646">
        <v>2.3130000000000002</v>
      </c>
      <c r="K3396" s="646">
        <v>68.805000000000007</v>
      </c>
      <c r="L3396" s="646">
        <v>71.117999999999995</v>
      </c>
      <c r="M3396" s="646" t="s">
        <v>118</v>
      </c>
      <c r="N3396" s="657" t="s">
        <v>123</v>
      </c>
      <c r="O3396" s="646" t="s">
        <v>512</v>
      </c>
    </row>
    <row r="3397" spans="1:15">
      <c r="A3397" s="647">
        <v>3396</v>
      </c>
      <c r="B3397" s="647">
        <v>24400</v>
      </c>
      <c r="C3397" s="646" t="s">
        <v>205</v>
      </c>
      <c r="D3397" s="646">
        <v>86</v>
      </c>
      <c r="F3397" s="654" t="str">
        <f>IF(M3397="R",VLOOKUP(D3397,'Routes and Directions'!$A$2:$D$283,3,FALSE),VLOOKUP(D3397,'Routes and Directions'!$A$2:$D$283,4,FALSE))</f>
        <v>NB</v>
      </c>
      <c r="H3397" s="646">
        <v>2.3130000000000002</v>
      </c>
      <c r="I3397" s="646">
        <v>18.315999999999999</v>
      </c>
      <c r="K3397" s="646">
        <v>71.117999999999995</v>
      </c>
      <c r="L3397" s="646">
        <v>87.120999999999995</v>
      </c>
      <c r="M3397" s="646" t="s">
        <v>118</v>
      </c>
      <c r="N3397" s="657" t="s">
        <v>115</v>
      </c>
      <c r="O3397" s="646" t="s">
        <v>512</v>
      </c>
    </row>
    <row r="3398" spans="1:15">
      <c r="A3398" s="647">
        <v>3397</v>
      </c>
      <c r="B3398" s="647">
        <v>24400</v>
      </c>
      <c r="C3398" s="646" t="s">
        <v>205</v>
      </c>
      <c r="D3398" s="646">
        <v>86</v>
      </c>
      <c r="F3398" s="654" t="str">
        <f>IF(M3398="R",VLOOKUP(D3398,'Routes and Directions'!$A$2:$D$283,3,FALSE),VLOOKUP(D3398,'Routes and Directions'!$A$2:$D$283,4,FALSE))</f>
        <v>NB</v>
      </c>
      <c r="H3398" s="646">
        <v>18.315999999999999</v>
      </c>
      <c r="I3398" s="646">
        <v>22.847999999999999</v>
      </c>
      <c r="K3398" s="646">
        <v>87.120999999999995</v>
      </c>
      <c r="L3398" s="646">
        <v>91.653000000000006</v>
      </c>
      <c r="M3398" s="646" t="s">
        <v>118</v>
      </c>
      <c r="N3398" s="657" t="s">
        <v>123</v>
      </c>
      <c r="O3398" s="646" t="s">
        <v>512</v>
      </c>
    </row>
    <row r="3399" spans="1:15">
      <c r="A3399" s="647">
        <v>3398</v>
      </c>
      <c r="B3399" s="647">
        <v>100</v>
      </c>
      <c r="C3399" s="646" t="s">
        <v>217</v>
      </c>
      <c r="D3399" s="646">
        <v>86</v>
      </c>
      <c r="F3399" s="654" t="str">
        <f>IF(M3399="R",VLOOKUP(D3399,'Routes and Directions'!$A$2:$D$283,3,FALSE),VLOOKUP(D3399,'Routes and Directions'!$A$2:$D$283,4,FALSE))</f>
        <v>SB</v>
      </c>
      <c r="G3399" s="646" t="s">
        <v>118</v>
      </c>
      <c r="H3399" s="646">
        <v>0</v>
      </c>
      <c r="I3399" s="646">
        <v>7.0000000000000007E-2</v>
      </c>
      <c r="K3399" s="646">
        <v>0</v>
      </c>
      <c r="L3399" s="646">
        <v>7.0000000000000007E-2</v>
      </c>
      <c r="M3399" s="646" t="s">
        <v>121</v>
      </c>
      <c r="N3399" s="657" t="s">
        <v>115</v>
      </c>
      <c r="O3399" s="646" t="s">
        <v>513</v>
      </c>
    </row>
    <row r="3400" spans="1:15">
      <c r="A3400" s="647">
        <v>3399</v>
      </c>
      <c r="B3400" s="647">
        <v>300</v>
      </c>
      <c r="C3400" s="646" t="s">
        <v>217</v>
      </c>
      <c r="D3400" s="646">
        <v>86</v>
      </c>
      <c r="F3400" s="654" t="str">
        <f>IF(M3400="R",VLOOKUP(D3400,'Routes and Directions'!$A$2:$D$283,3,FALSE),VLOOKUP(D3400,'Routes and Directions'!$A$2:$D$283,4,FALSE))</f>
        <v>SB</v>
      </c>
      <c r="H3400" s="646">
        <v>0.16500000000000001</v>
      </c>
      <c r="I3400" s="646">
        <v>5.8819999999999997</v>
      </c>
      <c r="K3400" s="646">
        <v>7.0000000000000007E-2</v>
      </c>
      <c r="L3400" s="646">
        <v>5.7869999999999999</v>
      </c>
      <c r="M3400" s="646" t="s">
        <v>121</v>
      </c>
      <c r="N3400" s="657" t="s">
        <v>115</v>
      </c>
      <c r="O3400" s="646" t="s">
        <v>513</v>
      </c>
    </row>
    <row r="3401" spans="1:15">
      <c r="A3401" s="647">
        <v>3400</v>
      </c>
      <c r="B3401" s="647">
        <v>300</v>
      </c>
      <c r="C3401" s="646" t="s">
        <v>217</v>
      </c>
      <c r="D3401" s="646">
        <v>86</v>
      </c>
      <c r="F3401" s="654" t="str">
        <f>IF(M3401="R",VLOOKUP(D3401,'Routes and Directions'!$A$2:$D$283,3,FALSE),VLOOKUP(D3401,'Routes and Directions'!$A$2:$D$283,4,FALSE))</f>
        <v>SB</v>
      </c>
      <c r="H3401" s="646">
        <v>5.8819999999999997</v>
      </c>
      <c r="I3401" s="646">
        <v>6.2949999999999999</v>
      </c>
      <c r="K3401" s="646">
        <v>5.7869999999999999</v>
      </c>
      <c r="L3401" s="646">
        <v>6.2</v>
      </c>
      <c r="M3401" s="646" t="s">
        <v>121</v>
      </c>
      <c r="N3401" s="657" t="s">
        <v>123</v>
      </c>
      <c r="O3401" s="646" t="s">
        <v>513</v>
      </c>
    </row>
    <row r="3402" spans="1:15">
      <c r="A3402" s="647">
        <v>3401</v>
      </c>
      <c r="B3402" s="647">
        <v>300</v>
      </c>
      <c r="C3402" s="646" t="s">
        <v>217</v>
      </c>
      <c r="D3402" s="646">
        <v>86</v>
      </c>
      <c r="F3402" s="654" t="str">
        <f>IF(M3402="R",VLOOKUP(D3402,'Routes and Directions'!$A$2:$D$283,3,FALSE),VLOOKUP(D3402,'Routes and Directions'!$A$2:$D$283,4,FALSE))</f>
        <v>SB</v>
      </c>
      <c r="H3402" s="646">
        <v>6.2949999999999999</v>
      </c>
      <c r="I3402" s="646">
        <v>6.5250000000000004</v>
      </c>
      <c r="K3402" s="646">
        <v>6.2</v>
      </c>
      <c r="L3402" s="646">
        <v>6.43</v>
      </c>
      <c r="M3402" s="646" t="s">
        <v>121</v>
      </c>
      <c r="N3402" s="657" t="s">
        <v>115</v>
      </c>
      <c r="O3402" s="646" t="s">
        <v>513</v>
      </c>
    </row>
    <row r="3403" spans="1:15">
      <c r="A3403" s="647">
        <v>3402</v>
      </c>
      <c r="B3403" s="647">
        <v>2000</v>
      </c>
      <c r="C3403" s="646" t="s">
        <v>217</v>
      </c>
      <c r="D3403" s="646">
        <v>86</v>
      </c>
      <c r="F3403" s="654" t="str">
        <f>IF(M3403="R",VLOOKUP(D3403,'Routes and Directions'!$A$2:$D$283,3,FALSE),VLOOKUP(D3403,'Routes and Directions'!$A$2:$D$283,4,FALSE))</f>
        <v>SB</v>
      </c>
      <c r="G3403" s="646" t="s">
        <v>121</v>
      </c>
      <c r="H3403" s="646">
        <v>6.5250000000000004</v>
      </c>
      <c r="I3403" s="646">
        <v>6.5339999999999998</v>
      </c>
      <c r="K3403" s="646">
        <v>6.43</v>
      </c>
      <c r="L3403" s="646">
        <v>6.4390000000000001</v>
      </c>
      <c r="M3403" s="646" t="s">
        <v>121</v>
      </c>
      <c r="N3403" s="657" t="s">
        <v>115</v>
      </c>
      <c r="O3403" s="646" t="s">
        <v>513</v>
      </c>
    </row>
    <row r="3404" spans="1:15">
      <c r="A3404" s="647">
        <v>3403</v>
      </c>
      <c r="B3404" s="647">
        <v>2200</v>
      </c>
      <c r="C3404" s="646" t="s">
        <v>217</v>
      </c>
      <c r="D3404" s="646">
        <v>86</v>
      </c>
      <c r="F3404" s="654" t="str">
        <f>IF(M3404="R",VLOOKUP(D3404,'Routes and Directions'!$A$2:$D$283,3,FALSE),VLOOKUP(D3404,'Routes and Directions'!$A$2:$D$283,4,FALSE))</f>
        <v>SB</v>
      </c>
      <c r="H3404" s="646">
        <v>6.5250000000000004</v>
      </c>
      <c r="I3404" s="646">
        <v>7.3079999999999998</v>
      </c>
      <c r="K3404" s="646">
        <v>6.4390000000000001</v>
      </c>
      <c r="L3404" s="646">
        <v>7.2220000000000004</v>
      </c>
      <c r="M3404" s="646" t="s">
        <v>121</v>
      </c>
      <c r="N3404" s="657" t="s">
        <v>115</v>
      </c>
      <c r="O3404" s="646" t="s">
        <v>513</v>
      </c>
    </row>
    <row r="3405" spans="1:15">
      <c r="A3405" s="647">
        <v>3404</v>
      </c>
      <c r="B3405" s="647">
        <v>2600</v>
      </c>
      <c r="C3405" s="646" t="s">
        <v>217</v>
      </c>
      <c r="D3405" s="646">
        <v>86</v>
      </c>
      <c r="F3405" s="654" t="str">
        <f>IF(M3405="R",VLOOKUP(D3405,'Routes and Directions'!$A$2:$D$283,3,FALSE),VLOOKUP(D3405,'Routes and Directions'!$A$2:$D$283,4,FALSE))</f>
        <v>SB</v>
      </c>
      <c r="G3405" s="646" t="s">
        <v>121</v>
      </c>
      <c r="H3405" s="646">
        <v>7.3079999999999998</v>
      </c>
      <c r="I3405" s="646">
        <v>8.5250000000000004</v>
      </c>
      <c r="K3405" s="646">
        <v>7.2220000000000004</v>
      </c>
      <c r="L3405" s="646">
        <v>8.4390000000000001</v>
      </c>
      <c r="M3405" s="646" t="s">
        <v>121</v>
      </c>
      <c r="N3405" s="657" t="s">
        <v>123</v>
      </c>
      <c r="O3405" s="646" t="s">
        <v>513</v>
      </c>
    </row>
    <row r="3406" spans="1:15">
      <c r="A3406" s="647">
        <v>3405</v>
      </c>
      <c r="B3406" s="647">
        <v>3500</v>
      </c>
      <c r="C3406" s="646" t="s">
        <v>217</v>
      </c>
      <c r="D3406" s="646">
        <v>86</v>
      </c>
      <c r="F3406" s="654" t="str">
        <f>IF(M3406="R",VLOOKUP(D3406,'Routes and Directions'!$A$2:$D$283,3,FALSE),VLOOKUP(D3406,'Routes and Directions'!$A$2:$D$283,4,FALSE))</f>
        <v>SB</v>
      </c>
      <c r="H3406" s="646">
        <v>7.3079999999999998</v>
      </c>
      <c r="I3406" s="646">
        <v>19.053999999999998</v>
      </c>
      <c r="K3406" s="646">
        <v>8.4390000000000001</v>
      </c>
      <c r="L3406" s="646">
        <v>20.184999999999999</v>
      </c>
      <c r="M3406" s="646" t="s">
        <v>121</v>
      </c>
      <c r="N3406" s="657" t="s">
        <v>123</v>
      </c>
      <c r="O3406" s="646" t="s">
        <v>513</v>
      </c>
    </row>
    <row r="3407" spans="1:15">
      <c r="A3407" s="647">
        <v>3406</v>
      </c>
      <c r="B3407" s="647">
        <v>3500</v>
      </c>
      <c r="C3407" s="646" t="s">
        <v>217</v>
      </c>
      <c r="D3407" s="646">
        <v>86</v>
      </c>
      <c r="F3407" s="654" t="str">
        <f>IF(M3407="R",VLOOKUP(D3407,'Routes and Directions'!$A$2:$D$283,3,FALSE),VLOOKUP(D3407,'Routes and Directions'!$A$2:$D$283,4,FALSE))</f>
        <v>SB</v>
      </c>
      <c r="H3407" s="646">
        <v>19.053999999999998</v>
      </c>
      <c r="I3407" s="646">
        <v>20.29</v>
      </c>
      <c r="K3407" s="646">
        <v>20.184999999999999</v>
      </c>
      <c r="L3407" s="646">
        <v>21.420999999999999</v>
      </c>
      <c r="M3407" s="646" t="s">
        <v>121</v>
      </c>
      <c r="N3407" s="657" t="s">
        <v>115</v>
      </c>
      <c r="O3407" s="646" t="s">
        <v>513</v>
      </c>
    </row>
    <row r="3408" spans="1:15">
      <c r="A3408" s="647">
        <v>3407</v>
      </c>
      <c r="B3408" s="647">
        <v>3500</v>
      </c>
      <c r="C3408" s="646" t="s">
        <v>217</v>
      </c>
      <c r="D3408" s="646">
        <v>86</v>
      </c>
      <c r="F3408" s="654" t="str">
        <f>IF(M3408="R",VLOOKUP(D3408,'Routes and Directions'!$A$2:$D$283,3,FALSE),VLOOKUP(D3408,'Routes and Directions'!$A$2:$D$283,4,FALSE))</f>
        <v>SB</v>
      </c>
      <c r="H3408" s="646">
        <v>20.29</v>
      </c>
      <c r="I3408" s="646">
        <v>21.792000000000002</v>
      </c>
      <c r="K3408" s="646">
        <v>21.420999999999999</v>
      </c>
      <c r="L3408" s="646">
        <v>22.922999999999998</v>
      </c>
      <c r="M3408" s="646" t="s">
        <v>121</v>
      </c>
      <c r="N3408" s="657" t="s">
        <v>123</v>
      </c>
      <c r="O3408" s="646" t="s">
        <v>513</v>
      </c>
    </row>
    <row r="3409" spans="1:15">
      <c r="A3409" s="647">
        <v>3408</v>
      </c>
      <c r="B3409" s="647">
        <v>3800</v>
      </c>
      <c r="C3409" s="646" t="s">
        <v>217</v>
      </c>
      <c r="D3409" s="646">
        <v>86</v>
      </c>
      <c r="F3409" s="654" t="str">
        <f>IF(M3409="R",VLOOKUP(D3409,'Routes and Directions'!$A$2:$D$283,3,FALSE),VLOOKUP(D3409,'Routes and Directions'!$A$2:$D$283,4,FALSE))</f>
        <v>SB</v>
      </c>
      <c r="G3409" s="646" t="s">
        <v>118</v>
      </c>
      <c r="H3409" s="646">
        <v>21.792000000000002</v>
      </c>
      <c r="I3409" s="646">
        <v>27.210999999999999</v>
      </c>
      <c r="K3409" s="646">
        <v>22.922999999999998</v>
      </c>
      <c r="L3409" s="646">
        <v>28.341999999999999</v>
      </c>
      <c r="M3409" s="646" t="s">
        <v>121</v>
      </c>
      <c r="N3409" s="657" t="s">
        <v>123</v>
      </c>
      <c r="O3409" s="646" t="s">
        <v>513</v>
      </c>
    </row>
    <row r="3410" spans="1:15">
      <c r="A3410" s="647">
        <v>3409</v>
      </c>
      <c r="B3410" s="647">
        <v>4300</v>
      </c>
      <c r="C3410" s="646" t="s">
        <v>217</v>
      </c>
      <c r="D3410" s="646">
        <v>86</v>
      </c>
      <c r="F3410" s="654" t="str">
        <f>IF(M3410="R",VLOOKUP(D3410,'Routes and Directions'!$A$2:$D$283,3,FALSE),VLOOKUP(D3410,'Routes and Directions'!$A$2:$D$283,4,FALSE))</f>
        <v>SB</v>
      </c>
      <c r="H3410" s="646">
        <v>27.26</v>
      </c>
      <c r="I3410" s="646">
        <v>28.007000000000001</v>
      </c>
      <c r="K3410" s="646">
        <v>28.341999999999999</v>
      </c>
      <c r="L3410" s="646">
        <v>29.088999999999999</v>
      </c>
      <c r="M3410" s="646" t="s">
        <v>121</v>
      </c>
      <c r="N3410" s="657" t="s">
        <v>123</v>
      </c>
      <c r="O3410" s="646" t="s">
        <v>513</v>
      </c>
    </row>
    <row r="3411" spans="1:15">
      <c r="A3411" s="647">
        <v>3410</v>
      </c>
      <c r="B3411" s="647">
        <v>5000</v>
      </c>
      <c r="C3411" s="646" t="s">
        <v>217</v>
      </c>
      <c r="D3411" s="646">
        <v>86</v>
      </c>
      <c r="F3411" s="654" t="str">
        <f>IF(M3411="R",VLOOKUP(D3411,'Routes and Directions'!$A$2:$D$283,3,FALSE),VLOOKUP(D3411,'Routes and Directions'!$A$2:$D$283,4,FALSE))</f>
        <v>SB</v>
      </c>
      <c r="G3411" s="646" t="s">
        <v>118</v>
      </c>
      <c r="H3411" s="646">
        <v>28.007000000000001</v>
      </c>
      <c r="I3411" s="646">
        <v>43.034999999999997</v>
      </c>
      <c r="K3411" s="646">
        <v>29.088999999999999</v>
      </c>
      <c r="L3411" s="646">
        <v>44.116999999999997</v>
      </c>
      <c r="M3411" s="646" t="s">
        <v>121</v>
      </c>
      <c r="N3411" s="657" t="s">
        <v>123</v>
      </c>
      <c r="O3411" s="646" t="s">
        <v>513</v>
      </c>
    </row>
    <row r="3412" spans="1:15">
      <c r="A3412" s="647">
        <v>3411</v>
      </c>
      <c r="B3412" s="647">
        <v>20000</v>
      </c>
      <c r="C3412" s="646" t="s">
        <v>217</v>
      </c>
      <c r="D3412" s="646">
        <v>86</v>
      </c>
      <c r="F3412" s="654" t="str">
        <f>IF(M3412="R",VLOOKUP(D3412,'Routes and Directions'!$A$2:$D$283,3,FALSE),VLOOKUP(D3412,'Routes and Directions'!$A$2:$D$283,4,FALSE))</f>
        <v>SB</v>
      </c>
      <c r="H3412" s="646">
        <v>43.136000000000003</v>
      </c>
      <c r="I3412" s="646">
        <v>67.823999999999998</v>
      </c>
      <c r="K3412" s="646">
        <v>44.116999999999997</v>
      </c>
      <c r="L3412" s="646">
        <v>68.805000000000007</v>
      </c>
      <c r="M3412" s="646" t="s">
        <v>121</v>
      </c>
      <c r="N3412" s="657" t="s">
        <v>123</v>
      </c>
      <c r="O3412" s="646" t="s">
        <v>513</v>
      </c>
    </row>
    <row r="3413" spans="1:15">
      <c r="A3413" s="647">
        <v>3412</v>
      </c>
      <c r="B3413" s="647">
        <v>24400</v>
      </c>
      <c r="C3413" s="646" t="s">
        <v>205</v>
      </c>
      <c r="D3413" s="646">
        <v>86</v>
      </c>
      <c r="F3413" s="654" t="str">
        <f>IF(M3413="R",VLOOKUP(D3413,'Routes and Directions'!$A$2:$D$283,3,FALSE),VLOOKUP(D3413,'Routes and Directions'!$A$2:$D$283,4,FALSE))</f>
        <v>SB</v>
      </c>
      <c r="H3413" s="646">
        <v>0</v>
      </c>
      <c r="I3413" s="646">
        <v>2.3130000000000002</v>
      </c>
      <c r="K3413" s="646">
        <v>68.805000000000007</v>
      </c>
      <c r="L3413" s="646">
        <v>71.117999999999995</v>
      </c>
      <c r="M3413" s="646" t="s">
        <v>121</v>
      </c>
      <c r="N3413" s="657" t="s">
        <v>123</v>
      </c>
      <c r="O3413" s="646" t="s">
        <v>513</v>
      </c>
    </row>
    <row r="3414" spans="1:15">
      <c r="A3414" s="647">
        <v>3413</v>
      </c>
      <c r="B3414" s="647">
        <v>24400</v>
      </c>
      <c r="C3414" s="646" t="s">
        <v>205</v>
      </c>
      <c r="D3414" s="646">
        <v>86</v>
      </c>
      <c r="F3414" s="654" t="str">
        <f>IF(M3414="R",VLOOKUP(D3414,'Routes and Directions'!$A$2:$D$283,3,FALSE),VLOOKUP(D3414,'Routes and Directions'!$A$2:$D$283,4,FALSE))</f>
        <v>SB</v>
      </c>
      <c r="H3414" s="646">
        <v>2.3130000000000002</v>
      </c>
      <c r="I3414" s="646">
        <v>18.315999999999999</v>
      </c>
      <c r="K3414" s="646">
        <v>71.117999999999995</v>
      </c>
      <c r="L3414" s="646">
        <v>87.120999999999995</v>
      </c>
      <c r="M3414" s="646" t="s">
        <v>121</v>
      </c>
      <c r="N3414" s="657" t="s">
        <v>115</v>
      </c>
      <c r="O3414" s="646" t="s">
        <v>513</v>
      </c>
    </row>
    <row r="3415" spans="1:15">
      <c r="A3415" s="647">
        <v>3414</v>
      </c>
      <c r="B3415" s="647">
        <v>24400</v>
      </c>
      <c r="C3415" s="646" t="s">
        <v>205</v>
      </c>
      <c r="D3415" s="646">
        <v>86</v>
      </c>
      <c r="F3415" s="654" t="str">
        <f>IF(M3415="R",VLOOKUP(D3415,'Routes and Directions'!$A$2:$D$283,3,FALSE),VLOOKUP(D3415,'Routes and Directions'!$A$2:$D$283,4,FALSE))</f>
        <v>SB</v>
      </c>
      <c r="H3415" s="646">
        <v>18.315999999999999</v>
      </c>
      <c r="I3415" s="646">
        <v>22.847999999999999</v>
      </c>
      <c r="K3415" s="646">
        <v>87.120999999999995</v>
      </c>
      <c r="L3415" s="646">
        <v>91.653000000000006</v>
      </c>
      <c r="M3415" s="646" t="s">
        <v>121</v>
      </c>
      <c r="N3415" s="657" t="s">
        <v>123</v>
      </c>
      <c r="O3415" s="646" t="s">
        <v>513</v>
      </c>
    </row>
    <row r="3416" spans="1:15">
      <c r="A3416" s="647">
        <v>3415</v>
      </c>
      <c r="B3416" s="647">
        <v>6200</v>
      </c>
      <c r="C3416" s="646" t="s">
        <v>188</v>
      </c>
      <c r="D3416" s="646">
        <v>87</v>
      </c>
      <c r="F3416" s="654" t="str">
        <f>IF(M3416="R",VLOOKUP(D3416,'Routes and Directions'!$A$2:$D$283,3,FALSE),VLOOKUP(D3416,'Routes and Directions'!$A$2:$D$283,4,FALSE))</f>
        <v>NB</v>
      </c>
      <c r="H3416" s="646">
        <v>0</v>
      </c>
      <c r="I3416" s="646">
        <v>8.7550000000000008</v>
      </c>
      <c r="K3416" s="646">
        <v>0</v>
      </c>
      <c r="L3416" s="646">
        <v>8.7550000000000008</v>
      </c>
      <c r="M3416" s="646" t="s">
        <v>118</v>
      </c>
      <c r="N3416" s="657" t="s">
        <v>123</v>
      </c>
      <c r="O3416" s="646" t="s">
        <v>514</v>
      </c>
    </row>
    <row r="3417" spans="1:15">
      <c r="A3417" s="647">
        <v>3416</v>
      </c>
      <c r="B3417" s="647">
        <v>26000</v>
      </c>
      <c r="C3417" s="646" t="s">
        <v>188</v>
      </c>
      <c r="D3417" s="646">
        <v>87</v>
      </c>
      <c r="F3417" s="654" t="str">
        <f>IF(M3417="R",VLOOKUP(D3417,'Routes and Directions'!$A$2:$D$283,3,FALSE),VLOOKUP(D3417,'Routes and Directions'!$A$2:$D$283,4,FALSE))</f>
        <v>NB</v>
      </c>
      <c r="G3417" s="646" t="s">
        <v>122</v>
      </c>
      <c r="H3417" s="646">
        <v>8.7550000000000008</v>
      </c>
      <c r="I3417" s="646">
        <v>8.8650000000000002</v>
      </c>
      <c r="K3417" s="646">
        <v>8.7550000000000008</v>
      </c>
      <c r="L3417" s="646">
        <v>8.8650000000000002</v>
      </c>
      <c r="M3417" s="646" t="s">
        <v>118</v>
      </c>
      <c r="N3417" s="657" t="s">
        <v>115</v>
      </c>
      <c r="O3417" s="646" t="s">
        <v>514</v>
      </c>
    </row>
    <row r="3418" spans="1:15">
      <c r="A3418" s="647">
        <v>3417</v>
      </c>
      <c r="B3418" s="647">
        <v>26100</v>
      </c>
      <c r="C3418" s="646" t="s">
        <v>188</v>
      </c>
      <c r="D3418" s="646">
        <v>87</v>
      </c>
      <c r="F3418" s="654" t="str">
        <f>IF(M3418="R",VLOOKUP(D3418,'Routes and Directions'!$A$2:$D$283,3,FALSE),VLOOKUP(D3418,'Routes and Directions'!$A$2:$D$283,4,FALSE))</f>
        <v>NB</v>
      </c>
      <c r="H3418" s="646">
        <v>8.8650000000000002</v>
      </c>
      <c r="I3418" s="646">
        <v>8.9290000000000003</v>
      </c>
      <c r="K3418" s="646">
        <v>8.8650000000000002</v>
      </c>
      <c r="L3418" s="646">
        <v>8.9290000000000003</v>
      </c>
      <c r="M3418" s="646" t="s">
        <v>118</v>
      </c>
      <c r="N3418" s="657" t="s">
        <v>115</v>
      </c>
      <c r="O3418" s="646" t="s">
        <v>514</v>
      </c>
    </row>
    <row r="3419" spans="1:15">
      <c r="A3419" s="647">
        <v>3418</v>
      </c>
      <c r="B3419" s="647">
        <v>26100</v>
      </c>
      <c r="C3419" s="646" t="s">
        <v>188</v>
      </c>
      <c r="D3419" s="646">
        <v>87</v>
      </c>
      <c r="F3419" s="654" t="str">
        <f>IF(M3419="R",VLOOKUP(D3419,'Routes and Directions'!$A$2:$D$283,3,FALSE),VLOOKUP(D3419,'Routes and Directions'!$A$2:$D$283,4,FALSE))</f>
        <v>NB</v>
      </c>
      <c r="H3419" s="646">
        <v>8.9290000000000003</v>
      </c>
      <c r="I3419" s="646">
        <v>9.2200000000000006</v>
      </c>
      <c r="K3419" s="646">
        <v>8.9290000000000003</v>
      </c>
      <c r="L3419" s="646">
        <v>9.2200000000000006</v>
      </c>
      <c r="M3419" s="646" t="s">
        <v>118</v>
      </c>
      <c r="N3419" s="657" t="s">
        <v>123</v>
      </c>
      <c r="O3419" s="646" t="s">
        <v>514</v>
      </c>
    </row>
    <row r="3420" spans="1:15">
      <c r="A3420" s="647">
        <v>3419</v>
      </c>
      <c r="B3420" s="647">
        <v>6200</v>
      </c>
      <c r="C3420" s="646" t="s">
        <v>188</v>
      </c>
      <c r="D3420" s="646">
        <v>87</v>
      </c>
      <c r="F3420" s="654" t="str">
        <f>IF(M3420="R",VLOOKUP(D3420,'Routes and Directions'!$A$2:$D$283,3,FALSE),VLOOKUP(D3420,'Routes and Directions'!$A$2:$D$283,4,FALSE))</f>
        <v>SB</v>
      </c>
      <c r="H3420" s="646">
        <v>0</v>
      </c>
      <c r="I3420" s="646">
        <v>8.7550000000000008</v>
      </c>
      <c r="K3420" s="646">
        <v>0</v>
      </c>
      <c r="L3420" s="646">
        <v>8.7550000000000008</v>
      </c>
      <c r="M3420" s="646" t="s">
        <v>121</v>
      </c>
      <c r="N3420" s="657" t="s">
        <v>123</v>
      </c>
      <c r="O3420" s="646" t="s">
        <v>515</v>
      </c>
    </row>
    <row r="3421" spans="1:15">
      <c r="A3421" s="647">
        <v>3420</v>
      </c>
      <c r="B3421" s="647">
        <v>26000</v>
      </c>
      <c r="C3421" s="646" t="s">
        <v>188</v>
      </c>
      <c r="D3421" s="646">
        <v>87</v>
      </c>
      <c r="F3421" s="654" t="str">
        <f>IF(M3421="R",VLOOKUP(D3421,'Routes and Directions'!$A$2:$D$283,3,FALSE),VLOOKUP(D3421,'Routes and Directions'!$A$2:$D$283,4,FALSE))</f>
        <v>SB</v>
      </c>
      <c r="G3421" s="646" t="s">
        <v>122</v>
      </c>
      <c r="H3421" s="646">
        <v>8.7550000000000008</v>
      </c>
      <c r="I3421" s="646">
        <v>8.8650000000000002</v>
      </c>
      <c r="K3421" s="646">
        <v>8.7550000000000008</v>
      </c>
      <c r="L3421" s="646">
        <v>8.8650000000000002</v>
      </c>
      <c r="M3421" s="646" t="s">
        <v>121</v>
      </c>
      <c r="N3421" s="657" t="s">
        <v>115</v>
      </c>
      <c r="O3421" s="646" t="s">
        <v>515</v>
      </c>
    </row>
    <row r="3422" spans="1:15">
      <c r="A3422" s="647">
        <v>3421</v>
      </c>
      <c r="B3422" s="647">
        <v>26100</v>
      </c>
      <c r="C3422" s="646" t="s">
        <v>188</v>
      </c>
      <c r="D3422" s="646">
        <v>87</v>
      </c>
      <c r="F3422" s="654" t="str">
        <f>IF(M3422="R",VLOOKUP(D3422,'Routes and Directions'!$A$2:$D$283,3,FALSE),VLOOKUP(D3422,'Routes and Directions'!$A$2:$D$283,4,FALSE))</f>
        <v>SB</v>
      </c>
      <c r="H3422" s="646">
        <v>8.8650000000000002</v>
      </c>
      <c r="I3422" s="646">
        <v>8.9290000000000003</v>
      </c>
      <c r="K3422" s="646">
        <v>8.8650000000000002</v>
      </c>
      <c r="L3422" s="646">
        <v>8.9290000000000003</v>
      </c>
      <c r="M3422" s="646" t="s">
        <v>121</v>
      </c>
      <c r="N3422" s="657" t="s">
        <v>115</v>
      </c>
      <c r="O3422" s="646" t="s">
        <v>515</v>
      </c>
    </row>
    <row r="3423" spans="1:15">
      <c r="A3423" s="647">
        <v>3422</v>
      </c>
      <c r="B3423" s="647">
        <v>26100</v>
      </c>
      <c r="C3423" s="646" t="s">
        <v>188</v>
      </c>
      <c r="D3423" s="646">
        <v>87</v>
      </c>
      <c r="F3423" s="654" t="str">
        <f>IF(M3423="R",VLOOKUP(D3423,'Routes and Directions'!$A$2:$D$283,3,FALSE),VLOOKUP(D3423,'Routes and Directions'!$A$2:$D$283,4,FALSE))</f>
        <v>SB</v>
      </c>
      <c r="H3423" s="646">
        <v>8.9290000000000003</v>
      </c>
      <c r="I3423" s="646">
        <v>9.2200000000000006</v>
      </c>
      <c r="K3423" s="646">
        <v>8.9290000000000003</v>
      </c>
      <c r="L3423" s="646">
        <v>9.2200000000000006</v>
      </c>
      <c r="M3423" s="646" t="s">
        <v>121</v>
      </c>
      <c r="N3423" s="657" t="s">
        <v>123</v>
      </c>
      <c r="O3423" s="646" t="s">
        <v>515</v>
      </c>
    </row>
    <row r="3424" spans="1:15">
      <c r="A3424" s="647">
        <v>3423</v>
      </c>
      <c r="B3424" s="647">
        <v>100</v>
      </c>
      <c r="C3424" s="646" t="s">
        <v>213</v>
      </c>
      <c r="D3424" s="646">
        <v>88</v>
      </c>
      <c r="F3424" s="654" t="str">
        <f>IF(M3424="R",VLOOKUP(D3424,'Routes and Directions'!$A$2:$D$283,3,FALSE),VLOOKUP(D3424,'Routes and Directions'!$A$2:$D$283,4,FALSE))</f>
        <v>EB</v>
      </c>
      <c r="H3424" s="646">
        <v>0</v>
      </c>
      <c r="I3424" s="646">
        <v>0.16700000000000001</v>
      </c>
      <c r="K3424" s="646">
        <v>0</v>
      </c>
      <c r="L3424" s="646">
        <v>0.16700000000000001</v>
      </c>
      <c r="M3424" s="646" t="s">
        <v>118</v>
      </c>
      <c r="N3424" s="657" t="s">
        <v>115</v>
      </c>
      <c r="O3424" s="646" t="s">
        <v>516</v>
      </c>
    </row>
    <row r="3425" spans="1:15">
      <c r="A3425" s="647">
        <v>3424</v>
      </c>
      <c r="B3425" s="647">
        <v>100</v>
      </c>
      <c r="C3425" s="646" t="s">
        <v>213</v>
      </c>
      <c r="D3425" s="646">
        <v>88</v>
      </c>
      <c r="F3425" s="654" t="str">
        <f>IF(M3425="R",VLOOKUP(D3425,'Routes and Directions'!$A$2:$D$283,3,FALSE),VLOOKUP(D3425,'Routes and Directions'!$A$2:$D$283,4,FALSE))</f>
        <v>EB</v>
      </c>
      <c r="H3425" s="646">
        <v>0.16700000000000001</v>
      </c>
      <c r="I3425" s="646">
        <v>1.57</v>
      </c>
      <c r="K3425" s="646">
        <v>0.16700000000000001</v>
      </c>
      <c r="L3425" s="646">
        <v>1.57</v>
      </c>
      <c r="M3425" s="646" t="s">
        <v>118</v>
      </c>
      <c r="N3425" s="657" t="s">
        <v>123</v>
      </c>
      <c r="O3425" s="646" t="s">
        <v>516</v>
      </c>
    </row>
    <row r="3426" spans="1:15">
      <c r="A3426" s="647">
        <v>3425</v>
      </c>
      <c r="B3426" s="647">
        <v>100</v>
      </c>
      <c r="C3426" s="646" t="s">
        <v>213</v>
      </c>
      <c r="D3426" s="646">
        <v>88</v>
      </c>
      <c r="F3426" s="654" t="str">
        <f>IF(M3426="R",VLOOKUP(D3426,'Routes and Directions'!$A$2:$D$283,3,FALSE),VLOOKUP(D3426,'Routes and Directions'!$A$2:$D$283,4,FALSE))</f>
        <v>EB</v>
      </c>
      <c r="H3426" s="646">
        <v>1.57</v>
      </c>
      <c r="I3426" s="646">
        <v>2.2200000000000002</v>
      </c>
      <c r="K3426" s="646">
        <v>1.57</v>
      </c>
      <c r="L3426" s="646">
        <v>2.2200000000000002</v>
      </c>
      <c r="M3426" s="646" t="s">
        <v>118</v>
      </c>
      <c r="N3426" s="657" t="s">
        <v>115</v>
      </c>
      <c r="O3426" s="646" t="s">
        <v>516</v>
      </c>
    </row>
    <row r="3427" spans="1:15">
      <c r="A3427" s="647">
        <v>3426</v>
      </c>
      <c r="B3427" s="647">
        <v>100</v>
      </c>
      <c r="C3427" s="646" t="s">
        <v>213</v>
      </c>
      <c r="D3427" s="646">
        <v>88</v>
      </c>
      <c r="F3427" s="654" t="str">
        <f>IF(M3427="R",VLOOKUP(D3427,'Routes and Directions'!$A$2:$D$283,3,FALSE),VLOOKUP(D3427,'Routes and Directions'!$A$2:$D$283,4,FALSE))</f>
        <v>EB</v>
      </c>
      <c r="H3427" s="646">
        <v>2.2200000000000002</v>
      </c>
      <c r="I3427" s="646">
        <v>2.46</v>
      </c>
      <c r="K3427" s="646">
        <v>2.2200000000000002</v>
      </c>
      <c r="L3427" s="646">
        <v>2.46</v>
      </c>
      <c r="M3427" s="646" t="s">
        <v>118</v>
      </c>
      <c r="N3427" s="657" t="s">
        <v>123</v>
      </c>
      <c r="O3427" s="646" t="s">
        <v>516</v>
      </c>
    </row>
    <row r="3428" spans="1:15">
      <c r="A3428" s="647">
        <v>3427</v>
      </c>
      <c r="B3428" s="647">
        <v>100</v>
      </c>
      <c r="C3428" s="646" t="s">
        <v>213</v>
      </c>
      <c r="D3428" s="646">
        <v>88</v>
      </c>
      <c r="F3428" s="654" t="str">
        <f>IF(M3428="R",VLOOKUP(D3428,'Routes and Directions'!$A$2:$D$283,3,FALSE),VLOOKUP(D3428,'Routes and Directions'!$A$2:$D$283,4,FALSE))</f>
        <v>EB</v>
      </c>
      <c r="H3428" s="646">
        <v>2.46</v>
      </c>
      <c r="I3428" s="646">
        <v>6.0750000000000002</v>
      </c>
      <c r="K3428" s="646">
        <v>2.46</v>
      </c>
      <c r="L3428" s="646">
        <v>6.0750000000000002</v>
      </c>
      <c r="M3428" s="646" t="s">
        <v>118</v>
      </c>
      <c r="N3428" s="657" t="s">
        <v>115</v>
      </c>
      <c r="O3428" s="646" t="s">
        <v>516</v>
      </c>
    </row>
    <row r="3429" spans="1:15">
      <c r="A3429" s="647">
        <v>3428</v>
      </c>
      <c r="B3429" s="647">
        <v>1500</v>
      </c>
      <c r="C3429" s="646" t="s">
        <v>213</v>
      </c>
      <c r="D3429" s="646">
        <v>88</v>
      </c>
      <c r="F3429" s="654" t="str">
        <f>IF(M3429="R",VLOOKUP(D3429,'Routes and Directions'!$A$2:$D$283,3,FALSE),VLOOKUP(D3429,'Routes and Directions'!$A$2:$D$283,4,FALSE))</f>
        <v>EB</v>
      </c>
      <c r="H3429" s="646">
        <v>6.0940000000000003</v>
      </c>
      <c r="I3429" s="646">
        <v>8.8979999999999997</v>
      </c>
      <c r="K3429" s="646">
        <v>6.0750000000000002</v>
      </c>
      <c r="L3429" s="646">
        <v>8.8789999999999996</v>
      </c>
      <c r="M3429" s="646" t="s">
        <v>118</v>
      </c>
      <c r="N3429" s="657" t="s">
        <v>115</v>
      </c>
      <c r="O3429" s="646" t="s">
        <v>516</v>
      </c>
    </row>
    <row r="3430" spans="1:15">
      <c r="A3430" s="647">
        <v>3429</v>
      </c>
      <c r="B3430" s="647">
        <v>2300</v>
      </c>
      <c r="C3430" s="646" t="s">
        <v>213</v>
      </c>
      <c r="D3430" s="646">
        <v>88</v>
      </c>
      <c r="F3430" s="654" t="str">
        <f>IF(M3430="R",VLOOKUP(D3430,'Routes and Directions'!$A$2:$D$283,3,FALSE),VLOOKUP(D3430,'Routes and Directions'!$A$2:$D$283,4,FALSE))</f>
        <v>EB</v>
      </c>
      <c r="H3430" s="646">
        <v>8.9090000000000007</v>
      </c>
      <c r="I3430" s="646">
        <v>12.24</v>
      </c>
      <c r="K3430" s="646">
        <v>8.8789999999999996</v>
      </c>
      <c r="L3430" s="646">
        <v>12.21</v>
      </c>
      <c r="M3430" s="646" t="s">
        <v>118</v>
      </c>
      <c r="N3430" s="657" t="s">
        <v>115</v>
      </c>
      <c r="O3430" s="646" t="s">
        <v>516</v>
      </c>
    </row>
    <row r="3431" spans="1:15">
      <c r="A3431" s="647">
        <v>3430</v>
      </c>
      <c r="B3431" s="647">
        <v>3000</v>
      </c>
      <c r="C3431" s="646" t="s">
        <v>213</v>
      </c>
      <c r="D3431" s="646">
        <v>88</v>
      </c>
      <c r="F3431" s="654" t="str">
        <f>IF(M3431="R",VLOOKUP(D3431,'Routes and Directions'!$A$2:$D$283,3,FALSE),VLOOKUP(D3431,'Routes and Directions'!$A$2:$D$283,4,FALSE))</f>
        <v>EB</v>
      </c>
      <c r="G3431" s="646" t="s">
        <v>121</v>
      </c>
      <c r="H3431" s="646">
        <v>12.24</v>
      </c>
      <c r="I3431" s="646">
        <v>12.317</v>
      </c>
      <c r="K3431" s="646">
        <v>12.21</v>
      </c>
      <c r="L3431" s="646">
        <v>12.287000000000001</v>
      </c>
      <c r="M3431" s="646" t="s">
        <v>118</v>
      </c>
      <c r="N3431" s="657" t="s">
        <v>115</v>
      </c>
      <c r="O3431" s="646" t="s">
        <v>516</v>
      </c>
    </row>
    <row r="3432" spans="1:15">
      <c r="A3432" s="647">
        <v>3431</v>
      </c>
      <c r="B3432" s="647">
        <v>3200</v>
      </c>
      <c r="C3432" s="646" t="s">
        <v>213</v>
      </c>
      <c r="D3432" s="646">
        <v>88</v>
      </c>
      <c r="F3432" s="654" t="str">
        <f>IF(M3432="R",VLOOKUP(D3432,'Routes and Directions'!$A$2:$D$283,3,FALSE),VLOOKUP(D3432,'Routes and Directions'!$A$2:$D$283,4,FALSE))</f>
        <v>EB</v>
      </c>
      <c r="H3432" s="646">
        <v>12.24</v>
      </c>
      <c r="I3432" s="646">
        <v>13.205</v>
      </c>
      <c r="K3432" s="646">
        <v>12.287000000000001</v>
      </c>
      <c r="L3432" s="646">
        <v>13.252000000000001</v>
      </c>
      <c r="M3432" s="646" t="s">
        <v>118</v>
      </c>
      <c r="N3432" s="657" t="s">
        <v>115</v>
      </c>
      <c r="O3432" s="646" t="s">
        <v>516</v>
      </c>
    </row>
    <row r="3433" spans="1:15">
      <c r="A3433" s="647">
        <v>3432</v>
      </c>
      <c r="B3433" s="647">
        <v>3200</v>
      </c>
      <c r="C3433" s="646" t="s">
        <v>213</v>
      </c>
      <c r="D3433" s="646">
        <v>88</v>
      </c>
      <c r="F3433" s="654" t="str">
        <f>IF(M3433="R",VLOOKUP(D3433,'Routes and Directions'!$A$2:$D$283,3,FALSE),VLOOKUP(D3433,'Routes and Directions'!$A$2:$D$283,4,FALSE))</f>
        <v>EB</v>
      </c>
      <c r="H3433" s="646">
        <v>13.205</v>
      </c>
      <c r="I3433" s="646">
        <v>14.46</v>
      </c>
      <c r="K3433" s="646">
        <v>13.252000000000001</v>
      </c>
      <c r="L3433" s="646">
        <v>14.507</v>
      </c>
      <c r="M3433" s="646" t="s">
        <v>118</v>
      </c>
      <c r="N3433" s="657" t="s">
        <v>123</v>
      </c>
      <c r="O3433" s="646" t="s">
        <v>516</v>
      </c>
    </row>
    <row r="3434" spans="1:15">
      <c r="A3434" s="647">
        <v>3433</v>
      </c>
      <c r="B3434" s="647">
        <v>3200</v>
      </c>
      <c r="C3434" s="646" t="s">
        <v>213</v>
      </c>
      <c r="D3434" s="646">
        <v>88</v>
      </c>
      <c r="F3434" s="654" t="str">
        <f>IF(M3434="R",VLOOKUP(D3434,'Routes and Directions'!$A$2:$D$283,3,FALSE),VLOOKUP(D3434,'Routes and Directions'!$A$2:$D$283,4,FALSE))</f>
        <v>EB</v>
      </c>
      <c r="H3434" s="646">
        <v>14.46</v>
      </c>
      <c r="I3434" s="646">
        <v>17.64</v>
      </c>
      <c r="K3434" s="646">
        <v>14.507</v>
      </c>
      <c r="L3434" s="646">
        <v>17.687000000000001</v>
      </c>
      <c r="M3434" s="646" t="s">
        <v>118</v>
      </c>
      <c r="N3434" s="657" t="s">
        <v>115</v>
      </c>
      <c r="O3434" s="646" t="s">
        <v>516</v>
      </c>
    </row>
    <row r="3435" spans="1:15">
      <c r="A3435" s="647">
        <v>3434</v>
      </c>
      <c r="B3435" s="647">
        <v>3200</v>
      </c>
      <c r="C3435" s="646" t="s">
        <v>213</v>
      </c>
      <c r="D3435" s="646">
        <v>88</v>
      </c>
      <c r="F3435" s="654" t="str">
        <f>IF(M3435="R",VLOOKUP(D3435,'Routes and Directions'!$A$2:$D$283,3,FALSE),VLOOKUP(D3435,'Routes and Directions'!$A$2:$D$283,4,FALSE))</f>
        <v>EB</v>
      </c>
      <c r="H3435" s="646">
        <v>17.64</v>
      </c>
      <c r="I3435" s="646">
        <v>18.53</v>
      </c>
      <c r="K3435" s="646">
        <v>17.687000000000001</v>
      </c>
      <c r="L3435" s="646">
        <v>18.577000000000002</v>
      </c>
      <c r="M3435" s="646" t="s">
        <v>118</v>
      </c>
      <c r="N3435" s="657" t="s">
        <v>123</v>
      </c>
      <c r="O3435" s="646" t="s">
        <v>516</v>
      </c>
    </row>
    <row r="3436" spans="1:15">
      <c r="A3436" s="647">
        <v>3435</v>
      </c>
      <c r="B3436" s="647">
        <v>3200</v>
      </c>
      <c r="C3436" s="646" t="s">
        <v>213</v>
      </c>
      <c r="D3436" s="646">
        <v>88</v>
      </c>
      <c r="F3436" s="654" t="str">
        <f>IF(M3436="R",VLOOKUP(D3436,'Routes and Directions'!$A$2:$D$283,3,FALSE),VLOOKUP(D3436,'Routes and Directions'!$A$2:$D$283,4,FALSE))</f>
        <v>EB</v>
      </c>
      <c r="H3436" s="646">
        <v>18.53</v>
      </c>
      <c r="I3436" s="646">
        <v>25.364999999999998</v>
      </c>
      <c r="K3436" s="646">
        <v>18.577000000000002</v>
      </c>
      <c r="L3436" s="646">
        <v>25.411999999999999</v>
      </c>
      <c r="M3436" s="646" t="s">
        <v>118</v>
      </c>
      <c r="N3436" s="657" t="s">
        <v>115</v>
      </c>
      <c r="O3436" s="646" t="s">
        <v>516</v>
      </c>
    </row>
    <row r="3437" spans="1:15">
      <c r="A3437" s="647">
        <v>3436</v>
      </c>
      <c r="B3437" s="647">
        <v>13000</v>
      </c>
      <c r="C3437" s="646" t="s">
        <v>210</v>
      </c>
      <c r="D3437" s="646">
        <v>88</v>
      </c>
      <c r="F3437" s="654" t="str">
        <f>IF(M3437="R",VLOOKUP(D3437,'Routes and Directions'!$A$2:$D$283,3,FALSE),VLOOKUP(D3437,'Routes and Directions'!$A$2:$D$283,4,FALSE))</f>
        <v>EB</v>
      </c>
      <c r="H3437" s="646">
        <v>0</v>
      </c>
      <c r="I3437" s="646">
        <v>13.6</v>
      </c>
      <c r="K3437" s="646">
        <v>25.411999999999999</v>
      </c>
      <c r="L3437" s="646">
        <v>39.012</v>
      </c>
      <c r="M3437" s="646" t="s">
        <v>118</v>
      </c>
      <c r="N3437" s="657" t="s">
        <v>115</v>
      </c>
      <c r="O3437" s="646" t="s">
        <v>516</v>
      </c>
    </row>
    <row r="3438" spans="1:15">
      <c r="A3438" s="647">
        <v>3437</v>
      </c>
      <c r="B3438" s="647">
        <v>13000</v>
      </c>
      <c r="C3438" s="646" t="s">
        <v>210</v>
      </c>
      <c r="D3438" s="646">
        <v>88</v>
      </c>
      <c r="F3438" s="654" t="str">
        <f>IF(M3438="R",VLOOKUP(D3438,'Routes and Directions'!$A$2:$D$283,3,FALSE),VLOOKUP(D3438,'Routes and Directions'!$A$2:$D$283,4,FALSE))</f>
        <v>EB</v>
      </c>
      <c r="H3438" s="646">
        <v>13.6</v>
      </c>
      <c r="I3438" s="646">
        <v>13.92</v>
      </c>
      <c r="K3438" s="646">
        <v>39.012</v>
      </c>
      <c r="L3438" s="646">
        <v>39.332000000000001</v>
      </c>
      <c r="M3438" s="646" t="s">
        <v>118</v>
      </c>
      <c r="N3438" s="657" t="s">
        <v>123</v>
      </c>
      <c r="O3438" s="646" t="s">
        <v>516</v>
      </c>
    </row>
    <row r="3439" spans="1:15">
      <c r="A3439" s="647">
        <v>3438</v>
      </c>
      <c r="B3439" s="647">
        <v>13000</v>
      </c>
      <c r="C3439" s="646" t="s">
        <v>210</v>
      </c>
      <c r="D3439" s="646">
        <v>88</v>
      </c>
      <c r="F3439" s="654" t="str">
        <f>IF(M3439="R",VLOOKUP(D3439,'Routes and Directions'!$A$2:$D$283,3,FALSE),VLOOKUP(D3439,'Routes and Directions'!$A$2:$D$283,4,FALSE))</f>
        <v>EB</v>
      </c>
      <c r="H3439" s="646">
        <v>13.92</v>
      </c>
      <c r="I3439" s="646">
        <v>14.131</v>
      </c>
      <c r="K3439" s="646">
        <v>39.332000000000001</v>
      </c>
      <c r="L3439" s="646">
        <v>39.542999999999999</v>
      </c>
      <c r="M3439" s="646" t="s">
        <v>118</v>
      </c>
      <c r="N3439" s="657" t="s">
        <v>115</v>
      </c>
      <c r="O3439" s="646" t="s">
        <v>516</v>
      </c>
    </row>
    <row r="3440" spans="1:15">
      <c r="A3440" s="647">
        <v>3439</v>
      </c>
      <c r="B3440" s="647">
        <v>13000</v>
      </c>
      <c r="C3440" s="646" t="s">
        <v>210</v>
      </c>
      <c r="D3440" s="646">
        <v>88</v>
      </c>
      <c r="F3440" s="654" t="str">
        <f>IF(M3440="R",VLOOKUP(D3440,'Routes and Directions'!$A$2:$D$283,3,FALSE),VLOOKUP(D3440,'Routes and Directions'!$A$2:$D$283,4,FALSE))</f>
        <v>EB</v>
      </c>
      <c r="H3440" s="646">
        <v>14.131</v>
      </c>
      <c r="I3440" s="646">
        <v>14.25</v>
      </c>
      <c r="K3440" s="646">
        <v>39.542999999999999</v>
      </c>
      <c r="L3440" s="646">
        <v>39.661999999999999</v>
      </c>
      <c r="M3440" s="646" t="s">
        <v>118</v>
      </c>
      <c r="N3440" s="657" t="s">
        <v>123</v>
      </c>
      <c r="O3440" s="646" t="s">
        <v>516</v>
      </c>
    </row>
    <row r="3441" spans="1:15">
      <c r="A3441" s="647">
        <v>3440</v>
      </c>
      <c r="B3441" s="647">
        <v>14000</v>
      </c>
      <c r="C3441" s="646" t="s">
        <v>210</v>
      </c>
      <c r="D3441" s="646">
        <v>88</v>
      </c>
      <c r="F3441" s="654" t="str">
        <f>IF(M3441="R",VLOOKUP(D3441,'Routes and Directions'!$A$2:$D$283,3,FALSE),VLOOKUP(D3441,'Routes and Directions'!$A$2:$D$283,4,FALSE))</f>
        <v>EB</v>
      </c>
      <c r="H3441" s="646">
        <v>14.292</v>
      </c>
      <c r="I3441" s="646">
        <v>22.69</v>
      </c>
      <c r="K3441" s="646">
        <v>39.661999999999999</v>
      </c>
      <c r="L3441" s="646">
        <v>48.06</v>
      </c>
      <c r="M3441" s="646" t="s">
        <v>118</v>
      </c>
      <c r="N3441" s="657" t="s">
        <v>115</v>
      </c>
      <c r="O3441" s="646" t="s">
        <v>516</v>
      </c>
    </row>
    <row r="3442" spans="1:15">
      <c r="A3442" s="647">
        <v>3441</v>
      </c>
      <c r="B3442" s="647">
        <v>14000</v>
      </c>
      <c r="C3442" s="646" t="s">
        <v>210</v>
      </c>
      <c r="D3442" s="646">
        <v>88</v>
      </c>
      <c r="F3442" s="654" t="str">
        <f>IF(M3442="R",VLOOKUP(D3442,'Routes and Directions'!$A$2:$D$283,3,FALSE),VLOOKUP(D3442,'Routes and Directions'!$A$2:$D$283,4,FALSE))</f>
        <v>EB</v>
      </c>
      <c r="H3442" s="646">
        <v>22.69</v>
      </c>
      <c r="I3442" s="646">
        <v>23.576000000000001</v>
      </c>
      <c r="K3442" s="646">
        <v>48.06</v>
      </c>
      <c r="L3442" s="646">
        <v>48.945999999999998</v>
      </c>
      <c r="M3442" s="646" t="s">
        <v>118</v>
      </c>
      <c r="N3442" s="657" t="s">
        <v>123</v>
      </c>
      <c r="O3442" s="646" t="s">
        <v>516</v>
      </c>
    </row>
    <row r="3443" spans="1:15">
      <c r="A3443" s="647">
        <v>3442</v>
      </c>
      <c r="B3443" s="647">
        <v>14030</v>
      </c>
      <c r="C3443" s="646" t="s">
        <v>210</v>
      </c>
      <c r="D3443" s="646">
        <v>88</v>
      </c>
      <c r="F3443" s="654" t="str">
        <f>IF(M3443="R",VLOOKUP(D3443,'Routes and Directions'!$A$2:$D$283,3,FALSE),VLOOKUP(D3443,'Routes and Directions'!$A$2:$D$283,4,FALSE))</f>
        <v>EB</v>
      </c>
      <c r="G3443" s="646" t="s">
        <v>118</v>
      </c>
      <c r="H3443" s="646">
        <v>23.576000000000001</v>
      </c>
      <c r="I3443" s="646">
        <v>24.146000000000001</v>
      </c>
      <c r="K3443" s="646">
        <v>48.945999999999998</v>
      </c>
      <c r="L3443" s="646">
        <v>49.515999999999998</v>
      </c>
      <c r="M3443" s="646" t="s">
        <v>118</v>
      </c>
      <c r="N3443" s="657" t="s">
        <v>123</v>
      </c>
      <c r="O3443" s="646" t="s">
        <v>516</v>
      </c>
    </row>
    <row r="3444" spans="1:15">
      <c r="A3444" s="647">
        <v>3443</v>
      </c>
      <c r="B3444" s="647">
        <v>14030</v>
      </c>
      <c r="C3444" s="646" t="s">
        <v>210</v>
      </c>
      <c r="D3444" s="646">
        <v>88</v>
      </c>
      <c r="F3444" s="654" t="str">
        <f>IF(M3444="R",VLOOKUP(D3444,'Routes and Directions'!$A$2:$D$283,3,FALSE),VLOOKUP(D3444,'Routes and Directions'!$A$2:$D$283,4,FALSE))</f>
        <v>EB</v>
      </c>
      <c r="G3444" s="646" t="s">
        <v>118</v>
      </c>
      <c r="H3444" s="646">
        <v>24.146000000000001</v>
      </c>
      <c r="I3444" s="646">
        <v>25.635999999999999</v>
      </c>
      <c r="K3444" s="646">
        <v>49.515999999999998</v>
      </c>
      <c r="L3444" s="646">
        <v>51.006</v>
      </c>
      <c r="M3444" s="646" t="s">
        <v>118</v>
      </c>
      <c r="N3444" s="657" t="s">
        <v>115</v>
      </c>
      <c r="O3444" s="646" t="s">
        <v>516</v>
      </c>
    </row>
    <row r="3445" spans="1:15">
      <c r="A3445" s="647">
        <v>3444</v>
      </c>
      <c r="B3445" s="647">
        <v>14030</v>
      </c>
      <c r="C3445" s="646" t="s">
        <v>210</v>
      </c>
      <c r="D3445" s="646">
        <v>88</v>
      </c>
      <c r="F3445" s="654" t="str">
        <f>IF(M3445="R",VLOOKUP(D3445,'Routes and Directions'!$A$2:$D$283,3,FALSE),VLOOKUP(D3445,'Routes and Directions'!$A$2:$D$283,4,FALSE))</f>
        <v>EB</v>
      </c>
      <c r="G3445" s="646" t="s">
        <v>118</v>
      </c>
      <c r="H3445" s="646">
        <v>25.635999999999999</v>
      </c>
      <c r="I3445" s="646">
        <v>26.131</v>
      </c>
      <c r="K3445" s="646">
        <v>51.006</v>
      </c>
      <c r="L3445" s="646">
        <v>51.500999999999998</v>
      </c>
      <c r="M3445" s="646" t="s">
        <v>118</v>
      </c>
      <c r="N3445" s="657" t="s">
        <v>123</v>
      </c>
      <c r="O3445" s="646" t="s">
        <v>516</v>
      </c>
    </row>
    <row r="3446" spans="1:15">
      <c r="A3446" s="647">
        <v>3445</v>
      </c>
      <c r="B3446" s="647">
        <v>14030</v>
      </c>
      <c r="C3446" s="646" t="s">
        <v>210</v>
      </c>
      <c r="D3446" s="646">
        <v>88</v>
      </c>
      <c r="F3446" s="654" t="str">
        <f>IF(M3446="R",VLOOKUP(D3446,'Routes and Directions'!$A$2:$D$283,3,FALSE),VLOOKUP(D3446,'Routes and Directions'!$A$2:$D$283,4,FALSE))</f>
        <v>EB</v>
      </c>
      <c r="G3446" s="646" t="s">
        <v>118</v>
      </c>
      <c r="H3446" s="646">
        <v>26.131</v>
      </c>
      <c r="I3446" s="646">
        <v>26.573</v>
      </c>
      <c r="K3446" s="646">
        <v>51.500999999999998</v>
      </c>
      <c r="L3446" s="646">
        <v>51.942999999999998</v>
      </c>
      <c r="M3446" s="646" t="s">
        <v>118</v>
      </c>
      <c r="N3446" s="657" t="s">
        <v>115</v>
      </c>
      <c r="O3446" s="646" t="s">
        <v>516</v>
      </c>
    </row>
    <row r="3447" spans="1:15">
      <c r="A3447" s="647">
        <v>3446</v>
      </c>
      <c r="B3447" s="647">
        <v>14030</v>
      </c>
      <c r="C3447" s="646" t="s">
        <v>210</v>
      </c>
      <c r="D3447" s="646">
        <v>88</v>
      </c>
      <c r="F3447" s="654" t="str">
        <f>IF(M3447="R",VLOOKUP(D3447,'Routes and Directions'!$A$2:$D$283,3,FALSE),VLOOKUP(D3447,'Routes and Directions'!$A$2:$D$283,4,FALSE))</f>
        <v>EB</v>
      </c>
      <c r="G3447" s="646" t="s">
        <v>118</v>
      </c>
      <c r="H3447" s="646">
        <v>26.573</v>
      </c>
      <c r="I3447" s="646">
        <v>26.99</v>
      </c>
      <c r="K3447" s="646">
        <v>51.942999999999998</v>
      </c>
      <c r="L3447" s="646">
        <v>52.36</v>
      </c>
      <c r="M3447" s="646" t="s">
        <v>118</v>
      </c>
      <c r="N3447" s="657" t="s">
        <v>123</v>
      </c>
      <c r="O3447" s="646" t="s">
        <v>516</v>
      </c>
    </row>
    <row r="3448" spans="1:15">
      <c r="A3448" s="647">
        <v>3447</v>
      </c>
      <c r="B3448" s="647">
        <v>14030</v>
      </c>
      <c r="C3448" s="646" t="s">
        <v>210</v>
      </c>
      <c r="D3448" s="646">
        <v>88</v>
      </c>
      <c r="F3448" s="654" t="str">
        <f>IF(M3448="R",VLOOKUP(D3448,'Routes and Directions'!$A$2:$D$283,3,FALSE),VLOOKUP(D3448,'Routes and Directions'!$A$2:$D$283,4,FALSE))</f>
        <v>EB</v>
      </c>
      <c r="G3448" s="646" t="s">
        <v>118</v>
      </c>
      <c r="H3448" s="646">
        <v>26.99</v>
      </c>
      <c r="I3448" s="646">
        <v>27.042000000000002</v>
      </c>
      <c r="K3448" s="646">
        <v>52.36</v>
      </c>
      <c r="L3448" s="646">
        <v>52.411999999999999</v>
      </c>
      <c r="M3448" s="646" t="s">
        <v>118</v>
      </c>
      <c r="N3448" s="657" t="s">
        <v>115</v>
      </c>
      <c r="O3448" s="646" t="s">
        <v>516</v>
      </c>
    </row>
    <row r="3449" spans="1:15">
      <c r="A3449" s="647">
        <v>3448</v>
      </c>
      <c r="B3449" s="647">
        <v>14040</v>
      </c>
      <c r="C3449" s="646" t="s">
        <v>210</v>
      </c>
      <c r="D3449" s="646">
        <v>88</v>
      </c>
      <c r="F3449" s="654" t="str">
        <f>IF(M3449="R",VLOOKUP(D3449,'Routes and Directions'!$A$2:$D$283,3,FALSE),VLOOKUP(D3449,'Routes and Directions'!$A$2:$D$283,4,FALSE))</f>
        <v>EB</v>
      </c>
      <c r="H3449" s="646">
        <v>27.155000000000001</v>
      </c>
      <c r="I3449" s="646">
        <v>30.506</v>
      </c>
      <c r="K3449" s="646">
        <v>52.411999999999999</v>
      </c>
      <c r="L3449" s="646">
        <v>55.762999999999998</v>
      </c>
      <c r="M3449" s="646" t="s">
        <v>118</v>
      </c>
      <c r="N3449" s="657" t="s">
        <v>115</v>
      </c>
      <c r="O3449" s="646" t="s">
        <v>516</v>
      </c>
    </row>
    <row r="3450" spans="1:15">
      <c r="A3450" s="647">
        <v>3449</v>
      </c>
      <c r="B3450" s="647">
        <v>15000</v>
      </c>
      <c r="C3450" s="646" t="s">
        <v>210</v>
      </c>
      <c r="D3450" s="646">
        <v>88</v>
      </c>
      <c r="F3450" s="654" t="str">
        <f>IF(M3450="R",VLOOKUP(D3450,'Routes and Directions'!$A$2:$D$283,3,FALSE),VLOOKUP(D3450,'Routes and Directions'!$A$2:$D$283,4,FALSE))</f>
        <v>EB</v>
      </c>
      <c r="G3450" s="646" t="s">
        <v>118</v>
      </c>
      <c r="H3450" s="646">
        <v>30.506</v>
      </c>
      <c r="I3450" s="646">
        <v>31.238</v>
      </c>
      <c r="K3450" s="646">
        <v>55.762999999999998</v>
      </c>
      <c r="L3450" s="646">
        <v>56.494999999999997</v>
      </c>
      <c r="M3450" s="646" t="s">
        <v>118</v>
      </c>
      <c r="N3450" s="657" t="s">
        <v>115</v>
      </c>
      <c r="O3450" s="646" t="s">
        <v>516</v>
      </c>
    </row>
    <row r="3451" spans="1:15">
      <c r="A3451" s="647">
        <v>3450</v>
      </c>
      <c r="B3451" s="647">
        <v>18850</v>
      </c>
      <c r="C3451" s="646" t="s">
        <v>210</v>
      </c>
      <c r="D3451" s="646">
        <v>88</v>
      </c>
      <c r="F3451" s="654" t="str">
        <f>IF(M3451="R",VLOOKUP(D3451,'Routes and Directions'!$A$2:$D$283,3,FALSE),VLOOKUP(D3451,'Routes and Directions'!$A$2:$D$283,4,FALSE))</f>
        <v>EB</v>
      </c>
      <c r="H3451" s="646">
        <v>31.251999999999999</v>
      </c>
      <c r="I3451" s="646">
        <v>31.670999999999999</v>
      </c>
      <c r="K3451" s="646">
        <v>56.494999999999997</v>
      </c>
      <c r="L3451" s="646">
        <v>56.914000000000001</v>
      </c>
      <c r="M3451" s="646" t="s">
        <v>118</v>
      </c>
      <c r="N3451" s="657" t="s">
        <v>115</v>
      </c>
      <c r="O3451" s="646" t="s">
        <v>516</v>
      </c>
    </row>
    <row r="3452" spans="1:15">
      <c r="A3452" s="647">
        <v>3451</v>
      </c>
      <c r="B3452" s="647">
        <v>19000</v>
      </c>
      <c r="C3452" s="646" t="s">
        <v>210</v>
      </c>
      <c r="D3452" s="646">
        <v>88</v>
      </c>
      <c r="F3452" s="654" t="str">
        <f>IF(M3452="R",VLOOKUP(D3452,'Routes and Directions'!$A$2:$D$283,3,FALSE),VLOOKUP(D3452,'Routes and Directions'!$A$2:$D$283,4,FALSE))</f>
        <v>EB</v>
      </c>
      <c r="G3452" s="646" t="s">
        <v>118</v>
      </c>
      <c r="H3452" s="646">
        <v>31.670999999999999</v>
      </c>
      <c r="I3452" s="646">
        <v>31.826000000000001</v>
      </c>
      <c r="K3452" s="646">
        <v>56.914000000000001</v>
      </c>
      <c r="L3452" s="646">
        <v>57.069000000000003</v>
      </c>
      <c r="M3452" s="646" t="s">
        <v>118</v>
      </c>
      <c r="N3452" s="657" t="s">
        <v>115</v>
      </c>
      <c r="O3452" s="646" t="s">
        <v>516</v>
      </c>
    </row>
    <row r="3453" spans="1:15">
      <c r="A3453" s="647">
        <v>3452</v>
      </c>
      <c r="B3453" s="647">
        <v>19000</v>
      </c>
      <c r="C3453" s="646" t="s">
        <v>210</v>
      </c>
      <c r="D3453" s="646">
        <v>88</v>
      </c>
      <c r="F3453" s="654" t="str">
        <f>IF(M3453="R",VLOOKUP(D3453,'Routes and Directions'!$A$2:$D$283,3,FALSE),VLOOKUP(D3453,'Routes and Directions'!$A$2:$D$283,4,FALSE))</f>
        <v>EB</v>
      </c>
      <c r="G3453" s="646" t="s">
        <v>118</v>
      </c>
      <c r="H3453" s="646">
        <v>31.826000000000001</v>
      </c>
      <c r="I3453" s="646">
        <v>32.15</v>
      </c>
      <c r="K3453" s="646">
        <v>57.069000000000003</v>
      </c>
      <c r="L3453" s="646">
        <v>57.393000000000001</v>
      </c>
      <c r="M3453" s="646" t="s">
        <v>118</v>
      </c>
      <c r="N3453" s="657" t="s">
        <v>123</v>
      </c>
      <c r="O3453" s="646" t="s">
        <v>516</v>
      </c>
    </row>
    <row r="3454" spans="1:15">
      <c r="A3454" s="647">
        <v>3453</v>
      </c>
      <c r="B3454" s="647">
        <v>19000</v>
      </c>
      <c r="C3454" s="646" t="s">
        <v>210</v>
      </c>
      <c r="D3454" s="646">
        <v>88</v>
      </c>
      <c r="F3454" s="654" t="str">
        <f>IF(M3454="R",VLOOKUP(D3454,'Routes and Directions'!$A$2:$D$283,3,FALSE),VLOOKUP(D3454,'Routes and Directions'!$A$2:$D$283,4,FALSE))</f>
        <v>EB</v>
      </c>
      <c r="G3454" s="646" t="s">
        <v>118</v>
      </c>
      <c r="H3454" s="646">
        <v>32.15</v>
      </c>
      <c r="I3454" s="646">
        <v>32.277000000000001</v>
      </c>
      <c r="K3454" s="646">
        <v>57.393000000000001</v>
      </c>
      <c r="L3454" s="646">
        <v>57.52</v>
      </c>
      <c r="M3454" s="646" t="s">
        <v>118</v>
      </c>
      <c r="N3454" s="657" t="s">
        <v>115</v>
      </c>
      <c r="O3454" s="646" t="s">
        <v>516</v>
      </c>
    </row>
    <row r="3455" spans="1:15">
      <c r="A3455" s="647">
        <v>3454</v>
      </c>
      <c r="B3455" s="647">
        <v>20000</v>
      </c>
      <c r="C3455" s="646" t="s">
        <v>210</v>
      </c>
      <c r="D3455" s="646">
        <v>88</v>
      </c>
      <c r="F3455" s="654" t="str">
        <f>IF(M3455="R",VLOOKUP(D3455,'Routes and Directions'!$A$2:$D$283,3,FALSE),VLOOKUP(D3455,'Routes and Directions'!$A$2:$D$283,4,FALSE))</f>
        <v>EB</v>
      </c>
      <c r="H3455" s="646">
        <v>32.289000000000001</v>
      </c>
      <c r="I3455" s="646">
        <v>38.229999999999997</v>
      </c>
      <c r="K3455" s="646">
        <v>57.52</v>
      </c>
      <c r="L3455" s="646">
        <v>63.460999999999999</v>
      </c>
      <c r="M3455" s="646" t="s">
        <v>118</v>
      </c>
      <c r="N3455" s="657" t="s">
        <v>115</v>
      </c>
      <c r="O3455" s="646" t="s">
        <v>516</v>
      </c>
    </row>
    <row r="3456" spans="1:15">
      <c r="A3456" s="647">
        <v>3455</v>
      </c>
      <c r="B3456" s="647">
        <v>31050</v>
      </c>
      <c r="C3456" s="646" t="s">
        <v>210</v>
      </c>
      <c r="D3456" s="646">
        <v>88</v>
      </c>
      <c r="F3456" s="654" t="str">
        <f>IF(M3456="R",VLOOKUP(D3456,'Routes and Directions'!$A$2:$D$283,3,FALSE),VLOOKUP(D3456,'Routes and Directions'!$A$2:$D$283,4,FALSE))</f>
        <v>EB</v>
      </c>
      <c r="G3456" s="646" t="s">
        <v>118</v>
      </c>
      <c r="H3456" s="646">
        <v>38.229999999999997</v>
      </c>
      <c r="I3456" s="646">
        <v>39.67</v>
      </c>
      <c r="K3456" s="646">
        <v>63.460999999999999</v>
      </c>
      <c r="L3456" s="646">
        <v>64.900999999999996</v>
      </c>
      <c r="M3456" s="646" t="s">
        <v>118</v>
      </c>
      <c r="N3456" s="657" t="s">
        <v>115</v>
      </c>
      <c r="O3456" s="646" t="s">
        <v>516</v>
      </c>
    </row>
    <row r="3457" spans="1:15">
      <c r="A3457" s="647">
        <v>3456</v>
      </c>
      <c r="B3457" s="647">
        <v>31500</v>
      </c>
      <c r="C3457" s="646" t="s">
        <v>210</v>
      </c>
      <c r="D3457" s="646">
        <v>88</v>
      </c>
      <c r="F3457" s="654" t="str">
        <f>IF(M3457="R",VLOOKUP(D3457,'Routes and Directions'!$A$2:$D$283,3,FALSE),VLOOKUP(D3457,'Routes and Directions'!$A$2:$D$283,4,FALSE))</f>
        <v>EB</v>
      </c>
      <c r="H3457" s="646">
        <v>39.75</v>
      </c>
      <c r="I3457" s="646">
        <v>43.290999999999997</v>
      </c>
      <c r="K3457" s="646">
        <v>64.900999999999996</v>
      </c>
      <c r="L3457" s="646">
        <v>68.441999999999993</v>
      </c>
      <c r="M3457" s="646" t="s">
        <v>118</v>
      </c>
      <c r="N3457" s="657" t="s">
        <v>115</v>
      </c>
      <c r="O3457" s="646" t="s">
        <v>516</v>
      </c>
    </row>
    <row r="3458" spans="1:15">
      <c r="A3458" s="647">
        <v>3457</v>
      </c>
      <c r="B3458" s="647">
        <v>31800</v>
      </c>
      <c r="C3458" s="646" t="s">
        <v>210</v>
      </c>
      <c r="D3458" s="646">
        <v>88</v>
      </c>
      <c r="F3458" s="654" t="str">
        <f>IF(M3458="R",VLOOKUP(D3458,'Routes and Directions'!$A$2:$D$283,3,FALSE),VLOOKUP(D3458,'Routes and Directions'!$A$2:$D$283,4,FALSE))</f>
        <v>EB</v>
      </c>
      <c r="G3458" s="646" t="s">
        <v>118</v>
      </c>
      <c r="H3458" s="646">
        <v>43.290999999999997</v>
      </c>
      <c r="I3458" s="646">
        <v>43.787999999999997</v>
      </c>
      <c r="K3458" s="646">
        <v>68.441999999999993</v>
      </c>
      <c r="L3458" s="646">
        <v>68.938999999999993</v>
      </c>
      <c r="M3458" s="646" t="s">
        <v>118</v>
      </c>
      <c r="N3458" s="657" t="s">
        <v>115</v>
      </c>
      <c r="O3458" s="646" t="s">
        <v>516</v>
      </c>
    </row>
    <row r="3459" spans="1:15">
      <c r="A3459" s="647">
        <v>3458</v>
      </c>
      <c r="B3459" s="647">
        <v>31900</v>
      </c>
      <c r="C3459" s="646" t="s">
        <v>210</v>
      </c>
      <c r="D3459" s="646">
        <v>88</v>
      </c>
      <c r="F3459" s="654" t="str">
        <f>IF(M3459="R",VLOOKUP(D3459,'Routes and Directions'!$A$2:$D$283,3,FALSE),VLOOKUP(D3459,'Routes and Directions'!$A$2:$D$283,4,FALSE))</f>
        <v>EB</v>
      </c>
      <c r="H3459" s="646">
        <v>43.954000000000001</v>
      </c>
      <c r="I3459" s="646">
        <v>49.6</v>
      </c>
      <c r="K3459" s="646">
        <v>68.938999999999993</v>
      </c>
      <c r="L3459" s="646">
        <v>74.584999999999994</v>
      </c>
      <c r="M3459" s="646" t="s">
        <v>118</v>
      </c>
      <c r="N3459" s="657" t="s">
        <v>115</v>
      </c>
      <c r="O3459" s="646" t="s">
        <v>516</v>
      </c>
    </row>
    <row r="3460" spans="1:15">
      <c r="A3460" s="647">
        <v>3459</v>
      </c>
      <c r="B3460" s="647">
        <v>31900</v>
      </c>
      <c r="C3460" s="646" t="s">
        <v>210</v>
      </c>
      <c r="D3460" s="646">
        <v>88</v>
      </c>
      <c r="F3460" s="654" t="str">
        <f>IF(M3460="R",VLOOKUP(D3460,'Routes and Directions'!$A$2:$D$283,3,FALSE),VLOOKUP(D3460,'Routes and Directions'!$A$2:$D$283,4,FALSE))</f>
        <v>EB</v>
      </c>
      <c r="H3460" s="646">
        <v>49.6</v>
      </c>
      <c r="I3460" s="646">
        <v>49.72</v>
      </c>
      <c r="K3460" s="646">
        <v>74.584999999999994</v>
      </c>
      <c r="L3460" s="646">
        <v>74.704999999999998</v>
      </c>
      <c r="M3460" s="646" t="s">
        <v>118</v>
      </c>
      <c r="N3460" s="657" t="s">
        <v>123</v>
      </c>
      <c r="O3460" s="646" t="s">
        <v>516</v>
      </c>
    </row>
    <row r="3461" spans="1:15">
      <c r="A3461" s="647">
        <v>3460</v>
      </c>
      <c r="B3461" s="647">
        <v>31900</v>
      </c>
      <c r="C3461" s="646" t="s">
        <v>210</v>
      </c>
      <c r="D3461" s="646">
        <v>88</v>
      </c>
      <c r="F3461" s="654" t="str">
        <f>IF(M3461="R",VLOOKUP(D3461,'Routes and Directions'!$A$2:$D$283,3,FALSE),VLOOKUP(D3461,'Routes and Directions'!$A$2:$D$283,4,FALSE))</f>
        <v>EB</v>
      </c>
      <c r="H3461" s="646">
        <v>49.72</v>
      </c>
      <c r="I3461" s="646">
        <v>54.680999999999997</v>
      </c>
      <c r="K3461" s="646">
        <v>74.704999999999998</v>
      </c>
      <c r="L3461" s="646">
        <v>79.665999999999997</v>
      </c>
      <c r="M3461" s="646" t="s">
        <v>118</v>
      </c>
      <c r="N3461" s="657" t="s">
        <v>115</v>
      </c>
      <c r="O3461" s="646" t="s">
        <v>516</v>
      </c>
    </row>
    <row r="3462" spans="1:15">
      <c r="A3462" s="647">
        <v>3461</v>
      </c>
      <c r="B3462" s="647">
        <v>36550</v>
      </c>
      <c r="C3462" s="646" t="s">
        <v>210</v>
      </c>
      <c r="D3462" s="646">
        <v>88</v>
      </c>
      <c r="F3462" s="654" t="str">
        <f>IF(M3462="R",VLOOKUP(D3462,'Routes and Directions'!$A$2:$D$283,3,FALSE),VLOOKUP(D3462,'Routes and Directions'!$A$2:$D$283,4,FALSE))</f>
        <v>EB</v>
      </c>
      <c r="G3462" s="646" t="s">
        <v>118</v>
      </c>
      <c r="H3462" s="646">
        <v>54.680999999999997</v>
      </c>
      <c r="I3462" s="646">
        <v>65.825999999999993</v>
      </c>
      <c r="K3462" s="646">
        <v>79.665999999999997</v>
      </c>
      <c r="L3462" s="646">
        <v>90.811000000000007</v>
      </c>
      <c r="M3462" s="646" t="s">
        <v>118</v>
      </c>
      <c r="N3462" s="657" t="s">
        <v>115</v>
      </c>
      <c r="O3462" s="646" t="s">
        <v>516</v>
      </c>
    </row>
    <row r="3463" spans="1:15">
      <c r="A3463" s="647">
        <v>3462</v>
      </c>
      <c r="B3463" s="647">
        <v>39550</v>
      </c>
      <c r="C3463" s="646" t="s">
        <v>210</v>
      </c>
      <c r="D3463" s="646">
        <v>88</v>
      </c>
      <c r="F3463" s="654" t="str">
        <f>IF(M3463="R",VLOOKUP(D3463,'Routes and Directions'!$A$2:$D$283,3,FALSE),VLOOKUP(D3463,'Routes and Directions'!$A$2:$D$283,4,FALSE))</f>
        <v>EB</v>
      </c>
      <c r="H3463" s="646">
        <v>66.355000000000004</v>
      </c>
      <c r="I3463" s="646">
        <v>68.876000000000005</v>
      </c>
      <c r="K3463" s="646">
        <v>90.811000000000007</v>
      </c>
      <c r="L3463" s="646">
        <v>93.331999999999994</v>
      </c>
      <c r="M3463" s="646" t="s">
        <v>118</v>
      </c>
      <c r="N3463" s="657" t="s">
        <v>115</v>
      </c>
      <c r="O3463" s="646" t="s">
        <v>516</v>
      </c>
    </row>
    <row r="3464" spans="1:15">
      <c r="A3464" s="647">
        <v>3463</v>
      </c>
      <c r="B3464" s="647">
        <v>40750</v>
      </c>
      <c r="C3464" s="646" t="s">
        <v>210</v>
      </c>
      <c r="D3464" s="646">
        <v>88</v>
      </c>
      <c r="F3464" s="654" t="str">
        <f>IF(M3464="R",VLOOKUP(D3464,'Routes and Directions'!$A$2:$D$283,3,FALSE),VLOOKUP(D3464,'Routes and Directions'!$A$2:$D$283,4,FALSE))</f>
        <v>EB</v>
      </c>
      <c r="G3464" s="646" t="s">
        <v>118</v>
      </c>
      <c r="H3464" s="646">
        <v>68.876000000000005</v>
      </c>
      <c r="I3464" s="646">
        <v>69.558000000000007</v>
      </c>
      <c r="K3464" s="646">
        <v>93.331999999999994</v>
      </c>
      <c r="L3464" s="646">
        <v>94.013999999999996</v>
      </c>
      <c r="M3464" s="646" t="s">
        <v>118</v>
      </c>
      <c r="N3464" s="657" t="s">
        <v>115</v>
      </c>
      <c r="O3464" s="646" t="s">
        <v>516</v>
      </c>
    </row>
    <row r="3465" spans="1:15">
      <c r="A3465" s="647">
        <v>3464</v>
      </c>
      <c r="B3465" s="647">
        <v>41200</v>
      </c>
      <c r="C3465" s="646" t="s">
        <v>210</v>
      </c>
      <c r="D3465" s="646">
        <v>88</v>
      </c>
      <c r="F3465" s="654" t="str">
        <f>IF(M3465="R",VLOOKUP(D3465,'Routes and Directions'!$A$2:$D$283,3,FALSE),VLOOKUP(D3465,'Routes and Directions'!$A$2:$D$283,4,FALSE))</f>
        <v>EB</v>
      </c>
      <c r="H3465" s="646">
        <v>69.572999999999993</v>
      </c>
      <c r="I3465" s="646">
        <v>71.649000000000001</v>
      </c>
      <c r="K3465" s="646">
        <v>94.013999999999996</v>
      </c>
      <c r="L3465" s="646">
        <v>96.09</v>
      </c>
      <c r="M3465" s="646" t="s">
        <v>118</v>
      </c>
      <c r="N3465" s="657" t="s">
        <v>115</v>
      </c>
      <c r="O3465" s="646" t="s">
        <v>516</v>
      </c>
    </row>
    <row r="3466" spans="1:15">
      <c r="A3466" s="647">
        <v>3465</v>
      </c>
      <c r="B3466" s="647">
        <v>42000</v>
      </c>
      <c r="C3466" s="646" t="s">
        <v>209</v>
      </c>
      <c r="D3466" s="646">
        <v>88</v>
      </c>
      <c r="F3466" s="654" t="str">
        <f>IF(M3466="R",VLOOKUP(D3466,'Routes and Directions'!$A$2:$D$283,3,FALSE),VLOOKUP(D3466,'Routes and Directions'!$A$2:$D$283,4,FALSE))</f>
        <v>EB</v>
      </c>
      <c r="H3466" s="646">
        <v>0</v>
      </c>
      <c r="I3466" s="646">
        <v>4.9880000000000004</v>
      </c>
      <c r="K3466" s="646">
        <v>96.09</v>
      </c>
      <c r="L3466" s="646">
        <v>101.078</v>
      </c>
      <c r="M3466" s="646" t="s">
        <v>118</v>
      </c>
      <c r="N3466" s="657" t="s">
        <v>115</v>
      </c>
      <c r="O3466" s="646" t="s">
        <v>516</v>
      </c>
    </row>
    <row r="3467" spans="1:15">
      <c r="A3467" s="647">
        <v>3466</v>
      </c>
      <c r="B3467" s="647">
        <v>43980</v>
      </c>
      <c r="C3467" s="646" t="s">
        <v>209</v>
      </c>
      <c r="D3467" s="646">
        <v>88</v>
      </c>
      <c r="F3467" s="654" t="str">
        <f>IF(M3467="R",VLOOKUP(D3467,'Routes and Directions'!$A$2:$D$283,3,FALSE),VLOOKUP(D3467,'Routes and Directions'!$A$2:$D$283,4,FALSE))</f>
        <v>EB</v>
      </c>
      <c r="G3467" s="646" t="s">
        <v>118</v>
      </c>
      <c r="H3467" s="646">
        <v>4.992</v>
      </c>
      <c r="I3467" s="646">
        <v>7.5229999999999997</v>
      </c>
      <c r="K3467" s="646">
        <v>101.078</v>
      </c>
      <c r="L3467" s="646">
        <v>103.60899999999999</v>
      </c>
      <c r="M3467" s="646" t="s">
        <v>118</v>
      </c>
      <c r="N3467" s="657" t="s">
        <v>115</v>
      </c>
      <c r="O3467" s="646" t="s">
        <v>516</v>
      </c>
    </row>
    <row r="3468" spans="1:15">
      <c r="A3468" s="647">
        <v>3467</v>
      </c>
      <c r="B3468" s="647">
        <v>46140</v>
      </c>
      <c r="C3468" s="646" t="s">
        <v>209</v>
      </c>
      <c r="D3468" s="646">
        <v>88</v>
      </c>
      <c r="F3468" s="654" t="str">
        <f>IF(M3468="R",VLOOKUP(D3468,'Routes and Directions'!$A$2:$D$283,3,FALSE),VLOOKUP(D3468,'Routes and Directions'!$A$2:$D$283,4,FALSE))</f>
        <v>EB</v>
      </c>
      <c r="H3468" s="646">
        <v>6.9420000000000002</v>
      </c>
      <c r="I3468" s="646">
        <v>25.283000000000001</v>
      </c>
      <c r="K3468" s="646">
        <v>103.60899999999999</v>
      </c>
      <c r="L3468" s="646">
        <v>121.95</v>
      </c>
      <c r="M3468" s="646" t="s">
        <v>118</v>
      </c>
      <c r="N3468" s="657" t="s">
        <v>115</v>
      </c>
      <c r="O3468" s="646" t="s">
        <v>516</v>
      </c>
    </row>
    <row r="3469" spans="1:15">
      <c r="A3469" s="647">
        <v>3468</v>
      </c>
      <c r="B3469" s="647">
        <v>100</v>
      </c>
      <c r="C3469" s="646" t="s">
        <v>213</v>
      </c>
      <c r="D3469" s="646">
        <v>88</v>
      </c>
      <c r="F3469" s="654" t="str">
        <f>IF(M3469="R",VLOOKUP(D3469,'Routes and Directions'!$A$2:$D$283,3,FALSE),VLOOKUP(D3469,'Routes and Directions'!$A$2:$D$283,4,FALSE))</f>
        <v>WB</v>
      </c>
      <c r="H3469" s="646">
        <v>0</v>
      </c>
      <c r="I3469" s="646">
        <v>0.16700000000000001</v>
      </c>
      <c r="K3469" s="646">
        <v>0</v>
      </c>
      <c r="L3469" s="646">
        <v>0.16700000000000001</v>
      </c>
      <c r="M3469" s="646" t="s">
        <v>121</v>
      </c>
      <c r="N3469" s="657" t="s">
        <v>115</v>
      </c>
      <c r="O3469" s="646" t="s">
        <v>517</v>
      </c>
    </row>
    <row r="3470" spans="1:15">
      <c r="A3470" s="647">
        <v>3469</v>
      </c>
      <c r="B3470" s="647">
        <v>100</v>
      </c>
      <c r="C3470" s="646" t="s">
        <v>213</v>
      </c>
      <c r="D3470" s="646">
        <v>88</v>
      </c>
      <c r="F3470" s="654" t="str">
        <f>IF(M3470="R",VLOOKUP(D3470,'Routes and Directions'!$A$2:$D$283,3,FALSE),VLOOKUP(D3470,'Routes and Directions'!$A$2:$D$283,4,FALSE))</f>
        <v>WB</v>
      </c>
      <c r="H3470" s="646">
        <v>0.16700000000000001</v>
      </c>
      <c r="I3470" s="646">
        <v>1.57</v>
      </c>
      <c r="K3470" s="646">
        <v>0.16700000000000001</v>
      </c>
      <c r="L3470" s="646">
        <v>1.57</v>
      </c>
      <c r="M3470" s="646" t="s">
        <v>121</v>
      </c>
      <c r="N3470" s="657" t="s">
        <v>123</v>
      </c>
      <c r="O3470" s="646" t="s">
        <v>517</v>
      </c>
    </row>
    <row r="3471" spans="1:15">
      <c r="A3471" s="647">
        <v>3470</v>
      </c>
      <c r="B3471" s="647">
        <v>100</v>
      </c>
      <c r="C3471" s="646" t="s">
        <v>213</v>
      </c>
      <c r="D3471" s="646">
        <v>88</v>
      </c>
      <c r="F3471" s="654" t="str">
        <f>IF(M3471="R",VLOOKUP(D3471,'Routes and Directions'!$A$2:$D$283,3,FALSE),VLOOKUP(D3471,'Routes and Directions'!$A$2:$D$283,4,FALSE))</f>
        <v>WB</v>
      </c>
      <c r="H3471" s="646">
        <v>1.57</v>
      </c>
      <c r="I3471" s="646">
        <v>2.2200000000000002</v>
      </c>
      <c r="K3471" s="646">
        <v>1.57</v>
      </c>
      <c r="L3471" s="646">
        <v>2.2200000000000002</v>
      </c>
      <c r="M3471" s="646" t="s">
        <v>121</v>
      </c>
      <c r="N3471" s="657" t="s">
        <v>115</v>
      </c>
      <c r="O3471" s="646" t="s">
        <v>517</v>
      </c>
    </row>
    <row r="3472" spans="1:15">
      <c r="A3472" s="647">
        <v>3471</v>
      </c>
      <c r="B3472" s="647">
        <v>100</v>
      </c>
      <c r="C3472" s="646" t="s">
        <v>213</v>
      </c>
      <c r="D3472" s="646">
        <v>88</v>
      </c>
      <c r="F3472" s="654" t="str">
        <f>IF(M3472="R",VLOOKUP(D3472,'Routes and Directions'!$A$2:$D$283,3,FALSE),VLOOKUP(D3472,'Routes and Directions'!$A$2:$D$283,4,FALSE))</f>
        <v>WB</v>
      </c>
      <c r="H3472" s="646">
        <v>2.2200000000000002</v>
      </c>
      <c r="I3472" s="646">
        <v>2.46</v>
      </c>
      <c r="K3472" s="646">
        <v>2.2200000000000002</v>
      </c>
      <c r="L3472" s="646">
        <v>2.46</v>
      </c>
      <c r="M3472" s="646" t="s">
        <v>121</v>
      </c>
      <c r="N3472" s="657" t="s">
        <v>123</v>
      </c>
      <c r="O3472" s="646" t="s">
        <v>517</v>
      </c>
    </row>
    <row r="3473" spans="1:15">
      <c r="A3473" s="647">
        <v>3472</v>
      </c>
      <c r="B3473" s="647">
        <v>100</v>
      </c>
      <c r="C3473" s="646" t="s">
        <v>213</v>
      </c>
      <c r="D3473" s="646">
        <v>88</v>
      </c>
      <c r="F3473" s="654" t="str">
        <f>IF(M3473="R",VLOOKUP(D3473,'Routes and Directions'!$A$2:$D$283,3,FALSE),VLOOKUP(D3473,'Routes and Directions'!$A$2:$D$283,4,FALSE))</f>
        <v>WB</v>
      </c>
      <c r="H3473" s="646">
        <v>2.46</v>
      </c>
      <c r="I3473" s="646">
        <v>6.0750000000000002</v>
      </c>
      <c r="K3473" s="646">
        <v>2.46</v>
      </c>
      <c r="L3473" s="646">
        <v>6.0750000000000002</v>
      </c>
      <c r="M3473" s="646" t="s">
        <v>121</v>
      </c>
      <c r="N3473" s="657" t="s">
        <v>115</v>
      </c>
      <c r="O3473" s="646" t="s">
        <v>517</v>
      </c>
    </row>
    <row r="3474" spans="1:15">
      <c r="A3474" s="647">
        <v>3473</v>
      </c>
      <c r="B3474" s="647">
        <v>1500</v>
      </c>
      <c r="C3474" s="646" t="s">
        <v>213</v>
      </c>
      <c r="D3474" s="646">
        <v>88</v>
      </c>
      <c r="F3474" s="654" t="str">
        <f>IF(M3474="R",VLOOKUP(D3474,'Routes and Directions'!$A$2:$D$283,3,FALSE),VLOOKUP(D3474,'Routes and Directions'!$A$2:$D$283,4,FALSE))</f>
        <v>WB</v>
      </c>
      <c r="H3474" s="646">
        <v>6.0940000000000003</v>
      </c>
      <c r="I3474" s="646">
        <v>8.8979999999999997</v>
      </c>
      <c r="K3474" s="646">
        <v>6.0750000000000002</v>
      </c>
      <c r="L3474" s="646">
        <v>8.8789999999999996</v>
      </c>
      <c r="M3474" s="646" t="s">
        <v>121</v>
      </c>
      <c r="N3474" s="657" t="s">
        <v>115</v>
      </c>
      <c r="O3474" s="646" t="s">
        <v>517</v>
      </c>
    </row>
    <row r="3475" spans="1:15">
      <c r="A3475" s="647">
        <v>3474</v>
      </c>
      <c r="B3475" s="647">
        <v>2300</v>
      </c>
      <c r="C3475" s="646" t="s">
        <v>213</v>
      </c>
      <c r="D3475" s="646">
        <v>88</v>
      </c>
      <c r="F3475" s="654" t="str">
        <f>IF(M3475="R",VLOOKUP(D3475,'Routes and Directions'!$A$2:$D$283,3,FALSE),VLOOKUP(D3475,'Routes and Directions'!$A$2:$D$283,4,FALSE))</f>
        <v>WB</v>
      </c>
      <c r="H3475" s="646">
        <v>8.9090000000000007</v>
      </c>
      <c r="I3475" s="646">
        <v>12.24</v>
      </c>
      <c r="K3475" s="646">
        <v>8.8789999999999996</v>
      </c>
      <c r="L3475" s="646">
        <v>12.21</v>
      </c>
      <c r="M3475" s="646" t="s">
        <v>121</v>
      </c>
      <c r="N3475" s="657" t="s">
        <v>115</v>
      </c>
      <c r="O3475" s="646" t="s">
        <v>517</v>
      </c>
    </row>
    <row r="3476" spans="1:15">
      <c r="A3476" s="647">
        <v>3475</v>
      </c>
      <c r="B3476" s="647">
        <v>3000</v>
      </c>
      <c r="C3476" s="646" t="s">
        <v>213</v>
      </c>
      <c r="D3476" s="646">
        <v>88</v>
      </c>
      <c r="F3476" s="654" t="str">
        <f>IF(M3476="R",VLOOKUP(D3476,'Routes and Directions'!$A$2:$D$283,3,FALSE),VLOOKUP(D3476,'Routes and Directions'!$A$2:$D$283,4,FALSE))</f>
        <v>WB</v>
      </c>
      <c r="G3476" s="646" t="s">
        <v>121</v>
      </c>
      <c r="H3476" s="646">
        <v>12.24</v>
      </c>
      <c r="I3476" s="646">
        <v>12.317</v>
      </c>
      <c r="K3476" s="646">
        <v>12.21</v>
      </c>
      <c r="L3476" s="646">
        <v>12.287000000000001</v>
      </c>
      <c r="M3476" s="646" t="s">
        <v>121</v>
      </c>
      <c r="N3476" s="657" t="s">
        <v>115</v>
      </c>
      <c r="O3476" s="646" t="s">
        <v>517</v>
      </c>
    </row>
    <row r="3477" spans="1:15">
      <c r="A3477" s="647">
        <v>3476</v>
      </c>
      <c r="B3477" s="647">
        <v>3200</v>
      </c>
      <c r="C3477" s="646" t="s">
        <v>213</v>
      </c>
      <c r="D3477" s="646">
        <v>88</v>
      </c>
      <c r="F3477" s="654" t="str">
        <f>IF(M3477="R",VLOOKUP(D3477,'Routes and Directions'!$A$2:$D$283,3,FALSE),VLOOKUP(D3477,'Routes and Directions'!$A$2:$D$283,4,FALSE))</f>
        <v>WB</v>
      </c>
      <c r="H3477" s="646">
        <v>12.24</v>
      </c>
      <c r="I3477" s="646">
        <v>13.205</v>
      </c>
      <c r="K3477" s="646">
        <v>12.287000000000001</v>
      </c>
      <c r="L3477" s="646">
        <v>13.252000000000001</v>
      </c>
      <c r="M3477" s="646" t="s">
        <v>121</v>
      </c>
      <c r="N3477" s="657" t="s">
        <v>115</v>
      </c>
      <c r="O3477" s="646" t="s">
        <v>517</v>
      </c>
    </row>
    <row r="3478" spans="1:15">
      <c r="A3478" s="647">
        <v>3477</v>
      </c>
      <c r="B3478" s="647">
        <v>3200</v>
      </c>
      <c r="C3478" s="646" t="s">
        <v>213</v>
      </c>
      <c r="D3478" s="646">
        <v>88</v>
      </c>
      <c r="F3478" s="654" t="str">
        <f>IF(M3478="R",VLOOKUP(D3478,'Routes and Directions'!$A$2:$D$283,3,FALSE),VLOOKUP(D3478,'Routes and Directions'!$A$2:$D$283,4,FALSE))</f>
        <v>WB</v>
      </c>
      <c r="H3478" s="646">
        <v>13.205</v>
      </c>
      <c r="I3478" s="646">
        <v>14.46</v>
      </c>
      <c r="K3478" s="646">
        <v>13.252000000000001</v>
      </c>
      <c r="L3478" s="646">
        <v>14.507</v>
      </c>
      <c r="M3478" s="646" t="s">
        <v>121</v>
      </c>
      <c r="N3478" s="657" t="s">
        <v>123</v>
      </c>
      <c r="O3478" s="646" t="s">
        <v>517</v>
      </c>
    </row>
    <row r="3479" spans="1:15">
      <c r="A3479" s="647">
        <v>3478</v>
      </c>
      <c r="B3479" s="647">
        <v>3200</v>
      </c>
      <c r="C3479" s="646" t="s">
        <v>213</v>
      </c>
      <c r="D3479" s="646">
        <v>88</v>
      </c>
      <c r="F3479" s="654" t="str">
        <f>IF(M3479="R",VLOOKUP(D3479,'Routes and Directions'!$A$2:$D$283,3,FALSE),VLOOKUP(D3479,'Routes and Directions'!$A$2:$D$283,4,FALSE))</f>
        <v>WB</v>
      </c>
      <c r="H3479" s="646">
        <v>14.46</v>
      </c>
      <c r="I3479" s="646">
        <v>17.64</v>
      </c>
      <c r="K3479" s="646">
        <v>14.507</v>
      </c>
      <c r="L3479" s="646">
        <v>17.687000000000001</v>
      </c>
      <c r="M3479" s="646" t="s">
        <v>121</v>
      </c>
      <c r="N3479" s="657" t="s">
        <v>115</v>
      </c>
      <c r="O3479" s="646" t="s">
        <v>517</v>
      </c>
    </row>
    <row r="3480" spans="1:15">
      <c r="A3480" s="647">
        <v>3479</v>
      </c>
      <c r="B3480" s="647">
        <v>3200</v>
      </c>
      <c r="C3480" s="646" t="s">
        <v>213</v>
      </c>
      <c r="D3480" s="646">
        <v>88</v>
      </c>
      <c r="F3480" s="654" t="str">
        <f>IF(M3480="R",VLOOKUP(D3480,'Routes and Directions'!$A$2:$D$283,3,FALSE),VLOOKUP(D3480,'Routes and Directions'!$A$2:$D$283,4,FALSE))</f>
        <v>WB</v>
      </c>
      <c r="H3480" s="646">
        <v>17.64</v>
      </c>
      <c r="I3480" s="646">
        <v>18.53</v>
      </c>
      <c r="K3480" s="646">
        <v>17.687000000000001</v>
      </c>
      <c r="L3480" s="646">
        <v>18.577000000000002</v>
      </c>
      <c r="M3480" s="646" t="s">
        <v>121</v>
      </c>
      <c r="N3480" s="657" t="s">
        <v>123</v>
      </c>
      <c r="O3480" s="646" t="s">
        <v>517</v>
      </c>
    </row>
    <row r="3481" spans="1:15">
      <c r="A3481" s="647">
        <v>3480</v>
      </c>
      <c r="B3481" s="647">
        <v>3200</v>
      </c>
      <c r="C3481" s="646" t="s">
        <v>213</v>
      </c>
      <c r="D3481" s="646">
        <v>88</v>
      </c>
      <c r="F3481" s="654" t="str">
        <f>IF(M3481="R",VLOOKUP(D3481,'Routes and Directions'!$A$2:$D$283,3,FALSE),VLOOKUP(D3481,'Routes and Directions'!$A$2:$D$283,4,FALSE))</f>
        <v>WB</v>
      </c>
      <c r="H3481" s="646">
        <v>18.53</v>
      </c>
      <c r="I3481" s="646">
        <v>25.364999999999998</v>
      </c>
      <c r="K3481" s="646">
        <v>18.577000000000002</v>
      </c>
      <c r="L3481" s="646">
        <v>25.411999999999999</v>
      </c>
      <c r="M3481" s="646" t="s">
        <v>121</v>
      </c>
      <c r="N3481" s="657" t="s">
        <v>115</v>
      </c>
      <c r="O3481" s="646" t="s">
        <v>517</v>
      </c>
    </row>
    <row r="3482" spans="1:15">
      <c r="A3482" s="647">
        <v>3481</v>
      </c>
      <c r="B3482" s="647">
        <v>13000</v>
      </c>
      <c r="C3482" s="646" t="s">
        <v>210</v>
      </c>
      <c r="D3482" s="646">
        <v>88</v>
      </c>
      <c r="F3482" s="654" t="str">
        <f>IF(M3482="R",VLOOKUP(D3482,'Routes and Directions'!$A$2:$D$283,3,FALSE),VLOOKUP(D3482,'Routes and Directions'!$A$2:$D$283,4,FALSE))</f>
        <v>WB</v>
      </c>
      <c r="H3482" s="646">
        <v>0</v>
      </c>
      <c r="I3482" s="646">
        <v>13.6</v>
      </c>
      <c r="K3482" s="646">
        <v>25.411999999999999</v>
      </c>
      <c r="L3482" s="646">
        <v>39.012</v>
      </c>
      <c r="M3482" s="646" t="s">
        <v>121</v>
      </c>
      <c r="N3482" s="657" t="s">
        <v>115</v>
      </c>
      <c r="O3482" s="646" t="s">
        <v>517</v>
      </c>
    </row>
    <row r="3483" spans="1:15">
      <c r="A3483" s="647">
        <v>3482</v>
      </c>
      <c r="B3483" s="647">
        <v>13000</v>
      </c>
      <c r="C3483" s="646" t="s">
        <v>210</v>
      </c>
      <c r="D3483" s="646">
        <v>88</v>
      </c>
      <c r="F3483" s="654" t="str">
        <f>IF(M3483="R",VLOOKUP(D3483,'Routes and Directions'!$A$2:$D$283,3,FALSE),VLOOKUP(D3483,'Routes and Directions'!$A$2:$D$283,4,FALSE))</f>
        <v>WB</v>
      </c>
      <c r="H3483" s="646">
        <v>13.6</v>
      </c>
      <c r="I3483" s="646">
        <v>13.92</v>
      </c>
      <c r="K3483" s="646">
        <v>39.012</v>
      </c>
      <c r="L3483" s="646">
        <v>39.332000000000001</v>
      </c>
      <c r="M3483" s="646" t="s">
        <v>121</v>
      </c>
      <c r="N3483" s="657" t="s">
        <v>123</v>
      </c>
      <c r="O3483" s="646" t="s">
        <v>517</v>
      </c>
    </row>
    <row r="3484" spans="1:15">
      <c r="A3484" s="647">
        <v>3483</v>
      </c>
      <c r="B3484" s="647">
        <v>13000</v>
      </c>
      <c r="C3484" s="646" t="s">
        <v>210</v>
      </c>
      <c r="D3484" s="646">
        <v>88</v>
      </c>
      <c r="F3484" s="654" t="str">
        <f>IF(M3484="R",VLOOKUP(D3484,'Routes and Directions'!$A$2:$D$283,3,FALSE),VLOOKUP(D3484,'Routes and Directions'!$A$2:$D$283,4,FALSE))</f>
        <v>WB</v>
      </c>
      <c r="H3484" s="646">
        <v>13.92</v>
      </c>
      <c r="I3484" s="646">
        <v>14.131</v>
      </c>
      <c r="K3484" s="646">
        <v>39.332000000000001</v>
      </c>
      <c r="L3484" s="646">
        <v>39.542999999999999</v>
      </c>
      <c r="M3484" s="646" t="s">
        <v>121</v>
      </c>
      <c r="N3484" s="657" t="s">
        <v>115</v>
      </c>
      <c r="O3484" s="646" t="s">
        <v>517</v>
      </c>
    </row>
    <row r="3485" spans="1:15">
      <c r="A3485" s="647">
        <v>3484</v>
      </c>
      <c r="B3485" s="647">
        <v>13000</v>
      </c>
      <c r="C3485" s="646" t="s">
        <v>210</v>
      </c>
      <c r="D3485" s="646">
        <v>88</v>
      </c>
      <c r="F3485" s="654" t="str">
        <f>IF(M3485="R",VLOOKUP(D3485,'Routes and Directions'!$A$2:$D$283,3,FALSE),VLOOKUP(D3485,'Routes and Directions'!$A$2:$D$283,4,FALSE))</f>
        <v>WB</v>
      </c>
      <c r="H3485" s="646">
        <v>14.131</v>
      </c>
      <c r="I3485" s="646">
        <v>14.25</v>
      </c>
      <c r="K3485" s="646">
        <v>39.542999999999999</v>
      </c>
      <c r="L3485" s="646">
        <v>39.661999999999999</v>
      </c>
      <c r="M3485" s="646" t="s">
        <v>121</v>
      </c>
      <c r="N3485" s="657" t="s">
        <v>123</v>
      </c>
      <c r="O3485" s="646" t="s">
        <v>517</v>
      </c>
    </row>
    <row r="3486" spans="1:15">
      <c r="A3486" s="647">
        <v>3485</v>
      </c>
      <c r="B3486" s="647">
        <v>14000</v>
      </c>
      <c r="C3486" s="646" t="s">
        <v>210</v>
      </c>
      <c r="D3486" s="646">
        <v>88</v>
      </c>
      <c r="F3486" s="654" t="str">
        <f>IF(M3486="R",VLOOKUP(D3486,'Routes and Directions'!$A$2:$D$283,3,FALSE),VLOOKUP(D3486,'Routes and Directions'!$A$2:$D$283,4,FALSE))</f>
        <v>WB</v>
      </c>
      <c r="H3486" s="646">
        <v>14.292</v>
      </c>
      <c r="I3486" s="646">
        <v>22.69</v>
      </c>
      <c r="K3486" s="646">
        <v>39.661999999999999</v>
      </c>
      <c r="L3486" s="646">
        <v>48.06</v>
      </c>
      <c r="M3486" s="646" t="s">
        <v>121</v>
      </c>
      <c r="N3486" s="657" t="s">
        <v>115</v>
      </c>
      <c r="O3486" s="646" t="s">
        <v>517</v>
      </c>
    </row>
    <row r="3487" spans="1:15">
      <c r="A3487" s="647">
        <v>3486</v>
      </c>
      <c r="B3487" s="647">
        <v>14000</v>
      </c>
      <c r="C3487" s="646" t="s">
        <v>210</v>
      </c>
      <c r="D3487" s="646">
        <v>88</v>
      </c>
      <c r="F3487" s="654" t="str">
        <f>IF(M3487="R",VLOOKUP(D3487,'Routes and Directions'!$A$2:$D$283,3,FALSE),VLOOKUP(D3487,'Routes and Directions'!$A$2:$D$283,4,FALSE))</f>
        <v>WB</v>
      </c>
      <c r="H3487" s="646">
        <v>22.69</v>
      </c>
      <c r="I3487" s="646">
        <v>23.576000000000001</v>
      </c>
      <c r="K3487" s="646">
        <v>48.06</v>
      </c>
      <c r="L3487" s="646">
        <v>48.945999999999998</v>
      </c>
      <c r="M3487" s="646" t="s">
        <v>121</v>
      </c>
      <c r="N3487" s="657" t="s">
        <v>123</v>
      </c>
      <c r="O3487" s="646" t="s">
        <v>517</v>
      </c>
    </row>
    <row r="3488" spans="1:15">
      <c r="A3488" s="647">
        <v>3487</v>
      </c>
      <c r="B3488" s="647">
        <v>14030</v>
      </c>
      <c r="C3488" s="646" t="s">
        <v>210</v>
      </c>
      <c r="D3488" s="646">
        <v>88</v>
      </c>
      <c r="F3488" s="654" t="str">
        <f>IF(M3488="R",VLOOKUP(D3488,'Routes and Directions'!$A$2:$D$283,3,FALSE),VLOOKUP(D3488,'Routes and Directions'!$A$2:$D$283,4,FALSE))</f>
        <v>WB</v>
      </c>
      <c r="G3488" s="646" t="s">
        <v>118</v>
      </c>
      <c r="H3488" s="646">
        <v>23.576000000000001</v>
      </c>
      <c r="I3488" s="646">
        <v>24.146000000000001</v>
      </c>
      <c r="K3488" s="646">
        <v>48.945999999999998</v>
      </c>
      <c r="L3488" s="646">
        <v>49.515999999999998</v>
      </c>
      <c r="M3488" s="646" t="s">
        <v>121</v>
      </c>
      <c r="N3488" s="657" t="s">
        <v>123</v>
      </c>
      <c r="O3488" s="646" t="s">
        <v>517</v>
      </c>
    </row>
    <row r="3489" spans="1:15">
      <c r="A3489" s="647">
        <v>3488</v>
      </c>
      <c r="B3489" s="647">
        <v>14030</v>
      </c>
      <c r="C3489" s="646" t="s">
        <v>210</v>
      </c>
      <c r="D3489" s="646">
        <v>88</v>
      </c>
      <c r="F3489" s="654" t="str">
        <f>IF(M3489="R",VLOOKUP(D3489,'Routes and Directions'!$A$2:$D$283,3,FALSE),VLOOKUP(D3489,'Routes and Directions'!$A$2:$D$283,4,FALSE))</f>
        <v>WB</v>
      </c>
      <c r="G3489" s="646" t="s">
        <v>118</v>
      </c>
      <c r="H3489" s="646">
        <v>24.146000000000001</v>
      </c>
      <c r="I3489" s="646">
        <v>25.635999999999999</v>
      </c>
      <c r="K3489" s="646">
        <v>49.515999999999998</v>
      </c>
      <c r="L3489" s="646">
        <v>51.006</v>
      </c>
      <c r="M3489" s="646" t="s">
        <v>121</v>
      </c>
      <c r="N3489" s="657" t="s">
        <v>115</v>
      </c>
      <c r="O3489" s="646" t="s">
        <v>517</v>
      </c>
    </row>
    <row r="3490" spans="1:15">
      <c r="A3490" s="647">
        <v>3489</v>
      </c>
      <c r="B3490" s="647">
        <v>14030</v>
      </c>
      <c r="C3490" s="646" t="s">
        <v>210</v>
      </c>
      <c r="D3490" s="646">
        <v>88</v>
      </c>
      <c r="F3490" s="654" t="str">
        <f>IF(M3490="R",VLOOKUP(D3490,'Routes and Directions'!$A$2:$D$283,3,FALSE),VLOOKUP(D3490,'Routes and Directions'!$A$2:$D$283,4,FALSE))</f>
        <v>WB</v>
      </c>
      <c r="G3490" s="646" t="s">
        <v>118</v>
      </c>
      <c r="H3490" s="646">
        <v>25.635999999999999</v>
      </c>
      <c r="I3490" s="646">
        <v>26.131</v>
      </c>
      <c r="K3490" s="646">
        <v>51.006</v>
      </c>
      <c r="L3490" s="646">
        <v>51.500999999999998</v>
      </c>
      <c r="M3490" s="646" t="s">
        <v>121</v>
      </c>
      <c r="N3490" s="657" t="s">
        <v>123</v>
      </c>
      <c r="O3490" s="646" t="s">
        <v>517</v>
      </c>
    </row>
    <row r="3491" spans="1:15">
      <c r="A3491" s="647">
        <v>3490</v>
      </c>
      <c r="B3491" s="647">
        <v>14030</v>
      </c>
      <c r="C3491" s="646" t="s">
        <v>210</v>
      </c>
      <c r="D3491" s="646">
        <v>88</v>
      </c>
      <c r="F3491" s="654" t="str">
        <f>IF(M3491="R",VLOOKUP(D3491,'Routes and Directions'!$A$2:$D$283,3,FALSE),VLOOKUP(D3491,'Routes and Directions'!$A$2:$D$283,4,FALSE))</f>
        <v>WB</v>
      </c>
      <c r="G3491" s="646" t="s">
        <v>118</v>
      </c>
      <c r="H3491" s="646">
        <v>26.131</v>
      </c>
      <c r="I3491" s="646">
        <v>26.573</v>
      </c>
      <c r="K3491" s="646">
        <v>51.500999999999998</v>
      </c>
      <c r="L3491" s="646">
        <v>51.942999999999998</v>
      </c>
      <c r="M3491" s="646" t="s">
        <v>121</v>
      </c>
      <c r="N3491" s="657" t="s">
        <v>115</v>
      </c>
      <c r="O3491" s="646" t="s">
        <v>517</v>
      </c>
    </row>
    <row r="3492" spans="1:15">
      <c r="A3492" s="647">
        <v>3491</v>
      </c>
      <c r="B3492" s="647">
        <v>14030</v>
      </c>
      <c r="C3492" s="646" t="s">
        <v>210</v>
      </c>
      <c r="D3492" s="646">
        <v>88</v>
      </c>
      <c r="F3492" s="654" t="str">
        <f>IF(M3492="R",VLOOKUP(D3492,'Routes and Directions'!$A$2:$D$283,3,FALSE),VLOOKUP(D3492,'Routes and Directions'!$A$2:$D$283,4,FALSE))</f>
        <v>WB</v>
      </c>
      <c r="G3492" s="646" t="s">
        <v>118</v>
      </c>
      <c r="H3492" s="646">
        <v>26.573</v>
      </c>
      <c r="I3492" s="646">
        <v>26.99</v>
      </c>
      <c r="K3492" s="646">
        <v>51.942999999999998</v>
      </c>
      <c r="L3492" s="646">
        <v>52.36</v>
      </c>
      <c r="M3492" s="646" t="s">
        <v>121</v>
      </c>
      <c r="N3492" s="657" t="s">
        <v>123</v>
      </c>
      <c r="O3492" s="646" t="s">
        <v>517</v>
      </c>
    </row>
    <row r="3493" spans="1:15">
      <c r="A3493" s="647">
        <v>3492</v>
      </c>
      <c r="B3493" s="647">
        <v>14030</v>
      </c>
      <c r="C3493" s="646" t="s">
        <v>210</v>
      </c>
      <c r="D3493" s="646">
        <v>88</v>
      </c>
      <c r="F3493" s="654" t="str">
        <f>IF(M3493="R",VLOOKUP(D3493,'Routes and Directions'!$A$2:$D$283,3,FALSE),VLOOKUP(D3493,'Routes and Directions'!$A$2:$D$283,4,FALSE))</f>
        <v>WB</v>
      </c>
      <c r="G3493" s="646" t="s">
        <v>118</v>
      </c>
      <c r="H3493" s="646">
        <v>26.99</v>
      </c>
      <c r="I3493" s="646">
        <v>27.042000000000002</v>
      </c>
      <c r="K3493" s="646">
        <v>52.36</v>
      </c>
      <c r="L3493" s="646">
        <v>52.411999999999999</v>
      </c>
      <c r="M3493" s="646" t="s">
        <v>121</v>
      </c>
      <c r="N3493" s="657" t="s">
        <v>115</v>
      </c>
      <c r="O3493" s="646" t="s">
        <v>517</v>
      </c>
    </row>
    <row r="3494" spans="1:15">
      <c r="A3494" s="647">
        <v>3493</v>
      </c>
      <c r="B3494" s="647">
        <v>14040</v>
      </c>
      <c r="C3494" s="646" t="s">
        <v>210</v>
      </c>
      <c r="D3494" s="646">
        <v>88</v>
      </c>
      <c r="F3494" s="654" t="str">
        <f>IF(M3494="R",VLOOKUP(D3494,'Routes and Directions'!$A$2:$D$283,3,FALSE),VLOOKUP(D3494,'Routes and Directions'!$A$2:$D$283,4,FALSE))</f>
        <v>WB</v>
      </c>
      <c r="H3494" s="646">
        <v>27.155000000000001</v>
      </c>
      <c r="I3494" s="646">
        <v>30.506</v>
      </c>
      <c r="K3494" s="646">
        <v>52.411999999999999</v>
      </c>
      <c r="L3494" s="646">
        <v>55.762999999999998</v>
      </c>
      <c r="M3494" s="646" t="s">
        <v>121</v>
      </c>
      <c r="N3494" s="657" t="s">
        <v>115</v>
      </c>
      <c r="O3494" s="646" t="s">
        <v>517</v>
      </c>
    </row>
    <row r="3495" spans="1:15">
      <c r="A3495" s="647">
        <v>3494</v>
      </c>
      <c r="B3495" s="647">
        <v>15000</v>
      </c>
      <c r="C3495" s="646" t="s">
        <v>210</v>
      </c>
      <c r="D3495" s="646">
        <v>88</v>
      </c>
      <c r="F3495" s="654" t="str">
        <f>IF(M3495="R",VLOOKUP(D3495,'Routes and Directions'!$A$2:$D$283,3,FALSE),VLOOKUP(D3495,'Routes and Directions'!$A$2:$D$283,4,FALSE))</f>
        <v>WB</v>
      </c>
      <c r="G3495" s="646" t="s">
        <v>118</v>
      </c>
      <c r="H3495" s="646">
        <v>30.506</v>
      </c>
      <c r="I3495" s="646">
        <v>31.238</v>
      </c>
      <c r="K3495" s="646">
        <v>55.762999999999998</v>
      </c>
      <c r="L3495" s="646">
        <v>56.494999999999997</v>
      </c>
      <c r="M3495" s="646" t="s">
        <v>121</v>
      </c>
      <c r="N3495" s="657" t="s">
        <v>115</v>
      </c>
      <c r="O3495" s="646" t="s">
        <v>517</v>
      </c>
    </row>
    <row r="3496" spans="1:15">
      <c r="A3496" s="647">
        <v>3495</v>
      </c>
      <c r="B3496" s="647">
        <v>18850</v>
      </c>
      <c r="C3496" s="646" t="s">
        <v>210</v>
      </c>
      <c r="D3496" s="646">
        <v>88</v>
      </c>
      <c r="F3496" s="654" t="str">
        <f>IF(M3496="R",VLOOKUP(D3496,'Routes and Directions'!$A$2:$D$283,3,FALSE),VLOOKUP(D3496,'Routes and Directions'!$A$2:$D$283,4,FALSE))</f>
        <v>WB</v>
      </c>
      <c r="H3496" s="646">
        <v>31.251999999999999</v>
      </c>
      <c r="I3496" s="646">
        <v>31.670999999999999</v>
      </c>
      <c r="K3496" s="646">
        <v>56.494999999999997</v>
      </c>
      <c r="L3496" s="646">
        <v>56.914000000000001</v>
      </c>
      <c r="M3496" s="646" t="s">
        <v>121</v>
      </c>
      <c r="N3496" s="657" t="s">
        <v>115</v>
      </c>
      <c r="O3496" s="646" t="s">
        <v>517</v>
      </c>
    </row>
    <row r="3497" spans="1:15">
      <c r="A3497" s="647">
        <v>3496</v>
      </c>
      <c r="B3497" s="647">
        <v>19000</v>
      </c>
      <c r="C3497" s="646" t="s">
        <v>210</v>
      </c>
      <c r="D3497" s="646">
        <v>88</v>
      </c>
      <c r="F3497" s="654" t="str">
        <f>IF(M3497="R",VLOOKUP(D3497,'Routes and Directions'!$A$2:$D$283,3,FALSE),VLOOKUP(D3497,'Routes and Directions'!$A$2:$D$283,4,FALSE))</f>
        <v>WB</v>
      </c>
      <c r="G3497" s="646" t="s">
        <v>118</v>
      </c>
      <c r="H3497" s="646">
        <v>31.670999999999999</v>
      </c>
      <c r="I3497" s="646">
        <v>31.826000000000001</v>
      </c>
      <c r="K3497" s="646">
        <v>56.914000000000001</v>
      </c>
      <c r="L3497" s="646">
        <v>57.069000000000003</v>
      </c>
      <c r="M3497" s="646" t="s">
        <v>121</v>
      </c>
      <c r="N3497" s="657" t="s">
        <v>115</v>
      </c>
      <c r="O3497" s="646" t="s">
        <v>517</v>
      </c>
    </row>
    <row r="3498" spans="1:15">
      <c r="A3498" s="647">
        <v>3497</v>
      </c>
      <c r="B3498" s="647">
        <v>19000</v>
      </c>
      <c r="C3498" s="646" t="s">
        <v>210</v>
      </c>
      <c r="D3498" s="646">
        <v>88</v>
      </c>
      <c r="F3498" s="654" t="str">
        <f>IF(M3498="R",VLOOKUP(D3498,'Routes and Directions'!$A$2:$D$283,3,FALSE),VLOOKUP(D3498,'Routes and Directions'!$A$2:$D$283,4,FALSE))</f>
        <v>WB</v>
      </c>
      <c r="G3498" s="646" t="s">
        <v>118</v>
      </c>
      <c r="H3498" s="646">
        <v>31.826000000000001</v>
      </c>
      <c r="I3498" s="646">
        <v>32.15</v>
      </c>
      <c r="K3498" s="646">
        <v>57.069000000000003</v>
      </c>
      <c r="L3498" s="646">
        <v>57.393000000000001</v>
      </c>
      <c r="M3498" s="646" t="s">
        <v>121</v>
      </c>
      <c r="N3498" s="657" t="s">
        <v>123</v>
      </c>
      <c r="O3498" s="646" t="s">
        <v>517</v>
      </c>
    </row>
    <row r="3499" spans="1:15">
      <c r="A3499" s="647">
        <v>3498</v>
      </c>
      <c r="B3499" s="647">
        <v>19000</v>
      </c>
      <c r="C3499" s="646" t="s">
        <v>210</v>
      </c>
      <c r="D3499" s="646">
        <v>88</v>
      </c>
      <c r="F3499" s="654" t="str">
        <f>IF(M3499="R",VLOOKUP(D3499,'Routes and Directions'!$A$2:$D$283,3,FALSE),VLOOKUP(D3499,'Routes and Directions'!$A$2:$D$283,4,FALSE))</f>
        <v>WB</v>
      </c>
      <c r="G3499" s="646" t="s">
        <v>118</v>
      </c>
      <c r="H3499" s="646">
        <v>32.15</v>
      </c>
      <c r="I3499" s="646">
        <v>32.277000000000001</v>
      </c>
      <c r="K3499" s="646">
        <v>57.393000000000001</v>
      </c>
      <c r="L3499" s="646">
        <v>57.52</v>
      </c>
      <c r="M3499" s="646" t="s">
        <v>121</v>
      </c>
      <c r="N3499" s="657" t="s">
        <v>115</v>
      </c>
      <c r="O3499" s="646" t="s">
        <v>517</v>
      </c>
    </row>
    <row r="3500" spans="1:15">
      <c r="A3500" s="647">
        <v>3499</v>
      </c>
      <c r="B3500" s="647">
        <v>20000</v>
      </c>
      <c r="C3500" s="646" t="s">
        <v>210</v>
      </c>
      <c r="D3500" s="646">
        <v>88</v>
      </c>
      <c r="F3500" s="654" t="str">
        <f>IF(M3500="R",VLOOKUP(D3500,'Routes and Directions'!$A$2:$D$283,3,FALSE),VLOOKUP(D3500,'Routes and Directions'!$A$2:$D$283,4,FALSE))</f>
        <v>WB</v>
      </c>
      <c r="H3500" s="646">
        <v>32.289000000000001</v>
      </c>
      <c r="I3500" s="646">
        <v>38.229999999999997</v>
      </c>
      <c r="K3500" s="646">
        <v>57.52</v>
      </c>
      <c r="L3500" s="646">
        <v>63.460999999999999</v>
      </c>
      <c r="M3500" s="646" t="s">
        <v>121</v>
      </c>
      <c r="N3500" s="657" t="s">
        <v>115</v>
      </c>
      <c r="O3500" s="646" t="s">
        <v>517</v>
      </c>
    </row>
    <row r="3501" spans="1:15">
      <c r="A3501" s="647">
        <v>3500</v>
      </c>
      <c r="B3501" s="647">
        <v>31050</v>
      </c>
      <c r="C3501" s="646" t="s">
        <v>210</v>
      </c>
      <c r="D3501" s="646">
        <v>88</v>
      </c>
      <c r="F3501" s="654" t="str">
        <f>IF(M3501="R",VLOOKUP(D3501,'Routes and Directions'!$A$2:$D$283,3,FALSE),VLOOKUP(D3501,'Routes and Directions'!$A$2:$D$283,4,FALSE))</f>
        <v>WB</v>
      </c>
      <c r="G3501" s="646" t="s">
        <v>118</v>
      </c>
      <c r="H3501" s="646">
        <v>38.229999999999997</v>
      </c>
      <c r="I3501" s="646">
        <v>39.67</v>
      </c>
      <c r="K3501" s="646">
        <v>63.460999999999999</v>
      </c>
      <c r="L3501" s="646">
        <v>64.900999999999996</v>
      </c>
      <c r="M3501" s="646" t="s">
        <v>121</v>
      </c>
      <c r="N3501" s="657" t="s">
        <v>115</v>
      </c>
      <c r="O3501" s="646" t="s">
        <v>517</v>
      </c>
    </row>
    <row r="3502" spans="1:15">
      <c r="A3502" s="647">
        <v>3501</v>
      </c>
      <c r="B3502" s="647">
        <v>31500</v>
      </c>
      <c r="C3502" s="646" t="s">
        <v>210</v>
      </c>
      <c r="D3502" s="646">
        <v>88</v>
      </c>
      <c r="F3502" s="654" t="str">
        <f>IF(M3502="R",VLOOKUP(D3502,'Routes and Directions'!$A$2:$D$283,3,FALSE),VLOOKUP(D3502,'Routes and Directions'!$A$2:$D$283,4,FALSE))</f>
        <v>WB</v>
      </c>
      <c r="H3502" s="646">
        <v>39.75</v>
      </c>
      <c r="I3502" s="646">
        <v>43.290999999999997</v>
      </c>
      <c r="K3502" s="646">
        <v>64.900999999999996</v>
      </c>
      <c r="L3502" s="646">
        <v>68.441999999999993</v>
      </c>
      <c r="M3502" s="646" t="s">
        <v>121</v>
      </c>
      <c r="N3502" s="657" t="s">
        <v>115</v>
      </c>
      <c r="O3502" s="646" t="s">
        <v>517</v>
      </c>
    </row>
    <row r="3503" spans="1:15">
      <c r="A3503" s="647">
        <v>3502</v>
      </c>
      <c r="B3503" s="647">
        <v>31800</v>
      </c>
      <c r="C3503" s="646" t="s">
        <v>210</v>
      </c>
      <c r="D3503" s="646">
        <v>88</v>
      </c>
      <c r="F3503" s="654" t="str">
        <f>IF(M3503="R",VLOOKUP(D3503,'Routes and Directions'!$A$2:$D$283,3,FALSE),VLOOKUP(D3503,'Routes and Directions'!$A$2:$D$283,4,FALSE))</f>
        <v>WB</v>
      </c>
      <c r="G3503" s="646" t="s">
        <v>118</v>
      </c>
      <c r="H3503" s="646">
        <v>43.290999999999997</v>
      </c>
      <c r="I3503" s="646">
        <v>43.787999999999997</v>
      </c>
      <c r="K3503" s="646">
        <v>68.441999999999993</v>
      </c>
      <c r="L3503" s="646">
        <v>68.938999999999993</v>
      </c>
      <c r="M3503" s="646" t="s">
        <v>121</v>
      </c>
      <c r="N3503" s="657" t="s">
        <v>115</v>
      </c>
      <c r="O3503" s="646" t="s">
        <v>517</v>
      </c>
    </row>
    <row r="3504" spans="1:15">
      <c r="A3504" s="647">
        <v>3503</v>
      </c>
      <c r="B3504" s="647">
        <v>31900</v>
      </c>
      <c r="C3504" s="646" t="s">
        <v>210</v>
      </c>
      <c r="D3504" s="646">
        <v>88</v>
      </c>
      <c r="F3504" s="654" t="str">
        <f>IF(M3504="R",VLOOKUP(D3504,'Routes and Directions'!$A$2:$D$283,3,FALSE),VLOOKUP(D3504,'Routes and Directions'!$A$2:$D$283,4,FALSE))</f>
        <v>WB</v>
      </c>
      <c r="H3504" s="646">
        <v>43.954000000000001</v>
      </c>
      <c r="I3504" s="646">
        <v>49.6</v>
      </c>
      <c r="K3504" s="646">
        <v>68.938999999999993</v>
      </c>
      <c r="L3504" s="646">
        <v>74.584999999999994</v>
      </c>
      <c r="M3504" s="646" t="s">
        <v>121</v>
      </c>
      <c r="N3504" s="657" t="s">
        <v>115</v>
      </c>
      <c r="O3504" s="646" t="s">
        <v>517</v>
      </c>
    </row>
    <row r="3505" spans="1:15">
      <c r="A3505" s="647">
        <v>3504</v>
      </c>
      <c r="B3505" s="647">
        <v>31900</v>
      </c>
      <c r="C3505" s="646" t="s">
        <v>210</v>
      </c>
      <c r="D3505" s="646">
        <v>88</v>
      </c>
      <c r="F3505" s="654" t="str">
        <f>IF(M3505="R",VLOOKUP(D3505,'Routes and Directions'!$A$2:$D$283,3,FALSE),VLOOKUP(D3505,'Routes and Directions'!$A$2:$D$283,4,FALSE))</f>
        <v>WB</v>
      </c>
      <c r="H3505" s="646">
        <v>49.6</v>
      </c>
      <c r="I3505" s="646">
        <v>49.72</v>
      </c>
      <c r="K3505" s="646">
        <v>74.584999999999994</v>
      </c>
      <c r="L3505" s="646">
        <v>74.704999999999998</v>
      </c>
      <c r="M3505" s="646" t="s">
        <v>121</v>
      </c>
      <c r="N3505" s="657" t="s">
        <v>123</v>
      </c>
      <c r="O3505" s="646" t="s">
        <v>517</v>
      </c>
    </row>
    <row r="3506" spans="1:15">
      <c r="A3506" s="647">
        <v>3505</v>
      </c>
      <c r="B3506" s="647">
        <v>31900</v>
      </c>
      <c r="C3506" s="646" t="s">
        <v>210</v>
      </c>
      <c r="D3506" s="646">
        <v>88</v>
      </c>
      <c r="F3506" s="654" t="str">
        <f>IF(M3506="R",VLOOKUP(D3506,'Routes and Directions'!$A$2:$D$283,3,FALSE),VLOOKUP(D3506,'Routes and Directions'!$A$2:$D$283,4,FALSE))</f>
        <v>WB</v>
      </c>
      <c r="H3506" s="646">
        <v>49.72</v>
      </c>
      <c r="I3506" s="646">
        <v>54.680999999999997</v>
      </c>
      <c r="K3506" s="646">
        <v>74.704999999999998</v>
      </c>
      <c r="L3506" s="646">
        <v>79.665999999999997</v>
      </c>
      <c r="M3506" s="646" t="s">
        <v>121</v>
      </c>
      <c r="N3506" s="657" t="s">
        <v>115</v>
      </c>
      <c r="O3506" s="646" t="s">
        <v>517</v>
      </c>
    </row>
    <row r="3507" spans="1:15">
      <c r="A3507" s="647">
        <v>3506</v>
      </c>
      <c r="B3507" s="647">
        <v>36550</v>
      </c>
      <c r="C3507" s="646" t="s">
        <v>210</v>
      </c>
      <c r="D3507" s="646">
        <v>88</v>
      </c>
      <c r="F3507" s="654" t="str">
        <f>IF(M3507="R",VLOOKUP(D3507,'Routes and Directions'!$A$2:$D$283,3,FALSE),VLOOKUP(D3507,'Routes and Directions'!$A$2:$D$283,4,FALSE))</f>
        <v>WB</v>
      </c>
      <c r="G3507" s="646" t="s">
        <v>118</v>
      </c>
      <c r="H3507" s="646">
        <v>54.680999999999997</v>
      </c>
      <c r="I3507" s="646">
        <v>65.825999999999993</v>
      </c>
      <c r="K3507" s="646">
        <v>79.665999999999997</v>
      </c>
      <c r="L3507" s="646">
        <v>90.811000000000007</v>
      </c>
      <c r="M3507" s="646" t="s">
        <v>121</v>
      </c>
      <c r="N3507" s="657" t="s">
        <v>115</v>
      </c>
      <c r="O3507" s="646" t="s">
        <v>517</v>
      </c>
    </row>
    <row r="3508" spans="1:15">
      <c r="A3508" s="647">
        <v>3507</v>
      </c>
      <c r="B3508" s="647">
        <v>39550</v>
      </c>
      <c r="C3508" s="646" t="s">
        <v>210</v>
      </c>
      <c r="D3508" s="646">
        <v>88</v>
      </c>
      <c r="F3508" s="654" t="str">
        <f>IF(M3508="R",VLOOKUP(D3508,'Routes and Directions'!$A$2:$D$283,3,FALSE),VLOOKUP(D3508,'Routes and Directions'!$A$2:$D$283,4,FALSE))</f>
        <v>WB</v>
      </c>
      <c r="H3508" s="646">
        <v>66.355000000000004</v>
      </c>
      <c r="I3508" s="646">
        <v>68.876000000000005</v>
      </c>
      <c r="K3508" s="646">
        <v>90.811000000000007</v>
      </c>
      <c r="L3508" s="646">
        <v>93.331999999999994</v>
      </c>
      <c r="M3508" s="646" t="s">
        <v>121</v>
      </c>
      <c r="N3508" s="657" t="s">
        <v>115</v>
      </c>
      <c r="O3508" s="646" t="s">
        <v>517</v>
      </c>
    </row>
    <row r="3509" spans="1:15">
      <c r="A3509" s="647">
        <v>3508</v>
      </c>
      <c r="B3509" s="647">
        <v>40750</v>
      </c>
      <c r="C3509" s="646" t="s">
        <v>210</v>
      </c>
      <c r="D3509" s="646">
        <v>88</v>
      </c>
      <c r="F3509" s="654" t="str">
        <f>IF(M3509="R",VLOOKUP(D3509,'Routes and Directions'!$A$2:$D$283,3,FALSE),VLOOKUP(D3509,'Routes and Directions'!$A$2:$D$283,4,FALSE))</f>
        <v>WB</v>
      </c>
      <c r="G3509" s="646" t="s">
        <v>118</v>
      </c>
      <c r="H3509" s="646">
        <v>68.876000000000005</v>
      </c>
      <c r="I3509" s="646">
        <v>69.558000000000007</v>
      </c>
      <c r="K3509" s="646">
        <v>93.331999999999994</v>
      </c>
      <c r="L3509" s="646">
        <v>94.013999999999996</v>
      </c>
      <c r="M3509" s="646" t="s">
        <v>121</v>
      </c>
      <c r="N3509" s="657" t="s">
        <v>115</v>
      </c>
      <c r="O3509" s="646" t="s">
        <v>517</v>
      </c>
    </row>
    <row r="3510" spans="1:15">
      <c r="A3510" s="647">
        <v>3509</v>
      </c>
      <c r="B3510" s="647">
        <v>41200</v>
      </c>
      <c r="C3510" s="646" t="s">
        <v>210</v>
      </c>
      <c r="D3510" s="646">
        <v>88</v>
      </c>
      <c r="F3510" s="654" t="str">
        <f>IF(M3510="R",VLOOKUP(D3510,'Routes and Directions'!$A$2:$D$283,3,FALSE),VLOOKUP(D3510,'Routes and Directions'!$A$2:$D$283,4,FALSE))</f>
        <v>WB</v>
      </c>
      <c r="H3510" s="646">
        <v>69.572999999999993</v>
      </c>
      <c r="I3510" s="646">
        <v>71.649000000000001</v>
      </c>
      <c r="K3510" s="646">
        <v>94.013999999999996</v>
      </c>
      <c r="L3510" s="646">
        <v>96.09</v>
      </c>
      <c r="M3510" s="646" t="s">
        <v>121</v>
      </c>
      <c r="N3510" s="657" t="s">
        <v>115</v>
      </c>
      <c r="O3510" s="646" t="s">
        <v>517</v>
      </c>
    </row>
    <row r="3511" spans="1:15">
      <c r="A3511" s="647">
        <v>3510</v>
      </c>
      <c r="B3511" s="647">
        <v>42000</v>
      </c>
      <c r="C3511" s="646" t="s">
        <v>209</v>
      </c>
      <c r="D3511" s="646">
        <v>88</v>
      </c>
      <c r="F3511" s="654" t="str">
        <f>IF(M3511="R",VLOOKUP(D3511,'Routes and Directions'!$A$2:$D$283,3,FALSE),VLOOKUP(D3511,'Routes and Directions'!$A$2:$D$283,4,FALSE))</f>
        <v>WB</v>
      </c>
      <c r="H3511" s="646">
        <v>0</v>
      </c>
      <c r="I3511" s="646">
        <v>4.9880000000000004</v>
      </c>
      <c r="K3511" s="646">
        <v>96.09</v>
      </c>
      <c r="L3511" s="646">
        <v>101.078</v>
      </c>
      <c r="M3511" s="646" t="s">
        <v>121</v>
      </c>
      <c r="N3511" s="657" t="s">
        <v>115</v>
      </c>
      <c r="O3511" s="646" t="s">
        <v>517</v>
      </c>
    </row>
    <row r="3512" spans="1:15">
      <c r="A3512" s="647">
        <v>3511</v>
      </c>
      <c r="B3512" s="647">
        <v>43980</v>
      </c>
      <c r="C3512" s="646" t="s">
        <v>209</v>
      </c>
      <c r="D3512" s="646">
        <v>88</v>
      </c>
      <c r="F3512" s="654" t="str">
        <f>IF(M3512="R",VLOOKUP(D3512,'Routes and Directions'!$A$2:$D$283,3,FALSE),VLOOKUP(D3512,'Routes and Directions'!$A$2:$D$283,4,FALSE))</f>
        <v>WB</v>
      </c>
      <c r="G3512" s="646" t="s">
        <v>118</v>
      </c>
      <c r="H3512" s="646">
        <v>4.992</v>
      </c>
      <c r="I3512" s="646">
        <v>7.5229999999999997</v>
      </c>
      <c r="K3512" s="646">
        <v>101.078</v>
      </c>
      <c r="L3512" s="646">
        <v>103.60899999999999</v>
      </c>
      <c r="M3512" s="646" t="s">
        <v>121</v>
      </c>
      <c r="N3512" s="657" t="s">
        <v>115</v>
      </c>
      <c r="O3512" s="646" t="s">
        <v>517</v>
      </c>
    </row>
    <row r="3513" spans="1:15">
      <c r="A3513" s="647">
        <v>3512</v>
      </c>
      <c r="B3513" s="647">
        <v>46140</v>
      </c>
      <c r="C3513" s="646" t="s">
        <v>209</v>
      </c>
      <c r="D3513" s="646">
        <v>88</v>
      </c>
      <c r="F3513" s="654" t="str">
        <f>IF(M3513="R",VLOOKUP(D3513,'Routes and Directions'!$A$2:$D$283,3,FALSE),VLOOKUP(D3513,'Routes and Directions'!$A$2:$D$283,4,FALSE))</f>
        <v>WB</v>
      </c>
      <c r="H3513" s="646">
        <v>6.9420000000000002</v>
      </c>
      <c r="I3513" s="646">
        <v>25.283000000000001</v>
      </c>
      <c r="K3513" s="646">
        <v>103.60899999999999</v>
      </c>
      <c r="L3513" s="646">
        <v>121.95</v>
      </c>
      <c r="M3513" s="646" t="s">
        <v>121</v>
      </c>
      <c r="N3513" s="657" t="s">
        <v>115</v>
      </c>
      <c r="O3513" s="646" t="s">
        <v>517</v>
      </c>
    </row>
    <row r="3514" spans="1:15">
      <c r="A3514" s="647">
        <v>3513</v>
      </c>
      <c r="B3514" s="647">
        <v>100</v>
      </c>
      <c r="C3514" s="646" t="s">
        <v>208</v>
      </c>
      <c r="D3514" s="646">
        <v>89</v>
      </c>
      <c r="F3514" s="654" t="str">
        <f>IF(M3514="R",VLOOKUP(D3514,'Routes and Directions'!$A$2:$D$283,3,FALSE),VLOOKUP(D3514,'Routes and Directions'!$A$2:$D$283,4,FALSE))</f>
        <v>NB</v>
      </c>
      <c r="H3514" s="646">
        <v>0</v>
      </c>
      <c r="I3514" s="646">
        <v>7.5960000000000001</v>
      </c>
      <c r="K3514" s="646">
        <v>0</v>
      </c>
      <c r="L3514" s="646">
        <v>7.5960000000000001</v>
      </c>
      <c r="M3514" s="646" t="s">
        <v>118</v>
      </c>
      <c r="N3514" s="657" t="s">
        <v>115</v>
      </c>
      <c r="O3514" s="646" t="s">
        <v>518</v>
      </c>
    </row>
    <row r="3515" spans="1:15">
      <c r="A3515" s="647">
        <v>3514</v>
      </c>
      <c r="B3515" s="647">
        <v>4700</v>
      </c>
      <c r="C3515" s="646" t="s">
        <v>209</v>
      </c>
      <c r="D3515" s="646">
        <v>89</v>
      </c>
      <c r="F3515" s="654" t="str">
        <f>IF(M3515="R",VLOOKUP(D3515,'Routes and Directions'!$A$2:$D$283,3,FALSE),VLOOKUP(D3515,'Routes and Directions'!$A$2:$D$283,4,FALSE))</f>
        <v>NB</v>
      </c>
      <c r="H3515" s="646">
        <v>0</v>
      </c>
      <c r="I3515" s="646">
        <v>15.462</v>
      </c>
      <c r="K3515" s="646">
        <v>7.5960000000000001</v>
      </c>
      <c r="L3515" s="646">
        <v>23.058</v>
      </c>
      <c r="M3515" s="646" t="s">
        <v>118</v>
      </c>
      <c r="N3515" s="657" t="s">
        <v>115</v>
      </c>
      <c r="O3515" s="646" t="s">
        <v>518</v>
      </c>
    </row>
    <row r="3516" spans="1:15">
      <c r="A3516" s="647">
        <v>3515</v>
      </c>
      <c r="B3516" s="647">
        <v>8600</v>
      </c>
      <c r="C3516" s="646" t="s">
        <v>209</v>
      </c>
      <c r="D3516" s="646">
        <v>89</v>
      </c>
      <c r="F3516" s="654" t="str">
        <f>IF(M3516="R",VLOOKUP(D3516,'Routes and Directions'!$A$2:$D$283,3,FALSE),VLOOKUP(D3516,'Routes and Directions'!$A$2:$D$283,4,FALSE))</f>
        <v>NB</v>
      </c>
      <c r="G3516" s="646" t="s">
        <v>118</v>
      </c>
      <c r="H3516" s="646">
        <v>15.462</v>
      </c>
      <c r="I3516" s="646">
        <v>20.748000000000001</v>
      </c>
      <c r="K3516" s="646">
        <v>23.058</v>
      </c>
      <c r="L3516" s="646">
        <v>28.344000000000001</v>
      </c>
      <c r="M3516" s="646" t="s">
        <v>118</v>
      </c>
      <c r="N3516" s="657" t="s">
        <v>115</v>
      </c>
      <c r="O3516" s="646" t="s">
        <v>518</v>
      </c>
    </row>
    <row r="3517" spans="1:15">
      <c r="A3517" s="647">
        <v>3516</v>
      </c>
      <c r="B3517" s="647">
        <v>13100</v>
      </c>
      <c r="C3517" s="646" t="s">
        <v>209</v>
      </c>
      <c r="D3517" s="646">
        <v>89</v>
      </c>
      <c r="F3517" s="654" t="str">
        <f>IF(M3517="R",VLOOKUP(D3517,'Routes and Directions'!$A$2:$D$283,3,FALSE),VLOOKUP(D3517,'Routes and Directions'!$A$2:$D$283,4,FALSE))</f>
        <v>NB</v>
      </c>
      <c r="H3517" s="646">
        <v>20.9</v>
      </c>
      <c r="I3517" s="646">
        <v>21.366</v>
      </c>
      <c r="K3517" s="646">
        <v>28.344000000000001</v>
      </c>
      <c r="L3517" s="646">
        <v>28.81</v>
      </c>
      <c r="M3517" s="646" t="s">
        <v>118</v>
      </c>
      <c r="N3517" s="657" t="s">
        <v>115</v>
      </c>
      <c r="O3517" s="646" t="s">
        <v>518</v>
      </c>
    </row>
    <row r="3518" spans="1:15">
      <c r="A3518" s="647">
        <v>3517</v>
      </c>
      <c r="B3518" s="647">
        <v>16250</v>
      </c>
      <c r="C3518" s="646" t="s">
        <v>209</v>
      </c>
      <c r="D3518" s="646">
        <v>89</v>
      </c>
      <c r="F3518" s="654" t="str">
        <f>IF(M3518="R",VLOOKUP(D3518,'Routes and Directions'!$A$2:$D$283,3,FALSE),VLOOKUP(D3518,'Routes and Directions'!$A$2:$D$283,4,FALSE))</f>
        <v>NB</v>
      </c>
      <c r="H3518" s="646">
        <v>21.376000000000001</v>
      </c>
      <c r="I3518" s="646">
        <v>23.972000000000001</v>
      </c>
      <c r="K3518" s="646">
        <v>28.81</v>
      </c>
      <c r="L3518" s="646">
        <v>31.405999999999999</v>
      </c>
      <c r="M3518" s="646" t="s">
        <v>118</v>
      </c>
      <c r="N3518" s="657" t="s">
        <v>115</v>
      </c>
      <c r="O3518" s="646" t="s">
        <v>518</v>
      </c>
    </row>
    <row r="3519" spans="1:15">
      <c r="A3519" s="647">
        <v>3518</v>
      </c>
      <c r="B3519" s="647">
        <v>17300</v>
      </c>
      <c r="C3519" s="646" t="s">
        <v>175</v>
      </c>
      <c r="D3519" s="646">
        <v>89</v>
      </c>
      <c r="F3519" s="654" t="str">
        <f>IF(M3519="R",VLOOKUP(D3519,'Routes and Directions'!$A$2:$D$283,3,FALSE),VLOOKUP(D3519,'Routes and Directions'!$A$2:$D$283,4,FALSE))</f>
        <v>NB</v>
      </c>
      <c r="H3519" s="646">
        <v>0</v>
      </c>
      <c r="I3519" s="646">
        <v>8.5500000000000007</v>
      </c>
      <c r="K3519" s="646">
        <v>31.405999999999999</v>
      </c>
      <c r="L3519" s="646">
        <v>39.956000000000003</v>
      </c>
      <c r="M3519" s="646" t="s">
        <v>118</v>
      </c>
      <c r="N3519" s="657" t="s">
        <v>115</v>
      </c>
      <c r="O3519" s="646" t="s">
        <v>518</v>
      </c>
    </row>
    <row r="3520" spans="1:15">
      <c r="A3520" s="647">
        <v>3519</v>
      </c>
      <c r="B3520" s="647">
        <v>19500</v>
      </c>
      <c r="C3520" s="646" t="s">
        <v>175</v>
      </c>
      <c r="D3520" s="646">
        <v>89</v>
      </c>
      <c r="F3520" s="654" t="str">
        <f>IF(M3520="R",VLOOKUP(D3520,'Routes and Directions'!$A$2:$D$283,3,FALSE),VLOOKUP(D3520,'Routes and Directions'!$A$2:$D$283,4,FALSE))</f>
        <v>NB</v>
      </c>
      <c r="H3520" s="646">
        <v>8.56</v>
      </c>
      <c r="I3520" s="646">
        <v>9.9049999999999994</v>
      </c>
      <c r="K3520" s="646">
        <v>39.956000000000003</v>
      </c>
      <c r="L3520" s="646">
        <v>41.301000000000002</v>
      </c>
      <c r="M3520" s="646" t="s">
        <v>118</v>
      </c>
      <c r="N3520" s="657" t="s">
        <v>123</v>
      </c>
      <c r="O3520" s="646" t="s">
        <v>518</v>
      </c>
    </row>
    <row r="3521" spans="1:15">
      <c r="A3521" s="647">
        <v>3520</v>
      </c>
      <c r="B3521" s="647">
        <v>19500</v>
      </c>
      <c r="C3521" s="646" t="s">
        <v>175</v>
      </c>
      <c r="D3521" s="646">
        <v>89</v>
      </c>
      <c r="F3521" s="654" t="str">
        <f>IF(M3521="R",VLOOKUP(D3521,'Routes and Directions'!$A$2:$D$283,3,FALSE),VLOOKUP(D3521,'Routes and Directions'!$A$2:$D$283,4,FALSE))</f>
        <v>NB</v>
      </c>
      <c r="H3521" s="646">
        <v>9.9049999999999994</v>
      </c>
      <c r="I3521" s="646">
        <v>17.361999999999998</v>
      </c>
      <c r="K3521" s="646">
        <v>41.301000000000002</v>
      </c>
      <c r="L3521" s="646">
        <v>48.758000000000003</v>
      </c>
      <c r="M3521" s="646" t="s">
        <v>118</v>
      </c>
      <c r="N3521" s="657" t="s">
        <v>115</v>
      </c>
      <c r="O3521" s="646" t="s">
        <v>518</v>
      </c>
    </row>
    <row r="3522" spans="1:15">
      <c r="A3522" s="647">
        <v>3521</v>
      </c>
      <c r="B3522" s="647">
        <v>24230</v>
      </c>
      <c r="C3522" s="646" t="s">
        <v>175</v>
      </c>
      <c r="D3522" s="646">
        <v>89</v>
      </c>
      <c r="F3522" s="654" t="str">
        <f>IF(M3522="R",VLOOKUP(D3522,'Routes and Directions'!$A$2:$D$283,3,FALSE),VLOOKUP(D3522,'Routes and Directions'!$A$2:$D$283,4,FALSE))</f>
        <v>NB</v>
      </c>
      <c r="G3522" s="646" t="s">
        <v>118</v>
      </c>
      <c r="H3522" s="646">
        <v>17.361999999999998</v>
      </c>
      <c r="I3522" s="646">
        <v>17.98</v>
      </c>
      <c r="K3522" s="646">
        <v>48.758000000000003</v>
      </c>
      <c r="L3522" s="646">
        <v>49.375999999999998</v>
      </c>
      <c r="M3522" s="646" t="s">
        <v>118</v>
      </c>
      <c r="N3522" s="657" t="s">
        <v>115</v>
      </c>
      <c r="O3522" s="646" t="s">
        <v>518</v>
      </c>
    </row>
    <row r="3523" spans="1:15">
      <c r="A3523" s="647">
        <v>3522</v>
      </c>
      <c r="B3523" s="647">
        <v>24300</v>
      </c>
      <c r="C3523" s="646" t="s">
        <v>175</v>
      </c>
      <c r="D3523" s="646">
        <v>89</v>
      </c>
      <c r="F3523" s="654" t="str">
        <f>IF(M3523="R",VLOOKUP(D3523,'Routes and Directions'!$A$2:$D$283,3,FALSE),VLOOKUP(D3523,'Routes and Directions'!$A$2:$D$283,4,FALSE))</f>
        <v>NB</v>
      </c>
      <c r="H3523" s="646">
        <v>17.98</v>
      </c>
      <c r="I3523" s="646">
        <v>27.405999999999999</v>
      </c>
      <c r="K3523" s="646">
        <v>49.375999999999998</v>
      </c>
      <c r="L3523" s="646">
        <v>58.802</v>
      </c>
      <c r="M3523" s="646" t="s">
        <v>118</v>
      </c>
      <c r="N3523" s="657" t="s">
        <v>115</v>
      </c>
      <c r="O3523" s="646" t="s">
        <v>518</v>
      </c>
    </row>
    <row r="3524" spans="1:15">
      <c r="A3524" s="647">
        <v>3523</v>
      </c>
      <c r="B3524" s="647">
        <v>27600</v>
      </c>
      <c r="C3524" s="646" t="s">
        <v>177</v>
      </c>
      <c r="D3524" s="646">
        <v>89</v>
      </c>
      <c r="F3524" s="654" t="str">
        <f>IF(M3524="R",VLOOKUP(D3524,'Routes and Directions'!$A$2:$D$283,3,FALSE),VLOOKUP(D3524,'Routes and Directions'!$A$2:$D$283,4,FALSE))</f>
        <v>NB</v>
      </c>
      <c r="H3524" s="646">
        <v>0</v>
      </c>
      <c r="I3524" s="646">
        <v>8.5009999999999994</v>
      </c>
      <c r="K3524" s="646">
        <v>58.802</v>
      </c>
      <c r="L3524" s="646">
        <v>67.302999999999997</v>
      </c>
      <c r="M3524" s="646" t="s">
        <v>118</v>
      </c>
      <c r="N3524" s="657" t="s">
        <v>115</v>
      </c>
      <c r="O3524" s="646" t="s">
        <v>518</v>
      </c>
    </row>
    <row r="3525" spans="1:15">
      <c r="A3525" s="647">
        <v>3524</v>
      </c>
      <c r="B3525" s="647">
        <v>33800</v>
      </c>
      <c r="C3525" s="646" t="s">
        <v>177</v>
      </c>
      <c r="D3525" s="646">
        <v>89</v>
      </c>
      <c r="F3525" s="654" t="str">
        <f>IF(M3525="R",VLOOKUP(D3525,'Routes and Directions'!$A$2:$D$283,3,FALSE),VLOOKUP(D3525,'Routes and Directions'!$A$2:$D$283,4,FALSE))</f>
        <v>NB</v>
      </c>
      <c r="G3525" s="646" t="s">
        <v>122</v>
      </c>
      <c r="H3525" s="646">
        <v>8.5009999999999994</v>
      </c>
      <c r="I3525" s="646">
        <v>8.6639999999999997</v>
      </c>
      <c r="K3525" s="646">
        <v>67.302999999999997</v>
      </c>
      <c r="L3525" s="646">
        <v>67.465999999999994</v>
      </c>
      <c r="M3525" s="646" t="s">
        <v>118</v>
      </c>
      <c r="N3525" s="657" t="s">
        <v>115</v>
      </c>
      <c r="O3525" s="646" t="s">
        <v>518</v>
      </c>
    </row>
    <row r="3526" spans="1:15">
      <c r="A3526" s="647">
        <v>3525</v>
      </c>
      <c r="B3526" s="647">
        <v>33800</v>
      </c>
      <c r="C3526" s="646" t="s">
        <v>177</v>
      </c>
      <c r="D3526" s="646">
        <v>89</v>
      </c>
      <c r="F3526" s="654" t="str">
        <f>IF(M3526="R",VLOOKUP(D3526,'Routes and Directions'!$A$2:$D$283,3,FALSE),VLOOKUP(D3526,'Routes and Directions'!$A$2:$D$283,4,FALSE))</f>
        <v>NB</v>
      </c>
      <c r="G3526" s="646" t="s">
        <v>122</v>
      </c>
      <c r="H3526" s="646">
        <v>8.6639999999999997</v>
      </c>
      <c r="I3526" s="646">
        <v>8.673</v>
      </c>
      <c r="K3526" s="646">
        <v>67.465999999999994</v>
      </c>
      <c r="L3526" s="646">
        <v>67.474999999999994</v>
      </c>
      <c r="M3526" s="646" t="s">
        <v>118</v>
      </c>
      <c r="N3526" s="657" t="s">
        <v>123</v>
      </c>
      <c r="O3526" s="646" t="s">
        <v>518</v>
      </c>
    </row>
    <row r="3527" spans="1:15">
      <c r="A3527" s="647">
        <v>3526</v>
      </c>
      <c r="B3527" s="647">
        <v>34300</v>
      </c>
      <c r="C3527" s="646" t="s">
        <v>177</v>
      </c>
      <c r="D3527" s="646">
        <v>89</v>
      </c>
      <c r="F3527" s="654" t="str">
        <f>IF(M3527="R",VLOOKUP(D3527,'Routes and Directions'!$A$2:$D$283,3,FALSE),VLOOKUP(D3527,'Routes and Directions'!$A$2:$D$283,4,FALSE))</f>
        <v>NB</v>
      </c>
      <c r="H3527" s="646">
        <v>8.6140000000000008</v>
      </c>
      <c r="I3527" s="646">
        <v>8.8249999999999993</v>
      </c>
      <c r="K3527" s="646">
        <v>67.474999999999994</v>
      </c>
      <c r="L3527" s="646">
        <v>67.686000000000007</v>
      </c>
      <c r="M3527" s="646" t="s">
        <v>118</v>
      </c>
      <c r="N3527" s="657" t="s">
        <v>123</v>
      </c>
      <c r="O3527" s="646" t="s">
        <v>518</v>
      </c>
    </row>
    <row r="3528" spans="1:15">
      <c r="A3528" s="647">
        <v>3527</v>
      </c>
      <c r="B3528" s="647">
        <v>34300</v>
      </c>
      <c r="C3528" s="646" t="s">
        <v>177</v>
      </c>
      <c r="D3528" s="646">
        <v>89</v>
      </c>
      <c r="F3528" s="654" t="str">
        <f>IF(M3528="R",VLOOKUP(D3528,'Routes and Directions'!$A$2:$D$283,3,FALSE),VLOOKUP(D3528,'Routes and Directions'!$A$2:$D$283,4,FALSE))</f>
        <v>NB</v>
      </c>
      <c r="H3528" s="646">
        <v>8.8249999999999993</v>
      </c>
      <c r="I3528" s="646">
        <v>21.677</v>
      </c>
      <c r="K3528" s="646">
        <v>67.686000000000007</v>
      </c>
      <c r="L3528" s="646">
        <v>80.537999999999997</v>
      </c>
      <c r="M3528" s="646" t="s">
        <v>118</v>
      </c>
      <c r="N3528" s="657" t="s">
        <v>115</v>
      </c>
      <c r="O3528" s="646" t="s">
        <v>518</v>
      </c>
    </row>
    <row r="3529" spans="1:15">
      <c r="A3529" s="647">
        <v>3528</v>
      </c>
      <c r="B3529" s="647">
        <v>37400</v>
      </c>
      <c r="C3529" s="646" t="s">
        <v>176</v>
      </c>
      <c r="D3529" s="646">
        <v>89</v>
      </c>
      <c r="F3529" s="654" t="str">
        <f>IF(M3529="R",VLOOKUP(D3529,'Routes and Directions'!$A$2:$D$283,3,FALSE),VLOOKUP(D3529,'Routes and Directions'!$A$2:$D$283,4,FALSE))</f>
        <v>NB</v>
      </c>
      <c r="H3529" s="646">
        <v>0</v>
      </c>
      <c r="I3529" s="646">
        <v>0.26800000000000002</v>
      </c>
      <c r="K3529" s="646">
        <v>80.537999999999997</v>
      </c>
      <c r="L3529" s="646">
        <v>80.805999999999997</v>
      </c>
      <c r="M3529" s="646" t="s">
        <v>118</v>
      </c>
      <c r="N3529" s="657" t="s">
        <v>115</v>
      </c>
      <c r="O3529" s="646" t="s">
        <v>518</v>
      </c>
    </row>
    <row r="3530" spans="1:15">
      <c r="A3530" s="647">
        <v>3529</v>
      </c>
      <c r="B3530" s="647">
        <v>37400</v>
      </c>
      <c r="C3530" s="646" t="s">
        <v>176</v>
      </c>
      <c r="D3530" s="646">
        <v>89</v>
      </c>
      <c r="F3530" s="654" t="str">
        <f>IF(M3530="R",VLOOKUP(D3530,'Routes and Directions'!$A$2:$D$283,3,FALSE),VLOOKUP(D3530,'Routes and Directions'!$A$2:$D$283,4,FALSE))</f>
        <v>NB</v>
      </c>
      <c r="H3530" s="646">
        <v>0.26800000000000002</v>
      </c>
      <c r="I3530" s="646">
        <v>0.52900000000000003</v>
      </c>
      <c r="K3530" s="646">
        <v>80.805999999999997</v>
      </c>
      <c r="L3530" s="646">
        <v>81.066999999999993</v>
      </c>
      <c r="M3530" s="646" t="s">
        <v>118</v>
      </c>
      <c r="N3530" s="657" t="s">
        <v>123</v>
      </c>
      <c r="O3530" s="646" t="s">
        <v>518</v>
      </c>
    </row>
    <row r="3531" spans="1:15">
      <c r="A3531" s="647">
        <v>3530</v>
      </c>
      <c r="B3531" s="647">
        <v>38000</v>
      </c>
      <c r="C3531" s="646" t="s">
        <v>176</v>
      </c>
      <c r="D3531" s="646">
        <v>89</v>
      </c>
      <c r="F3531" s="654" t="str">
        <f>IF(M3531="R",VLOOKUP(D3531,'Routes and Directions'!$A$2:$D$283,3,FALSE),VLOOKUP(D3531,'Routes and Directions'!$A$2:$D$283,4,FALSE))</f>
        <v>NB</v>
      </c>
      <c r="G3531" s="646" t="s">
        <v>118</v>
      </c>
      <c r="H3531" s="646">
        <v>0.53</v>
      </c>
      <c r="I3531" s="646">
        <v>1.1080000000000001</v>
      </c>
      <c r="K3531" s="646">
        <v>81.066999999999993</v>
      </c>
      <c r="L3531" s="646">
        <v>81.644999999999996</v>
      </c>
      <c r="M3531" s="646" t="s">
        <v>118</v>
      </c>
      <c r="N3531" s="657" t="s">
        <v>115</v>
      </c>
      <c r="O3531" s="646" t="s">
        <v>518</v>
      </c>
    </row>
    <row r="3532" spans="1:15">
      <c r="A3532" s="647">
        <v>3531</v>
      </c>
      <c r="B3532" s="647">
        <v>38510</v>
      </c>
      <c r="C3532" s="646" t="s">
        <v>176</v>
      </c>
      <c r="D3532" s="646">
        <v>89</v>
      </c>
      <c r="F3532" s="654" t="str">
        <f>IF(M3532="R",VLOOKUP(D3532,'Routes and Directions'!$A$2:$D$283,3,FALSE),VLOOKUP(D3532,'Routes and Directions'!$A$2:$D$283,4,FALSE))</f>
        <v>NB</v>
      </c>
      <c r="H3532" s="646">
        <v>1.1379999999999999</v>
      </c>
      <c r="I3532" s="646">
        <v>8.702</v>
      </c>
      <c r="K3532" s="646">
        <v>81.644999999999996</v>
      </c>
      <c r="L3532" s="646">
        <v>89.209000000000003</v>
      </c>
      <c r="M3532" s="646" t="s">
        <v>118</v>
      </c>
      <c r="N3532" s="657" t="s">
        <v>115</v>
      </c>
      <c r="O3532" s="646" t="s">
        <v>518</v>
      </c>
    </row>
    <row r="3533" spans="1:15">
      <c r="A3533" s="647">
        <v>3532</v>
      </c>
      <c r="B3533" s="647">
        <v>41600</v>
      </c>
      <c r="C3533" s="646" t="s">
        <v>179</v>
      </c>
      <c r="D3533" s="646">
        <v>89</v>
      </c>
      <c r="F3533" s="654" t="str">
        <f>IF(M3533="R",VLOOKUP(D3533,'Routes and Directions'!$A$2:$D$283,3,FALSE),VLOOKUP(D3533,'Routes and Directions'!$A$2:$D$283,4,FALSE))</f>
        <v>NB</v>
      </c>
      <c r="H3533" s="646">
        <v>0</v>
      </c>
      <c r="I3533" s="646">
        <v>29.584</v>
      </c>
      <c r="K3533" s="646">
        <v>89.209000000000003</v>
      </c>
      <c r="L3533" s="646">
        <v>118.79300000000001</v>
      </c>
      <c r="M3533" s="646" t="s">
        <v>118</v>
      </c>
      <c r="N3533" s="657" t="s">
        <v>115</v>
      </c>
      <c r="O3533" s="646" t="s">
        <v>518</v>
      </c>
    </row>
    <row r="3534" spans="1:15">
      <c r="A3534" s="647">
        <v>3533</v>
      </c>
      <c r="B3534" s="647">
        <v>50000</v>
      </c>
      <c r="C3534" s="646" t="s">
        <v>168</v>
      </c>
      <c r="D3534" s="646">
        <v>89</v>
      </c>
      <c r="F3534" s="654" t="str">
        <f>IF(M3534="R",VLOOKUP(D3534,'Routes and Directions'!$A$2:$D$283,3,FALSE),VLOOKUP(D3534,'Routes and Directions'!$A$2:$D$283,4,FALSE))</f>
        <v>NB</v>
      </c>
      <c r="H3534" s="646">
        <v>0</v>
      </c>
      <c r="I3534" s="646">
        <v>8.7100000000000009</v>
      </c>
      <c r="K3534" s="646">
        <v>118.79300000000001</v>
      </c>
      <c r="L3534" s="646">
        <v>127.503</v>
      </c>
      <c r="M3534" s="646" t="s">
        <v>118</v>
      </c>
      <c r="N3534" s="657" t="s">
        <v>115</v>
      </c>
      <c r="O3534" s="646" t="s">
        <v>518</v>
      </c>
    </row>
    <row r="3535" spans="1:15">
      <c r="A3535" s="647">
        <v>3534</v>
      </c>
      <c r="B3535" s="647">
        <v>55880</v>
      </c>
      <c r="C3535" s="646" t="s">
        <v>168</v>
      </c>
      <c r="D3535" s="646">
        <v>89</v>
      </c>
      <c r="F3535" s="654" t="str">
        <f>IF(M3535="R",VLOOKUP(D3535,'Routes and Directions'!$A$2:$D$283,3,FALSE),VLOOKUP(D3535,'Routes and Directions'!$A$2:$D$283,4,FALSE))</f>
        <v>NB</v>
      </c>
      <c r="H3535" s="646">
        <v>8.7200000000000006</v>
      </c>
      <c r="I3535" s="646">
        <v>37.393999999999998</v>
      </c>
      <c r="K3535" s="646">
        <v>127.503</v>
      </c>
      <c r="L3535" s="646">
        <v>156.17699999999999</v>
      </c>
      <c r="M3535" s="646" t="s">
        <v>118</v>
      </c>
      <c r="N3535" s="657" t="s">
        <v>115</v>
      </c>
      <c r="O3535" s="646" t="s">
        <v>518</v>
      </c>
    </row>
    <row r="3536" spans="1:15">
      <c r="A3536" s="647">
        <v>3535</v>
      </c>
      <c r="B3536" s="647">
        <v>68060</v>
      </c>
      <c r="C3536" s="646" t="s">
        <v>168</v>
      </c>
      <c r="D3536" s="646">
        <v>89</v>
      </c>
      <c r="F3536" s="654" t="str">
        <f>IF(M3536="R",VLOOKUP(D3536,'Routes and Directions'!$A$2:$D$283,3,FALSE),VLOOKUP(D3536,'Routes and Directions'!$A$2:$D$283,4,FALSE))</f>
        <v>NB</v>
      </c>
      <c r="G3536" s="646" t="s">
        <v>118</v>
      </c>
      <c r="H3536" s="646">
        <v>37.393999999999998</v>
      </c>
      <c r="I3536" s="646">
        <v>38.151000000000003</v>
      </c>
      <c r="K3536" s="646">
        <v>156.17699999999999</v>
      </c>
      <c r="L3536" s="646">
        <v>156.934</v>
      </c>
      <c r="M3536" s="646" t="s">
        <v>118</v>
      </c>
      <c r="N3536" s="657" t="s">
        <v>115</v>
      </c>
      <c r="O3536" s="646" t="s">
        <v>518</v>
      </c>
    </row>
    <row r="3537" spans="1:15">
      <c r="A3537" s="647">
        <v>3536</v>
      </c>
      <c r="B3537" s="647">
        <v>68060</v>
      </c>
      <c r="C3537" s="646" t="s">
        <v>168</v>
      </c>
      <c r="D3537" s="646">
        <v>89</v>
      </c>
      <c r="F3537" s="654" t="str">
        <f>IF(M3537="R",VLOOKUP(D3537,'Routes and Directions'!$A$2:$D$283,3,FALSE),VLOOKUP(D3537,'Routes and Directions'!$A$2:$D$283,4,FALSE))</f>
        <v>NB</v>
      </c>
      <c r="G3537" s="646" t="s">
        <v>118</v>
      </c>
      <c r="H3537" s="646">
        <v>38.151000000000003</v>
      </c>
      <c r="I3537" s="646">
        <v>39.040999999999997</v>
      </c>
      <c r="K3537" s="646">
        <v>156.934</v>
      </c>
      <c r="L3537" s="646">
        <v>157.82400000000001</v>
      </c>
      <c r="M3537" s="646" t="s">
        <v>118</v>
      </c>
      <c r="N3537" s="657" t="s">
        <v>123</v>
      </c>
      <c r="O3537" s="646" t="s">
        <v>518</v>
      </c>
    </row>
    <row r="3538" spans="1:15">
      <c r="A3538" s="647">
        <v>3537</v>
      </c>
      <c r="B3538" s="647">
        <v>68060</v>
      </c>
      <c r="C3538" s="646" t="s">
        <v>168</v>
      </c>
      <c r="D3538" s="646">
        <v>89</v>
      </c>
      <c r="F3538" s="654" t="str">
        <f>IF(M3538="R",VLOOKUP(D3538,'Routes and Directions'!$A$2:$D$283,3,FALSE),VLOOKUP(D3538,'Routes and Directions'!$A$2:$D$283,4,FALSE))</f>
        <v>NB</v>
      </c>
      <c r="G3538" s="646" t="s">
        <v>118</v>
      </c>
      <c r="H3538" s="646">
        <v>39.040999999999997</v>
      </c>
      <c r="I3538" s="646">
        <v>42.185000000000002</v>
      </c>
      <c r="K3538" s="646">
        <v>157.82400000000001</v>
      </c>
      <c r="L3538" s="646">
        <v>160.96799999999999</v>
      </c>
      <c r="M3538" s="646" t="s">
        <v>118</v>
      </c>
      <c r="N3538" s="657" t="s">
        <v>115</v>
      </c>
      <c r="O3538" s="646" t="s">
        <v>518</v>
      </c>
    </row>
    <row r="3539" spans="1:15">
      <c r="A3539" s="647">
        <v>3538</v>
      </c>
      <c r="B3539" s="647">
        <v>69740</v>
      </c>
      <c r="C3539" s="646" t="s">
        <v>174</v>
      </c>
      <c r="D3539" s="646">
        <v>89</v>
      </c>
      <c r="F3539" s="654" t="str">
        <f>IF(M3539="R",VLOOKUP(D3539,'Routes and Directions'!$A$2:$D$283,3,FALSE),VLOOKUP(D3539,'Routes and Directions'!$A$2:$D$283,4,FALSE))</f>
        <v>NB</v>
      </c>
      <c r="G3539" s="646" t="s">
        <v>118</v>
      </c>
      <c r="H3539" s="646">
        <v>0.01</v>
      </c>
      <c r="I3539" s="646">
        <v>0.154</v>
      </c>
      <c r="K3539" s="646">
        <v>160.96799999999999</v>
      </c>
      <c r="L3539" s="646">
        <v>161.11199999999999</v>
      </c>
      <c r="M3539" s="646" t="s">
        <v>118</v>
      </c>
      <c r="N3539" s="657" t="s">
        <v>115</v>
      </c>
      <c r="O3539" s="646" t="s">
        <v>518</v>
      </c>
    </row>
    <row r="3540" spans="1:15">
      <c r="A3540" s="647">
        <v>3539</v>
      </c>
      <c r="B3540" s="647">
        <v>69880</v>
      </c>
      <c r="C3540" s="646" t="s">
        <v>174</v>
      </c>
      <c r="D3540" s="646">
        <v>89</v>
      </c>
      <c r="F3540" s="654" t="str">
        <f>IF(M3540="R",VLOOKUP(D3540,'Routes and Directions'!$A$2:$D$283,3,FALSE),VLOOKUP(D3540,'Routes and Directions'!$A$2:$D$283,4,FALSE))</f>
        <v>NB</v>
      </c>
      <c r="H3540" s="646">
        <v>0.154</v>
      </c>
      <c r="I3540" s="646">
        <v>4.4029999999999996</v>
      </c>
      <c r="K3540" s="646">
        <v>161.11199999999999</v>
      </c>
      <c r="L3540" s="646">
        <v>165.36099999999999</v>
      </c>
      <c r="M3540" s="646" t="s">
        <v>118</v>
      </c>
      <c r="N3540" s="657" t="s">
        <v>115</v>
      </c>
      <c r="O3540" s="646" t="s">
        <v>518</v>
      </c>
    </row>
    <row r="3541" spans="1:15">
      <c r="A3541" s="647">
        <v>3540</v>
      </c>
      <c r="B3541" s="647">
        <v>71000</v>
      </c>
      <c r="C3541" s="646" t="s">
        <v>169</v>
      </c>
      <c r="D3541" s="646">
        <v>89</v>
      </c>
      <c r="F3541" s="654" t="str">
        <f>IF(M3541="R",VLOOKUP(D3541,'Routes and Directions'!$A$2:$D$283,3,FALSE),VLOOKUP(D3541,'Routes and Directions'!$A$2:$D$283,4,FALSE))</f>
        <v>NB</v>
      </c>
      <c r="H3541" s="646">
        <v>0</v>
      </c>
      <c r="I3541" s="646">
        <v>35.593000000000004</v>
      </c>
      <c r="K3541" s="646">
        <v>165.36099999999999</v>
      </c>
      <c r="L3541" s="646">
        <v>200.95400000000001</v>
      </c>
      <c r="M3541" s="646" t="s">
        <v>118</v>
      </c>
      <c r="N3541" s="657" t="s">
        <v>115</v>
      </c>
      <c r="O3541" s="646" t="s">
        <v>518</v>
      </c>
    </row>
    <row r="3542" spans="1:15">
      <c r="A3542" s="647">
        <v>3541</v>
      </c>
      <c r="B3542" s="647">
        <v>79640</v>
      </c>
      <c r="C3542" s="646" t="s">
        <v>169</v>
      </c>
      <c r="D3542" s="646">
        <v>89</v>
      </c>
      <c r="F3542" s="654" t="str">
        <f>IF(M3542="R",VLOOKUP(D3542,'Routes and Directions'!$A$2:$D$283,3,FALSE),VLOOKUP(D3542,'Routes and Directions'!$A$2:$D$283,4,FALSE))</f>
        <v>NB</v>
      </c>
      <c r="G3542" s="646" t="s">
        <v>118</v>
      </c>
      <c r="H3542" s="646">
        <v>35.593000000000004</v>
      </c>
      <c r="I3542" s="646">
        <v>36.186</v>
      </c>
      <c r="K3542" s="646">
        <v>200.95400000000001</v>
      </c>
      <c r="L3542" s="646">
        <v>201.547</v>
      </c>
      <c r="M3542" s="646" t="s">
        <v>118</v>
      </c>
      <c r="N3542" s="657" t="s">
        <v>115</v>
      </c>
      <c r="O3542" s="646" t="s">
        <v>518</v>
      </c>
    </row>
    <row r="3543" spans="1:15">
      <c r="A3543" s="647">
        <v>3542</v>
      </c>
      <c r="B3543" s="647">
        <v>79960</v>
      </c>
      <c r="C3543" s="646" t="s">
        <v>169</v>
      </c>
      <c r="D3543" s="646">
        <v>89</v>
      </c>
      <c r="F3543" s="654" t="str">
        <f>IF(M3543="R",VLOOKUP(D3543,'Routes and Directions'!$A$2:$D$283,3,FALSE),VLOOKUP(D3543,'Routes and Directions'!$A$2:$D$283,4,FALSE))</f>
        <v>NB</v>
      </c>
      <c r="H3543" s="646">
        <v>36.201000000000001</v>
      </c>
      <c r="I3543" s="646">
        <v>43.344999999999999</v>
      </c>
      <c r="K3543" s="646">
        <v>201.547</v>
      </c>
      <c r="L3543" s="646">
        <v>208.691</v>
      </c>
      <c r="M3543" s="646" t="s">
        <v>118</v>
      </c>
      <c r="N3543" s="657" t="s">
        <v>115</v>
      </c>
      <c r="O3543" s="646" t="s">
        <v>518</v>
      </c>
    </row>
    <row r="3544" spans="1:15">
      <c r="A3544" s="647">
        <v>3543</v>
      </c>
      <c r="B3544" s="647">
        <v>82680</v>
      </c>
      <c r="C3544" s="646" t="s">
        <v>170</v>
      </c>
      <c r="D3544" s="646">
        <v>89</v>
      </c>
      <c r="F3544" s="654" t="str">
        <f>IF(M3544="R",VLOOKUP(D3544,'Routes and Directions'!$A$2:$D$283,3,FALSE),VLOOKUP(D3544,'Routes and Directions'!$A$2:$D$283,4,FALSE))</f>
        <v>NB</v>
      </c>
      <c r="H3544" s="646">
        <v>0</v>
      </c>
      <c r="I3544" s="646">
        <v>1.2090000000000001</v>
      </c>
      <c r="K3544" s="646">
        <v>208.691</v>
      </c>
      <c r="L3544" s="646">
        <v>209.9</v>
      </c>
      <c r="M3544" s="646" t="s">
        <v>118</v>
      </c>
      <c r="N3544" s="657" t="s">
        <v>115</v>
      </c>
      <c r="O3544" s="646" t="s">
        <v>518</v>
      </c>
    </row>
    <row r="3545" spans="1:15">
      <c r="A3545" s="647">
        <v>3544</v>
      </c>
      <c r="B3545" s="647">
        <v>83480</v>
      </c>
      <c r="C3545" s="646" t="s">
        <v>170</v>
      </c>
      <c r="D3545" s="646">
        <v>89</v>
      </c>
      <c r="F3545" s="654" t="str">
        <f>IF(M3545="R",VLOOKUP(D3545,'Routes and Directions'!$A$2:$D$283,3,FALSE),VLOOKUP(D3545,'Routes and Directions'!$A$2:$D$283,4,FALSE))</f>
        <v>NB</v>
      </c>
      <c r="G3545" s="646" t="s">
        <v>118</v>
      </c>
      <c r="H3545" s="646">
        <v>1.2090000000000001</v>
      </c>
      <c r="I3545" s="646">
        <v>1.744</v>
      </c>
      <c r="K3545" s="646">
        <v>209.9</v>
      </c>
      <c r="L3545" s="646">
        <v>210.435</v>
      </c>
      <c r="M3545" s="646" t="s">
        <v>118</v>
      </c>
      <c r="N3545" s="657" t="s">
        <v>115</v>
      </c>
      <c r="O3545" s="646" t="s">
        <v>518</v>
      </c>
    </row>
    <row r="3546" spans="1:15">
      <c r="A3546" s="647">
        <v>3545</v>
      </c>
      <c r="B3546" s="647">
        <v>83640</v>
      </c>
      <c r="C3546" s="646" t="s">
        <v>170</v>
      </c>
      <c r="D3546" s="646">
        <v>89</v>
      </c>
      <c r="F3546" s="654" t="str">
        <f>IF(M3546="R",VLOOKUP(D3546,'Routes and Directions'!$A$2:$D$283,3,FALSE),VLOOKUP(D3546,'Routes and Directions'!$A$2:$D$283,4,FALSE))</f>
        <v>NB</v>
      </c>
      <c r="H3546" s="646">
        <v>1.8</v>
      </c>
      <c r="I3546" s="646">
        <v>23.811</v>
      </c>
      <c r="K3546" s="646">
        <v>210.435</v>
      </c>
      <c r="L3546" s="646">
        <v>232.446</v>
      </c>
      <c r="M3546" s="646" t="s">
        <v>118</v>
      </c>
      <c r="N3546" s="657" t="s">
        <v>115</v>
      </c>
      <c r="O3546" s="646" t="s">
        <v>518</v>
      </c>
    </row>
    <row r="3547" spans="1:15">
      <c r="A3547" s="647">
        <v>3546</v>
      </c>
      <c r="B3547" s="647">
        <v>92920</v>
      </c>
      <c r="C3547" s="646" t="s">
        <v>170</v>
      </c>
      <c r="D3547" s="646">
        <v>89</v>
      </c>
      <c r="F3547" s="654" t="str">
        <f>IF(M3547="R",VLOOKUP(D3547,'Routes and Directions'!$A$2:$D$283,3,FALSE),VLOOKUP(D3547,'Routes and Directions'!$A$2:$D$283,4,FALSE))</f>
        <v>NB</v>
      </c>
      <c r="H3547" s="646">
        <v>24.007000000000001</v>
      </c>
      <c r="I3547" s="646">
        <v>34.146999999999998</v>
      </c>
      <c r="K3547" s="646">
        <v>232.446</v>
      </c>
      <c r="L3547" s="646">
        <v>242.58600000000001</v>
      </c>
      <c r="M3547" s="646" t="s">
        <v>118</v>
      </c>
      <c r="N3547" s="657" t="s">
        <v>115</v>
      </c>
      <c r="O3547" s="646" t="s">
        <v>518</v>
      </c>
    </row>
    <row r="3548" spans="1:15">
      <c r="A3548" s="647">
        <v>3547</v>
      </c>
      <c r="B3548" s="647">
        <v>98840</v>
      </c>
      <c r="C3548" s="646" t="s">
        <v>170</v>
      </c>
      <c r="D3548" s="646">
        <v>89</v>
      </c>
      <c r="F3548" s="654" t="str">
        <f>IF(M3548="R",VLOOKUP(D3548,'Routes and Directions'!$A$2:$D$283,3,FALSE),VLOOKUP(D3548,'Routes and Directions'!$A$2:$D$283,4,FALSE))</f>
        <v>NB</v>
      </c>
      <c r="G3548" s="646" t="s">
        <v>118</v>
      </c>
      <c r="H3548" s="646">
        <v>34.146999999999998</v>
      </c>
      <c r="I3548" s="646">
        <v>34.622</v>
      </c>
      <c r="K3548" s="646">
        <v>242.58600000000001</v>
      </c>
      <c r="L3548" s="646">
        <v>243.06100000000001</v>
      </c>
      <c r="M3548" s="646" t="s">
        <v>118</v>
      </c>
      <c r="N3548" s="657" t="s">
        <v>115</v>
      </c>
      <c r="O3548" s="646" t="s">
        <v>518</v>
      </c>
    </row>
    <row r="3549" spans="1:15">
      <c r="A3549" s="647">
        <v>3548</v>
      </c>
      <c r="B3549" s="647">
        <v>100</v>
      </c>
      <c r="C3549" s="646" t="s">
        <v>208</v>
      </c>
      <c r="D3549" s="646">
        <v>89</v>
      </c>
      <c r="F3549" s="654" t="str">
        <f>IF(M3549="R",VLOOKUP(D3549,'Routes and Directions'!$A$2:$D$283,3,FALSE),VLOOKUP(D3549,'Routes and Directions'!$A$2:$D$283,4,FALSE))</f>
        <v>SB</v>
      </c>
      <c r="H3549" s="646">
        <v>0</v>
      </c>
      <c r="I3549" s="646">
        <v>7.5960000000000001</v>
      </c>
      <c r="K3549" s="646">
        <v>0</v>
      </c>
      <c r="L3549" s="646">
        <v>7.5960000000000001</v>
      </c>
      <c r="M3549" s="646" t="s">
        <v>121</v>
      </c>
      <c r="N3549" s="657" t="s">
        <v>115</v>
      </c>
      <c r="O3549" s="646" t="s">
        <v>519</v>
      </c>
    </row>
    <row r="3550" spans="1:15">
      <c r="A3550" s="647">
        <v>3549</v>
      </c>
      <c r="B3550" s="647">
        <v>4700</v>
      </c>
      <c r="C3550" s="646" t="s">
        <v>209</v>
      </c>
      <c r="D3550" s="646">
        <v>89</v>
      </c>
      <c r="F3550" s="654" t="str">
        <f>IF(M3550="R",VLOOKUP(D3550,'Routes and Directions'!$A$2:$D$283,3,FALSE),VLOOKUP(D3550,'Routes and Directions'!$A$2:$D$283,4,FALSE))</f>
        <v>SB</v>
      </c>
      <c r="H3550" s="646">
        <v>0</v>
      </c>
      <c r="I3550" s="646">
        <v>15.462</v>
      </c>
      <c r="K3550" s="646">
        <v>7.5960000000000001</v>
      </c>
      <c r="L3550" s="646">
        <v>23.058</v>
      </c>
      <c r="M3550" s="646" t="s">
        <v>121</v>
      </c>
      <c r="N3550" s="657" t="s">
        <v>115</v>
      </c>
      <c r="O3550" s="646" t="s">
        <v>519</v>
      </c>
    </row>
    <row r="3551" spans="1:15">
      <c r="A3551" s="647">
        <v>3550</v>
      </c>
      <c r="B3551" s="647">
        <v>8600</v>
      </c>
      <c r="C3551" s="646" t="s">
        <v>209</v>
      </c>
      <c r="D3551" s="646">
        <v>89</v>
      </c>
      <c r="F3551" s="654" t="str">
        <f>IF(M3551="R",VLOOKUP(D3551,'Routes and Directions'!$A$2:$D$283,3,FALSE),VLOOKUP(D3551,'Routes and Directions'!$A$2:$D$283,4,FALSE))</f>
        <v>SB</v>
      </c>
      <c r="G3551" s="646" t="s">
        <v>118</v>
      </c>
      <c r="H3551" s="646">
        <v>15.462</v>
      </c>
      <c r="I3551" s="646">
        <v>20.748000000000001</v>
      </c>
      <c r="K3551" s="646">
        <v>23.058</v>
      </c>
      <c r="L3551" s="646">
        <v>28.344000000000001</v>
      </c>
      <c r="M3551" s="646" t="s">
        <v>121</v>
      </c>
      <c r="N3551" s="657" t="s">
        <v>115</v>
      </c>
      <c r="O3551" s="646" t="s">
        <v>519</v>
      </c>
    </row>
    <row r="3552" spans="1:15">
      <c r="A3552" s="647">
        <v>3551</v>
      </c>
      <c r="B3552" s="647">
        <v>13100</v>
      </c>
      <c r="C3552" s="646" t="s">
        <v>209</v>
      </c>
      <c r="D3552" s="646">
        <v>89</v>
      </c>
      <c r="F3552" s="654" t="str">
        <f>IF(M3552="R",VLOOKUP(D3552,'Routes and Directions'!$A$2:$D$283,3,FALSE),VLOOKUP(D3552,'Routes and Directions'!$A$2:$D$283,4,FALSE))</f>
        <v>SB</v>
      </c>
      <c r="H3552" s="646">
        <v>20.9</v>
      </c>
      <c r="I3552" s="646">
        <v>21.366</v>
      </c>
      <c r="K3552" s="646">
        <v>28.344000000000001</v>
      </c>
      <c r="L3552" s="646">
        <v>28.81</v>
      </c>
      <c r="M3552" s="646" t="s">
        <v>121</v>
      </c>
      <c r="N3552" s="657" t="s">
        <v>115</v>
      </c>
      <c r="O3552" s="646" t="s">
        <v>519</v>
      </c>
    </row>
    <row r="3553" spans="1:15">
      <c r="A3553" s="647">
        <v>3552</v>
      </c>
      <c r="B3553" s="647">
        <v>16250</v>
      </c>
      <c r="C3553" s="646" t="s">
        <v>209</v>
      </c>
      <c r="D3553" s="646">
        <v>89</v>
      </c>
      <c r="F3553" s="654" t="str">
        <f>IF(M3553="R",VLOOKUP(D3553,'Routes and Directions'!$A$2:$D$283,3,FALSE),VLOOKUP(D3553,'Routes and Directions'!$A$2:$D$283,4,FALSE))</f>
        <v>SB</v>
      </c>
      <c r="H3553" s="646">
        <v>21.376000000000001</v>
      </c>
      <c r="I3553" s="646">
        <v>23.972000000000001</v>
      </c>
      <c r="K3553" s="646">
        <v>28.81</v>
      </c>
      <c r="L3553" s="646">
        <v>31.405999999999999</v>
      </c>
      <c r="M3553" s="646" t="s">
        <v>121</v>
      </c>
      <c r="N3553" s="657" t="s">
        <v>115</v>
      </c>
      <c r="O3553" s="646" t="s">
        <v>519</v>
      </c>
    </row>
    <row r="3554" spans="1:15">
      <c r="A3554" s="647">
        <v>3553</v>
      </c>
      <c r="B3554" s="647">
        <v>17300</v>
      </c>
      <c r="C3554" s="646" t="s">
        <v>175</v>
      </c>
      <c r="D3554" s="646">
        <v>89</v>
      </c>
      <c r="F3554" s="654" t="str">
        <f>IF(M3554="R",VLOOKUP(D3554,'Routes and Directions'!$A$2:$D$283,3,FALSE),VLOOKUP(D3554,'Routes and Directions'!$A$2:$D$283,4,FALSE))</f>
        <v>SB</v>
      </c>
      <c r="H3554" s="646">
        <v>0</v>
      </c>
      <c r="I3554" s="646">
        <v>8.5500000000000007</v>
      </c>
      <c r="K3554" s="646">
        <v>31.405999999999999</v>
      </c>
      <c r="L3554" s="646">
        <v>39.956000000000003</v>
      </c>
      <c r="M3554" s="646" t="s">
        <v>121</v>
      </c>
      <c r="N3554" s="657" t="s">
        <v>115</v>
      </c>
      <c r="O3554" s="646" t="s">
        <v>519</v>
      </c>
    </row>
    <row r="3555" spans="1:15">
      <c r="A3555" s="647">
        <v>3554</v>
      </c>
      <c r="B3555" s="647">
        <v>19500</v>
      </c>
      <c r="C3555" s="646" t="s">
        <v>175</v>
      </c>
      <c r="D3555" s="646">
        <v>89</v>
      </c>
      <c r="F3555" s="654" t="str">
        <f>IF(M3555="R",VLOOKUP(D3555,'Routes and Directions'!$A$2:$D$283,3,FALSE),VLOOKUP(D3555,'Routes and Directions'!$A$2:$D$283,4,FALSE))</f>
        <v>SB</v>
      </c>
      <c r="H3555" s="646">
        <v>8.56</v>
      </c>
      <c r="I3555" s="646">
        <v>9.9049999999999994</v>
      </c>
      <c r="K3555" s="646">
        <v>39.956000000000003</v>
      </c>
      <c r="L3555" s="646">
        <v>41.301000000000002</v>
      </c>
      <c r="M3555" s="646" t="s">
        <v>121</v>
      </c>
      <c r="N3555" s="657" t="s">
        <v>123</v>
      </c>
      <c r="O3555" s="646" t="s">
        <v>519</v>
      </c>
    </row>
    <row r="3556" spans="1:15">
      <c r="A3556" s="647">
        <v>3555</v>
      </c>
      <c r="B3556" s="647">
        <v>19500</v>
      </c>
      <c r="C3556" s="646" t="s">
        <v>175</v>
      </c>
      <c r="D3556" s="646">
        <v>89</v>
      </c>
      <c r="F3556" s="654" t="str">
        <f>IF(M3556="R",VLOOKUP(D3556,'Routes and Directions'!$A$2:$D$283,3,FALSE),VLOOKUP(D3556,'Routes and Directions'!$A$2:$D$283,4,FALSE))</f>
        <v>SB</v>
      </c>
      <c r="H3556" s="646">
        <v>9.9049999999999994</v>
      </c>
      <c r="I3556" s="646">
        <v>17.361999999999998</v>
      </c>
      <c r="K3556" s="646">
        <v>41.301000000000002</v>
      </c>
      <c r="L3556" s="646">
        <v>48.758000000000003</v>
      </c>
      <c r="M3556" s="646" t="s">
        <v>121</v>
      </c>
      <c r="N3556" s="657" t="s">
        <v>115</v>
      </c>
      <c r="O3556" s="646" t="s">
        <v>519</v>
      </c>
    </row>
    <row r="3557" spans="1:15">
      <c r="A3557" s="647">
        <v>3556</v>
      </c>
      <c r="B3557" s="647">
        <v>24230</v>
      </c>
      <c r="C3557" s="646" t="s">
        <v>175</v>
      </c>
      <c r="D3557" s="646">
        <v>89</v>
      </c>
      <c r="F3557" s="654" t="str">
        <f>IF(M3557="R",VLOOKUP(D3557,'Routes and Directions'!$A$2:$D$283,3,FALSE),VLOOKUP(D3557,'Routes and Directions'!$A$2:$D$283,4,FALSE))</f>
        <v>SB</v>
      </c>
      <c r="G3557" s="646" t="s">
        <v>118</v>
      </c>
      <c r="H3557" s="646">
        <v>17.361999999999998</v>
      </c>
      <c r="I3557" s="646">
        <v>17.98</v>
      </c>
      <c r="K3557" s="646">
        <v>48.758000000000003</v>
      </c>
      <c r="L3557" s="646">
        <v>49.375999999999998</v>
      </c>
      <c r="M3557" s="646" t="s">
        <v>121</v>
      </c>
      <c r="N3557" s="657" t="s">
        <v>115</v>
      </c>
      <c r="O3557" s="646" t="s">
        <v>519</v>
      </c>
    </row>
    <row r="3558" spans="1:15">
      <c r="A3558" s="647">
        <v>3557</v>
      </c>
      <c r="B3558" s="647">
        <v>24300</v>
      </c>
      <c r="C3558" s="646" t="s">
        <v>175</v>
      </c>
      <c r="D3558" s="646">
        <v>89</v>
      </c>
      <c r="F3558" s="654" t="str">
        <f>IF(M3558="R",VLOOKUP(D3558,'Routes and Directions'!$A$2:$D$283,3,FALSE),VLOOKUP(D3558,'Routes and Directions'!$A$2:$D$283,4,FALSE))</f>
        <v>SB</v>
      </c>
      <c r="H3558" s="646">
        <v>17.98</v>
      </c>
      <c r="I3558" s="646">
        <v>27.405999999999999</v>
      </c>
      <c r="K3558" s="646">
        <v>49.375999999999998</v>
      </c>
      <c r="L3558" s="646">
        <v>58.802</v>
      </c>
      <c r="M3558" s="646" t="s">
        <v>121</v>
      </c>
      <c r="N3558" s="657" t="s">
        <v>115</v>
      </c>
      <c r="O3558" s="646" t="s">
        <v>519</v>
      </c>
    </row>
    <row r="3559" spans="1:15">
      <c r="A3559" s="647">
        <v>3558</v>
      </c>
      <c r="B3559" s="647">
        <v>27600</v>
      </c>
      <c r="C3559" s="646" t="s">
        <v>177</v>
      </c>
      <c r="D3559" s="646">
        <v>89</v>
      </c>
      <c r="F3559" s="654" t="str">
        <f>IF(M3559="R",VLOOKUP(D3559,'Routes and Directions'!$A$2:$D$283,3,FALSE),VLOOKUP(D3559,'Routes and Directions'!$A$2:$D$283,4,FALSE))</f>
        <v>SB</v>
      </c>
      <c r="H3559" s="646">
        <v>0</v>
      </c>
      <c r="I3559" s="646">
        <v>8.5009999999999994</v>
      </c>
      <c r="K3559" s="646">
        <v>58.802</v>
      </c>
      <c r="L3559" s="646">
        <v>67.302999999999997</v>
      </c>
      <c r="M3559" s="646" t="s">
        <v>121</v>
      </c>
      <c r="N3559" s="657" t="s">
        <v>115</v>
      </c>
      <c r="O3559" s="646" t="s">
        <v>519</v>
      </c>
    </row>
    <row r="3560" spans="1:15">
      <c r="A3560" s="647">
        <v>3559</v>
      </c>
      <c r="B3560" s="647">
        <v>33800</v>
      </c>
      <c r="C3560" s="646" t="s">
        <v>177</v>
      </c>
      <c r="D3560" s="646">
        <v>89</v>
      </c>
      <c r="F3560" s="654" t="str">
        <f>IF(M3560="R",VLOOKUP(D3560,'Routes and Directions'!$A$2:$D$283,3,FALSE),VLOOKUP(D3560,'Routes and Directions'!$A$2:$D$283,4,FALSE))</f>
        <v>SB</v>
      </c>
      <c r="G3560" s="646" t="s">
        <v>122</v>
      </c>
      <c r="H3560" s="646">
        <v>8.5009999999999994</v>
      </c>
      <c r="I3560" s="646">
        <v>8.6639999999999997</v>
      </c>
      <c r="K3560" s="646">
        <v>67.302999999999997</v>
      </c>
      <c r="L3560" s="646">
        <v>67.465999999999994</v>
      </c>
      <c r="M3560" s="646" t="s">
        <v>121</v>
      </c>
      <c r="N3560" s="657" t="s">
        <v>115</v>
      </c>
      <c r="O3560" s="646" t="s">
        <v>519</v>
      </c>
    </row>
    <row r="3561" spans="1:15">
      <c r="A3561" s="647">
        <v>3560</v>
      </c>
      <c r="B3561" s="647">
        <v>33800</v>
      </c>
      <c r="C3561" s="646" t="s">
        <v>177</v>
      </c>
      <c r="D3561" s="646">
        <v>89</v>
      </c>
      <c r="F3561" s="654" t="str">
        <f>IF(M3561="R",VLOOKUP(D3561,'Routes and Directions'!$A$2:$D$283,3,FALSE),VLOOKUP(D3561,'Routes and Directions'!$A$2:$D$283,4,FALSE))</f>
        <v>SB</v>
      </c>
      <c r="G3561" s="646" t="s">
        <v>122</v>
      </c>
      <c r="H3561" s="646">
        <v>8.6639999999999997</v>
      </c>
      <c r="I3561" s="646">
        <v>8.673</v>
      </c>
      <c r="K3561" s="646">
        <v>67.465999999999994</v>
      </c>
      <c r="L3561" s="646">
        <v>67.474999999999994</v>
      </c>
      <c r="M3561" s="646" t="s">
        <v>121</v>
      </c>
      <c r="N3561" s="657" t="s">
        <v>123</v>
      </c>
      <c r="O3561" s="646" t="s">
        <v>519</v>
      </c>
    </row>
    <row r="3562" spans="1:15">
      <c r="A3562" s="647">
        <v>3561</v>
      </c>
      <c r="B3562" s="647">
        <v>34300</v>
      </c>
      <c r="C3562" s="646" t="s">
        <v>177</v>
      </c>
      <c r="D3562" s="646">
        <v>89</v>
      </c>
      <c r="F3562" s="654" t="str">
        <f>IF(M3562="R",VLOOKUP(D3562,'Routes and Directions'!$A$2:$D$283,3,FALSE),VLOOKUP(D3562,'Routes and Directions'!$A$2:$D$283,4,FALSE))</f>
        <v>SB</v>
      </c>
      <c r="H3562" s="646">
        <v>8.6140000000000008</v>
      </c>
      <c r="I3562" s="646">
        <v>8.8249999999999993</v>
      </c>
      <c r="K3562" s="646">
        <v>67.474999999999994</v>
      </c>
      <c r="L3562" s="646">
        <v>67.686000000000007</v>
      </c>
      <c r="M3562" s="646" t="s">
        <v>121</v>
      </c>
      <c r="N3562" s="657" t="s">
        <v>123</v>
      </c>
      <c r="O3562" s="646" t="s">
        <v>519</v>
      </c>
    </row>
    <row r="3563" spans="1:15">
      <c r="A3563" s="647">
        <v>3562</v>
      </c>
      <c r="B3563" s="647">
        <v>34300</v>
      </c>
      <c r="C3563" s="646" t="s">
        <v>177</v>
      </c>
      <c r="D3563" s="646">
        <v>89</v>
      </c>
      <c r="F3563" s="654" t="str">
        <f>IF(M3563="R",VLOOKUP(D3563,'Routes and Directions'!$A$2:$D$283,3,FALSE),VLOOKUP(D3563,'Routes and Directions'!$A$2:$D$283,4,FALSE))</f>
        <v>SB</v>
      </c>
      <c r="H3563" s="646">
        <v>8.8249999999999993</v>
      </c>
      <c r="I3563" s="646">
        <v>21.677</v>
      </c>
      <c r="K3563" s="646">
        <v>67.686000000000007</v>
      </c>
      <c r="L3563" s="646">
        <v>80.537999999999997</v>
      </c>
      <c r="M3563" s="646" t="s">
        <v>121</v>
      </c>
      <c r="N3563" s="657" t="s">
        <v>115</v>
      </c>
      <c r="O3563" s="646" t="s">
        <v>519</v>
      </c>
    </row>
    <row r="3564" spans="1:15">
      <c r="A3564" s="647">
        <v>3563</v>
      </c>
      <c r="B3564" s="647">
        <v>37400</v>
      </c>
      <c r="C3564" s="646" t="s">
        <v>176</v>
      </c>
      <c r="D3564" s="646">
        <v>89</v>
      </c>
      <c r="F3564" s="654" t="str">
        <f>IF(M3564="R",VLOOKUP(D3564,'Routes and Directions'!$A$2:$D$283,3,FALSE),VLOOKUP(D3564,'Routes and Directions'!$A$2:$D$283,4,FALSE))</f>
        <v>SB</v>
      </c>
      <c r="H3564" s="646">
        <v>0</v>
      </c>
      <c r="I3564" s="646">
        <v>0.26800000000000002</v>
      </c>
      <c r="K3564" s="646">
        <v>80.537999999999997</v>
      </c>
      <c r="L3564" s="646">
        <v>80.805999999999997</v>
      </c>
      <c r="M3564" s="646" t="s">
        <v>121</v>
      </c>
      <c r="N3564" s="657" t="s">
        <v>115</v>
      </c>
      <c r="O3564" s="646" t="s">
        <v>519</v>
      </c>
    </row>
    <row r="3565" spans="1:15">
      <c r="A3565" s="647">
        <v>3564</v>
      </c>
      <c r="B3565" s="647">
        <v>37400</v>
      </c>
      <c r="C3565" s="646" t="s">
        <v>176</v>
      </c>
      <c r="D3565" s="646">
        <v>89</v>
      </c>
      <c r="F3565" s="654" t="str">
        <f>IF(M3565="R",VLOOKUP(D3565,'Routes and Directions'!$A$2:$D$283,3,FALSE),VLOOKUP(D3565,'Routes and Directions'!$A$2:$D$283,4,FALSE))</f>
        <v>SB</v>
      </c>
      <c r="H3565" s="646">
        <v>0.26800000000000002</v>
      </c>
      <c r="I3565" s="646">
        <v>0.52900000000000003</v>
      </c>
      <c r="K3565" s="646">
        <v>80.805999999999997</v>
      </c>
      <c r="L3565" s="646">
        <v>81.066999999999993</v>
      </c>
      <c r="M3565" s="646" t="s">
        <v>121</v>
      </c>
      <c r="N3565" s="657" t="s">
        <v>123</v>
      </c>
      <c r="O3565" s="646" t="s">
        <v>519</v>
      </c>
    </row>
    <row r="3566" spans="1:15">
      <c r="A3566" s="647">
        <v>3565</v>
      </c>
      <c r="B3566" s="647">
        <v>38000</v>
      </c>
      <c r="C3566" s="646" t="s">
        <v>176</v>
      </c>
      <c r="D3566" s="646">
        <v>89</v>
      </c>
      <c r="F3566" s="654" t="str">
        <f>IF(M3566="R",VLOOKUP(D3566,'Routes and Directions'!$A$2:$D$283,3,FALSE),VLOOKUP(D3566,'Routes and Directions'!$A$2:$D$283,4,FALSE))</f>
        <v>SB</v>
      </c>
      <c r="G3566" s="646" t="s">
        <v>118</v>
      </c>
      <c r="H3566" s="646">
        <v>0.53</v>
      </c>
      <c r="I3566" s="646">
        <v>1.1080000000000001</v>
      </c>
      <c r="K3566" s="646">
        <v>81.066999999999993</v>
      </c>
      <c r="L3566" s="646">
        <v>81.644999999999996</v>
      </c>
      <c r="M3566" s="646" t="s">
        <v>121</v>
      </c>
      <c r="N3566" s="657" t="s">
        <v>115</v>
      </c>
      <c r="O3566" s="646" t="s">
        <v>519</v>
      </c>
    </row>
    <row r="3567" spans="1:15">
      <c r="A3567" s="647">
        <v>3566</v>
      </c>
      <c r="B3567" s="647">
        <v>38510</v>
      </c>
      <c r="C3567" s="646" t="s">
        <v>176</v>
      </c>
      <c r="D3567" s="646">
        <v>89</v>
      </c>
      <c r="F3567" s="654" t="str">
        <f>IF(M3567="R",VLOOKUP(D3567,'Routes and Directions'!$A$2:$D$283,3,FALSE),VLOOKUP(D3567,'Routes and Directions'!$A$2:$D$283,4,FALSE))</f>
        <v>SB</v>
      </c>
      <c r="H3567" s="646">
        <v>1.1379999999999999</v>
      </c>
      <c r="I3567" s="646">
        <v>8.702</v>
      </c>
      <c r="K3567" s="646">
        <v>81.644999999999996</v>
      </c>
      <c r="L3567" s="646">
        <v>89.209000000000003</v>
      </c>
      <c r="M3567" s="646" t="s">
        <v>121</v>
      </c>
      <c r="N3567" s="657" t="s">
        <v>115</v>
      </c>
      <c r="O3567" s="646" t="s">
        <v>519</v>
      </c>
    </row>
    <row r="3568" spans="1:15">
      <c r="A3568" s="647">
        <v>3567</v>
      </c>
      <c r="B3568" s="647">
        <v>41600</v>
      </c>
      <c r="C3568" s="646" t="s">
        <v>179</v>
      </c>
      <c r="D3568" s="646">
        <v>89</v>
      </c>
      <c r="F3568" s="654" t="str">
        <f>IF(M3568="R",VLOOKUP(D3568,'Routes and Directions'!$A$2:$D$283,3,FALSE),VLOOKUP(D3568,'Routes and Directions'!$A$2:$D$283,4,FALSE))</f>
        <v>SB</v>
      </c>
      <c r="H3568" s="646">
        <v>0</v>
      </c>
      <c r="I3568" s="646">
        <v>29.584</v>
      </c>
      <c r="K3568" s="646">
        <v>89.209000000000003</v>
      </c>
      <c r="L3568" s="646">
        <v>118.79300000000001</v>
      </c>
      <c r="M3568" s="646" t="s">
        <v>121</v>
      </c>
      <c r="N3568" s="657" t="s">
        <v>115</v>
      </c>
      <c r="O3568" s="646" t="s">
        <v>519</v>
      </c>
    </row>
    <row r="3569" spans="1:15">
      <c r="A3569" s="647">
        <v>3568</v>
      </c>
      <c r="B3569" s="647">
        <v>50000</v>
      </c>
      <c r="C3569" s="646" t="s">
        <v>168</v>
      </c>
      <c r="D3569" s="646">
        <v>89</v>
      </c>
      <c r="F3569" s="654" t="str">
        <f>IF(M3569="R",VLOOKUP(D3569,'Routes and Directions'!$A$2:$D$283,3,FALSE),VLOOKUP(D3569,'Routes and Directions'!$A$2:$D$283,4,FALSE))</f>
        <v>SB</v>
      </c>
      <c r="H3569" s="646">
        <v>0</v>
      </c>
      <c r="I3569" s="646">
        <v>8.7100000000000009</v>
      </c>
      <c r="K3569" s="646">
        <v>118.79300000000001</v>
      </c>
      <c r="L3569" s="646">
        <v>127.503</v>
      </c>
      <c r="M3569" s="646" t="s">
        <v>121</v>
      </c>
      <c r="N3569" s="657" t="s">
        <v>115</v>
      </c>
      <c r="O3569" s="646" t="s">
        <v>519</v>
      </c>
    </row>
    <row r="3570" spans="1:15">
      <c r="A3570" s="647">
        <v>3569</v>
      </c>
      <c r="B3570" s="647">
        <v>55880</v>
      </c>
      <c r="C3570" s="646" t="s">
        <v>168</v>
      </c>
      <c r="D3570" s="646">
        <v>89</v>
      </c>
      <c r="F3570" s="654" t="str">
        <f>IF(M3570="R",VLOOKUP(D3570,'Routes and Directions'!$A$2:$D$283,3,FALSE),VLOOKUP(D3570,'Routes and Directions'!$A$2:$D$283,4,FALSE))</f>
        <v>SB</v>
      </c>
      <c r="H3570" s="646">
        <v>8.7200000000000006</v>
      </c>
      <c r="I3570" s="646">
        <v>37.393999999999998</v>
      </c>
      <c r="K3570" s="646">
        <v>127.503</v>
      </c>
      <c r="L3570" s="646">
        <v>156.17699999999999</v>
      </c>
      <c r="M3570" s="646" t="s">
        <v>121</v>
      </c>
      <c r="N3570" s="657" t="s">
        <v>115</v>
      </c>
      <c r="O3570" s="646" t="s">
        <v>519</v>
      </c>
    </row>
    <row r="3571" spans="1:15">
      <c r="A3571" s="647">
        <v>3570</v>
      </c>
      <c r="B3571" s="647">
        <v>68060</v>
      </c>
      <c r="C3571" s="646" t="s">
        <v>168</v>
      </c>
      <c r="D3571" s="646">
        <v>89</v>
      </c>
      <c r="F3571" s="654" t="str">
        <f>IF(M3571="R",VLOOKUP(D3571,'Routes and Directions'!$A$2:$D$283,3,FALSE),VLOOKUP(D3571,'Routes and Directions'!$A$2:$D$283,4,FALSE))</f>
        <v>SB</v>
      </c>
      <c r="G3571" s="646" t="s">
        <v>118</v>
      </c>
      <c r="H3571" s="646">
        <v>37.393999999999998</v>
      </c>
      <c r="I3571" s="646">
        <v>38.151000000000003</v>
      </c>
      <c r="K3571" s="646">
        <v>156.17699999999999</v>
      </c>
      <c r="L3571" s="646">
        <v>156.934</v>
      </c>
      <c r="M3571" s="646" t="s">
        <v>121</v>
      </c>
      <c r="N3571" s="657" t="s">
        <v>115</v>
      </c>
      <c r="O3571" s="646" t="s">
        <v>519</v>
      </c>
    </row>
    <row r="3572" spans="1:15">
      <c r="A3572" s="647">
        <v>3571</v>
      </c>
      <c r="B3572" s="647">
        <v>68060</v>
      </c>
      <c r="C3572" s="646" t="s">
        <v>168</v>
      </c>
      <c r="D3572" s="646">
        <v>89</v>
      </c>
      <c r="F3572" s="654" t="str">
        <f>IF(M3572="R",VLOOKUP(D3572,'Routes and Directions'!$A$2:$D$283,3,FALSE),VLOOKUP(D3572,'Routes and Directions'!$A$2:$D$283,4,FALSE))</f>
        <v>SB</v>
      </c>
      <c r="G3572" s="646" t="s">
        <v>118</v>
      </c>
      <c r="H3572" s="646">
        <v>38.151000000000003</v>
      </c>
      <c r="I3572" s="646">
        <v>39.040999999999997</v>
      </c>
      <c r="K3572" s="646">
        <v>156.934</v>
      </c>
      <c r="L3572" s="646">
        <v>157.82400000000001</v>
      </c>
      <c r="M3572" s="646" t="s">
        <v>121</v>
      </c>
      <c r="N3572" s="657" t="s">
        <v>123</v>
      </c>
      <c r="O3572" s="646" t="s">
        <v>519</v>
      </c>
    </row>
    <row r="3573" spans="1:15">
      <c r="A3573" s="647">
        <v>3572</v>
      </c>
      <c r="B3573" s="647">
        <v>68060</v>
      </c>
      <c r="C3573" s="646" t="s">
        <v>168</v>
      </c>
      <c r="D3573" s="646">
        <v>89</v>
      </c>
      <c r="F3573" s="654" t="str">
        <f>IF(M3573="R",VLOOKUP(D3573,'Routes and Directions'!$A$2:$D$283,3,FALSE),VLOOKUP(D3573,'Routes and Directions'!$A$2:$D$283,4,FALSE))</f>
        <v>SB</v>
      </c>
      <c r="G3573" s="646" t="s">
        <v>118</v>
      </c>
      <c r="H3573" s="646">
        <v>39.040999999999997</v>
      </c>
      <c r="I3573" s="646">
        <v>42.185000000000002</v>
      </c>
      <c r="K3573" s="646">
        <v>157.82400000000001</v>
      </c>
      <c r="L3573" s="646">
        <v>160.96799999999999</v>
      </c>
      <c r="M3573" s="646" t="s">
        <v>121</v>
      </c>
      <c r="N3573" s="657" t="s">
        <v>115</v>
      </c>
      <c r="O3573" s="646" t="s">
        <v>519</v>
      </c>
    </row>
    <row r="3574" spans="1:15">
      <c r="A3574" s="647">
        <v>3573</v>
      </c>
      <c r="B3574" s="647">
        <v>69740</v>
      </c>
      <c r="C3574" s="646" t="s">
        <v>174</v>
      </c>
      <c r="D3574" s="646">
        <v>89</v>
      </c>
      <c r="F3574" s="654" t="str">
        <f>IF(M3574="R",VLOOKUP(D3574,'Routes and Directions'!$A$2:$D$283,3,FALSE),VLOOKUP(D3574,'Routes and Directions'!$A$2:$D$283,4,FALSE))</f>
        <v>SB</v>
      </c>
      <c r="G3574" s="646" t="s">
        <v>118</v>
      </c>
      <c r="H3574" s="646">
        <v>0.01</v>
      </c>
      <c r="I3574" s="646">
        <v>0.154</v>
      </c>
      <c r="K3574" s="646">
        <v>160.96799999999999</v>
      </c>
      <c r="L3574" s="646">
        <v>161.11199999999999</v>
      </c>
      <c r="M3574" s="646" t="s">
        <v>121</v>
      </c>
      <c r="N3574" s="657" t="s">
        <v>115</v>
      </c>
      <c r="O3574" s="646" t="s">
        <v>519</v>
      </c>
    </row>
    <row r="3575" spans="1:15">
      <c r="A3575" s="647">
        <v>3574</v>
      </c>
      <c r="B3575" s="647">
        <v>69880</v>
      </c>
      <c r="C3575" s="646" t="s">
        <v>174</v>
      </c>
      <c r="D3575" s="646">
        <v>89</v>
      </c>
      <c r="F3575" s="654" t="str">
        <f>IF(M3575="R",VLOOKUP(D3575,'Routes and Directions'!$A$2:$D$283,3,FALSE),VLOOKUP(D3575,'Routes and Directions'!$A$2:$D$283,4,FALSE))</f>
        <v>SB</v>
      </c>
      <c r="H3575" s="646">
        <v>0.154</v>
      </c>
      <c r="I3575" s="646">
        <v>4.4029999999999996</v>
      </c>
      <c r="K3575" s="646">
        <v>161.11199999999999</v>
      </c>
      <c r="L3575" s="646">
        <v>165.36099999999999</v>
      </c>
      <c r="M3575" s="646" t="s">
        <v>121</v>
      </c>
      <c r="N3575" s="657" t="s">
        <v>115</v>
      </c>
      <c r="O3575" s="646" t="s">
        <v>519</v>
      </c>
    </row>
    <row r="3576" spans="1:15">
      <c r="A3576" s="647">
        <v>3575</v>
      </c>
      <c r="B3576" s="647">
        <v>71000</v>
      </c>
      <c r="C3576" s="646" t="s">
        <v>169</v>
      </c>
      <c r="D3576" s="646">
        <v>89</v>
      </c>
      <c r="F3576" s="654" t="str">
        <f>IF(M3576="R",VLOOKUP(D3576,'Routes and Directions'!$A$2:$D$283,3,FALSE),VLOOKUP(D3576,'Routes and Directions'!$A$2:$D$283,4,FALSE))</f>
        <v>SB</v>
      </c>
      <c r="H3576" s="646">
        <v>0</v>
      </c>
      <c r="I3576" s="646">
        <v>35.593000000000004</v>
      </c>
      <c r="K3576" s="646">
        <v>165.36099999999999</v>
      </c>
      <c r="L3576" s="646">
        <v>200.95400000000001</v>
      </c>
      <c r="M3576" s="646" t="s">
        <v>121</v>
      </c>
      <c r="N3576" s="657" t="s">
        <v>115</v>
      </c>
      <c r="O3576" s="646" t="s">
        <v>519</v>
      </c>
    </row>
    <row r="3577" spans="1:15">
      <c r="A3577" s="647">
        <v>3576</v>
      </c>
      <c r="B3577" s="647">
        <v>79640</v>
      </c>
      <c r="C3577" s="646" t="s">
        <v>169</v>
      </c>
      <c r="D3577" s="646">
        <v>89</v>
      </c>
      <c r="F3577" s="654" t="str">
        <f>IF(M3577="R",VLOOKUP(D3577,'Routes and Directions'!$A$2:$D$283,3,FALSE),VLOOKUP(D3577,'Routes and Directions'!$A$2:$D$283,4,FALSE))</f>
        <v>SB</v>
      </c>
      <c r="G3577" s="646" t="s">
        <v>118</v>
      </c>
      <c r="H3577" s="646">
        <v>35.593000000000004</v>
      </c>
      <c r="I3577" s="646">
        <v>36.186</v>
      </c>
      <c r="K3577" s="646">
        <v>200.95400000000001</v>
      </c>
      <c r="L3577" s="646">
        <v>201.547</v>
      </c>
      <c r="M3577" s="646" t="s">
        <v>121</v>
      </c>
      <c r="N3577" s="657" t="s">
        <v>115</v>
      </c>
      <c r="O3577" s="646" t="s">
        <v>519</v>
      </c>
    </row>
    <row r="3578" spans="1:15">
      <c r="A3578" s="647">
        <v>3577</v>
      </c>
      <c r="B3578" s="647">
        <v>79960</v>
      </c>
      <c r="C3578" s="646" t="s">
        <v>169</v>
      </c>
      <c r="D3578" s="646">
        <v>89</v>
      </c>
      <c r="F3578" s="654" t="str">
        <f>IF(M3578="R",VLOOKUP(D3578,'Routes and Directions'!$A$2:$D$283,3,FALSE),VLOOKUP(D3578,'Routes and Directions'!$A$2:$D$283,4,FALSE))</f>
        <v>SB</v>
      </c>
      <c r="H3578" s="646">
        <v>36.201000000000001</v>
      </c>
      <c r="I3578" s="646">
        <v>43.344999999999999</v>
      </c>
      <c r="K3578" s="646">
        <v>201.547</v>
      </c>
      <c r="L3578" s="646">
        <v>208.691</v>
      </c>
      <c r="M3578" s="646" t="s">
        <v>121</v>
      </c>
      <c r="N3578" s="657" t="s">
        <v>115</v>
      </c>
      <c r="O3578" s="646" t="s">
        <v>519</v>
      </c>
    </row>
    <row r="3579" spans="1:15">
      <c r="A3579" s="647">
        <v>3578</v>
      </c>
      <c r="B3579" s="647">
        <v>82680</v>
      </c>
      <c r="C3579" s="646" t="s">
        <v>170</v>
      </c>
      <c r="D3579" s="646">
        <v>89</v>
      </c>
      <c r="F3579" s="654" t="str">
        <f>IF(M3579="R",VLOOKUP(D3579,'Routes and Directions'!$A$2:$D$283,3,FALSE),VLOOKUP(D3579,'Routes and Directions'!$A$2:$D$283,4,FALSE))</f>
        <v>SB</v>
      </c>
      <c r="H3579" s="646">
        <v>0</v>
      </c>
      <c r="I3579" s="646">
        <v>1.2090000000000001</v>
      </c>
      <c r="K3579" s="646">
        <v>208.691</v>
      </c>
      <c r="L3579" s="646">
        <v>209.9</v>
      </c>
      <c r="M3579" s="646" t="s">
        <v>121</v>
      </c>
      <c r="N3579" s="657" t="s">
        <v>115</v>
      </c>
      <c r="O3579" s="646" t="s">
        <v>519</v>
      </c>
    </row>
    <row r="3580" spans="1:15">
      <c r="A3580" s="647">
        <v>3579</v>
      </c>
      <c r="B3580" s="647">
        <v>83480</v>
      </c>
      <c r="C3580" s="646" t="s">
        <v>170</v>
      </c>
      <c r="D3580" s="646">
        <v>89</v>
      </c>
      <c r="F3580" s="654" t="str">
        <f>IF(M3580="R",VLOOKUP(D3580,'Routes and Directions'!$A$2:$D$283,3,FALSE),VLOOKUP(D3580,'Routes and Directions'!$A$2:$D$283,4,FALSE))</f>
        <v>SB</v>
      </c>
      <c r="G3580" s="646" t="s">
        <v>118</v>
      </c>
      <c r="H3580" s="646">
        <v>1.2090000000000001</v>
      </c>
      <c r="I3580" s="646">
        <v>1.744</v>
      </c>
      <c r="K3580" s="646">
        <v>209.9</v>
      </c>
      <c r="L3580" s="646">
        <v>210.435</v>
      </c>
      <c r="M3580" s="646" t="s">
        <v>121</v>
      </c>
      <c r="N3580" s="657" t="s">
        <v>115</v>
      </c>
      <c r="O3580" s="646" t="s">
        <v>519</v>
      </c>
    </row>
    <row r="3581" spans="1:15">
      <c r="A3581" s="647">
        <v>3580</v>
      </c>
      <c r="B3581" s="647">
        <v>83640</v>
      </c>
      <c r="C3581" s="646" t="s">
        <v>170</v>
      </c>
      <c r="D3581" s="646">
        <v>89</v>
      </c>
      <c r="F3581" s="654" t="str">
        <f>IF(M3581="R",VLOOKUP(D3581,'Routes and Directions'!$A$2:$D$283,3,FALSE),VLOOKUP(D3581,'Routes and Directions'!$A$2:$D$283,4,FALSE))</f>
        <v>SB</v>
      </c>
      <c r="H3581" s="646">
        <v>1.8</v>
      </c>
      <c r="I3581" s="646">
        <v>23.811</v>
      </c>
      <c r="K3581" s="646">
        <v>210.435</v>
      </c>
      <c r="L3581" s="646">
        <v>232.446</v>
      </c>
      <c r="M3581" s="646" t="s">
        <v>121</v>
      </c>
      <c r="N3581" s="657" t="s">
        <v>115</v>
      </c>
      <c r="O3581" s="646" t="s">
        <v>519</v>
      </c>
    </row>
    <row r="3582" spans="1:15">
      <c r="A3582" s="647">
        <v>3581</v>
      </c>
      <c r="B3582" s="647">
        <v>92920</v>
      </c>
      <c r="C3582" s="646" t="s">
        <v>170</v>
      </c>
      <c r="D3582" s="646">
        <v>89</v>
      </c>
      <c r="F3582" s="654" t="str">
        <f>IF(M3582="R",VLOOKUP(D3582,'Routes and Directions'!$A$2:$D$283,3,FALSE),VLOOKUP(D3582,'Routes and Directions'!$A$2:$D$283,4,FALSE))</f>
        <v>SB</v>
      </c>
      <c r="H3582" s="646">
        <v>24.007000000000001</v>
      </c>
      <c r="I3582" s="646">
        <v>34.146999999999998</v>
      </c>
      <c r="K3582" s="646">
        <v>232.446</v>
      </c>
      <c r="L3582" s="646">
        <v>242.58600000000001</v>
      </c>
      <c r="M3582" s="646" t="s">
        <v>121</v>
      </c>
      <c r="N3582" s="657" t="s">
        <v>115</v>
      </c>
      <c r="O3582" s="646" t="s">
        <v>519</v>
      </c>
    </row>
    <row r="3583" spans="1:15">
      <c r="A3583" s="647">
        <v>3582</v>
      </c>
      <c r="B3583" s="647">
        <v>98840</v>
      </c>
      <c r="C3583" s="646" t="s">
        <v>170</v>
      </c>
      <c r="D3583" s="646">
        <v>89</v>
      </c>
      <c r="F3583" s="654" t="str">
        <f>IF(M3583="R",VLOOKUP(D3583,'Routes and Directions'!$A$2:$D$283,3,FALSE),VLOOKUP(D3583,'Routes and Directions'!$A$2:$D$283,4,FALSE))</f>
        <v>SB</v>
      </c>
      <c r="G3583" s="646" t="s">
        <v>118</v>
      </c>
      <c r="H3583" s="646">
        <v>34.146999999999998</v>
      </c>
      <c r="I3583" s="646">
        <v>34.622</v>
      </c>
      <c r="K3583" s="646">
        <v>242.58600000000001</v>
      </c>
      <c r="L3583" s="646">
        <v>243.06100000000001</v>
      </c>
      <c r="M3583" s="646" t="s">
        <v>121</v>
      </c>
      <c r="N3583" s="657" t="s">
        <v>115</v>
      </c>
      <c r="O3583" s="646" t="s">
        <v>519</v>
      </c>
    </row>
    <row r="3584" spans="1:15">
      <c r="A3584" s="647">
        <v>3583</v>
      </c>
      <c r="B3584" s="647">
        <v>150</v>
      </c>
      <c r="C3584" s="646" t="s">
        <v>203</v>
      </c>
      <c r="D3584" s="646">
        <v>90</v>
      </c>
      <c r="F3584" s="654" t="str">
        <f>IF(M3584="R",VLOOKUP(D3584,'Routes and Directions'!$A$2:$D$283,3,FALSE),VLOOKUP(D3584,'Routes and Directions'!$A$2:$D$283,4,FALSE))</f>
        <v>EB</v>
      </c>
      <c r="H3584" s="646">
        <v>0.92100000000000004</v>
      </c>
      <c r="I3584" s="646">
        <v>2</v>
      </c>
      <c r="K3584" s="646">
        <v>0</v>
      </c>
      <c r="L3584" s="646">
        <v>1.079</v>
      </c>
      <c r="M3584" s="646" t="s">
        <v>118</v>
      </c>
      <c r="N3584" s="657" t="s">
        <v>123</v>
      </c>
      <c r="O3584" s="646" t="s">
        <v>520</v>
      </c>
    </row>
    <row r="3585" spans="1:15">
      <c r="A3585" s="647">
        <v>3584</v>
      </c>
      <c r="B3585" s="647">
        <v>390</v>
      </c>
      <c r="C3585" s="646" t="s">
        <v>203</v>
      </c>
      <c r="D3585" s="646">
        <v>90</v>
      </c>
      <c r="F3585" s="654" t="str">
        <f>IF(M3585="R",VLOOKUP(D3585,'Routes and Directions'!$A$2:$D$283,3,FALSE),VLOOKUP(D3585,'Routes and Directions'!$A$2:$D$283,4,FALSE))</f>
        <v>EB</v>
      </c>
      <c r="G3585" s="646" t="s">
        <v>118</v>
      </c>
      <c r="H3585" s="646">
        <v>1.0329999999999999</v>
      </c>
      <c r="I3585" s="646">
        <v>2.012</v>
      </c>
      <c r="K3585" s="646">
        <v>1.079</v>
      </c>
      <c r="L3585" s="646">
        <v>2.0579999999999998</v>
      </c>
      <c r="M3585" s="646" t="s">
        <v>118</v>
      </c>
      <c r="N3585" s="657" t="s">
        <v>123</v>
      </c>
      <c r="O3585" s="646" t="s">
        <v>520</v>
      </c>
    </row>
    <row r="3586" spans="1:15">
      <c r="A3586" s="647">
        <v>3585</v>
      </c>
      <c r="B3586" s="647">
        <v>900</v>
      </c>
      <c r="C3586" s="646" t="s">
        <v>203</v>
      </c>
      <c r="D3586" s="646">
        <v>90</v>
      </c>
      <c r="F3586" s="654" t="str">
        <f>IF(M3586="R",VLOOKUP(D3586,'Routes and Directions'!$A$2:$D$283,3,FALSE),VLOOKUP(D3586,'Routes and Directions'!$A$2:$D$283,4,FALSE))</f>
        <v>EB</v>
      </c>
      <c r="H3586" s="646">
        <v>2.012</v>
      </c>
      <c r="I3586" s="646">
        <v>3.1059999999999999</v>
      </c>
      <c r="K3586" s="646">
        <v>2.0579999999999998</v>
      </c>
      <c r="L3586" s="646">
        <v>3.1520000000000001</v>
      </c>
      <c r="M3586" s="646" t="s">
        <v>118</v>
      </c>
      <c r="N3586" s="657" t="s">
        <v>123</v>
      </c>
      <c r="O3586" s="646" t="s">
        <v>520</v>
      </c>
    </row>
    <row r="3587" spans="1:15">
      <c r="A3587" s="647">
        <v>3586</v>
      </c>
      <c r="B3587" s="647">
        <v>2300</v>
      </c>
      <c r="C3587" s="646" t="s">
        <v>203</v>
      </c>
      <c r="D3587" s="646">
        <v>90</v>
      </c>
      <c r="F3587" s="654" t="str">
        <f>IF(M3587="R",VLOOKUP(D3587,'Routes and Directions'!$A$2:$D$283,3,FALSE),VLOOKUP(D3587,'Routes and Directions'!$A$2:$D$283,4,FALSE))</f>
        <v>EB</v>
      </c>
      <c r="G3587" s="646" t="s">
        <v>122</v>
      </c>
      <c r="H3587" s="646">
        <v>3.1059999999999999</v>
      </c>
      <c r="I3587" s="646">
        <v>3.278</v>
      </c>
      <c r="K3587" s="646">
        <v>3.1520000000000001</v>
      </c>
      <c r="L3587" s="646">
        <v>3.3239999999999998</v>
      </c>
      <c r="M3587" s="646" t="s">
        <v>118</v>
      </c>
      <c r="N3587" s="657" t="s">
        <v>123</v>
      </c>
      <c r="O3587" s="646" t="s">
        <v>520</v>
      </c>
    </row>
    <row r="3588" spans="1:15">
      <c r="A3588" s="647">
        <v>3587</v>
      </c>
      <c r="B3588" s="647">
        <v>4500</v>
      </c>
      <c r="C3588" s="646" t="s">
        <v>221</v>
      </c>
      <c r="D3588" s="646">
        <v>90</v>
      </c>
      <c r="F3588" s="654" t="str">
        <f>IF(M3588="R",VLOOKUP(D3588,'Routes and Directions'!$A$2:$D$283,3,FALSE),VLOOKUP(D3588,'Routes and Directions'!$A$2:$D$283,4,FALSE))</f>
        <v>EB</v>
      </c>
      <c r="H3588" s="646">
        <v>0.5</v>
      </c>
      <c r="I3588" s="646">
        <v>5.2549999999999999</v>
      </c>
      <c r="K3588" s="646">
        <v>3.3239999999999998</v>
      </c>
      <c r="L3588" s="646">
        <v>8.0790000000000006</v>
      </c>
      <c r="M3588" s="646" t="s">
        <v>118</v>
      </c>
      <c r="N3588" s="657" t="s">
        <v>123</v>
      </c>
      <c r="O3588" s="646" t="s">
        <v>520</v>
      </c>
    </row>
    <row r="3589" spans="1:15">
      <c r="A3589" s="647">
        <v>3588</v>
      </c>
      <c r="B3589" s="647">
        <v>6800</v>
      </c>
      <c r="C3589" s="646" t="s">
        <v>221</v>
      </c>
      <c r="D3589" s="646">
        <v>90</v>
      </c>
      <c r="F3589" s="654" t="str">
        <f>IF(M3589="R",VLOOKUP(D3589,'Routes and Directions'!$A$2:$D$283,3,FALSE),VLOOKUP(D3589,'Routes and Directions'!$A$2:$D$283,4,FALSE))</f>
        <v>EB</v>
      </c>
      <c r="G3589" s="646" t="s">
        <v>118</v>
      </c>
      <c r="H3589" s="646">
        <v>5.2549999999999999</v>
      </c>
      <c r="I3589" s="646">
        <v>5.601</v>
      </c>
      <c r="K3589" s="646">
        <v>8.0790000000000006</v>
      </c>
      <c r="L3589" s="646">
        <v>8.4250000000000007</v>
      </c>
      <c r="M3589" s="646" t="s">
        <v>118</v>
      </c>
      <c r="N3589" s="657" t="s">
        <v>123</v>
      </c>
      <c r="O3589" s="646" t="s">
        <v>520</v>
      </c>
    </row>
    <row r="3590" spans="1:15">
      <c r="A3590" s="647">
        <v>3589</v>
      </c>
      <c r="B3590" s="647">
        <v>7300</v>
      </c>
      <c r="C3590" s="646" t="s">
        <v>221</v>
      </c>
      <c r="D3590" s="646">
        <v>90</v>
      </c>
      <c r="F3590" s="654" t="str">
        <f>IF(M3590="R",VLOOKUP(D3590,'Routes and Directions'!$A$2:$D$283,3,FALSE),VLOOKUP(D3590,'Routes and Directions'!$A$2:$D$283,4,FALSE))</f>
        <v>EB</v>
      </c>
      <c r="H3590" s="646">
        <v>5.6029999999999998</v>
      </c>
      <c r="I3590" s="646">
        <v>5.94</v>
      </c>
      <c r="K3590" s="646">
        <v>8.4250000000000007</v>
      </c>
      <c r="L3590" s="646">
        <v>8.7620000000000005</v>
      </c>
      <c r="M3590" s="646" t="s">
        <v>118</v>
      </c>
      <c r="N3590" s="657" t="s">
        <v>123</v>
      </c>
      <c r="O3590" s="646" t="s">
        <v>520</v>
      </c>
    </row>
    <row r="3591" spans="1:15">
      <c r="A3591" s="647">
        <v>3590</v>
      </c>
      <c r="B3591" s="647">
        <v>7300</v>
      </c>
      <c r="C3591" s="646" t="s">
        <v>221</v>
      </c>
      <c r="D3591" s="646">
        <v>90</v>
      </c>
      <c r="F3591" s="654" t="str">
        <f>IF(M3591="R",VLOOKUP(D3591,'Routes and Directions'!$A$2:$D$283,3,FALSE),VLOOKUP(D3591,'Routes and Directions'!$A$2:$D$283,4,FALSE))</f>
        <v>EB</v>
      </c>
      <c r="H3591" s="646">
        <v>5.94</v>
      </c>
      <c r="I3591" s="646">
        <v>6.24</v>
      </c>
      <c r="K3591" s="646">
        <v>8.7620000000000005</v>
      </c>
      <c r="L3591" s="646">
        <v>9.0619999999999994</v>
      </c>
      <c r="M3591" s="646" t="s">
        <v>118</v>
      </c>
      <c r="N3591" s="657" t="s">
        <v>115</v>
      </c>
      <c r="O3591" s="646" t="s">
        <v>520</v>
      </c>
    </row>
    <row r="3592" spans="1:15">
      <c r="A3592" s="647">
        <v>3591</v>
      </c>
      <c r="B3592" s="647">
        <v>7300</v>
      </c>
      <c r="C3592" s="646" t="s">
        <v>221</v>
      </c>
      <c r="D3592" s="646">
        <v>90</v>
      </c>
      <c r="F3592" s="654" t="str">
        <f>IF(M3592="R",VLOOKUP(D3592,'Routes and Directions'!$A$2:$D$283,3,FALSE),VLOOKUP(D3592,'Routes and Directions'!$A$2:$D$283,4,FALSE))</f>
        <v>EB</v>
      </c>
      <c r="H3592" s="646">
        <v>6.24</v>
      </c>
      <c r="I3592" s="646">
        <v>8.1470000000000002</v>
      </c>
      <c r="K3592" s="646">
        <v>9.0619999999999994</v>
      </c>
      <c r="L3592" s="646">
        <v>10.968999999999999</v>
      </c>
      <c r="M3592" s="646" t="s">
        <v>118</v>
      </c>
      <c r="N3592" s="657" t="s">
        <v>123</v>
      </c>
      <c r="O3592" s="646" t="s">
        <v>520</v>
      </c>
    </row>
    <row r="3593" spans="1:15">
      <c r="A3593" s="647">
        <v>3592</v>
      </c>
      <c r="B3593" s="647">
        <v>9000</v>
      </c>
      <c r="C3593" s="646" t="s">
        <v>221</v>
      </c>
      <c r="D3593" s="646">
        <v>90</v>
      </c>
      <c r="F3593" s="654" t="str">
        <f>IF(M3593="R",VLOOKUP(D3593,'Routes and Directions'!$A$2:$D$283,3,FALSE),VLOOKUP(D3593,'Routes and Directions'!$A$2:$D$283,4,FALSE))</f>
        <v>EB</v>
      </c>
      <c r="H3593" s="646">
        <v>11.147</v>
      </c>
      <c r="I3593" s="646">
        <v>11.452999999999999</v>
      </c>
      <c r="K3593" s="646">
        <v>10.968999999999999</v>
      </c>
      <c r="L3593" s="646">
        <v>11.275</v>
      </c>
      <c r="M3593" s="646" t="s">
        <v>118</v>
      </c>
      <c r="N3593" s="657" t="s">
        <v>123</v>
      </c>
      <c r="O3593" s="646" t="s">
        <v>520</v>
      </c>
    </row>
    <row r="3594" spans="1:15">
      <c r="A3594" s="647">
        <v>3593</v>
      </c>
      <c r="B3594" s="647">
        <v>9000</v>
      </c>
      <c r="C3594" s="646" t="s">
        <v>221</v>
      </c>
      <c r="D3594" s="646">
        <v>90</v>
      </c>
      <c r="F3594" s="654" t="str">
        <f>IF(M3594="R",VLOOKUP(D3594,'Routes and Directions'!$A$2:$D$283,3,FALSE),VLOOKUP(D3594,'Routes and Directions'!$A$2:$D$283,4,FALSE))</f>
        <v>EB</v>
      </c>
      <c r="H3594" s="646">
        <v>11.452999999999999</v>
      </c>
      <c r="I3594" s="646">
        <v>11.497</v>
      </c>
      <c r="K3594" s="646">
        <v>11.275</v>
      </c>
      <c r="L3594" s="646">
        <v>11.319000000000001</v>
      </c>
      <c r="M3594" s="646" t="s">
        <v>118</v>
      </c>
      <c r="N3594" s="657" t="s">
        <v>115</v>
      </c>
      <c r="O3594" s="646" t="s">
        <v>520</v>
      </c>
    </row>
    <row r="3595" spans="1:15">
      <c r="A3595" s="647">
        <v>3594</v>
      </c>
      <c r="B3595" s="647">
        <v>11000</v>
      </c>
      <c r="C3595" s="646" t="s">
        <v>221</v>
      </c>
      <c r="D3595" s="646">
        <v>90</v>
      </c>
      <c r="F3595" s="654" t="str">
        <f>IF(M3595="R",VLOOKUP(D3595,'Routes and Directions'!$A$2:$D$283,3,FALSE),VLOOKUP(D3595,'Routes and Directions'!$A$2:$D$283,4,FALSE))</f>
        <v>EB</v>
      </c>
      <c r="H3595" s="646">
        <v>12.03</v>
      </c>
      <c r="I3595" s="646">
        <v>12.15</v>
      </c>
      <c r="K3595" s="646">
        <v>11.319000000000001</v>
      </c>
      <c r="L3595" s="646">
        <v>11.439</v>
      </c>
      <c r="M3595" s="646" t="s">
        <v>118</v>
      </c>
      <c r="N3595" s="657" t="s">
        <v>115</v>
      </c>
      <c r="O3595" s="646" t="s">
        <v>520</v>
      </c>
    </row>
    <row r="3596" spans="1:15">
      <c r="A3596" s="647">
        <v>3595</v>
      </c>
      <c r="B3596" s="647">
        <v>11000</v>
      </c>
      <c r="C3596" s="646" t="s">
        <v>221</v>
      </c>
      <c r="D3596" s="646">
        <v>90</v>
      </c>
      <c r="F3596" s="654" t="str">
        <f>IF(M3596="R",VLOOKUP(D3596,'Routes and Directions'!$A$2:$D$283,3,FALSE),VLOOKUP(D3596,'Routes and Directions'!$A$2:$D$283,4,FALSE))</f>
        <v>EB</v>
      </c>
      <c r="H3596" s="646">
        <v>12.15</v>
      </c>
      <c r="I3596" s="646">
        <v>12.827999999999999</v>
      </c>
      <c r="K3596" s="646">
        <v>11.439</v>
      </c>
      <c r="L3596" s="646">
        <v>12.117000000000001</v>
      </c>
      <c r="M3596" s="646" t="s">
        <v>118</v>
      </c>
      <c r="N3596" s="657" t="s">
        <v>123</v>
      </c>
      <c r="O3596" s="646" t="s">
        <v>520</v>
      </c>
    </row>
    <row r="3597" spans="1:15">
      <c r="A3597" s="647">
        <v>3596</v>
      </c>
      <c r="B3597" s="647">
        <v>150</v>
      </c>
      <c r="C3597" s="646" t="s">
        <v>203</v>
      </c>
      <c r="D3597" s="646">
        <v>90</v>
      </c>
      <c r="F3597" s="654" t="str">
        <f>IF(M3597="R",VLOOKUP(D3597,'Routes and Directions'!$A$2:$D$283,3,FALSE),VLOOKUP(D3597,'Routes and Directions'!$A$2:$D$283,4,FALSE))</f>
        <v>WB</v>
      </c>
      <c r="H3597" s="646">
        <v>0.92100000000000004</v>
      </c>
      <c r="I3597" s="646">
        <v>2</v>
      </c>
      <c r="K3597" s="646">
        <v>0</v>
      </c>
      <c r="L3597" s="646">
        <v>1.079</v>
      </c>
      <c r="M3597" s="646" t="s">
        <v>121</v>
      </c>
      <c r="N3597" s="657" t="s">
        <v>123</v>
      </c>
      <c r="O3597" s="646" t="s">
        <v>521</v>
      </c>
    </row>
    <row r="3598" spans="1:15">
      <c r="A3598" s="647">
        <v>3597</v>
      </c>
      <c r="B3598" s="647">
        <v>390</v>
      </c>
      <c r="C3598" s="646" t="s">
        <v>203</v>
      </c>
      <c r="D3598" s="646">
        <v>90</v>
      </c>
      <c r="F3598" s="654" t="str">
        <f>IF(M3598="R",VLOOKUP(D3598,'Routes and Directions'!$A$2:$D$283,3,FALSE),VLOOKUP(D3598,'Routes and Directions'!$A$2:$D$283,4,FALSE))</f>
        <v>WB</v>
      </c>
      <c r="G3598" s="646" t="s">
        <v>118</v>
      </c>
      <c r="H3598" s="646">
        <v>1.0329999999999999</v>
      </c>
      <c r="I3598" s="646">
        <v>2.012</v>
      </c>
      <c r="K3598" s="646">
        <v>1.079</v>
      </c>
      <c r="L3598" s="646">
        <v>2.0579999999999998</v>
      </c>
      <c r="M3598" s="646" t="s">
        <v>121</v>
      </c>
      <c r="N3598" s="657" t="s">
        <v>123</v>
      </c>
      <c r="O3598" s="646" t="s">
        <v>521</v>
      </c>
    </row>
    <row r="3599" spans="1:15">
      <c r="A3599" s="647">
        <v>3598</v>
      </c>
      <c r="B3599" s="647">
        <v>900</v>
      </c>
      <c r="C3599" s="646" t="s">
        <v>203</v>
      </c>
      <c r="D3599" s="646">
        <v>90</v>
      </c>
      <c r="F3599" s="654" t="str">
        <f>IF(M3599="R",VLOOKUP(D3599,'Routes and Directions'!$A$2:$D$283,3,FALSE),VLOOKUP(D3599,'Routes and Directions'!$A$2:$D$283,4,FALSE))</f>
        <v>WB</v>
      </c>
      <c r="H3599" s="646">
        <v>2.012</v>
      </c>
      <c r="I3599" s="646">
        <v>3.1059999999999999</v>
      </c>
      <c r="K3599" s="646">
        <v>2.0579999999999998</v>
      </c>
      <c r="L3599" s="646">
        <v>3.1520000000000001</v>
      </c>
      <c r="M3599" s="646" t="s">
        <v>121</v>
      </c>
      <c r="N3599" s="657" t="s">
        <v>123</v>
      </c>
      <c r="O3599" s="646" t="s">
        <v>521</v>
      </c>
    </row>
    <row r="3600" spans="1:15">
      <c r="A3600" s="647">
        <v>3599</v>
      </c>
      <c r="B3600" s="647">
        <v>2300</v>
      </c>
      <c r="C3600" s="646" t="s">
        <v>203</v>
      </c>
      <c r="D3600" s="646">
        <v>90</v>
      </c>
      <c r="F3600" s="654" t="str">
        <f>IF(M3600="R",VLOOKUP(D3600,'Routes and Directions'!$A$2:$D$283,3,FALSE),VLOOKUP(D3600,'Routes and Directions'!$A$2:$D$283,4,FALSE))</f>
        <v>WB</v>
      </c>
      <c r="G3600" s="646" t="s">
        <v>122</v>
      </c>
      <c r="H3600" s="646">
        <v>3.1059999999999999</v>
      </c>
      <c r="I3600" s="646">
        <v>3.278</v>
      </c>
      <c r="K3600" s="646">
        <v>3.1520000000000001</v>
      </c>
      <c r="L3600" s="646">
        <v>3.3239999999999998</v>
      </c>
      <c r="M3600" s="646" t="s">
        <v>121</v>
      </c>
      <c r="N3600" s="657" t="s">
        <v>123</v>
      </c>
      <c r="O3600" s="646" t="s">
        <v>521</v>
      </c>
    </row>
    <row r="3601" spans="1:15">
      <c r="A3601" s="647">
        <v>3600</v>
      </c>
      <c r="B3601" s="647">
        <v>4500</v>
      </c>
      <c r="C3601" s="646" t="s">
        <v>221</v>
      </c>
      <c r="D3601" s="646">
        <v>90</v>
      </c>
      <c r="F3601" s="654" t="str">
        <f>IF(M3601="R",VLOOKUP(D3601,'Routes and Directions'!$A$2:$D$283,3,FALSE),VLOOKUP(D3601,'Routes and Directions'!$A$2:$D$283,4,FALSE))</f>
        <v>WB</v>
      </c>
      <c r="H3601" s="646">
        <v>0.5</v>
      </c>
      <c r="I3601" s="646">
        <v>5.2549999999999999</v>
      </c>
      <c r="K3601" s="646">
        <v>3.3239999999999998</v>
      </c>
      <c r="L3601" s="646">
        <v>8.0790000000000006</v>
      </c>
      <c r="M3601" s="646" t="s">
        <v>121</v>
      </c>
      <c r="N3601" s="657" t="s">
        <v>123</v>
      </c>
      <c r="O3601" s="646" t="s">
        <v>521</v>
      </c>
    </row>
    <row r="3602" spans="1:15">
      <c r="A3602" s="647">
        <v>3601</v>
      </c>
      <c r="B3602" s="647">
        <v>6800</v>
      </c>
      <c r="C3602" s="646" t="s">
        <v>221</v>
      </c>
      <c r="D3602" s="646">
        <v>90</v>
      </c>
      <c r="F3602" s="654" t="str">
        <f>IF(M3602="R",VLOOKUP(D3602,'Routes and Directions'!$A$2:$D$283,3,FALSE),VLOOKUP(D3602,'Routes and Directions'!$A$2:$D$283,4,FALSE))</f>
        <v>WB</v>
      </c>
      <c r="G3602" s="646" t="s">
        <v>118</v>
      </c>
      <c r="H3602" s="646">
        <v>5.2549999999999999</v>
      </c>
      <c r="I3602" s="646">
        <v>5.601</v>
      </c>
      <c r="K3602" s="646">
        <v>8.0790000000000006</v>
      </c>
      <c r="L3602" s="646">
        <v>8.4250000000000007</v>
      </c>
      <c r="M3602" s="646" t="s">
        <v>121</v>
      </c>
      <c r="N3602" s="657" t="s">
        <v>123</v>
      </c>
      <c r="O3602" s="646" t="s">
        <v>521</v>
      </c>
    </row>
    <row r="3603" spans="1:15">
      <c r="A3603" s="647">
        <v>3602</v>
      </c>
      <c r="B3603" s="647">
        <v>7300</v>
      </c>
      <c r="C3603" s="646" t="s">
        <v>221</v>
      </c>
      <c r="D3603" s="646">
        <v>90</v>
      </c>
      <c r="F3603" s="654" t="str">
        <f>IF(M3603="R",VLOOKUP(D3603,'Routes and Directions'!$A$2:$D$283,3,FALSE),VLOOKUP(D3603,'Routes and Directions'!$A$2:$D$283,4,FALSE))</f>
        <v>WB</v>
      </c>
      <c r="H3603" s="646">
        <v>5.6029999999999998</v>
      </c>
      <c r="I3603" s="646">
        <v>5.94</v>
      </c>
      <c r="K3603" s="646">
        <v>8.4250000000000007</v>
      </c>
      <c r="L3603" s="646">
        <v>8.7620000000000005</v>
      </c>
      <c r="M3603" s="646" t="s">
        <v>121</v>
      </c>
      <c r="N3603" s="657" t="s">
        <v>123</v>
      </c>
      <c r="O3603" s="646" t="s">
        <v>521</v>
      </c>
    </row>
    <row r="3604" spans="1:15">
      <c r="A3604" s="647">
        <v>3603</v>
      </c>
      <c r="B3604" s="647">
        <v>7300</v>
      </c>
      <c r="C3604" s="646" t="s">
        <v>221</v>
      </c>
      <c r="D3604" s="646">
        <v>90</v>
      </c>
      <c r="F3604" s="654" t="str">
        <f>IF(M3604="R",VLOOKUP(D3604,'Routes and Directions'!$A$2:$D$283,3,FALSE),VLOOKUP(D3604,'Routes and Directions'!$A$2:$D$283,4,FALSE))</f>
        <v>WB</v>
      </c>
      <c r="H3604" s="646">
        <v>5.94</v>
      </c>
      <c r="I3604" s="646">
        <v>6.24</v>
      </c>
      <c r="K3604" s="646">
        <v>8.7620000000000005</v>
      </c>
      <c r="L3604" s="646">
        <v>9.0619999999999994</v>
      </c>
      <c r="M3604" s="646" t="s">
        <v>121</v>
      </c>
      <c r="N3604" s="657" t="s">
        <v>115</v>
      </c>
      <c r="O3604" s="646" t="s">
        <v>521</v>
      </c>
    </row>
    <row r="3605" spans="1:15">
      <c r="A3605" s="647">
        <v>3604</v>
      </c>
      <c r="B3605" s="647">
        <v>7300</v>
      </c>
      <c r="C3605" s="646" t="s">
        <v>221</v>
      </c>
      <c r="D3605" s="646">
        <v>90</v>
      </c>
      <c r="F3605" s="654" t="str">
        <f>IF(M3605="R",VLOOKUP(D3605,'Routes and Directions'!$A$2:$D$283,3,FALSE),VLOOKUP(D3605,'Routes and Directions'!$A$2:$D$283,4,FALSE))</f>
        <v>WB</v>
      </c>
      <c r="H3605" s="646">
        <v>6.24</v>
      </c>
      <c r="I3605" s="646">
        <v>8.1470000000000002</v>
      </c>
      <c r="K3605" s="646">
        <v>9.0619999999999994</v>
      </c>
      <c r="L3605" s="646">
        <v>10.968999999999999</v>
      </c>
      <c r="M3605" s="646" t="s">
        <v>121</v>
      </c>
      <c r="N3605" s="657" t="s">
        <v>123</v>
      </c>
      <c r="O3605" s="646" t="s">
        <v>521</v>
      </c>
    </row>
    <row r="3606" spans="1:15">
      <c r="A3606" s="647">
        <v>3605</v>
      </c>
      <c r="B3606" s="647">
        <v>9000</v>
      </c>
      <c r="C3606" s="646" t="s">
        <v>221</v>
      </c>
      <c r="D3606" s="646">
        <v>90</v>
      </c>
      <c r="F3606" s="654" t="str">
        <f>IF(M3606="R",VLOOKUP(D3606,'Routes and Directions'!$A$2:$D$283,3,FALSE),VLOOKUP(D3606,'Routes and Directions'!$A$2:$D$283,4,FALSE))</f>
        <v>WB</v>
      </c>
      <c r="H3606" s="646">
        <v>11.147</v>
      </c>
      <c r="I3606" s="646">
        <v>11.452999999999999</v>
      </c>
      <c r="K3606" s="646">
        <v>10.968999999999999</v>
      </c>
      <c r="L3606" s="646">
        <v>11.275</v>
      </c>
      <c r="M3606" s="646" t="s">
        <v>121</v>
      </c>
      <c r="N3606" s="657" t="s">
        <v>123</v>
      </c>
      <c r="O3606" s="646" t="s">
        <v>521</v>
      </c>
    </row>
    <row r="3607" spans="1:15">
      <c r="A3607" s="647">
        <v>3606</v>
      </c>
      <c r="B3607" s="647">
        <v>9000</v>
      </c>
      <c r="C3607" s="646" t="s">
        <v>221</v>
      </c>
      <c r="D3607" s="646">
        <v>90</v>
      </c>
      <c r="F3607" s="654" t="str">
        <f>IF(M3607="R",VLOOKUP(D3607,'Routes and Directions'!$A$2:$D$283,3,FALSE),VLOOKUP(D3607,'Routes and Directions'!$A$2:$D$283,4,FALSE))</f>
        <v>WB</v>
      </c>
      <c r="H3607" s="646">
        <v>11.452999999999999</v>
      </c>
      <c r="I3607" s="646">
        <v>11.497</v>
      </c>
      <c r="K3607" s="646">
        <v>11.275</v>
      </c>
      <c r="L3607" s="646">
        <v>11.319000000000001</v>
      </c>
      <c r="M3607" s="646" t="s">
        <v>121</v>
      </c>
      <c r="N3607" s="657" t="s">
        <v>115</v>
      </c>
      <c r="O3607" s="646" t="s">
        <v>521</v>
      </c>
    </row>
    <row r="3608" spans="1:15">
      <c r="A3608" s="647">
        <v>3607</v>
      </c>
      <c r="B3608" s="647">
        <v>11000</v>
      </c>
      <c r="C3608" s="646" t="s">
        <v>221</v>
      </c>
      <c r="D3608" s="646">
        <v>90</v>
      </c>
      <c r="F3608" s="654" t="str">
        <f>IF(M3608="R",VLOOKUP(D3608,'Routes and Directions'!$A$2:$D$283,3,FALSE),VLOOKUP(D3608,'Routes and Directions'!$A$2:$D$283,4,FALSE))</f>
        <v>WB</v>
      </c>
      <c r="H3608" s="646">
        <v>12.03</v>
      </c>
      <c r="I3608" s="646">
        <v>12.15</v>
      </c>
      <c r="K3608" s="646">
        <v>11.319000000000001</v>
      </c>
      <c r="L3608" s="646">
        <v>11.439</v>
      </c>
      <c r="M3608" s="646" t="s">
        <v>121</v>
      </c>
      <c r="N3608" s="657" t="s">
        <v>115</v>
      </c>
      <c r="O3608" s="646" t="s">
        <v>521</v>
      </c>
    </row>
    <row r="3609" spans="1:15">
      <c r="A3609" s="647">
        <v>3608</v>
      </c>
      <c r="B3609" s="647">
        <v>11000</v>
      </c>
      <c r="C3609" s="646" t="s">
        <v>221</v>
      </c>
      <c r="D3609" s="646">
        <v>90</v>
      </c>
      <c r="F3609" s="654" t="str">
        <f>IF(M3609="R",VLOOKUP(D3609,'Routes and Directions'!$A$2:$D$283,3,FALSE),VLOOKUP(D3609,'Routes and Directions'!$A$2:$D$283,4,FALSE))</f>
        <v>WB</v>
      </c>
      <c r="H3609" s="646">
        <v>12.15</v>
      </c>
      <c r="I3609" s="646">
        <v>12.827999999999999</v>
      </c>
      <c r="K3609" s="646">
        <v>11.439</v>
      </c>
      <c r="L3609" s="646">
        <v>12.117000000000001</v>
      </c>
      <c r="M3609" s="646" t="s">
        <v>121</v>
      </c>
      <c r="N3609" s="657" t="s">
        <v>123</v>
      </c>
      <c r="O3609" s="646" t="s">
        <v>521</v>
      </c>
    </row>
    <row r="3610" spans="1:15">
      <c r="A3610" s="647">
        <v>3609</v>
      </c>
      <c r="B3610" s="647">
        <v>1000</v>
      </c>
      <c r="C3610" s="646" t="s">
        <v>203</v>
      </c>
      <c r="D3610" s="646">
        <v>91</v>
      </c>
      <c r="F3610" s="654" t="str">
        <f>IF(M3610="R",VLOOKUP(D3610,'Routes and Directions'!$A$2:$D$283,3,FALSE),VLOOKUP(D3610,'Routes and Directions'!$A$2:$D$283,4,FALSE))</f>
        <v>EB</v>
      </c>
      <c r="H3610" s="646">
        <v>6.0119999999999996</v>
      </c>
      <c r="I3610" s="646">
        <v>6.3540000000000001</v>
      </c>
      <c r="K3610" s="646">
        <v>0</v>
      </c>
      <c r="L3610" s="646">
        <v>0.34200000000000003</v>
      </c>
      <c r="M3610" s="646" t="s">
        <v>118</v>
      </c>
      <c r="N3610" s="657" t="s">
        <v>123</v>
      </c>
      <c r="O3610" s="646" t="s">
        <v>522</v>
      </c>
    </row>
    <row r="3611" spans="1:15">
      <c r="A3611" s="647">
        <v>3610</v>
      </c>
      <c r="B3611" s="647">
        <v>3900</v>
      </c>
      <c r="C3611" s="646" t="s">
        <v>203</v>
      </c>
      <c r="D3611" s="646">
        <v>91</v>
      </c>
      <c r="F3611" s="654" t="str">
        <f>IF(M3611="R",VLOOKUP(D3611,'Routes and Directions'!$A$2:$D$283,3,FALSE),VLOOKUP(D3611,'Routes and Directions'!$A$2:$D$283,4,FALSE))</f>
        <v>EB</v>
      </c>
      <c r="G3611" s="646" t="s">
        <v>118</v>
      </c>
      <c r="H3611" s="646">
        <v>6.3440000000000003</v>
      </c>
      <c r="I3611" s="646">
        <v>20.741</v>
      </c>
      <c r="K3611" s="646">
        <v>0.34200000000000003</v>
      </c>
      <c r="L3611" s="646">
        <v>14.739000000000001</v>
      </c>
      <c r="M3611" s="646" t="s">
        <v>118</v>
      </c>
      <c r="N3611" s="657" t="s">
        <v>123</v>
      </c>
      <c r="O3611" s="646" t="s">
        <v>522</v>
      </c>
    </row>
    <row r="3612" spans="1:15">
      <c r="A3612" s="647">
        <v>3611</v>
      </c>
      <c r="B3612" s="647">
        <v>17500</v>
      </c>
      <c r="C3612" s="646" t="s">
        <v>221</v>
      </c>
      <c r="D3612" s="646">
        <v>91</v>
      </c>
      <c r="F3612" s="654" t="str">
        <f>IF(M3612="R",VLOOKUP(D3612,'Routes and Directions'!$A$2:$D$283,3,FALSE),VLOOKUP(D3612,'Routes and Directions'!$A$2:$D$283,4,FALSE))</f>
        <v>EB</v>
      </c>
      <c r="G3612" s="646" t="s">
        <v>118</v>
      </c>
      <c r="H3612" s="646">
        <v>0</v>
      </c>
      <c r="I3612" s="646">
        <v>3.2210000000000001</v>
      </c>
      <c r="K3612" s="646">
        <v>14.739000000000001</v>
      </c>
      <c r="L3612" s="646">
        <v>17.96</v>
      </c>
      <c r="M3612" s="646" t="s">
        <v>118</v>
      </c>
      <c r="N3612" s="657" t="s">
        <v>123</v>
      </c>
      <c r="O3612" s="646" t="s">
        <v>522</v>
      </c>
    </row>
    <row r="3613" spans="1:15">
      <c r="A3613" s="647">
        <v>3612</v>
      </c>
      <c r="B3613" s="647">
        <v>20510</v>
      </c>
      <c r="C3613" s="646" t="s">
        <v>221</v>
      </c>
      <c r="D3613" s="646">
        <v>91</v>
      </c>
      <c r="F3613" s="654" t="str">
        <f>IF(M3613="R",VLOOKUP(D3613,'Routes and Directions'!$A$2:$D$283,3,FALSE),VLOOKUP(D3613,'Routes and Directions'!$A$2:$D$283,4,FALSE))</f>
        <v>EB</v>
      </c>
      <c r="G3613" s="646" t="s">
        <v>118</v>
      </c>
      <c r="H3613" s="646">
        <v>3.2210000000000001</v>
      </c>
      <c r="I3613" s="646">
        <v>4.0439999999999996</v>
      </c>
      <c r="J3613" s="646" t="s">
        <v>118</v>
      </c>
      <c r="K3613" s="646">
        <v>17.96</v>
      </c>
      <c r="L3613" s="646">
        <v>18.783000000000001</v>
      </c>
      <c r="M3613" s="646" t="s">
        <v>118</v>
      </c>
      <c r="N3613" s="657" t="s">
        <v>118</v>
      </c>
      <c r="O3613" s="646" t="s">
        <v>522</v>
      </c>
    </row>
    <row r="3614" spans="1:15">
      <c r="A3614" s="647">
        <v>3613</v>
      </c>
      <c r="B3614" s="647">
        <v>23200</v>
      </c>
      <c r="C3614" s="646" t="s">
        <v>221</v>
      </c>
      <c r="D3614" s="646">
        <v>91</v>
      </c>
      <c r="F3614" s="654" t="str">
        <f>IF(M3614="R",VLOOKUP(D3614,'Routes and Directions'!$A$2:$D$283,3,FALSE),VLOOKUP(D3614,'Routes and Directions'!$A$2:$D$283,4,FALSE))</f>
        <v>EB</v>
      </c>
      <c r="H3614" s="646">
        <v>0.41</v>
      </c>
      <c r="I3614" s="646">
        <v>8.8330000000000002</v>
      </c>
      <c r="K3614" s="646">
        <v>18.783000000000001</v>
      </c>
      <c r="L3614" s="646">
        <v>27.206</v>
      </c>
      <c r="M3614" s="646" t="s">
        <v>118</v>
      </c>
      <c r="N3614" s="657" t="s">
        <v>123</v>
      </c>
      <c r="O3614" s="646" t="s">
        <v>522</v>
      </c>
    </row>
    <row r="3615" spans="1:15">
      <c r="A3615" s="647">
        <v>3614</v>
      </c>
      <c r="B3615" s="647">
        <v>30310</v>
      </c>
      <c r="C3615" s="646" t="s">
        <v>221</v>
      </c>
      <c r="D3615" s="646">
        <v>91</v>
      </c>
      <c r="F3615" s="654" t="str">
        <f>IF(M3615="R",VLOOKUP(D3615,'Routes and Directions'!$A$2:$D$283,3,FALSE),VLOOKUP(D3615,'Routes and Directions'!$A$2:$D$283,4,FALSE))</f>
        <v>EB</v>
      </c>
      <c r="G3615" s="646" t="s">
        <v>118</v>
      </c>
      <c r="H3615" s="646">
        <v>8.8330000000000002</v>
      </c>
      <c r="I3615" s="646">
        <v>13.414999999999999</v>
      </c>
      <c r="K3615" s="646">
        <v>27.206</v>
      </c>
      <c r="L3615" s="646">
        <v>31.788</v>
      </c>
      <c r="M3615" s="646" t="s">
        <v>118</v>
      </c>
      <c r="N3615" s="657" t="s">
        <v>123</v>
      </c>
      <c r="O3615" s="646" t="s">
        <v>522</v>
      </c>
    </row>
    <row r="3616" spans="1:15">
      <c r="A3616" s="647">
        <v>3615</v>
      </c>
      <c r="B3616" s="647">
        <v>32450</v>
      </c>
      <c r="C3616" s="646" t="s">
        <v>221</v>
      </c>
      <c r="D3616" s="646">
        <v>91</v>
      </c>
      <c r="F3616" s="654" t="str">
        <f>IF(M3616="R",VLOOKUP(D3616,'Routes and Directions'!$A$2:$D$283,3,FALSE),VLOOKUP(D3616,'Routes and Directions'!$A$2:$D$283,4,FALSE))</f>
        <v>EB</v>
      </c>
      <c r="G3616" s="646" t="s">
        <v>118</v>
      </c>
      <c r="H3616" s="646">
        <v>13.414999999999999</v>
      </c>
      <c r="I3616" s="646">
        <v>15.141</v>
      </c>
      <c r="J3616" s="646" t="s">
        <v>118</v>
      </c>
      <c r="K3616" s="646">
        <v>31.788</v>
      </c>
      <c r="L3616" s="646">
        <v>33.514000000000003</v>
      </c>
      <c r="M3616" s="646" t="s">
        <v>118</v>
      </c>
      <c r="N3616" s="657" t="s">
        <v>118</v>
      </c>
      <c r="O3616" s="646" t="s">
        <v>522</v>
      </c>
    </row>
    <row r="3617" spans="1:15">
      <c r="A3617" s="647">
        <v>3616</v>
      </c>
      <c r="B3617" s="647">
        <v>33210</v>
      </c>
      <c r="C3617" s="646" t="s">
        <v>221</v>
      </c>
      <c r="D3617" s="646">
        <v>91</v>
      </c>
      <c r="F3617" s="654" t="str">
        <f>IF(M3617="R",VLOOKUP(D3617,'Routes and Directions'!$A$2:$D$283,3,FALSE),VLOOKUP(D3617,'Routes and Directions'!$A$2:$D$283,4,FALSE))</f>
        <v>EB</v>
      </c>
      <c r="G3617" s="646" t="s">
        <v>118</v>
      </c>
      <c r="H3617" s="646">
        <v>15.164</v>
      </c>
      <c r="I3617" s="646">
        <v>17.254000000000001</v>
      </c>
      <c r="K3617" s="646">
        <v>33.514000000000003</v>
      </c>
      <c r="L3617" s="646">
        <v>35.603999999999999</v>
      </c>
      <c r="M3617" s="646" t="s">
        <v>118</v>
      </c>
      <c r="N3617" s="657" t="s">
        <v>123</v>
      </c>
      <c r="O3617" s="646" t="s">
        <v>522</v>
      </c>
    </row>
    <row r="3618" spans="1:15">
      <c r="A3618" s="647">
        <v>3617</v>
      </c>
      <c r="B3618" s="647">
        <v>33450</v>
      </c>
      <c r="C3618" s="646" t="s">
        <v>221</v>
      </c>
      <c r="D3618" s="646">
        <v>91</v>
      </c>
      <c r="F3618" s="654" t="str">
        <f>IF(M3618="R",VLOOKUP(D3618,'Routes and Directions'!$A$2:$D$283,3,FALSE),VLOOKUP(D3618,'Routes and Directions'!$A$2:$D$283,4,FALSE))</f>
        <v>EB</v>
      </c>
      <c r="G3618" s="646" t="s">
        <v>118</v>
      </c>
      <c r="H3618" s="646">
        <v>17.254000000000001</v>
      </c>
      <c r="I3618" s="646">
        <v>18.312999999999999</v>
      </c>
      <c r="J3618" s="646" t="s">
        <v>118</v>
      </c>
      <c r="K3618" s="646">
        <v>35.603999999999999</v>
      </c>
      <c r="L3618" s="646">
        <v>36.662999999999997</v>
      </c>
      <c r="M3618" s="646" t="s">
        <v>118</v>
      </c>
      <c r="N3618" s="657" t="s">
        <v>118</v>
      </c>
      <c r="O3618" s="646" t="s">
        <v>522</v>
      </c>
    </row>
    <row r="3619" spans="1:15">
      <c r="A3619" s="647">
        <v>3618</v>
      </c>
      <c r="B3619" s="647">
        <v>33910</v>
      </c>
      <c r="C3619" s="646" t="s">
        <v>221</v>
      </c>
      <c r="D3619" s="646">
        <v>91</v>
      </c>
      <c r="F3619" s="654" t="str">
        <f>IF(M3619="R",VLOOKUP(D3619,'Routes and Directions'!$A$2:$D$283,3,FALSE),VLOOKUP(D3619,'Routes and Directions'!$A$2:$D$283,4,FALSE))</f>
        <v>EB</v>
      </c>
      <c r="G3619" s="646" t="s">
        <v>118</v>
      </c>
      <c r="H3619" s="646">
        <v>18.335999999999999</v>
      </c>
      <c r="I3619" s="646">
        <v>18.905000000000001</v>
      </c>
      <c r="K3619" s="646">
        <v>36.662999999999997</v>
      </c>
      <c r="L3619" s="646">
        <v>37.231999999999999</v>
      </c>
      <c r="M3619" s="646" t="s">
        <v>118</v>
      </c>
      <c r="N3619" s="657" t="s">
        <v>123</v>
      </c>
      <c r="O3619" s="646" t="s">
        <v>522</v>
      </c>
    </row>
    <row r="3620" spans="1:15">
      <c r="A3620" s="647">
        <v>3619</v>
      </c>
      <c r="B3620" s="647">
        <v>34110</v>
      </c>
      <c r="C3620" s="646" t="s">
        <v>205</v>
      </c>
      <c r="D3620" s="646">
        <v>91</v>
      </c>
      <c r="F3620" s="654" t="str">
        <f>IF(M3620="R",VLOOKUP(D3620,'Routes and Directions'!$A$2:$D$283,3,FALSE),VLOOKUP(D3620,'Routes and Directions'!$A$2:$D$283,4,FALSE))</f>
        <v>EB</v>
      </c>
      <c r="G3620" s="646" t="s">
        <v>118</v>
      </c>
      <c r="H3620" s="646">
        <v>0</v>
      </c>
      <c r="I3620" s="646">
        <v>4.1260000000000003</v>
      </c>
      <c r="K3620" s="646">
        <v>37.231999999999999</v>
      </c>
      <c r="L3620" s="646">
        <v>41.357999999999997</v>
      </c>
      <c r="M3620" s="646" t="s">
        <v>118</v>
      </c>
      <c r="N3620" s="657" t="s">
        <v>123</v>
      </c>
      <c r="O3620" s="646" t="s">
        <v>522</v>
      </c>
    </row>
    <row r="3621" spans="1:15">
      <c r="A3621" s="647">
        <v>3620</v>
      </c>
      <c r="B3621" s="647">
        <v>37100</v>
      </c>
      <c r="C3621" s="646" t="s">
        <v>205</v>
      </c>
      <c r="D3621" s="646">
        <v>91</v>
      </c>
      <c r="F3621" s="654" t="str">
        <f>IF(M3621="R",VLOOKUP(D3621,'Routes and Directions'!$A$2:$D$283,3,FALSE),VLOOKUP(D3621,'Routes and Directions'!$A$2:$D$283,4,FALSE))</f>
        <v>EB</v>
      </c>
      <c r="H3621" s="646">
        <v>4.0140000000000002</v>
      </c>
      <c r="I3621" s="646">
        <v>21.658999999999999</v>
      </c>
      <c r="K3621" s="646">
        <v>41.357999999999997</v>
      </c>
      <c r="L3621" s="646">
        <v>59.003</v>
      </c>
      <c r="M3621" s="646" t="s">
        <v>118</v>
      </c>
      <c r="N3621" s="657" t="s">
        <v>123</v>
      </c>
      <c r="O3621" s="646" t="s">
        <v>522</v>
      </c>
    </row>
    <row r="3622" spans="1:15">
      <c r="A3622" s="647">
        <v>3621</v>
      </c>
      <c r="B3622" s="647">
        <v>1000</v>
      </c>
      <c r="C3622" s="646" t="s">
        <v>203</v>
      </c>
      <c r="D3622" s="646">
        <v>91</v>
      </c>
      <c r="F3622" s="654" t="str">
        <f>IF(M3622="R",VLOOKUP(D3622,'Routes and Directions'!$A$2:$D$283,3,FALSE),VLOOKUP(D3622,'Routes and Directions'!$A$2:$D$283,4,FALSE))</f>
        <v>WB</v>
      </c>
      <c r="H3622" s="646">
        <v>6.0119999999999996</v>
      </c>
      <c r="I3622" s="646">
        <v>6.3540000000000001</v>
      </c>
      <c r="K3622" s="646">
        <v>0</v>
      </c>
      <c r="L3622" s="646">
        <v>0.34200000000000003</v>
      </c>
      <c r="M3622" s="646" t="s">
        <v>121</v>
      </c>
      <c r="N3622" s="657" t="s">
        <v>123</v>
      </c>
      <c r="O3622" s="646" t="s">
        <v>523</v>
      </c>
    </row>
    <row r="3623" spans="1:15">
      <c r="A3623" s="647">
        <v>3622</v>
      </c>
      <c r="B3623" s="647">
        <v>3900</v>
      </c>
      <c r="C3623" s="646" t="s">
        <v>203</v>
      </c>
      <c r="D3623" s="646">
        <v>91</v>
      </c>
      <c r="F3623" s="654" t="str">
        <f>IF(M3623="R",VLOOKUP(D3623,'Routes and Directions'!$A$2:$D$283,3,FALSE),VLOOKUP(D3623,'Routes and Directions'!$A$2:$D$283,4,FALSE))</f>
        <v>WB</v>
      </c>
      <c r="G3623" s="646" t="s">
        <v>118</v>
      </c>
      <c r="H3623" s="646">
        <v>6.3440000000000003</v>
      </c>
      <c r="I3623" s="646">
        <v>20.741</v>
      </c>
      <c r="K3623" s="646">
        <v>0.34200000000000003</v>
      </c>
      <c r="L3623" s="646">
        <v>14.739000000000001</v>
      </c>
      <c r="M3623" s="646" t="s">
        <v>121</v>
      </c>
      <c r="N3623" s="657" t="s">
        <v>123</v>
      </c>
      <c r="O3623" s="646" t="s">
        <v>523</v>
      </c>
    </row>
    <row r="3624" spans="1:15">
      <c r="A3624" s="647">
        <v>3623</v>
      </c>
      <c r="B3624" s="647">
        <v>17500</v>
      </c>
      <c r="C3624" s="646" t="s">
        <v>221</v>
      </c>
      <c r="D3624" s="646">
        <v>91</v>
      </c>
      <c r="F3624" s="654" t="str">
        <f>IF(M3624="R",VLOOKUP(D3624,'Routes and Directions'!$A$2:$D$283,3,FALSE),VLOOKUP(D3624,'Routes and Directions'!$A$2:$D$283,4,FALSE))</f>
        <v>WB</v>
      </c>
      <c r="G3624" s="646" t="s">
        <v>118</v>
      </c>
      <c r="H3624" s="646">
        <v>0</v>
      </c>
      <c r="I3624" s="646">
        <v>3.2210000000000001</v>
      </c>
      <c r="K3624" s="646">
        <v>14.739000000000001</v>
      </c>
      <c r="L3624" s="646">
        <v>17.96</v>
      </c>
      <c r="M3624" s="646" t="s">
        <v>121</v>
      </c>
      <c r="N3624" s="657" t="s">
        <v>123</v>
      </c>
      <c r="O3624" s="646" t="s">
        <v>523</v>
      </c>
    </row>
    <row r="3625" spans="1:15">
      <c r="A3625" s="647">
        <v>3624</v>
      </c>
      <c r="B3625" s="647">
        <v>21210</v>
      </c>
      <c r="C3625" s="646" t="s">
        <v>221</v>
      </c>
      <c r="D3625" s="646">
        <v>91</v>
      </c>
      <c r="F3625" s="654" t="str">
        <f>IF(M3625="R",VLOOKUP(D3625,'Routes and Directions'!$A$2:$D$283,3,FALSE),VLOOKUP(D3625,'Routes and Directions'!$A$2:$D$283,4,FALSE))</f>
        <v>WB</v>
      </c>
      <c r="G3625" s="646" t="s">
        <v>118</v>
      </c>
      <c r="H3625" s="646">
        <v>3.2210000000000001</v>
      </c>
      <c r="I3625" s="646">
        <v>4.0839999999999996</v>
      </c>
      <c r="J3625" s="646" t="s">
        <v>121</v>
      </c>
      <c r="K3625" s="646">
        <v>17.96</v>
      </c>
      <c r="L3625" s="646">
        <v>18.823</v>
      </c>
      <c r="M3625" s="646" t="s">
        <v>121</v>
      </c>
      <c r="N3625" s="657" t="s">
        <v>121</v>
      </c>
      <c r="O3625" s="646" t="s">
        <v>523</v>
      </c>
    </row>
    <row r="3626" spans="1:15">
      <c r="A3626" s="647">
        <v>3625</v>
      </c>
      <c r="B3626" s="647">
        <v>23200</v>
      </c>
      <c r="C3626" s="646" t="s">
        <v>221</v>
      </c>
      <c r="D3626" s="646">
        <v>91</v>
      </c>
      <c r="F3626" s="654" t="str">
        <f>IF(M3626="R",VLOOKUP(D3626,'Routes and Directions'!$A$2:$D$283,3,FALSE),VLOOKUP(D3626,'Routes and Directions'!$A$2:$D$283,4,FALSE))</f>
        <v>WB</v>
      </c>
      <c r="H3626" s="646">
        <v>0.41</v>
      </c>
      <c r="I3626" s="646">
        <v>8.8330000000000002</v>
      </c>
      <c r="K3626" s="646">
        <v>18.823</v>
      </c>
      <c r="L3626" s="646">
        <v>27.245999999999999</v>
      </c>
      <c r="M3626" s="646" t="s">
        <v>121</v>
      </c>
      <c r="N3626" s="657" t="s">
        <v>123</v>
      </c>
      <c r="O3626" s="646" t="s">
        <v>523</v>
      </c>
    </row>
    <row r="3627" spans="1:15">
      <c r="A3627" s="647">
        <v>3626</v>
      </c>
      <c r="B3627" s="647">
        <v>30310</v>
      </c>
      <c r="C3627" s="646" t="s">
        <v>221</v>
      </c>
      <c r="D3627" s="646">
        <v>91</v>
      </c>
      <c r="F3627" s="654" t="str">
        <f>IF(M3627="R",VLOOKUP(D3627,'Routes and Directions'!$A$2:$D$283,3,FALSE),VLOOKUP(D3627,'Routes and Directions'!$A$2:$D$283,4,FALSE))</f>
        <v>WB</v>
      </c>
      <c r="G3627" s="646" t="s">
        <v>118</v>
      </c>
      <c r="H3627" s="646">
        <v>8.8330000000000002</v>
      </c>
      <c r="I3627" s="646">
        <v>13.414999999999999</v>
      </c>
      <c r="K3627" s="646">
        <v>27.245999999999999</v>
      </c>
      <c r="L3627" s="646">
        <v>31.827999999999999</v>
      </c>
      <c r="M3627" s="646" t="s">
        <v>121</v>
      </c>
      <c r="N3627" s="657" t="s">
        <v>123</v>
      </c>
      <c r="O3627" s="646" t="s">
        <v>523</v>
      </c>
    </row>
    <row r="3628" spans="1:15">
      <c r="A3628" s="647">
        <v>3627</v>
      </c>
      <c r="B3628" s="647">
        <v>32850</v>
      </c>
      <c r="C3628" s="646" t="s">
        <v>221</v>
      </c>
      <c r="D3628" s="646">
        <v>91</v>
      </c>
      <c r="F3628" s="654" t="str">
        <f>IF(M3628="R",VLOOKUP(D3628,'Routes and Directions'!$A$2:$D$283,3,FALSE),VLOOKUP(D3628,'Routes and Directions'!$A$2:$D$283,4,FALSE))</f>
        <v>WB</v>
      </c>
      <c r="G3628" s="646" t="s">
        <v>118</v>
      </c>
      <c r="H3628" s="646">
        <v>13.414999999999999</v>
      </c>
      <c r="I3628" s="646">
        <v>15.164</v>
      </c>
      <c r="J3628" s="646" t="s">
        <v>121</v>
      </c>
      <c r="K3628" s="646">
        <v>31.827999999999999</v>
      </c>
      <c r="L3628" s="646">
        <v>33.576999999999998</v>
      </c>
      <c r="M3628" s="646" t="s">
        <v>121</v>
      </c>
      <c r="N3628" s="657" t="s">
        <v>121</v>
      </c>
      <c r="O3628" s="646" t="s">
        <v>523</v>
      </c>
    </row>
    <row r="3629" spans="1:15">
      <c r="A3629" s="647">
        <v>3628</v>
      </c>
      <c r="B3629" s="647">
        <v>33210</v>
      </c>
      <c r="C3629" s="646" t="s">
        <v>221</v>
      </c>
      <c r="D3629" s="646">
        <v>91</v>
      </c>
      <c r="F3629" s="654" t="str">
        <f>IF(M3629="R",VLOOKUP(D3629,'Routes and Directions'!$A$2:$D$283,3,FALSE),VLOOKUP(D3629,'Routes and Directions'!$A$2:$D$283,4,FALSE))</f>
        <v>WB</v>
      </c>
      <c r="G3629" s="646" t="s">
        <v>118</v>
      </c>
      <c r="H3629" s="646">
        <v>15.164</v>
      </c>
      <c r="I3629" s="646">
        <v>17.254000000000001</v>
      </c>
      <c r="K3629" s="646">
        <v>33.576999999999998</v>
      </c>
      <c r="L3629" s="646">
        <v>35.667000000000002</v>
      </c>
      <c r="M3629" s="646" t="s">
        <v>121</v>
      </c>
      <c r="N3629" s="657" t="s">
        <v>123</v>
      </c>
      <c r="O3629" s="646" t="s">
        <v>523</v>
      </c>
    </row>
    <row r="3630" spans="1:15">
      <c r="A3630" s="647">
        <v>3629</v>
      </c>
      <c r="B3630" s="647">
        <v>33710</v>
      </c>
      <c r="C3630" s="646" t="s">
        <v>221</v>
      </c>
      <c r="D3630" s="646">
        <v>91</v>
      </c>
      <c r="F3630" s="654" t="str">
        <f>IF(M3630="R",VLOOKUP(D3630,'Routes and Directions'!$A$2:$D$283,3,FALSE),VLOOKUP(D3630,'Routes and Directions'!$A$2:$D$283,4,FALSE))</f>
        <v>WB</v>
      </c>
      <c r="G3630" s="646" t="s">
        <v>118</v>
      </c>
      <c r="H3630" s="646">
        <v>17.254000000000001</v>
      </c>
      <c r="I3630" s="646">
        <v>18.335999999999999</v>
      </c>
      <c r="J3630" s="646" t="s">
        <v>121</v>
      </c>
      <c r="K3630" s="646">
        <v>35.667000000000002</v>
      </c>
      <c r="L3630" s="646">
        <v>36.749000000000002</v>
      </c>
      <c r="M3630" s="646" t="s">
        <v>121</v>
      </c>
      <c r="N3630" s="657" t="s">
        <v>121</v>
      </c>
      <c r="O3630" s="646" t="s">
        <v>523</v>
      </c>
    </row>
    <row r="3631" spans="1:15">
      <c r="A3631" s="647">
        <v>3630</v>
      </c>
      <c r="B3631" s="647">
        <v>33910</v>
      </c>
      <c r="C3631" s="646" t="s">
        <v>221</v>
      </c>
      <c r="D3631" s="646">
        <v>91</v>
      </c>
      <c r="F3631" s="654" t="str">
        <f>IF(M3631="R",VLOOKUP(D3631,'Routes and Directions'!$A$2:$D$283,3,FALSE),VLOOKUP(D3631,'Routes and Directions'!$A$2:$D$283,4,FALSE))</f>
        <v>WB</v>
      </c>
      <c r="G3631" s="646" t="s">
        <v>118</v>
      </c>
      <c r="H3631" s="646">
        <v>18.335999999999999</v>
      </c>
      <c r="I3631" s="646">
        <v>18.905000000000001</v>
      </c>
      <c r="K3631" s="646">
        <v>36.749000000000002</v>
      </c>
      <c r="L3631" s="646">
        <v>37.317999999999998</v>
      </c>
      <c r="M3631" s="646" t="s">
        <v>121</v>
      </c>
      <c r="N3631" s="657" t="s">
        <v>123</v>
      </c>
      <c r="O3631" s="646" t="s">
        <v>523</v>
      </c>
    </row>
    <row r="3632" spans="1:15">
      <c r="A3632" s="647">
        <v>3631</v>
      </c>
      <c r="B3632" s="647">
        <v>34110</v>
      </c>
      <c r="C3632" s="646" t="s">
        <v>205</v>
      </c>
      <c r="D3632" s="646">
        <v>91</v>
      </c>
      <c r="F3632" s="654" t="str">
        <f>IF(M3632="R",VLOOKUP(D3632,'Routes and Directions'!$A$2:$D$283,3,FALSE),VLOOKUP(D3632,'Routes and Directions'!$A$2:$D$283,4,FALSE))</f>
        <v>WB</v>
      </c>
      <c r="G3632" s="646" t="s">
        <v>118</v>
      </c>
      <c r="H3632" s="646">
        <v>0</v>
      </c>
      <c r="I3632" s="646">
        <v>4.1260000000000003</v>
      </c>
      <c r="K3632" s="646">
        <v>37.317999999999998</v>
      </c>
      <c r="L3632" s="646">
        <v>41.444000000000003</v>
      </c>
      <c r="M3632" s="646" t="s">
        <v>121</v>
      </c>
      <c r="N3632" s="657" t="s">
        <v>123</v>
      </c>
      <c r="O3632" s="646" t="s">
        <v>523</v>
      </c>
    </row>
    <row r="3633" spans="1:15">
      <c r="A3633" s="647">
        <v>3632</v>
      </c>
      <c r="B3633" s="647">
        <v>37100</v>
      </c>
      <c r="C3633" s="646" t="s">
        <v>205</v>
      </c>
      <c r="D3633" s="646">
        <v>91</v>
      </c>
      <c r="F3633" s="654" t="str">
        <f>IF(M3633="R",VLOOKUP(D3633,'Routes and Directions'!$A$2:$D$283,3,FALSE),VLOOKUP(D3633,'Routes and Directions'!$A$2:$D$283,4,FALSE))</f>
        <v>WB</v>
      </c>
      <c r="H3633" s="646">
        <v>4.0140000000000002</v>
      </c>
      <c r="I3633" s="646">
        <v>21.658999999999999</v>
      </c>
      <c r="K3633" s="646">
        <v>41.444000000000003</v>
      </c>
      <c r="L3633" s="646">
        <v>59.088999999999999</v>
      </c>
      <c r="M3633" s="646" t="s">
        <v>121</v>
      </c>
      <c r="N3633" s="657" t="s">
        <v>123</v>
      </c>
      <c r="O3633" s="646" t="s">
        <v>523</v>
      </c>
    </row>
    <row r="3634" spans="1:15">
      <c r="A3634" s="647">
        <v>3633</v>
      </c>
      <c r="B3634" s="647">
        <v>100</v>
      </c>
      <c r="C3634" s="646" t="s">
        <v>190</v>
      </c>
      <c r="D3634" s="646">
        <v>92</v>
      </c>
      <c r="F3634" s="654" t="str">
        <f>IF(M3634="R",VLOOKUP(D3634,'Routes and Directions'!$A$2:$D$283,3,FALSE),VLOOKUP(D3634,'Routes and Directions'!$A$2:$D$283,4,FALSE))</f>
        <v>EB</v>
      </c>
      <c r="H3634" s="646">
        <v>0</v>
      </c>
      <c r="I3634" s="646">
        <v>7.1909999999999998</v>
      </c>
      <c r="K3634" s="646">
        <v>0</v>
      </c>
      <c r="L3634" s="646">
        <v>7.1909999999999998</v>
      </c>
      <c r="M3634" s="646" t="s">
        <v>118</v>
      </c>
      <c r="N3634" s="657" t="s">
        <v>115</v>
      </c>
      <c r="O3634" s="646" t="s">
        <v>524</v>
      </c>
    </row>
    <row r="3635" spans="1:15">
      <c r="A3635" s="647">
        <v>3634</v>
      </c>
      <c r="B3635" s="647">
        <v>2000</v>
      </c>
      <c r="C3635" s="646" t="s">
        <v>190</v>
      </c>
      <c r="D3635" s="646">
        <v>92</v>
      </c>
      <c r="F3635" s="654" t="str">
        <f>IF(M3635="R",VLOOKUP(D3635,'Routes and Directions'!$A$2:$D$283,3,FALSE),VLOOKUP(D3635,'Routes and Directions'!$A$2:$D$283,4,FALSE))</f>
        <v>EB</v>
      </c>
      <c r="G3635" s="646" t="s">
        <v>122</v>
      </c>
      <c r="H3635" s="646">
        <v>6.4649999999999999</v>
      </c>
      <c r="I3635" s="646">
        <v>6.609</v>
      </c>
      <c r="K3635" s="646">
        <v>7.1909999999999998</v>
      </c>
      <c r="L3635" s="646">
        <v>7.335</v>
      </c>
      <c r="M3635" s="646" t="s">
        <v>118</v>
      </c>
      <c r="N3635" s="657" t="s">
        <v>123</v>
      </c>
      <c r="O3635" s="646" t="s">
        <v>524</v>
      </c>
    </row>
    <row r="3636" spans="1:15">
      <c r="A3636" s="647">
        <v>3635</v>
      </c>
      <c r="B3636" s="647">
        <v>2000</v>
      </c>
      <c r="C3636" s="646" t="s">
        <v>190</v>
      </c>
      <c r="D3636" s="646">
        <v>92</v>
      </c>
      <c r="F3636" s="654" t="str">
        <f>IF(M3636="R",VLOOKUP(D3636,'Routes and Directions'!$A$2:$D$283,3,FALSE),VLOOKUP(D3636,'Routes and Directions'!$A$2:$D$283,4,FALSE))</f>
        <v>EB</v>
      </c>
      <c r="G3636" s="646" t="s">
        <v>122</v>
      </c>
      <c r="H3636" s="646">
        <v>6.609</v>
      </c>
      <c r="I3636" s="646">
        <v>7.1630000000000003</v>
      </c>
      <c r="K3636" s="646">
        <v>7.335</v>
      </c>
      <c r="L3636" s="646">
        <v>7.8890000000000002</v>
      </c>
      <c r="M3636" s="646" t="s">
        <v>118</v>
      </c>
      <c r="N3636" s="657" t="s">
        <v>115</v>
      </c>
      <c r="O3636" s="646" t="s">
        <v>524</v>
      </c>
    </row>
    <row r="3637" spans="1:15">
      <c r="A3637" s="647">
        <v>3636</v>
      </c>
      <c r="B3637" s="647">
        <v>2000</v>
      </c>
      <c r="C3637" s="646" t="s">
        <v>190</v>
      </c>
      <c r="D3637" s="646">
        <v>92</v>
      </c>
      <c r="F3637" s="654" t="str">
        <f>IF(M3637="R",VLOOKUP(D3637,'Routes and Directions'!$A$2:$D$283,3,FALSE),VLOOKUP(D3637,'Routes and Directions'!$A$2:$D$283,4,FALSE))</f>
        <v>EB</v>
      </c>
      <c r="G3637" s="646" t="s">
        <v>122</v>
      </c>
      <c r="H3637" s="646">
        <v>7.1630000000000003</v>
      </c>
      <c r="I3637" s="646">
        <v>7.2759999999999998</v>
      </c>
      <c r="K3637" s="646">
        <v>7.8890000000000002</v>
      </c>
      <c r="L3637" s="646">
        <v>8.0020000000000007</v>
      </c>
      <c r="M3637" s="646" t="s">
        <v>118</v>
      </c>
      <c r="N3637" s="657" t="s">
        <v>123</v>
      </c>
      <c r="O3637" s="646" t="s">
        <v>524</v>
      </c>
    </row>
    <row r="3638" spans="1:15">
      <c r="A3638" s="647">
        <v>3637</v>
      </c>
      <c r="B3638" s="647">
        <v>2450</v>
      </c>
      <c r="C3638" s="646" t="s">
        <v>190</v>
      </c>
      <c r="D3638" s="646">
        <v>92</v>
      </c>
      <c r="F3638" s="654" t="str">
        <f>IF(M3638="R",VLOOKUP(D3638,'Routes and Directions'!$A$2:$D$283,3,FALSE),VLOOKUP(D3638,'Routes and Directions'!$A$2:$D$283,4,FALSE))</f>
        <v>EB</v>
      </c>
      <c r="G3638" s="646" t="s">
        <v>118</v>
      </c>
      <c r="H3638" s="646">
        <v>7.2759999999999998</v>
      </c>
      <c r="I3638" s="646">
        <v>18.800999999999998</v>
      </c>
      <c r="K3638" s="646">
        <v>8.0020000000000007</v>
      </c>
      <c r="L3638" s="646">
        <v>19.527000000000001</v>
      </c>
      <c r="M3638" s="646" t="s">
        <v>118</v>
      </c>
      <c r="N3638" s="657" t="s">
        <v>123</v>
      </c>
      <c r="O3638" s="646" t="s">
        <v>524</v>
      </c>
    </row>
    <row r="3639" spans="1:15">
      <c r="A3639" s="647">
        <v>3638</v>
      </c>
      <c r="B3639" s="647">
        <v>8500</v>
      </c>
      <c r="C3639" s="646" t="s">
        <v>183</v>
      </c>
      <c r="D3639" s="646">
        <v>92</v>
      </c>
      <c r="F3639" s="654" t="str">
        <f>IF(M3639="R",VLOOKUP(D3639,'Routes and Directions'!$A$2:$D$283,3,FALSE),VLOOKUP(D3639,'Routes and Directions'!$A$2:$D$283,4,FALSE))</f>
        <v>EB</v>
      </c>
      <c r="G3639" s="646" t="s">
        <v>118</v>
      </c>
      <c r="H3639" s="646">
        <v>0</v>
      </c>
      <c r="I3639" s="646">
        <v>6.2370000000000001</v>
      </c>
      <c r="K3639" s="646">
        <v>19.527000000000001</v>
      </c>
      <c r="L3639" s="646">
        <v>25.763999999999999</v>
      </c>
      <c r="M3639" s="646" t="s">
        <v>118</v>
      </c>
      <c r="N3639" s="657" t="s">
        <v>123</v>
      </c>
      <c r="O3639" s="646" t="s">
        <v>524</v>
      </c>
    </row>
    <row r="3640" spans="1:15">
      <c r="A3640" s="647">
        <v>3639</v>
      </c>
      <c r="B3640" s="647">
        <v>10650</v>
      </c>
      <c r="C3640" s="646" t="s">
        <v>183</v>
      </c>
      <c r="D3640" s="646">
        <v>92</v>
      </c>
      <c r="F3640" s="654" t="str">
        <f>IF(M3640="R",VLOOKUP(D3640,'Routes and Directions'!$A$2:$D$283,3,FALSE),VLOOKUP(D3640,'Routes and Directions'!$A$2:$D$283,4,FALSE))</f>
        <v>EB</v>
      </c>
      <c r="H3640" s="646">
        <v>6.2140000000000004</v>
      </c>
      <c r="I3640" s="646">
        <v>8.2189999999999994</v>
      </c>
      <c r="K3640" s="646">
        <v>25.763999999999999</v>
      </c>
      <c r="L3640" s="646">
        <v>27.768999999999998</v>
      </c>
      <c r="M3640" s="646" t="s">
        <v>118</v>
      </c>
      <c r="N3640" s="657" t="s">
        <v>123</v>
      </c>
      <c r="O3640" s="646" t="s">
        <v>524</v>
      </c>
    </row>
    <row r="3641" spans="1:15">
      <c r="A3641" s="647">
        <v>3640</v>
      </c>
      <c r="B3641" s="647">
        <v>100</v>
      </c>
      <c r="C3641" s="646" t="s">
        <v>190</v>
      </c>
      <c r="D3641" s="646">
        <v>92</v>
      </c>
      <c r="F3641" s="654" t="str">
        <f>IF(M3641="R",VLOOKUP(D3641,'Routes and Directions'!$A$2:$D$283,3,FALSE),VLOOKUP(D3641,'Routes and Directions'!$A$2:$D$283,4,FALSE))</f>
        <v>WB</v>
      </c>
      <c r="H3641" s="646">
        <v>0</v>
      </c>
      <c r="I3641" s="646">
        <v>7.1909999999999998</v>
      </c>
      <c r="K3641" s="646">
        <v>0</v>
      </c>
      <c r="L3641" s="646">
        <v>7.1909999999999998</v>
      </c>
      <c r="M3641" s="646" t="s">
        <v>121</v>
      </c>
      <c r="N3641" s="657" t="s">
        <v>115</v>
      </c>
      <c r="O3641" s="646" t="s">
        <v>525</v>
      </c>
    </row>
    <row r="3642" spans="1:15">
      <c r="A3642" s="647">
        <v>3641</v>
      </c>
      <c r="B3642" s="647">
        <v>2000</v>
      </c>
      <c r="C3642" s="646" t="s">
        <v>190</v>
      </c>
      <c r="D3642" s="646">
        <v>92</v>
      </c>
      <c r="F3642" s="654" t="str">
        <f>IF(M3642="R",VLOOKUP(D3642,'Routes and Directions'!$A$2:$D$283,3,FALSE),VLOOKUP(D3642,'Routes and Directions'!$A$2:$D$283,4,FALSE))</f>
        <v>WB</v>
      </c>
      <c r="G3642" s="646" t="s">
        <v>122</v>
      </c>
      <c r="H3642" s="646">
        <v>6.4649999999999999</v>
      </c>
      <c r="I3642" s="646">
        <v>6.609</v>
      </c>
      <c r="K3642" s="646">
        <v>7.1909999999999998</v>
      </c>
      <c r="L3642" s="646">
        <v>7.335</v>
      </c>
      <c r="M3642" s="646" t="s">
        <v>121</v>
      </c>
      <c r="N3642" s="657" t="s">
        <v>123</v>
      </c>
      <c r="O3642" s="646" t="s">
        <v>525</v>
      </c>
    </row>
    <row r="3643" spans="1:15">
      <c r="A3643" s="647">
        <v>3642</v>
      </c>
      <c r="B3643" s="647">
        <v>2000</v>
      </c>
      <c r="C3643" s="646" t="s">
        <v>190</v>
      </c>
      <c r="D3643" s="646">
        <v>92</v>
      </c>
      <c r="F3643" s="654" t="str">
        <f>IF(M3643="R",VLOOKUP(D3643,'Routes and Directions'!$A$2:$D$283,3,FALSE),VLOOKUP(D3643,'Routes and Directions'!$A$2:$D$283,4,FALSE))</f>
        <v>WB</v>
      </c>
      <c r="G3643" s="646" t="s">
        <v>122</v>
      </c>
      <c r="H3643" s="646">
        <v>6.609</v>
      </c>
      <c r="I3643" s="646">
        <v>7.1630000000000003</v>
      </c>
      <c r="K3643" s="646">
        <v>7.335</v>
      </c>
      <c r="L3643" s="646">
        <v>7.8890000000000002</v>
      </c>
      <c r="M3643" s="646" t="s">
        <v>121</v>
      </c>
      <c r="N3643" s="657" t="s">
        <v>115</v>
      </c>
      <c r="O3643" s="646" t="s">
        <v>525</v>
      </c>
    </row>
    <row r="3644" spans="1:15">
      <c r="A3644" s="647">
        <v>3643</v>
      </c>
      <c r="B3644" s="647">
        <v>2000</v>
      </c>
      <c r="C3644" s="646" t="s">
        <v>190</v>
      </c>
      <c r="D3644" s="646">
        <v>92</v>
      </c>
      <c r="F3644" s="654" t="str">
        <f>IF(M3644="R",VLOOKUP(D3644,'Routes and Directions'!$A$2:$D$283,3,FALSE),VLOOKUP(D3644,'Routes and Directions'!$A$2:$D$283,4,FALSE))</f>
        <v>WB</v>
      </c>
      <c r="G3644" s="646" t="s">
        <v>122</v>
      </c>
      <c r="H3644" s="646">
        <v>7.1630000000000003</v>
      </c>
      <c r="I3644" s="646">
        <v>7.2759999999999998</v>
      </c>
      <c r="K3644" s="646">
        <v>7.8890000000000002</v>
      </c>
      <c r="L3644" s="646">
        <v>8.0020000000000007</v>
      </c>
      <c r="M3644" s="646" t="s">
        <v>121</v>
      </c>
      <c r="N3644" s="657" t="s">
        <v>123</v>
      </c>
      <c r="O3644" s="646" t="s">
        <v>525</v>
      </c>
    </row>
    <row r="3645" spans="1:15">
      <c r="A3645" s="647">
        <v>3644</v>
      </c>
      <c r="B3645" s="647">
        <v>2450</v>
      </c>
      <c r="C3645" s="646" t="s">
        <v>190</v>
      </c>
      <c r="D3645" s="646">
        <v>92</v>
      </c>
      <c r="F3645" s="654" t="str">
        <f>IF(M3645="R",VLOOKUP(D3645,'Routes and Directions'!$A$2:$D$283,3,FALSE),VLOOKUP(D3645,'Routes and Directions'!$A$2:$D$283,4,FALSE))</f>
        <v>WB</v>
      </c>
      <c r="G3645" s="646" t="s">
        <v>118</v>
      </c>
      <c r="H3645" s="646">
        <v>7.2759999999999998</v>
      </c>
      <c r="I3645" s="646">
        <v>18.800999999999998</v>
      </c>
      <c r="K3645" s="646">
        <v>8.0020000000000007</v>
      </c>
      <c r="L3645" s="646">
        <v>19.527000000000001</v>
      </c>
      <c r="M3645" s="646" t="s">
        <v>121</v>
      </c>
      <c r="N3645" s="657" t="s">
        <v>123</v>
      </c>
      <c r="O3645" s="646" t="s">
        <v>525</v>
      </c>
    </row>
    <row r="3646" spans="1:15">
      <c r="A3646" s="647">
        <v>3645</v>
      </c>
      <c r="B3646" s="647">
        <v>8500</v>
      </c>
      <c r="C3646" s="646" t="s">
        <v>183</v>
      </c>
      <c r="D3646" s="646">
        <v>92</v>
      </c>
      <c r="F3646" s="654" t="str">
        <f>IF(M3646="R",VLOOKUP(D3646,'Routes and Directions'!$A$2:$D$283,3,FALSE),VLOOKUP(D3646,'Routes and Directions'!$A$2:$D$283,4,FALSE))</f>
        <v>WB</v>
      </c>
      <c r="G3646" s="646" t="s">
        <v>118</v>
      </c>
      <c r="H3646" s="646">
        <v>0</v>
      </c>
      <c r="I3646" s="646">
        <v>6.2370000000000001</v>
      </c>
      <c r="K3646" s="646">
        <v>19.527000000000001</v>
      </c>
      <c r="L3646" s="646">
        <v>25.763999999999999</v>
      </c>
      <c r="M3646" s="646" t="s">
        <v>121</v>
      </c>
      <c r="N3646" s="657" t="s">
        <v>123</v>
      </c>
      <c r="O3646" s="646" t="s">
        <v>525</v>
      </c>
    </row>
    <row r="3647" spans="1:15">
      <c r="A3647" s="647">
        <v>3646</v>
      </c>
      <c r="B3647" s="647">
        <v>10650</v>
      </c>
      <c r="C3647" s="646" t="s">
        <v>183</v>
      </c>
      <c r="D3647" s="646">
        <v>92</v>
      </c>
      <c r="F3647" s="654" t="str">
        <f>IF(M3647="R",VLOOKUP(D3647,'Routes and Directions'!$A$2:$D$283,3,FALSE),VLOOKUP(D3647,'Routes and Directions'!$A$2:$D$283,4,FALSE))</f>
        <v>WB</v>
      </c>
      <c r="H3647" s="646">
        <v>6.2140000000000004</v>
      </c>
      <c r="I3647" s="646">
        <v>8.2189999999999994</v>
      </c>
      <c r="K3647" s="646">
        <v>25.763999999999999</v>
      </c>
      <c r="L3647" s="646">
        <v>27.768999999999998</v>
      </c>
      <c r="M3647" s="646" t="s">
        <v>121</v>
      </c>
      <c r="N3647" s="657" t="s">
        <v>123</v>
      </c>
      <c r="O3647" s="646" t="s">
        <v>525</v>
      </c>
    </row>
    <row r="3648" spans="1:15">
      <c r="A3648" s="647">
        <v>3647</v>
      </c>
      <c r="B3648" s="647">
        <v>100</v>
      </c>
      <c r="C3648" s="646" t="s">
        <v>218</v>
      </c>
      <c r="D3648" s="646">
        <v>94</v>
      </c>
      <c r="F3648" s="654" t="str">
        <f>IF(M3648="R",VLOOKUP(D3648,'Routes and Directions'!$A$2:$D$283,3,FALSE),VLOOKUP(D3648,'Routes and Directions'!$A$2:$D$283,4,FALSE))</f>
        <v>EB</v>
      </c>
      <c r="H3648" s="646">
        <v>1.4159999999999999</v>
      </c>
      <c r="I3648" s="646">
        <v>10.006</v>
      </c>
      <c r="K3648" s="646">
        <v>0</v>
      </c>
      <c r="L3648" s="646">
        <v>8.59</v>
      </c>
      <c r="M3648" s="646" t="s">
        <v>118</v>
      </c>
      <c r="N3648" s="657" t="s">
        <v>123</v>
      </c>
      <c r="O3648" s="646" t="s">
        <v>526</v>
      </c>
    </row>
    <row r="3649" spans="1:15">
      <c r="A3649" s="647">
        <v>3648</v>
      </c>
      <c r="B3649" s="647">
        <v>7890</v>
      </c>
      <c r="C3649" s="646" t="s">
        <v>218</v>
      </c>
      <c r="D3649" s="646">
        <v>94</v>
      </c>
      <c r="F3649" s="654" t="str">
        <f>IF(M3649="R",VLOOKUP(D3649,'Routes and Directions'!$A$2:$D$283,3,FALSE),VLOOKUP(D3649,'Routes and Directions'!$A$2:$D$283,4,FALSE))</f>
        <v>EB</v>
      </c>
      <c r="G3649" s="646" t="s">
        <v>122</v>
      </c>
      <c r="H3649" s="646">
        <v>10.11</v>
      </c>
      <c r="I3649" s="646">
        <v>10.243</v>
      </c>
      <c r="J3649" s="646" t="s">
        <v>118</v>
      </c>
      <c r="K3649" s="646">
        <v>8.59</v>
      </c>
      <c r="L3649" s="646">
        <v>8.7230000000000008</v>
      </c>
      <c r="M3649" s="646" t="s">
        <v>118</v>
      </c>
      <c r="N3649" s="657" t="s">
        <v>118</v>
      </c>
      <c r="O3649" s="646" t="s">
        <v>526</v>
      </c>
    </row>
    <row r="3650" spans="1:15">
      <c r="A3650" s="647">
        <v>3649</v>
      </c>
      <c r="B3650" s="647">
        <v>7900</v>
      </c>
      <c r="C3650" s="646" t="s">
        <v>218</v>
      </c>
      <c r="D3650" s="646">
        <v>94</v>
      </c>
      <c r="F3650" s="654" t="str">
        <f>IF(M3650="R",VLOOKUP(D3650,'Routes and Directions'!$A$2:$D$283,3,FALSE),VLOOKUP(D3650,'Routes and Directions'!$A$2:$D$283,4,FALSE))</f>
        <v>EB</v>
      </c>
      <c r="G3650" s="646" t="s">
        <v>118</v>
      </c>
      <c r="H3650" s="646">
        <v>10.243</v>
      </c>
      <c r="I3650" s="646">
        <v>10.829000000000001</v>
      </c>
      <c r="J3650" s="646" t="s">
        <v>118</v>
      </c>
      <c r="K3650" s="646">
        <v>8.7230000000000008</v>
      </c>
      <c r="L3650" s="646">
        <v>9.3089999999999993</v>
      </c>
      <c r="M3650" s="646" t="s">
        <v>118</v>
      </c>
      <c r="N3650" s="657" t="s">
        <v>118</v>
      </c>
      <c r="O3650" s="646" t="s">
        <v>526</v>
      </c>
    </row>
    <row r="3651" spans="1:15">
      <c r="A3651" s="647">
        <v>3650</v>
      </c>
      <c r="B3651" s="647">
        <v>8390</v>
      </c>
      <c r="C3651" s="646" t="s">
        <v>218</v>
      </c>
      <c r="D3651" s="646">
        <v>94</v>
      </c>
      <c r="F3651" s="654" t="str">
        <f>IF(M3651="R",VLOOKUP(D3651,'Routes and Directions'!$A$2:$D$283,3,FALSE),VLOOKUP(D3651,'Routes and Directions'!$A$2:$D$283,4,FALSE))</f>
        <v>EB</v>
      </c>
      <c r="G3651" s="646" t="s">
        <v>118</v>
      </c>
      <c r="H3651" s="646">
        <v>10.88</v>
      </c>
      <c r="I3651" s="646">
        <v>13.541</v>
      </c>
      <c r="K3651" s="646">
        <v>9.3089999999999993</v>
      </c>
      <c r="L3651" s="646">
        <v>11.97</v>
      </c>
      <c r="M3651" s="646" t="s">
        <v>118</v>
      </c>
      <c r="N3651" s="657" t="s">
        <v>123</v>
      </c>
      <c r="O3651" s="646" t="s">
        <v>526</v>
      </c>
    </row>
    <row r="3652" spans="1:15">
      <c r="A3652" s="647">
        <v>3651</v>
      </c>
      <c r="B3652" s="647">
        <v>10900</v>
      </c>
      <c r="C3652" s="646" t="s">
        <v>218</v>
      </c>
      <c r="D3652" s="646">
        <v>94</v>
      </c>
      <c r="F3652" s="654" t="str">
        <f>IF(M3652="R",VLOOKUP(D3652,'Routes and Directions'!$A$2:$D$283,3,FALSE),VLOOKUP(D3652,'Routes and Directions'!$A$2:$D$283,4,FALSE))</f>
        <v>EB</v>
      </c>
      <c r="H3652" s="646">
        <v>13.586</v>
      </c>
      <c r="I3652" s="646">
        <v>14.86</v>
      </c>
      <c r="K3652" s="646">
        <v>11.97</v>
      </c>
      <c r="L3652" s="646">
        <v>13.244</v>
      </c>
      <c r="M3652" s="646" t="s">
        <v>118</v>
      </c>
      <c r="N3652" s="657" t="s">
        <v>123</v>
      </c>
      <c r="O3652" s="646" t="s">
        <v>526</v>
      </c>
    </row>
    <row r="3653" spans="1:15">
      <c r="A3653" s="647">
        <v>3652</v>
      </c>
      <c r="B3653" s="647">
        <v>10900</v>
      </c>
      <c r="C3653" s="646" t="s">
        <v>218</v>
      </c>
      <c r="D3653" s="646">
        <v>94</v>
      </c>
      <c r="F3653" s="654" t="str">
        <f>IF(M3653="R",VLOOKUP(D3653,'Routes and Directions'!$A$2:$D$283,3,FALSE),VLOOKUP(D3653,'Routes and Directions'!$A$2:$D$283,4,FALSE))</f>
        <v>EB</v>
      </c>
      <c r="H3653" s="646">
        <v>14.86</v>
      </c>
      <c r="I3653" s="646">
        <v>16.399000000000001</v>
      </c>
      <c r="K3653" s="646">
        <v>13.244</v>
      </c>
      <c r="L3653" s="646">
        <v>14.782999999999999</v>
      </c>
      <c r="M3653" s="646" t="s">
        <v>118</v>
      </c>
      <c r="N3653" s="657" t="s">
        <v>115</v>
      </c>
      <c r="O3653" s="646" t="s">
        <v>526</v>
      </c>
    </row>
    <row r="3654" spans="1:15">
      <c r="A3654" s="647">
        <v>3653</v>
      </c>
      <c r="B3654" s="647">
        <v>11810</v>
      </c>
      <c r="C3654" s="646" t="s">
        <v>218</v>
      </c>
      <c r="D3654" s="646">
        <v>94</v>
      </c>
      <c r="F3654" s="654" t="str">
        <f>IF(M3654="R",VLOOKUP(D3654,'Routes and Directions'!$A$2:$D$283,3,FALSE),VLOOKUP(D3654,'Routes and Directions'!$A$2:$D$283,4,FALSE))</f>
        <v>EB</v>
      </c>
      <c r="G3654" s="646" t="s">
        <v>118</v>
      </c>
      <c r="H3654" s="646">
        <v>16.399000000000001</v>
      </c>
      <c r="I3654" s="646">
        <v>17.047000000000001</v>
      </c>
      <c r="K3654" s="646">
        <v>14.782999999999999</v>
      </c>
      <c r="L3654" s="646">
        <v>15.430999999999999</v>
      </c>
      <c r="M3654" s="646" t="s">
        <v>118</v>
      </c>
      <c r="N3654" s="657" t="s">
        <v>123</v>
      </c>
      <c r="O3654" s="646" t="s">
        <v>526</v>
      </c>
    </row>
    <row r="3655" spans="1:15">
      <c r="A3655" s="647">
        <v>3654</v>
      </c>
      <c r="B3655" s="647">
        <v>11900</v>
      </c>
      <c r="C3655" s="646" t="s">
        <v>218</v>
      </c>
      <c r="D3655" s="646">
        <v>94</v>
      </c>
      <c r="F3655" s="654" t="str">
        <f>IF(M3655="R",VLOOKUP(D3655,'Routes and Directions'!$A$2:$D$283,3,FALSE),VLOOKUP(D3655,'Routes and Directions'!$A$2:$D$283,4,FALSE))</f>
        <v>EB</v>
      </c>
      <c r="G3655" s="646" t="s">
        <v>122</v>
      </c>
      <c r="H3655" s="646">
        <v>17.047000000000001</v>
      </c>
      <c r="I3655" s="646">
        <v>17.103999999999999</v>
      </c>
      <c r="K3655" s="646">
        <v>15.430999999999999</v>
      </c>
      <c r="L3655" s="646">
        <v>15.488</v>
      </c>
      <c r="M3655" s="646" t="s">
        <v>118</v>
      </c>
      <c r="N3655" s="657" t="s">
        <v>123</v>
      </c>
      <c r="O3655" s="646" t="s">
        <v>526</v>
      </c>
    </row>
    <row r="3656" spans="1:15">
      <c r="A3656" s="647">
        <v>3655</v>
      </c>
      <c r="B3656" s="647">
        <v>11900</v>
      </c>
      <c r="C3656" s="646" t="s">
        <v>218</v>
      </c>
      <c r="D3656" s="646">
        <v>94</v>
      </c>
      <c r="F3656" s="654" t="str">
        <f>IF(M3656="R",VLOOKUP(D3656,'Routes and Directions'!$A$2:$D$283,3,FALSE),VLOOKUP(D3656,'Routes and Directions'!$A$2:$D$283,4,FALSE))</f>
        <v>EB</v>
      </c>
      <c r="G3656" s="646" t="s">
        <v>122</v>
      </c>
      <c r="H3656" s="646">
        <v>17.103999999999999</v>
      </c>
      <c r="I3656" s="646">
        <v>17.172000000000001</v>
      </c>
      <c r="K3656" s="646">
        <v>15.488</v>
      </c>
      <c r="L3656" s="646">
        <v>15.555999999999999</v>
      </c>
      <c r="M3656" s="646" t="s">
        <v>118</v>
      </c>
      <c r="N3656" s="657" t="s">
        <v>115</v>
      </c>
      <c r="O3656" s="646" t="s">
        <v>526</v>
      </c>
    </row>
    <row r="3657" spans="1:15">
      <c r="A3657" s="647">
        <v>3656</v>
      </c>
      <c r="B3657" s="647">
        <v>11950</v>
      </c>
      <c r="C3657" s="646" t="s">
        <v>218</v>
      </c>
      <c r="D3657" s="646">
        <v>94</v>
      </c>
      <c r="F3657" s="654" t="str">
        <f>IF(M3657="R",VLOOKUP(D3657,'Routes and Directions'!$A$2:$D$283,3,FALSE),VLOOKUP(D3657,'Routes and Directions'!$A$2:$D$283,4,FALSE))</f>
        <v>EB</v>
      </c>
      <c r="H3657" s="646">
        <v>17.199000000000002</v>
      </c>
      <c r="I3657" s="646">
        <v>17.728000000000002</v>
      </c>
      <c r="K3657" s="646">
        <v>15.555999999999999</v>
      </c>
      <c r="L3657" s="646">
        <v>16.085000000000001</v>
      </c>
      <c r="M3657" s="646" t="s">
        <v>118</v>
      </c>
      <c r="N3657" s="657" t="s">
        <v>115</v>
      </c>
      <c r="O3657" s="646" t="s">
        <v>526</v>
      </c>
    </row>
    <row r="3658" spans="1:15">
      <c r="A3658" s="647">
        <v>3657</v>
      </c>
      <c r="B3658" s="647">
        <v>12000</v>
      </c>
      <c r="C3658" s="646" t="s">
        <v>218</v>
      </c>
      <c r="D3658" s="646">
        <v>94</v>
      </c>
      <c r="F3658" s="654" t="str">
        <f>IF(M3658="R",VLOOKUP(D3658,'Routes and Directions'!$A$2:$D$283,3,FALSE),VLOOKUP(D3658,'Routes and Directions'!$A$2:$D$283,4,FALSE))</f>
        <v>EB</v>
      </c>
      <c r="G3658" s="646" t="s">
        <v>118</v>
      </c>
      <c r="H3658" s="646">
        <v>17.728000000000002</v>
      </c>
      <c r="I3658" s="646">
        <v>19.265999999999998</v>
      </c>
      <c r="K3658" s="646">
        <v>16.085000000000001</v>
      </c>
      <c r="L3658" s="646">
        <v>17.623000000000001</v>
      </c>
      <c r="M3658" s="646" t="s">
        <v>118</v>
      </c>
      <c r="N3658" s="657" t="s">
        <v>115</v>
      </c>
      <c r="O3658" s="646" t="s">
        <v>526</v>
      </c>
    </row>
    <row r="3659" spans="1:15">
      <c r="A3659" s="647">
        <v>3658</v>
      </c>
      <c r="B3659" s="647">
        <v>12260</v>
      </c>
      <c r="C3659" s="646" t="s">
        <v>218</v>
      </c>
      <c r="D3659" s="646">
        <v>94</v>
      </c>
      <c r="F3659" s="654" t="str">
        <f>IF(M3659="R",VLOOKUP(D3659,'Routes and Directions'!$A$2:$D$283,3,FALSE),VLOOKUP(D3659,'Routes and Directions'!$A$2:$D$283,4,FALSE))</f>
        <v>EB</v>
      </c>
      <c r="H3659" s="646">
        <v>19.346</v>
      </c>
      <c r="I3659" s="646">
        <v>19.904</v>
      </c>
      <c r="K3659" s="646">
        <v>17.623000000000001</v>
      </c>
      <c r="L3659" s="646">
        <v>18.181000000000001</v>
      </c>
      <c r="M3659" s="646" t="s">
        <v>118</v>
      </c>
      <c r="N3659" s="657" t="s">
        <v>115</v>
      </c>
      <c r="O3659" s="646" t="s">
        <v>526</v>
      </c>
    </row>
    <row r="3660" spans="1:15">
      <c r="A3660" s="647">
        <v>3659</v>
      </c>
      <c r="B3660" s="647">
        <v>12400</v>
      </c>
      <c r="C3660" s="646" t="s">
        <v>218</v>
      </c>
      <c r="D3660" s="646">
        <v>94</v>
      </c>
      <c r="F3660" s="654" t="str">
        <f>IF(M3660="R",VLOOKUP(D3660,'Routes and Directions'!$A$2:$D$283,3,FALSE),VLOOKUP(D3660,'Routes and Directions'!$A$2:$D$283,4,FALSE))</f>
        <v>EB</v>
      </c>
      <c r="G3660" s="646" t="s">
        <v>118</v>
      </c>
      <c r="H3660" s="646">
        <v>19.904</v>
      </c>
      <c r="I3660" s="646">
        <v>20.192</v>
      </c>
      <c r="K3660" s="646">
        <v>18.181000000000001</v>
      </c>
      <c r="L3660" s="646">
        <v>18.469000000000001</v>
      </c>
      <c r="M3660" s="646" t="s">
        <v>118</v>
      </c>
      <c r="N3660" s="657" t="s">
        <v>115</v>
      </c>
      <c r="O3660" s="646" t="s">
        <v>526</v>
      </c>
    </row>
    <row r="3661" spans="1:15">
      <c r="A3661" s="647">
        <v>3660</v>
      </c>
      <c r="B3661" s="647">
        <v>12600</v>
      </c>
      <c r="C3661" s="646" t="s">
        <v>218</v>
      </c>
      <c r="D3661" s="646">
        <v>94</v>
      </c>
      <c r="F3661" s="654" t="str">
        <f>IF(M3661="R",VLOOKUP(D3661,'Routes and Directions'!$A$2:$D$283,3,FALSE),VLOOKUP(D3661,'Routes and Directions'!$A$2:$D$283,4,FALSE))</f>
        <v>EB</v>
      </c>
      <c r="H3661" s="646">
        <v>20.204000000000001</v>
      </c>
      <c r="I3661" s="646">
        <v>25.103000000000002</v>
      </c>
      <c r="K3661" s="646">
        <v>18.469000000000001</v>
      </c>
      <c r="L3661" s="646">
        <v>23.367999999999999</v>
      </c>
      <c r="M3661" s="646" t="s">
        <v>118</v>
      </c>
      <c r="N3661" s="657" t="s">
        <v>115</v>
      </c>
      <c r="O3661" s="646" t="s">
        <v>526</v>
      </c>
    </row>
    <row r="3662" spans="1:15">
      <c r="A3662" s="647">
        <v>3661</v>
      </c>
      <c r="B3662" s="647">
        <v>13700</v>
      </c>
      <c r="C3662" s="646" t="s">
        <v>218</v>
      </c>
      <c r="D3662" s="646">
        <v>94</v>
      </c>
      <c r="F3662" s="654" t="str">
        <f>IF(M3662="R",VLOOKUP(D3662,'Routes and Directions'!$A$2:$D$283,3,FALSE),VLOOKUP(D3662,'Routes and Directions'!$A$2:$D$283,4,FALSE))</f>
        <v>EB</v>
      </c>
      <c r="G3662" s="646" t="s">
        <v>118</v>
      </c>
      <c r="H3662" s="646">
        <v>25.103000000000002</v>
      </c>
      <c r="I3662" s="646">
        <v>25.52</v>
      </c>
      <c r="K3662" s="646">
        <v>23.367999999999999</v>
      </c>
      <c r="L3662" s="646">
        <v>23.785</v>
      </c>
      <c r="M3662" s="646" t="s">
        <v>118</v>
      </c>
      <c r="N3662" s="657" t="s">
        <v>115</v>
      </c>
      <c r="O3662" s="646" t="s">
        <v>526</v>
      </c>
    </row>
    <row r="3663" spans="1:15">
      <c r="A3663" s="647">
        <v>3662</v>
      </c>
      <c r="B3663" s="647">
        <v>13800</v>
      </c>
      <c r="C3663" s="646" t="s">
        <v>218</v>
      </c>
      <c r="D3663" s="646">
        <v>94</v>
      </c>
      <c r="F3663" s="654" t="str">
        <f>IF(M3663="R",VLOOKUP(D3663,'Routes and Directions'!$A$2:$D$283,3,FALSE),VLOOKUP(D3663,'Routes and Directions'!$A$2:$D$283,4,FALSE))</f>
        <v>EB</v>
      </c>
      <c r="H3663" s="646">
        <v>25.53</v>
      </c>
      <c r="I3663" s="646">
        <v>33.402000000000001</v>
      </c>
      <c r="K3663" s="646">
        <v>23.785</v>
      </c>
      <c r="L3663" s="646">
        <v>31.657</v>
      </c>
      <c r="M3663" s="646" t="s">
        <v>118</v>
      </c>
      <c r="N3663" s="657" t="s">
        <v>115</v>
      </c>
      <c r="O3663" s="646" t="s">
        <v>526</v>
      </c>
    </row>
    <row r="3664" spans="1:15">
      <c r="A3664" s="647">
        <v>3663</v>
      </c>
      <c r="B3664" s="647">
        <v>14850</v>
      </c>
      <c r="C3664" s="646" t="s">
        <v>218</v>
      </c>
      <c r="D3664" s="646">
        <v>94</v>
      </c>
      <c r="F3664" s="654" t="str">
        <f>IF(M3664="R",VLOOKUP(D3664,'Routes and Directions'!$A$2:$D$283,3,FALSE),VLOOKUP(D3664,'Routes and Directions'!$A$2:$D$283,4,FALSE))</f>
        <v>EB</v>
      </c>
      <c r="G3664" s="646" t="s">
        <v>118</v>
      </c>
      <c r="H3664" s="646">
        <v>33.402000000000001</v>
      </c>
      <c r="I3664" s="646">
        <v>33.875999999999998</v>
      </c>
      <c r="K3664" s="646">
        <v>31.657</v>
      </c>
      <c r="L3664" s="646">
        <v>32.131</v>
      </c>
      <c r="M3664" s="646" t="s">
        <v>118</v>
      </c>
      <c r="N3664" s="657" t="s">
        <v>115</v>
      </c>
      <c r="O3664" s="646" t="s">
        <v>526</v>
      </c>
    </row>
    <row r="3665" spans="1:15">
      <c r="A3665" s="647">
        <v>3664</v>
      </c>
      <c r="B3665" s="647">
        <v>14930</v>
      </c>
      <c r="C3665" s="646" t="s">
        <v>218</v>
      </c>
      <c r="D3665" s="646">
        <v>94</v>
      </c>
      <c r="F3665" s="654" t="str">
        <f>IF(M3665="R",VLOOKUP(D3665,'Routes and Directions'!$A$2:$D$283,3,FALSE),VLOOKUP(D3665,'Routes and Directions'!$A$2:$D$283,4,FALSE))</f>
        <v>EB</v>
      </c>
      <c r="H3665" s="646">
        <v>34.015000000000001</v>
      </c>
      <c r="I3665" s="646">
        <v>44.247999999999998</v>
      </c>
      <c r="K3665" s="646">
        <v>32.131</v>
      </c>
      <c r="L3665" s="646">
        <v>42.363999999999997</v>
      </c>
      <c r="M3665" s="646" t="s">
        <v>118</v>
      </c>
      <c r="N3665" s="657" t="s">
        <v>115</v>
      </c>
      <c r="O3665" s="646" t="s">
        <v>526</v>
      </c>
    </row>
    <row r="3666" spans="1:15">
      <c r="A3666" s="647">
        <v>3665</v>
      </c>
      <c r="B3666" s="647">
        <v>16000</v>
      </c>
      <c r="C3666" s="646" t="s">
        <v>218</v>
      </c>
      <c r="D3666" s="646">
        <v>94</v>
      </c>
      <c r="F3666" s="654" t="str">
        <f>IF(M3666="R",VLOOKUP(D3666,'Routes and Directions'!$A$2:$D$283,3,FALSE),VLOOKUP(D3666,'Routes and Directions'!$A$2:$D$283,4,FALSE))</f>
        <v>EB</v>
      </c>
      <c r="G3666" s="646" t="s">
        <v>118</v>
      </c>
      <c r="H3666" s="646">
        <v>44.247999999999998</v>
      </c>
      <c r="I3666" s="646">
        <v>45.478999999999999</v>
      </c>
      <c r="K3666" s="646">
        <v>42.363999999999997</v>
      </c>
      <c r="L3666" s="646">
        <v>43.594999999999999</v>
      </c>
      <c r="M3666" s="646" t="s">
        <v>118</v>
      </c>
      <c r="N3666" s="657" t="s">
        <v>115</v>
      </c>
      <c r="O3666" s="646" t="s">
        <v>526</v>
      </c>
    </row>
    <row r="3667" spans="1:15">
      <c r="A3667" s="647">
        <v>3666</v>
      </c>
      <c r="B3667" s="647">
        <v>16400</v>
      </c>
      <c r="C3667" s="646" t="s">
        <v>218</v>
      </c>
      <c r="D3667" s="646">
        <v>94</v>
      </c>
      <c r="F3667" s="654" t="str">
        <f>IF(M3667="R",VLOOKUP(D3667,'Routes and Directions'!$A$2:$D$283,3,FALSE),VLOOKUP(D3667,'Routes and Directions'!$A$2:$D$283,4,FALSE))</f>
        <v>EB</v>
      </c>
      <c r="H3667" s="646">
        <v>45.573999999999998</v>
      </c>
      <c r="I3667" s="646">
        <v>47.029000000000003</v>
      </c>
      <c r="K3667" s="646">
        <v>43.594999999999999</v>
      </c>
      <c r="L3667" s="646">
        <v>45.05</v>
      </c>
      <c r="M3667" s="646" t="s">
        <v>118</v>
      </c>
      <c r="N3667" s="657" t="s">
        <v>115</v>
      </c>
      <c r="O3667" s="646" t="s">
        <v>526</v>
      </c>
    </row>
    <row r="3668" spans="1:15">
      <c r="A3668" s="647">
        <v>3667</v>
      </c>
      <c r="B3668" s="647">
        <v>16811</v>
      </c>
      <c r="C3668" s="646" t="s">
        <v>218</v>
      </c>
      <c r="D3668" s="646">
        <v>94</v>
      </c>
      <c r="F3668" s="654" t="str">
        <f>IF(M3668="R",VLOOKUP(D3668,'Routes and Directions'!$A$2:$D$283,3,FALSE),VLOOKUP(D3668,'Routes and Directions'!$A$2:$D$283,4,FALSE))</f>
        <v>EB</v>
      </c>
      <c r="G3668" s="646" t="s">
        <v>118</v>
      </c>
      <c r="H3668" s="646">
        <v>47.029000000000003</v>
      </c>
      <c r="I3668" s="646">
        <v>47.384</v>
      </c>
      <c r="K3668" s="646">
        <v>45.05</v>
      </c>
      <c r="L3668" s="646">
        <v>45.405000000000001</v>
      </c>
      <c r="M3668" s="646" t="s">
        <v>118</v>
      </c>
      <c r="N3668" s="657" t="s">
        <v>115</v>
      </c>
      <c r="O3668" s="646" t="s">
        <v>526</v>
      </c>
    </row>
    <row r="3669" spans="1:15">
      <c r="A3669" s="647">
        <v>3668</v>
      </c>
      <c r="B3669" s="647">
        <v>16828</v>
      </c>
      <c r="C3669" s="646" t="s">
        <v>218</v>
      </c>
      <c r="D3669" s="646">
        <v>94</v>
      </c>
      <c r="F3669" s="654" t="str">
        <f>IF(M3669="R",VLOOKUP(D3669,'Routes and Directions'!$A$2:$D$283,3,FALSE),VLOOKUP(D3669,'Routes and Directions'!$A$2:$D$283,4,FALSE))</f>
        <v>EB</v>
      </c>
      <c r="H3669" s="646">
        <v>47.42</v>
      </c>
      <c r="I3669" s="646">
        <v>49.854999999999997</v>
      </c>
      <c r="K3669" s="646">
        <v>45.405000000000001</v>
      </c>
      <c r="L3669" s="646">
        <v>47.84</v>
      </c>
      <c r="M3669" s="646" t="s">
        <v>118</v>
      </c>
      <c r="N3669" s="657" t="s">
        <v>115</v>
      </c>
      <c r="O3669" s="646" t="s">
        <v>526</v>
      </c>
    </row>
    <row r="3670" spans="1:15">
      <c r="A3670" s="647">
        <v>3669</v>
      </c>
      <c r="B3670" s="647">
        <v>16900</v>
      </c>
      <c r="C3670" s="646" t="s">
        <v>218</v>
      </c>
      <c r="D3670" s="646">
        <v>94</v>
      </c>
      <c r="F3670" s="654" t="str">
        <f>IF(M3670="R",VLOOKUP(D3670,'Routes and Directions'!$A$2:$D$283,3,FALSE),VLOOKUP(D3670,'Routes and Directions'!$A$2:$D$283,4,FALSE))</f>
        <v>EB</v>
      </c>
      <c r="G3670" s="646" t="s">
        <v>118</v>
      </c>
      <c r="H3670" s="646">
        <v>49.854999999999997</v>
      </c>
      <c r="I3670" s="646">
        <v>50.593000000000004</v>
      </c>
      <c r="K3670" s="646">
        <v>47.84</v>
      </c>
      <c r="L3670" s="646">
        <v>48.578000000000003</v>
      </c>
      <c r="M3670" s="646" t="s">
        <v>118</v>
      </c>
      <c r="N3670" s="657" t="s">
        <v>115</v>
      </c>
      <c r="O3670" s="646" t="s">
        <v>526</v>
      </c>
    </row>
    <row r="3671" spans="1:15">
      <c r="A3671" s="647">
        <v>3670</v>
      </c>
      <c r="B3671" s="647">
        <v>17000</v>
      </c>
      <c r="C3671" s="646" t="s">
        <v>218</v>
      </c>
      <c r="D3671" s="646">
        <v>94</v>
      </c>
      <c r="F3671" s="654" t="str">
        <f>IF(M3671="R",VLOOKUP(D3671,'Routes and Directions'!$A$2:$D$283,3,FALSE),VLOOKUP(D3671,'Routes and Directions'!$A$2:$D$283,4,FALSE))</f>
        <v>EB</v>
      </c>
      <c r="H3671" s="646">
        <v>50.634</v>
      </c>
      <c r="I3671" s="646">
        <v>58.738999999999997</v>
      </c>
      <c r="K3671" s="646">
        <v>48.578000000000003</v>
      </c>
      <c r="L3671" s="646">
        <v>56.683</v>
      </c>
      <c r="M3671" s="646" t="s">
        <v>118</v>
      </c>
      <c r="N3671" s="657" t="s">
        <v>115</v>
      </c>
      <c r="O3671" s="646" t="s">
        <v>526</v>
      </c>
    </row>
    <row r="3672" spans="1:15">
      <c r="A3672" s="647">
        <v>3671</v>
      </c>
      <c r="B3672" s="647">
        <v>17800</v>
      </c>
      <c r="C3672" s="646" t="s">
        <v>218</v>
      </c>
      <c r="D3672" s="646">
        <v>94</v>
      </c>
      <c r="F3672" s="654" t="str">
        <f>IF(M3672="R",VLOOKUP(D3672,'Routes and Directions'!$A$2:$D$283,3,FALSE),VLOOKUP(D3672,'Routes and Directions'!$A$2:$D$283,4,FALSE))</f>
        <v>EB</v>
      </c>
      <c r="G3672" s="646" t="s">
        <v>118</v>
      </c>
      <c r="H3672" s="646">
        <v>58.738999999999997</v>
      </c>
      <c r="I3672" s="646">
        <v>59.567999999999998</v>
      </c>
      <c r="K3672" s="646">
        <v>56.683</v>
      </c>
      <c r="L3672" s="646">
        <v>57.512</v>
      </c>
      <c r="M3672" s="646" t="s">
        <v>118</v>
      </c>
      <c r="N3672" s="657" t="s">
        <v>115</v>
      </c>
      <c r="O3672" s="646" t="s">
        <v>526</v>
      </c>
    </row>
    <row r="3673" spans="1:15">
      <c r="A3673" s="647">
        <v>3672</v>
      </c>
      <c r="B3673" s="647">
        <v>18200</v>
      </c>
      <c r="C3673" s="646" t="s">
        <v>218</v>
      </c>
      <c r="D3673" s="646">
        <v>94</v>
      </c>
      <c r="F3673" s="654" t="str">
        <f>IF(M3673="R",VLOOKUP(D3673,'Routes and Directions'!$A$2:$D$283,3,FALSE),VLOOKUP(D3673,'Routes and Directions'!$A$2:$D$283,4,FALSE))</f>
        <v>EB</v>
      </c>
      <c r="H3673" s="646">
        <v>59.578000000000003</v>
      </c>
      <c r="I3673" s="646">
        <v>63.7</v>
      </c>
      <c r="K3673" s="646">
        <v>57.512</v>
      </c>
      <c r="L3673" s="646">
        <v>61.634</v>
      </c>
      <c r="M3673" s="646" t="s">
        <v>118</v>
      </c>
      <c r="N3673" s="657" t="s">
        <v>115</v>
      </c>
      <c r="O3673" s="646" t="s">
        <v>526</v>
      </c>
    </row>
    <row r="3674" spans="1:15">
      <c r="A3674" s="647">
        <v>3673</v>
      </c>
      <c r="B3674" s="647">
        <v>18350</v>
      </c>
      <c r="C3674" s="646" t="s">
        <v>218</v>
      </c>
      <c r="D3674" s="646">
        <v>94</v>
      </c>
      <c r="F3674" s="654" t="str">
        <f>IF(M3674="R",VLOOKUP(D3674,'Routes and Directions'!$A$2:$D$283,3,FALSE),VLOOKUP(D3674,'Routes and Directions'!$A$2:$D$283,4,FALSE))</f>
        <v>EB</v>
      </c>
      <c r="G3674" s="646" t="s">
        <v>118</v>
      </c>
      <c r="H3674" s="646">
        <v>63.7</v>
      </c>
      <c r="I3674" s="646">
        <v>64.168000000000006</v>
      </c>
      <c r="K3674" s="646">
        <v>61.634</v>
      </c>
      <c r="L3674" s="646">
        <v>62.101999999999997</v>
      </c>
      <c r="M3674" s="646" t="s">
        <v>118</v>
      </c>
      <c r="N3674" s="657" t="s">
        <v>115</v>
      </c>
      <c r="O3674" s="646" t="s">
        <v>526</v>
      </c>
    </row>
    <row r="3675" spans="1:15">
      <c r="A3675" s="647">
        <v>3674</v>
      </c>
      <c r="B3675" s="647">
        <v>18390</v>
      </c>
      <c r="C3675" s="646" t="s">
        <v>218</v>
      </c>
      <c r="D3675" s="646">
        <v>94</v>
      </c>
      <c r="F3675" s="654" t="str">
        <f>IF(M3675="R",VLOOKUP(D3675,'Routes and Directions'!$A$2:$D$283,3,FALSE),VLOOKUP(D3675,'Routes and Directions'!$A$2:$D$283,4,FALSE))</f>
        <v>EB</v>
      </c>
      <c r="H3675" s="646">
        <v>64.179000000000002</v>
      </c>
      <c r="I3675" s="646">
        <v>65.375</v>
      </c>
      <c r="K3675" s="646">
        <v>62.101999999999997</v>
      </c>
      <c r="L3675" s="646">
        <v>63.298000000000002</v>
      </c>
      <c r="M3675" s="646" t="s">
        <v>118</v>
      </c>
      <c r="N3675" s="657" t="s">
        <v>115</v>
      </c>
      <c r="O3675" s="646" t="s">
        <v>526</v>
      </c>
    </row>
    <row r="3676" spans="1:15">
      <c r="A3676" s="647">
        <v>3675</v>
      </c>
      <c r="B3676" s="647">
        <v>100</v>
      </c>
      <c r="C3676" s="646" t="s">
        <v>218</v>
      </c>
      <c r="D3676" s="646">
        <v>94</v>
      </c>
      <c r="F3676" s="654" t="str">
        <f>IF(M3676="R",VLOOKUP(D3676,'Routes and Directions'!$A$2:$D$283,3,FALSE),VLOOKUP(D3676,'Routes and Directions'!$A$2:$D$283,4,FALSE))</f>
        <v>WB</v>
      </c>
      <c r="H3676" s="646">
        <v>1.4159999999999999</v>
      </c>
      <c r="I3676" s="646">
        <v>10.006</v>
      </c>
      <c r="K3676" s="646">
        <v>0</v>
      </c>
      <c r="L3676" s="646">
        <v>8.59</v>
      </c>
      <c r="M3676" s="646" t="s">
        <v>121</v>
      </c>
      <c r="N3676" s="657" t="s">
        <v>123</v>
      </c>
      <c r="O3676" s="646" t="s">
        <v>527</v>
      </c>
    </row>
    <row r="3677" spans="1:15">
      <c r="A3677" s="647">
        <v>3676</v>
      </c>
      <c r="B3677" s="647">
        <v>8190</v>
      </c>
      <c r="C3677" s="646" t="s">
        <v>218</v>
      </c>
      <c r="D3677" s="646">
        <v>94</v>
      </c>
      <c r="F3677" s="654" t="str">
        <f>IF(M3677="R",VLOOKUP(D3677,'Routes and Directions'!$A$2:$D$283,3,FALSE),VLOOKUP(D3677,'Routes and Directions'!$A$2:$D$283,4,FALSE))</f>
        <v>WB</v>
      </c>
      <c r="G3677" s="646" t="s">
        <v>122</v>
      </c>
      <c r="H3677" s="646">
        <v>10.11</v>
      </c>
      <c r="I3677" s="646">
        <v>10.33</v>
      </c>
      <c r="J3677" s="646" t="s">
        <v>121</v>
      </c>
      <c r="K3677" s="646">
        <v>8.59</v>
      </c>
      <c r="L3677" s="646">
        <v>8.81</v>
      </c>
      <c r="M3677" s="646" t="s">
        <v>121</v>
      </c>
      <c r="N3677" s="657" t="s">
        <v>121</v>
      </c>
      <c r="O3677" s="646" t="s">
        <v>527</v>
      </c>
    </row>
    <row r="3678" spans="1:15">
      <c r="A3678" s="647">
        <v>3677</v>
      </c>
      <c r="B3678" s="647">
        <v>8290</v>
      </c>
      <c r="C3678" s="646" t="s">
        <v>218</v>
      </c>
      <c r="D3678" s="646">
        <v>94</v>
      </c>
      <c r="F3678" s="654" t="str">
        <f>IF(M3678="R",VLOOKUP(D3678,'Routes and Directions'!$A$2:$D$283,3,FALSE),VLOOKUP(D3678,'Routes and Directions'!$A$2:$D$283,4,FALSE))</f>
        <v>WB</v>
      </c>
      <c r="G3678" s="646" t="s">
        <v>118</v>
      </c>
      <c r="H3678" s="646">
        <v>10.33</v>
      </c>
      <c r="I3678" s="646">
        <v>10.88</v>
      </c>
      <c r="J3678" s="646" t="s">
        <v>121</v>
      </c>
      <c r="K3678" s="646">
        <v>8.81</v>
      </c>
      <c r="L3678" s="646">
        <v>9.36</v>
      </c>
      <c r="M3678" s="646" t="s">
        <v>121</v>
      </c>
      <c r="N3678" s="657" t="s">
        <v>121</v>
      </c>
      <c r="O3678" s="646" t="s">
        <v>527</v>
      </c>
    </row>
    <row r="3679" spans="1:15">
      <c r="A3679" s="647">
        <v>3678</v>
      </c>
      <c r="B3679" s="647">
        <v>8390</v>
      </c>
      <c r="C3679" s="646" t="s">
        <v>218</v>
      </c>
      <c r="D3679" s="646">
        <v>94</v>
      </c>
      <c r="F3679" s="654" t="str">
        <f>IF(M3679="R",VLOOKUP(D3679,'Routes and Directions'!$A$2:$D$283,3,FALSE),VLOOKUP(D3679,'Routes and Directions'!$A$2:$D$283,4,FALSE))</f>
        <v>WB</v>
      </c>
      <c r="G3679" s="646" t="s">
        <v>118</v>
      </c>
      <c r="H3679" s="646">
        <v>10.88</v>
      </c>
      <c r="I3679" s="646">
        <v>13.541</v>
      </c>
      <c r="K3679" s="646">
        <v>9.36</v>
      </c>
      <c r="L3679" s="646">
        <v>12.021000000000001</v>
      </c>
      <c r="M3679" s="646" t="s">
        <v>121</v>
      </c>
      <c r="N3679" s="657" t="s">
        <v>123</v>
      </c>
      <c r="O3679" s="646" t="s">
        <v>527</v>
      </c>
    </row>
    <row r="3680" spans="1:15">
      <c r="A3680" s="647">
        <v>3679</v>
      </c>
      <c r="B3680" s="647">
        <v>10900</v>
      </c>
      <c r="C3680" s="646" t="s">
        <v>218</v>
      </c>
      <c r="D3680" s="646">
        <v>94</v>
      </c>
      <c r="F3680" s="654" t="str">
        <f>IF(M3680="R",VLOOKUP(D3680,'Routes and Directions'!$A$2:$D$283,3,FALSE),VLOOKUP(D3680,'Routes and Directions'!$A$2:$D$283,4,FALSE))</f>
        <v>WB</v>
      </c>
      <c r="H3680" s="646">
        <v>13.586</v>
      </c>
      <c r="I3680" s="646">
        <v>14.86</v>
      </c>
      <c r="K3680" s="646">
        <v>12.021000000000001</v>
      </c>
      <c r="L3680" s="646">
        <v>13.295</v>
      </c>
      <c r="M3680" s="646" t="s">
        <v>121</v>
      </c>
      <c r="N3680" s="657" t="s">
        <v>123</v>
      </c>
      <c r="O3680" s="646" t="s">
        <v>527</v>
      </c>
    </row>
    <row r="3681" spans="1:15">
      <c r="A3681" s="647">
        <v>3680</v>
      </c>
      <c r="B3681" s="647">
        <v>10900</v>
      </c>
      <c r="C3681" s="646" t="s">
        <v>218</v>
      </c>
      <c r="D3681" s="646">
        <v>94</v>
      </c>
      <c r="F3681" s="654" t="str">
        <f>IF(M3681="R",VLOOKUP(D3681,'Routes and Directions'!$A$2:$D$283,3,FALSE),VLOOKUP(D3681,'Routes and Directions'!$A$2:$D$283,4,FALSE))</f>
        <v>WB</v>
      </c>
      <c r="H3681" s="646">
        <v>14.86</v>
      </c>
      <c r="I3681" s="646">
        <v>16.399000000000001</v>
      </c>
      <c r="K3681" s="646">
        <v>13.295</v>
      </c>
      <c r="L3681" s="646">
        <v>14.834</v>
      </c>
      <c r="M3681" s="646" t="s">
        <v>121</v>
      </c>
      <c r="N3681" s="657" t="s">
        <v>115</v>
      </c>
      <c r="O3681" s="646" t="s">
        <v>527</v>
      </c>
    </row>
    <row r="3682" spans="1:15">
      <c r="A3682" s="647">
        <v>3681</v>
      </c>
      <c r="B3682" s="647">
        <v>11810</v>
      </c>
      <c r="C3682" s="646" t="s">
        <v>218</v>
      </c>
      <c r="D3682" s="646">
        <v>94</v>
      </c>
      <c r="F3682" s="654" t="str">
        <f>IF(M3682="R",VLOOKUP(D3682,'Routes and Directions'!$A$2:$D$283,3,FALSE),VLOOKUP(D3682,'Routes and Directions'!$A$2:$D$283,4,FALSE))</f>
        <v>WB</v>
      </c>
      <c r="G3682" s="646" t="s">
        <v>118</v>
      </c>
      <c r="H3682" s="646">
        <v>16.399000000000001</v>
      </c>
      <c r="I3682" s="646">
        <v>17.047000000000001</v>
      </c>
      <c r="K3682" s="646">
        <v>14.834</v>
      </c>
      <c r="L3682" s="646">
        <v>15.481999999999999</v>
      </c>
      <c r="M3682" s="646" t="s">
        <v>121</v>
      </c>
      <c r="N3682" s="657" t="s">
        <v>123</v>
      </c>
      <c r="O3682" s="646" t="s">
        <v>527</v>
      </c>
    </row>
    <row r="3683" spans="1:15">
      <c r="A3683" s="647">
        <v>3682</v>
      </c>
      <c r="B3683" s="647">
        <v>11900</v>
      </c>
      <c r="C3683" s="646" t="s">
        <v>218</v>
      </c>
      <c r="D3683" s="646">
        <v>94</v>
      </c>
      <c r="F3683" s="654" t="str">
        <f>IF(M3683="R",VLOOKUP(D3683,'Routes and Directions'!$A$2:$D$283,3,FALSE),VLOOKUP(D3683,'Routes and Directions'!$A$2:$D$283,4,FALSE))</f>
        <v>WB</v>
      </c>
      <c r="G3683" s="646" t="s">
        <v>122</v>
      </c>
      <c r="H3683" s="646">
        <v>17.047000000000001</v>
      </c>
      <c r="I3683" s="646">
        <v>17.103999999999999</v>
      </c>
      <c r="K3683" s="646">
        <v>15.481999999999999</v>
      </c>
      <c r="L3683" s="646">
        <v>15.539</v>
      </c>
      <c r="M3683" s="646" t="s">
        <v>121</v>
      </c>
      <c r="N3683" s="657" t="s">
        <v>123</v>
      </c>
      <c r="O3683" s="646" t="s">
        <v>527</v>
      </c>
    </row>
    <row r="3684" spans="1:15">
      <c r="A3684" s="647">
        <v>3683</v>
      </c>
      <c r="B3684" s="647">
        <v>11900</v>
      </c>
      <c r="C3684" s="646" t="s">
        <v>218</v>
      </c>
      <c r="D3684" s="646">
        <v>94</v>
      </c>
      <c r="F3684" s="654" t="str">
        <f>IF(M3684="R",VLOOKUP(D3684,'Routes and Directions'!$A$2:$D$283,3,FALSE),VLOOKUP(D3684,'Routes and Directions'!$A$2:$D$283,4,FALSE))</f>
        <v>WB</v>
      </c>
      <c r="G3684" s="646" t="s">
        <v>122</v>
      </c>
      <c r="H3684" s="646">
        <v>17.103999999999999</v>
      </c>
      <c r="I3684" s="646">
        <v>17.172000000000001</v>
      </c>
      <c r="K3684" s="646">
        <v>15.539</v>
      </c>
      <c r="L3684" s="646">
        <v>15.606999999999999</v>
      </c>
      <c r="M3684" s="646" t="s">
        <v>121</v>
      </c>
      <c r="N3684" s="657" t="s">
        <v>115</v>
      </c>
      <c r="O3684" s="646" t="s">
        <v>527</v>
      </c>
    </row>
    <row r="3685" spans="1:15">
      <c r="A3685" s="647">
        <v>3684</v>
      </c>
      <c r="B3685" s="647">
        <v>11950</v>
      </c>
      <c r="C3685" s="646" t="s">
        <v>218</v>
      </c>
      <c r="D3685" s="646">
        <v>94</v>
      </c>
      <c r="F3685" s="654" t="str">
        <f>IF(M3685="R",VLOOKUP(D3685,'Routes and Directions'!$A$2:$D$283,3,FALSE),VLOOKUP(D3685,'Routes and Directions'!$A$2:$D$283,4,FALSE))</f>
        <v>WB</v>
      </c>
      <c r="H3685" s="646">
        <v>17.199000000000002</v>
      </c>
      <c r="I3685" s="646">
        <v>17.728000000000002</v>
      </c>
      <c r="K3685" s="646">
        <v>15.606999999999999</v>
      </c>
      <c r="L3685" s="646">
        <v>16.135999999999999</v>
      </c>
      <c r="M3685" s="646" t="s">
        <v>121</v>
      </c>
      <c r="N3685" s="657" t="s">
        <v>115</v>
      </c>
      <c r="O3685" s="646" t="s">
        <v>527</v>
      </c>
    </row>
    <row r="3686" spans="1:15">
      <c r="A3686" s="647">
        <v>3685</v>
      </c>
      <c r="B3686" s="647">
        <v>12000</v>
      </c>
      <c r="C3686" s="646" t="s">
        <v>218</v>
      </c>
      <c r="D3686" s="646">
        <v>94</v>
      </c>
      <c r="F3686" s="654" t="str">
        <f>IF(M3686="R",VLOOKUP(D3686,'Routes and Directions'!$A$2:$D$283,3,FALSE),VLOOKUP(D3686,'Routes and Directions'!$A$2:$D$283,4,FALSE))</f>
        <v>WB</v>
      </c>
      <c r="G3686" s="646" t="s">
        <v>118</v>
      </c>
      <c r="H3686" s="646">
        <v>17.728000000000002</v>
      </c>
      <c r="I3686" s="646">
        <v>19.265999999999998</v>
      </c>
      <c r="K3686" s="646">
        <v>16.135999999999999</v>
      </c>
      <c r="L3686" s="646">
        <v>17.673999999999999</v>
      </c>
      <c r="M3686" s="646" t="s">
        <v>121</v>
      </c>
      <c r="N3686" s="657" t="s">
        <v>115</v>
      </c>
      <c r="O3686" s="646" t="s">
        <v>527</v>
      </c>
    </row>
    <row r="3687" spans="1:15">
      <c r="A3687" s="647">
        <v>3686</v>
      </c>
      <c r="B3687" s="647">
        <v>12260</v>
      </c>
      <c r="C3687" s="646" t="s">
        <v>218</v>
      </c>
      <c r="D3687" s="646">
        <v>94</v>
      </c>
      <c r="F3687" s="654" t="str">
        <f>IF(M3687="R",VLOOKUP(D3687,'Routes and Directions'!$A$2:$D$283,3,FALSE),VLOOKUP(D3687,'Routes and Directions'!$A$2:$D$283,4,FALSE))</f>
        <v>WB</v>
      </c>
      <c r="H3687" s="646">
        <v>19.346</v>
      </c>
      <c r="I3687" s="646">
        <v>19.904</v>
      </c>
      <c r="K3687" s="646">
        <v>17.673999999999999</v>
      </c>
      <c r="L3687" s="646">
        <v>18.231999999999999</v>
      </c>
      <c r="M3687" s="646" t="s">
        <v>121</v>
      </c>
      <c r="N3687" s="657" t="s">
        <v>115</v>
      </c>
      <c r="O3687" s="646" t="s">
        <v>527</v>
      </c>
    </row>
    <row r="3688" spans="1:15">
      <c r="A3688" s="647">
        <v>3687</v>
      </c>
      <c r="B3688" s="647">
        <v>12400</v>
      </c>
      <c r="C3688" s="646" t="s">
        <v>218</v>
      </c>
      <c r="D3688" s="646">
        <v>94</v>
      </c>
      <c r="F3688" s="654" t="str">
        <f>IF(M3688="R",VLOOKUP(D3688,'Routes and Directions'!$A$2:$D$283,3,FALSE),VLOOKUP(D3688,'Routes and Directions'!$A$2:$D$283,4,FALSE))</f>
        <v>WB</v>
      </c>
      <c r="G3688" s="646" t="s">
        <v>118</v>
      </c>
      <c r="H3688" s="646">
        <v>19.904</v>
      </c>
      <c r="I3688" s="646">
        <v>20.192</v>
      </c>
      <c r="K3688" s="646">
        <v>18.231999999999999</v>
      </c>
      <c r="L3688" s="646">
        <v>18.52</v>
      </c>
      <c r="M3688" s="646" t="s">
        <v>121</v>
      </c>
      <c r="N3688" s="657" t="s">
        <v>115</v>
      </c>
      <c r="O3688" s="646" t="s">
        <v>527</v>
      </c>
    </row>
    <row r="3689" spans="1:15">
      <c r="A3689" s="647">
        <v>3688</v>
      </c>
      <c r="B3689" s="647">
        <v>12600</v>
      </c>
      <c r="C3689" s="646" t="s">
        <v>218</v>
      </c>
      <c r="D3689" s="646">
        <v>94</v>
      </c>
      <c r="F3689" s="654" t="str">
        <f>IF(M3689="R",VLOOKUP(D3689,'Routes and Directions'!$A$2:$D$283,3,FALSE),VLOOKUP(D3689,'Routes and Directions'!$A$2:$D$283,4,FALSE))</f>
        <v>WB</v>
      </c>
      <c r="H3689" s="646">
        <v>20.204000000000001</v>
      </c>
      <c r="I3689" s="646">
        <v>25.103000000000002</v>
      </c>
      <c r="K3689" s="646">
        <v>18.52</v>
      </c>
      <c r="L3689" s="646">
        <v>23.419</v>
      </c>
      <c r="M3689" s="646" t="s">
        <v>121</v>
      </c>
      <c r="N3689" s="657" t="s">
        <v>115</v>
      </c>
      <c r="O3689" s="646" t="s">
        <v>527</v>
      </c>
    </row>
    <row r="3690" spans="1:15">
      <c r="A3690" s="647">
        <v>3689</v>
      </c>
      <c r="B3690" s="647">
        <v>13700</v>
      </c>
      <c r="C3690" s="646" t="s">
        <v>218</v>
      </c>
      <c r="D3690" s="646">
        <v>94</v>
      </c>
      <c r="F3690" s="654" t="str">
        <f>IF(M3690="R",VLOOKUP(D3690,'Routes and Directions'!$A$2:$D$283,3,FALSE),VLOOKUP(D3690,'Routes and Directions'!$A$2:$D$283,4,FALSE))</f>
        <v>WB</v>
      </c>
      <c r="G3690" s="646" t="s">
        <v>118</v>
      </c>
      <c r="H3690" s="646">
        <v>25.103000000000002</v>
      </c>
      <c r="I3690" s="646">
        <v>25.52</v>
      </c>
      <c r="K3690" s="646">
        <v>23.419</v>
      </c>
      <c r="L3690" s="646">
        <v>23.835999999999999</v>
      </c>
      <c r="M3690" s="646" t="s">
        <v>121</v>
      </c>
      <c r="N3690" s="657" t="s">
        <v>115</v>
      </c>
      <c r="O3690" s="646" t="s">
        <v>527</v>
      </c>
    </row>
    <row r="3691" spans="1:15">
      <c r="A3691" s="647">
        <v>3690</v>
      </c>
      <c r="B3691" s="647">
        <v>13800</v>
      </c>
      <c r="C3691" s="646" t="s">
        <v>218</v>
      </c>
      <c r="D3691" s="646">
        <v>94</v>
      </c>
      <c r="F3691" s="654" t="str">
        <f>IF(M3691="R",VLOOKUP(D3691,'Routes and Directions'!$A$2:$D$283,3,FALSE),VLOOKUP(D3691,'Routes and Directions'!$A$2:$D$283,4,FALSE))</f>
        <v>WB</v>
      </c>
      <c r="H3691" s="646">
        <v>25.53</v>
      </c>
      <c r="I3691" s="646">
        <v>33.402000000000001</v>
      </c>
      <c r="K3691" s="646">
        <v>23.835999999999999</v>
      </c>
      <c r="L3691" s="646">
        <v>31.707999999999998</v>
      </c>
      <c r="M3691" s="646" t="s">
        <v>121</v>
      </c>
      <c r="N3691" s="657" t="s">
        <v>115</v>
      </c>
      <c r="O3691" s="646" t="s">
        <v>527</v>
      </c>
    </row>
    <row r="3692" spans="1:15">
      <c r="A3692" s="647">
        <v>3691</v>
      </c>
      <c r="B3692" s="647">
        <v>14850</v>
      </c>
      <c r="C3692" s="646" t="s">
        <v>218</v>
      </c>
      <c r="D3692" s="646">
        <v>94</v>
      </c>
      <c r="F3692" s="654" t="str">
        <f>IF(M3692="R",VLOOKUP(D3692,'Routes and Directions'!$A$2:$D$283,3,FALSE),VLOOKUP(D3692,'Routes and Directions'!$A$2:$D$283,4,FALSE))</f>
        <v>WB</v>
      </c>
      <c r="G3692" s="646" t="s">
        <v>118</v>
      </c>
      <c r="H3692" s="646">
        <v>33.402000000000001</v>
      </c>
      <c r="I3692" s="646">
        <v>33.875999999999998</v>
      </c>
      <c r="K3692" s="646">
        <v>31.707999999999998</v>
      </c>
      <c r="L3692" s="646">
        <v>32.182000000000002</v>
      </c>
      <c r="M3692" s="646" t="s">
        <v>121</v>
      </c>
      <c r="N3692" s="657" t="s">
        <v>115</v>
      </c>
      <c r="O3692" s="646" t="s">
        <v>527</v>
      </c>
    </row>
    <row r="3693" spans="1:15">
      <c r="A3693" s="647">
        <v>3692</v>
      </c>
      <c r="B3693" s="647">
        <v>14930</v>
      </c>
      <c r="C3693" s="646" t="s">
        <v>218</v>
      </c>
      <c r="D3693" s="646">
        <v>94</v>
      </c>
      <c r="F3693" s="654" t="str">
        <f>IF(M3693="R",VLOOKUP(D3693,'Routes and Directions'!$A$2:$D$283,3,FALSE),VLOOKUP(D3693,'Routes and Directions'!$A$2:$D$283,4,FALSE))</f>
        <v>WB</v>
      </c>
      <c r="H3693" s="646">
        <v>34.015000000000001</v>
      </c>
      <c r="I3693" s="646">
        <v>44.247999999999998</v>
      </c>
      <c r="K3693" s="646">
        <v>32.182000000000002</v>
      </c>
      <c r="L3693" s="646">
        <v>42.414999999999999</v>
      </c>
      <c r="M3693" s="646" t="s">
        <v>121</v>
      </c>
      <c r="N3693" s="657" t="s">
        <v>115</v>
      </c>
      <c r="O3693" s="646" t="s">
        <v>527</v>
      </c>
    </row>
    <row r="3694" spans="1:15">
      <c r="A3694" s="647">
        <v>3693</v>
      </c>
      <c r="B3694" s="647">
        <v>16000</v>
      </c>
      <c r="C3694" s="646" t="s">
        <v>218</v>
      </c>
      <c r="D3694" s="646">
        <v>94</v>
      </c>
      <c r="F3694" s="654" t="str">
        <f>IF(M3694="R",VLOOKUP(D3694,'Routes and Directions'!$A$2:$D$283,3,FALSE),VLOOKUP(D3694,'Routes and Directions'!$A$2:$D$283,4,FALSE))</f>
        <v>WB</v>
      </c>
      <c r="G3694" s="646" t="s">
        <v>118</v>
      </c>
      <c r="H3694" s="646">
        <v>44.247999999999998</v>
      </c>
      <c r="I3694" s="646">
        <v>45.478999999999999</v>
      </c>
      <c r="K3694" s="646">
        <v>42.414999999999999</v>
      </c>
      <c r="L3694" s="646">
        <v>43.646000000000001</v>
      </c>
      <c r="M3694" s="646" t="s">
        <v>121</v>
      </c>
      <c r="N3694" s="657" t="s">
        <v>115</v>
      </c>
      <c r="O3694" s="646" t="s">
        <v>527</v>
      </c>
    </row>
    <row r="3695" spans="1:15">
      <c r="A3695" s="647">
        <v>3694</v>
      </c>
      <c r="B3695" s="647">
        <v>16400</v>
      </c>
      <c r="C3695" s="646" t="s">
        <v>218</v>
      </c>
      <c r="D3695" s="646">
        <v>94</v>
      </c>
      <c r="F3695" s="654" t="str">
        <f>IF(M3695="R",VLOOKUP(D3695,'Routes and Directions'!$A$2:$D$283,3,FALSE),VLOOKUP(D3695,'Routes and Directions'!$A$2:$D$283,4,FALSE))</f>
        <v>WB</v>
      </c>
      <c r="H3695" s="646">
        <v>45.573999999999998</v>
      </c>
      <c r="I3695" s="646">
        <v>47.029000000000003</v>
      </c>
      <c r="K3695" s="646">
        <v>43.646000000000001</v>
      </c>
      <c r="L3695" s="646">
        <v>45.100999999999999</v>
      </c>
      <c r="M3695" s="646" t="s">
        <v>121</v>
      </c>
      <c r="N3695" s="657" t="s">
        <v>115</v>
      </c>
      <c r="O3695" s="646" t="s">
        <v>527</v>
      </c>
    </row>
    <row r="3696" spans="1:15">
      <c r="A3696" s="647">
        <v>3695</v>
      </c>
      <c r="B3696" s="647">
        <v>16811</v>
      </c>
      <c r="C3696" s="646" t="s">
        <v>218</v>
      </c>
      <c r="D3696" s="646">
        <v>94</v>
      </c>
      <c r="F3696" s="654" t="str">
        <f>IF(M3696="R",VLOOKUP(D3696,'Routes and Directions'!$A$2:$D$283,3,FALSE),VLOOKUP(D3696,'Routes and Directions'!$A$2:$D$283,4,FALSE))</f>
        <v>WB</v>
      </c>
      <c r="G3696" s="646" t="s">
        <v>118</v>
      </c>
      <c r="H3696" s="646">
        <v>47.029000000000003</v>
      </c>
      <c r="I3696" s="646">
        <v>47.384</v>
      </c>
      <c r="K3696" s="646">
        <v>45.100999999999999</v>
      </c>
      <c r="L3696" s="646">
        <v>45.456000000000003</v>
      </c>
      <c r="M3696" s="646" t="s">
        <v>121</v>
      </c>
      <c r="N3696" s="657" t="s">
        <v>115</v>
      </c>
      <c r="O3696" s="646" t="s">
        <v>527</v>
      </c>
    </row>
    <row r="3697" spans="1:15">
      <c r="A3697" s="647">
        <v>3696</v>
      </c>
      <c r="B3697" s="647">
        <v>16828</v>
      </c>
      <c r="C3697" s="646" t="s">
        <v>218</v>
      </c>
      <c r="D3697" s="646">
        <v>94</v>
      </c>
      <c r="F3697" s="654" t="str">
        <f>IF(M3697="R",VLOOKUP(D3697,'Routes and Directions'!$A$2:$D$283,3,FALSE),VLOOKUP(D3697,'Routes and Directions'!$A$2:$D$283,4,FALSE))</f>
        <v>WB</v>
      </c>
      <c r="H3697" s="646">
        <v>47.42</v>
      </c>
      <c r="I3697" s="646">
        <v>49.854999999999997</v>
      </c>
      <c r="K3697" s="646">
        <v>45.456000000000003</v>
      </c>
      <c r="L3697" s="646">
        <v>47.890999999999998</v>
      </c>
      <c r="M3697" s="646" t="s">
        <v>121</v>
      </c>
      <c r="N3697" s="657" t="s">
        <v>115</v>
      </c>
      <c r="O3697" s="646" t="s">
        <v>527</v>
      </c>
    </row>
    <row r="3698" spans="1:15">
      <c r="A3698" s="647">
        <v>3697</v>
      </c>
      <c r="B3698" s="647">
        <v>16900</v>
      </c>
      <c r="C3698" s="646" t="s">
        <v>218</v>
      </c>
      <c r="D3698" s="646">
        <v>94</v>
      </c>
      <c r="F3698" s="654" t="str">
        <f>IF(M3698="R",VLOOKUP(D3698,'Routes and Directions'!$A$2:$D$283,3,FALSE),VLOOKUP(D3698,'Routes and Directions'!$A$2:$D$283,4,FALSE))</f>
        <v>WB</v>
      </c>
      <c r="G3698" s="646" t="s">
        <v>118</v>
      </c>
      <c r="H3698" s="646">
        <v>49.854999999999997</v>
      </c>
      <c r="I3698" s="646">
        <v>50.593000000000004</v>
      </c>
      <c r="K3698" s="646">
        <v>47.890999999999998</v>
      </c>
      <c r="L3698" s="646">
        <v>48.628999999999998</v>
      </c>
      <c r="M3698" s="646" t="s">
        <v>121</v>
      </c>
      <c r="N3698" s="657" t="s">
        <v>115</v>
      </c>
      <c r="O3698" s="646" t="s">
        <v>527</v>
      </c>
    </row>
    <row r="3699" spans="1:15">
      <c r="A3699" s="647">
        <v>3698</v>
      </c>
      <c r="B3699" s="647">
        <v>17000</v>
      </c>
      <c r="C3699" s="646" t="s">
        <v>218</v>
      </c>
      <c r="D3699" s="646">
        <v>94</v>
      </c>
      <c r="F3699" s="654" t="str">
        <f>IF(M3699="R",VLOOKUP(D3699,'Routes and Directions'!$A$2:$D$283,3,FALSE),VLOOKUP(D3699,'Routes and Directions'!$A$2:$D$283,4,FALSE))</f>
        <v>WB</v>
      </c>
      <c r="H3699" s="646">
        <v>50.634</v>
      </c>
      <c r="I3699" s="646">
        <v>58.738999999999997</v>
      </c>
      <c r="K3699" s="646">
        <v>48.628999999999998</v>
      </c>
      <c r="L3699" s="646">
        <v>56.734000000000002</v>
      </c>
      <c r="M3699" s="646" t="s">
        <v>121</v>
      </c>
      <c r="N3699" s="657" t="s">
        <v>115</v>
      </c>
      <c r="O3699" s="646" t="s">
        <v>527</v>
      </c>
    </row>
    <row r="3700" spans="1:15">
      <c r="A3700" s="647">
        <v>3699</v>
      </c>
      <c r="B3700" s="647">
        <v>17800</v>
      </c>
      <c r="C3700" s="646" t="s">
        <v>218</v>
      </c>
      <c r="D3700" s="646">
        <v>94</v>
      </c>
      <c r="F3700" s="654" t="str">
        <f>IF(M3700="R",VLOOKUP(D3700,'Routes and Directions'!$A$2:$D$283,3,FALSE),VLOOKUP(D3700,'Routes and Directions'!$A$2:$D$283,4,FALSE))</f>
        <v>WB</v>
      </c>
      <c r="G3700" s="646" t="s">
        <v>118</v>
      </c>
      <c r="H3700" s="646">
        <v>58.738999999999997</v>
      </c>
      <c r="I3700" s="646">
        <v>59.567999999999998</v>
      </c>
      <c r="K3700" s="646">
        <v>56.734000000000002</v>
      </c>
      <c r="L3700" s="646">
        <v>57.563000000000002</v>
      </c>
      <c r="M3700" s="646" t="s">
        <v>121</v>
      </c>
      <c r="N3700" s="657" t="s">
        <v>115</v>
      </c>
      <c r="O3700" s="646" t="s">
        <v>527</v>
      </c>
    </row>
    <row r="3701" spans="1:15">
      <c r="A3701" s="647">
        <v>3700</v>
      </c>
      <c r="B3701" s="647">
        <v>18200</v>
      </c>
      <c r="C3701" s="646" t="s">
        <v>218</v>
      </c>
      <c r="D3701" s="646">
        <v>94</v>
      </c>
      <c r="F3701" s="654" t="str">
        <f>IF(M3701="R",VLOOKUP(D3701,'Routes and Directions'!$A$2:$D$283,3,FALSE),VLOOKUP(D3701,'Routes and Directions'!$A$2:$D$283,4,FALSE))</f>
        <v>WB</v>
      </c>
      <c r="H3701" s="646">
        <v>59.578000000000003</v>
      </c>
      <c r="I3701" s="646">
        <v>63.7</v>
      </c>
      <c r="K3701" s="646">
        <v>57.563000000000002</v>
      </c>
      <c r="L3701" s="646">
        <v>61.685000000000002</v>
      </c>
      <c r="M3701" s="646" t="s">
        <v>121</v>
      </c>
      <c r="N3701" s="657" t="s">
        <v>115</v>
      </c>
      <c r="O3701" s="646" t="s">
        <v>527</v>
      </c>
    </row>
    <row r="3702" spans="1:15">
      <c r="A3702" s="647">
        <v>3701</v>
      </c>
      <c r="B3702" s="647">
        <v>18350</v>
      </c>
      <c r="C3702" s="646" t="s">
        <v>218</v>
      </c>
      <c r="D3702" s="646">
        <v>94</v>
      </c>
      <c r="F3702" s="654" t="str">
        <f>IF(M3702="R",VLOOKUP(D3702,'Routes and Directions'!$A$2:$D$283,3,FALSE),VLOOKUP(D3702,'Routes and Directions'!$A$2:$D$283,4,FALSE))</f>
        <v>WB</v>
      </c>
      <c r="G3702" s="646" t="s">
        <v>118</v>
      </c>
      <c r="H3702" s="646">
        <v>63.7</v>
      </c>
      <c r="I3702" s="646">
        <v>64.168000000000006</v>
      </c>
      <c r="K3702" s="646">
        <v>61.685000000000002</v>
      </c>
      <c r="L3702" s="646">
        <v>62.152999999999999</v>
      </c>
      <c r="M3702" s="646" t="s">
        <v>121</v>
      </c>
      <c r="N3702" s="657" t="s">
        <v>115</v>
      </c>
      <c r="O3702" s="646" t="s">
        <v>527</v>
      </c>
    </row>
    <row r="3703" spans="1:15">
      <c r="A3703" s="647">
        <v>3702</v>
      </c>
      <c r="B3703" s="647">
        <v>18390</v>
      </c>
      <c r="C3703" s="646" t="s">
        <v>218</v>
      </c>
      <c r="D3703" s="646">
        <v>94</v>
      </c>
      <c r="F3703" s="654" t="str">
        <f>IF(M3703="R",VLOOKUP(D3703,'Routes and Directions'!$A$2:$D$283,3,FALSE),VLOOKUP(D3703,'Routes and Directions'!$A$2:$D$283,4,FALSE))</f>
        <v>WB</v>
      </c>
      <c r="H3703" s="646">
        <v>64.179000000000002</v>
      </c>
      <c r="I3703" s="646">
        <v>65.375</v>
      </c>
      <c r="K3703" s="646">
        <v>62.152999999999999</v>
      </c>
      <c r="L3703" s="646">
        <v>63.348999999999997</v>
      </c>
      <c r="M3703" s="646" t="s">
        <v>121</v>
      </c>
      <c r="N3703" s="657" t="s">
        <v>115</v>
      </c>
      <c r="O3703" s="646" t="s">
        <v>527</v>
      </c>
    </row>
    <row r="3704" spans="1:15">
      <c r="A3704" s="647">
        <v>3703</v>
      </c>
      <c r="B3704" s="647">
        <v>50</v>
      </c>
      <c r="C3704" s="646" t="s">
        <v>205</v>
      </c>
      <c r="D3704" s="646">
        <v>95</v>
      </c>
      <c r="F3704" s="654" t="str">
        <f>IF(M3704="R",VLOOKUP(D3704,'Routes and Directions'!$A$2:$D$283,3,FALSE),VLOOKUP(D3704,'Routes and Directions'!$A$2:$D$283,4,FALSE))</f>
        <v>NB</v>
      </c>
      <c r="G3704" s="646" t="s">
        <v>121</v>
      </c>
      <c r="H3704" s="646">
        <v>0</v>
      </c>
      <c r="I3704" s="646">
        <v>0.26</v>
      </c>
      <c r="K3704" s="646">
        <v>0</v>
      </c>
      <c r="L3704" s="646">
        <v>0.26</v>
      </c>
      <c r="M3704" s="646" t="s">
        <v>118</v>
      </c>
      <c r="N3704" s="657" t="s">
        <v>123</v>
      </c>
      <c r="O3704" s="646" t="s">
        <v>528</v>
      </c>
    </row>
    <row r="3705" spans="1:15">
      <c r="A3705" s="647">
        <v>3704</v>
      </c>
      <c r="B3705" s="647">
        <v>50</v>
      </c>
      <c r="C3705" s="646" t="s">
        <v>205</v>
      </c>
      <c r="D3705" s="646">
        <v>95</v>
      </c>
      <c r="F3705" s="654" t="str">
        <f>IF(M3705="R",VLOOKUP(D3705,'Routes and Directions'!$A$2:$D$283,3,FALSE),VLOOKUP(D3705,'Routes and Directions'!$A$2:$D$283,4,FALSE))</f>
        <v>NB</v>
      </c>
      <c r="G3705" s="646" t="s">
        <v>121</v>
      </c>
      <c r="H3705" s="646">
        <v>0.26</v>
      </c>
      <c r="I3705" s="646">
        <v>0.39</v>
      </c>
      <c r="K3705" s="646">
        <v>0.26</v>
      </c>
      <c r="L3705" s="646">
        <v>0.39</v>
      </c>
      <c r="M3705" s="646" t="s">
        <v>118</v>
      </c>
      <c r="N3705" s="657" t="s">
        <v>115</v>
      </c>
      <c r="O3705" s="646" t="s">
        <v>528</v>
      </c>
    </row>
    <row r="3706" spans="1:15">
      <c r="A3706" s="647">
        <v>3705</v>
      </c>
      <c r="B3706" s="647">
        <v>100</v>
      </c>
      <c r="C3706" s="646" t="s">
        <v>205</v>
      </c>
      <c r="D3706" s="646">
        <v>95</v>
      </c>
      <c r="F3706" s="654" t="str">
        <f>IF(M3706="R",VLOOKUP(D3706,'Routes and Directions'!$A$2:$D$283,3,FALSE),VLOOKUP(D3706,'Routes and Directions'!$A$2:$D$283,4,FALSE))</f>
        <v>NB</v>
      </c>
      <c r="H3706" s="646">
        <v>0</v>
      </c>
      <c r="I3706" s="646">
        <v>36.197000000000003</v>
      </c>
      <c r="K3706" s="646">
        <v>0.39</v>
      </c>
      <c r="L3706" s="646">
        <v>36.587000000000003</v>
      </c>
      <c r="M3706" s="646" t="s">
        <v>118</v>
      </c>
      <c r="N3706" s="657" t="s">
        <v>115</v>
      </c>
      <c r="O3706" s="646" t="s">
        <v>528</v>
      </c>
    </row>
    <row r="3707" spans="1:15">
      <c r="A3707" s="647">
        <v>3706</v>
      </c>
      <c r="B3707" s="647">
        <v>6800</v>
      </c>
      <c r="C3707" s="646" t="s">
        <v>206</v>
      </c>
      <c r="D3707" s="646">
        <v>95</v>
      </c>
      <c r="F3707" s="654" t="str">
        <f>IF(M3707="R",VLOOKUP(D3707,'Routes and Directions'!$A$2:$D$283,3,FALSE),VLOOKUP(D3707,'Routes and Directions'!$A$2:$D$283,4,FALSE))</f>
        <v>NB</v>
      </c>
      <c r="H3707" s="646">
        <v>0</v>
      </c>
      <c r="I3707" s="646">
        <v>3.702</v>
      </c>
      <c r="K3707" s="646">
        <v>36.587000000000003</v>
      </c>
      <c r="L3707" s="646">
        <v>40.289000000000001</v>
      </c>
      <c r="M3707" s="646" t="s">
        <v>118</v>
      </c>
      <c r="N3707" s="657" t="s">
        <v>115</v>
      </c>
      <c r="O3707" s="646" t="s">
        <v>528</v>
      </c>
    </row>
    <row r="3708" spans="1:15">
      <c r="A3708" s="647">
        <v>3707</v>
      </c>
      <c r="B3708" s="647">
        <v>7118</v>
      </c>
      <c r="C3708" s="646" t="s">
        <v>206</v>
      </c>
      <c r="D3708" s="646">
        <v>95</v>
      </c>
      <c r="F3708" s="654" t="str">
        <f>IF(M3708="R",VLOOKUP(D3708,'Routes and Directions'!$A$2:$D$283,3,FALSE),VLOOKUP(D3708,'Routes and Directions'!$A$2:$D$283,4,FALSE))</f>
        <v>NB</v>
      </c>
      <c r="G3708" s="646" t="s">
        <v>118</v>
      </c>
      <c r="H3708" s="646">
        <v>3.702</v>
      </c>
      <c r="I3708" s="646">
        <v>3.9910000000000001</v>
      </c>
      <c r="K3708" s="646">
        <v>40.289000000000001</v>
      </c>
      <c r="L3708" s="646">
        <v>40.578000000000003</v>
      </c>
      <c r="M3708" s="646" t="s">
        <v>118</v>
      </c>
      <c r="N3708" s="657" t="s">
        <v>115</v>
      </c>
      <c r="O3708" s="646" t="s">
        <v>528</v>
      </c>
    </row>
    <row r="3709" spans="1:15">
      <c r="A3709" s="647">
        <v>3708</v>
      </c>
      <c r="B3709" s="647">
        <v>7130</v>
      </c>
      <c r="C3709" s="646" t="s">
        <v>206</v>
      </c>
      <c r="D3709" s="646">
        <v>95</v>
      </c>
      <c r="F3709" s="654" t="str">
        <f>IF(M3709="R",VLOOKUP(D3709,'Routes and Directions'!$A$2:$D$283,3,FALSE),VLOOKUP(D3709,'Routes and Directions'!$A$2:$D$283,4,FALSE))</f>
        <v>NB</v>
      </c>
      <c r="H3709" s="646">
        <v>4.0010000000000003</v>
      </c>
      <c r="I3709" s="646">
        <v>57.274999999999999</v>
      </c>
      <c r="K3709" s="646">
        <v>40.578000000000003</v>
      </c>
      <c r="L3709" s="646">
        <v>93.852000000000004</v>
      </c>
      <c r="M3709" s="646" t="s">
        <v>118</v>
      </c>
      <c r="N3709" s="657" t="s">
        <v>115</v>
      </c>
      <c r="O3709" s="646" t="s">
        <v>528</v>
      </c>
    </row>
    <row r="3710" spans="1:15">
      <c r="A3710" s="647">
        <v>3709</v>
      </c>
      <c r="B3710" s="647">
        <v>9500</v>
      </c>
      <c r="C3710" s="646" t="s">
        <v>206</v>
      </c>
      <c r="D3710" s="646">
        <v>95</v>
      </c>
      <c r="F3710" s="654" t="str">
        <f>IF(M3710="R",VLOOKUP(D3710,'Routes and Directions'!$A$2:$D$283,3,FALSE),VLOOKUP(D3710,'Routes and Directions'!$A$2:$D$283,4,FALSE))</f>
        <v>NB</v>
      </c>
      <c r="G3710" s="646" t="s">
        <v>118</v>
      </c>
      <c r="H3710" s="646">
        <v>57.207000000000001</v>
      </c>
      <c r="I3710" s="646">
        <v>57.646000000000001</v>
      </c>
      <c r="K3710" s="646">
        <v>93.852000000000004</v>
      </c>
      <c r="L3710" s="646">
        <v>94.290999999999997</v>
      </c>
      <c r="M3710" s="646" t="s">
        <v>118</v>
      </c>
      <c r="N3710" s="657" t="s">
        <v>115</v>
      </c>
      <c r="O3710" s="646" t="s">
        <v>528</v>
      </c>
    </row>
    <row r="3711" spans="1:15">
      <c r="A3711" s="647">
        <v>3710</v>
      </c>
      <c r="B3711" s="647">
        <v>9700</v>
      </c>
      <c r="C3711" s="646" t="s">
        <v>206</v>
      </c>
      <c r="D3711" s="646">
        <v>95</v>
      </c>
      <c r="F3711" s="654" t="str">
        <f>IF(M3711="R",VLOOKUP(D3711,'Routes and Directions'!$A$2:$D$283,3,FALSE),VLOOKUP(D3711,'Routes and Directions'!$A$2:$D$283,4,FALSE))</f>
        <v>NB</v>
      </c>
      <c r="H3711" s="646">
        <v>57.829000000000001</v>
      </c>
      <c r="I3711" s="646">
        <v>80.453000000000003</v>
      </c>
      <c r="K3711" s="646">
        <v>94.290999999999997</v>
      </c>
      <c r="L3711" s="646">
        <v>116.91500000000001</v>
      </c>
      <c r="M3711" s="646" t="s">
        <v>118</v>
      </c>
      <c r="N3711" s="657" t="s">
        <v>115</v>
      </c>
      <c r="O3711" s="646" t="s">
        <v>528</v>
      </c>
    </row>
    <row r="3712" spans="1:15">
      <c r="A3712" s="647">
        <v>3711</v>
      </c>
      <c r="B3712" s="647">
        <v>50</v>
      </c>
      <c r="C3712" s="646" t="s">
        <v>205</v>
      </c>
      <c r="D3712" s="646">
        <v>95</v>
      </c>
      <c r="F3712" s="654" t="str">
        <f>IF(M3712="R",VLOOKUP(D3712,'Routes and Directions'!$A$2:$D$283,3,FALSE),VLOOKUP(D3712,'Routes and Directions'!$A$2:$D$283,4,FALSE))</f>
        <v>SB</v>
      </c>
      <c r="G3712" s="646" t="s">
        <v>121</v>
      </c>
      <c r="H3712" s="646">
        <v>0</v>
      </c>
      <c r="I3712" s="646">
        <v>0.26</v>
      </c>
      <c r="K3712" s="646">
        <v>0</v>
      </c>
      <c r="L3712" s="646">
        <v>0.26</v>
      </c>
      <c r="M3712" s="646" t="s">
        <v>121</v>
      </c>
      <c r="N3712" s="657" t="s">
        <v>123</v>
      </c>
      <c r="O3712" s="646" t="s">
        <v>529</v>
      </c>
    </row>
    <row r="3713" spans="1:15">
      <c r="A3713" s="647">
        <v>3712</v>
      </c>
      <c r="B3713" s="647">
        <v>50</v>
      </c>
      <c r="C3713" s="646" t="s">
        <v>205</v>
      </c>
      <c r="D3713" s="646">
        <v>95</v>
      </c>
      <c r="F3713" s="654" t="str">
        <f>IF(M3713="R",VLOOKUP(D3713,'Routes and Directions'!$A$2:$D$283,3,FALSE),VLOOKUP(D3713,'Routes and Directions'!$A$2:$D$283,4,FALSE))</f>
        <v>SB</v>
      </c>
      <c r="G3713" s="646" t="s">
        <v>121</v>
      </c>
      <c r="H3713" s="646">
        <v>0.26</v>
      </c>
      <c r="I3713" s="646">
        <v>0.39</v>
      </c>
      <c r="K3713" s="646">
        <v>0.26</v>
      </c>
      <c r="L3713" s="646">
        <v>0.39</v>
      </c>
      <c r="M3713" s="646" t="s">
        <v>121</v>
      </c>
      <c r="N3713" s="657" t="s">
        <v>115</v>
      </c>
      <c r="O3713" s="646" t="s">
        <v>529</v>
      </c>
    </row>
    <row r="3714" spans="1:15">
      <c r="A3714" s="647">
        <v>3713</v>
      </c>
      <c r="B3714" s="647">
        <v>100</v>
      </c>
      <c r="C3714" s="646" t="s">
        <v>205</v>
      </c>
      <c r="D3714" s="646">
        <v>95</v>
      </c>
      <c r="F3714" s="654" t="str">
        <f>IF(M3714="R",VLOOKUP(D3714,'Routes and Directions'!$A$2:$D$283,3,FALSE),VLOOKUP(D3714,'Routes and Directions'!$A$2:$D$283,4,FALSE))</f>
        <v>SB</v>
      </c>
      <c r="H3714" s="646">
        <v>0</v>
      </c>
      <c r="I3714" s="646">
        <v>36.197000000000003</v>
      </c>
      <c r="K3714" s="646">
        <v>0.39</v>
      </c>
      <c r="L3714" s="646">
        <v>36.587000000000003</v>
      </c>
      <c r="M3714" s="646" t="s">
        <v>121</v>
      </c>
      <c r="N3714" s="657" t="s">
        <v>115</v>
      </c>
      <c r="O3714" s="646" t="s">
        <v>529</v>
      </c>
    </row>
    <row r="3715" spans="1:15">
      <c r="A3715" s="647">
        <v>3714</v>
      </c>
      <c r="B3715" s="647">
        <v>6800</v>
      </c>
      <c r="C3715" s="646" t="s">
        <v>206</v>
      </c>
      <c r="D3715" s="646">
        <v>95</v>
      </c>
      <c r="F3715" s="654" t="str">
        <f>IF(M3715="R",VLOOKUP(D3715,'Routes and Directions'!$A$2:$D$283,3,FALSE),VLOOKUP(D3715,'Routes and Directions'!$A$2:$D$283,4,FALSE))</f>
        <v>SB</v>
      </c>
      <c r="H3715" s="646">
        <v>0</v>
      </c>
      <c r="I3715" s="646">
        <v>3.702</v>
      </c>
      <c r="K3715" s="646">
        <v>36.587000000000003</v>
      </c>
      <c r="L3715" s="646">
        <v>40.289000000000001</v>
      </c>
      <c r="M3715" s="646" t="s">
        <v>121</v>
      </c>
      <c r="N3715" s="657" t="s">
        <v>115</v>
      </c>
      <c r="O3715" s="646" t="s">
        <v>529</v>
      </c>
    </row>
    <row r="3716" spans="1:15">
      <c r="A3716" s="647">
        <v>3715</v>
      </c>
      <c r="B3716" s="647">
        <v>7118</v>
      </c>
      <c r="C3716" s="646" t="s">
        <v>206</v>
      </c>
      <c r="D3716" s="646">
        <v>95</v>
      </c>
      <c r="F3716" s="654" t="str">
        <f>IF(M3716="R",VLOOKUP(D3716,'Routes and Directions'!$A$2:$D$283,3,FALSE),VLOOKUP(D3716,'Routes and Directions'!$A$2:$D$283,4,FALSE))</f>
        <v>SB</v>
      </c>
      <c r="G3716" s="646" t="s">
        <v>118</v>
      </c>
      <c r="H3716" s="646">
        <v>3.702</v>
      </c>
      <c r="I3716" s="646">
        <v>3.9910000000000001</v>
      </c>
      <c r="K3716" s="646">
        <v>40.289000000000001</v>
      </c>
      <c r="L3716" s="646">
        <v>40.578000000000003</v>
      </c>
      <c r="M3716" s="646" t="s">
        <v>121</v>
      </c>
      <c r="N3716" s="657" t="s">
        <v>115</v>
      </c>
      <c r="O3716" s="646" t="s">
        <v>529</v>
      </c>
    </row>
    <row r="3717" spans="1:15">
      <c r="A3717" s="647">
        <v>3716</v>
      </c>
      <c r="B3717" s="647">
        <v>7130</v>
      </c>
      <c r="C3717" s="646" t="s">
        <v>206</v>
      </c>
      <c r="D3717" s="646">
        <v>95</v>
      </c>
      <c r="F3717" s="654" t="str">
        <f>IF(M3717="R",VLOOKUP(D3717,'Routes and Directions'!$A$2:$D$283,3,FALSE),VLOOKUP(D3717,'Routes and Directions'!$A$2:$D$283,4,FALSE))</f>
        <v>SB</v>
      </c>
      <c r="H3717" s="646">
        <v>4.0010000000000003</v>
      </c>
      <c r="I3717" s="646">
        <v>57.274999999999999</v>
      </c>
      <c r="K3717" s="646">
        <v>40.578000000000003</v>
      </c>
      <c r="L3717" s="646">
        <v>93.852000000000004</v>
      </c>
      <c r="M3717" s="646" t="s">
        <v>121</v>
      </c>
      <c r="N3717" s="657" t="s">
        <v>115</v>
      </c>
      <c r="O3717" s="646" t="s">
        <v>529</v>
      </c>
    </row>
    <row r="3718" spans="1:15">
      <c r="A3718" s="647">
        <v>3717</v>
      </c>
      <c r="B3718" s="647">
        <v>9500</v>
      </c>
      <c r="C3718" s="646" t="s">
        <v>206</v>
      </c>
      <c r="D3718" s="646">
        <v>95</v>
      </c>
      <c r="F3718" s="654" t="str">
        <f>IF(M3718="R",VLOOKUP(D3718,'Routes and Directions'!$A$2:$D$283,3,FALSE),VLOOKUP(D3718,'Routes and Directions'!$A$2:$D$283,4,FALSE))</f>
        <v>SB</v>
      </c>
      <c r="G3718" s="646" t="s">
        <v>118</v>
      </c>
      <c r="H3718" s="646">
        <v>57.207000000000001</v>
      </c>
      <c r="I3718" s="646">
        <v>57.646000000000001</v>
      </c>
      <c r="K3718" s="646">
        <v>93.852000000000004</v>
      </c>
      <c r="L3718" s="646">
        <v>94.290999999999997</v>
      </c>
      <c r="M3718" s="646" t="s">
        <v>121</v>
      </c>
      <c r="N3718" s="657" t="s">
        <v>115</v>
      </c>
      <c r="O3718" s="646" t="s">
        <v>529</v>
      </c>
    </row>
    <row r="3719" spans="1:15">
      <c r="A3719" s="647">
        <v>3718</v>
      </c>
      <c r="B3719" s="647">
        <v>9700</v>
      </c>
      <c r="C3719" s="646" t="s">
        <v>206</v>
      </c>
      <c r="D3719" s="646">
        <v>95</v>
      </c>
      <c r="F3719" s="654" t="str">
        <f>IF(M3719="R",VLOOKUP(D3719,'Routes and Directions'!$A$2:$D$283,3,FALSE),VLOOKUP(D3719,'Routes and Directions'!$A$2:$D$283,4,FALSE))</f>
        <v>SB</v>
      </c>
      <c r="H3719" s="646">
        <v>57.829000000000001</v>
      </c>
      <c r="I3719" s="646">
        <v>80.453000000000003</v>
      </c>
      <c r="K3719" s="646">
        <v>94.290999999999997</v>
      </c>
      <c r="L3719" s="646">
        <v>116.91500000000001</v>
      </c>
      <c r="M3719" s="646" t="s">
        <v>121</v>
      </c>
      <c r="N3719" s="657" t="s">
        <v>115</v>
      </c>
      <c r="O3719" s="646" t="s">
        <v>529</v>
      </c>
    </row>
    <row r="3720" spans="1:15">
      <c r="A3720" s="647">
        <v>3719</v>
      </c>
      <c r="B3720" s="647">
        <v>100</v>
      </c>
      <c r="C3720" s="646" t="s">
        <v>162</v>
      </c>
      <c r="D3720" s="646">
        <v>96</v>
      </c>
      <c r="F3720" s="654" t="str">
        <f>IF(M3720="R",VLOOKUP(D3720,'Routes and Directions'!$A$2:$D$283,3,FALSE),VLOOKUP(D3720,'Routes and Directions'!$A$2:$D$283,4,FALSE))</f>
        <v>EB</v>
      </c>
      <c r="H3720" s="646">
        <v>0</v>
      </c>
      <c r="I3720" s="646">
        <v>6.0030000000000001</v>
      </c>
      <c r="K3720" s="646">
        <v>0</v>
      </c>
      <c r="L3720" s="646">
        <v>6.0030000000000001</v>
      </c>
      <c r="M3720" s="646" t="s">
        <v>118</v>
      </c>
      <c r="N3720" s="657" t="s">
        <v>115</v>
      </c>
      <c r="O3720" s="646" t="s">
        <v>530</v>
      </c>
    </row>
    <row r="3721" spans="1:15">
      <c r="A3721" s="647">
        <v>3720</v>
      </c>
      <c r="B3721" s="647">
        <v>1900</v>
      </c>
      <c r="C3721" s="646" t="s">
        <v>162</v>
      </c>
      <c r="D3721" s="646">
        <v>96</v>
      </c>
      <c r="F3721" s="654" t="str">
        <f>IF(M3721="R",VLOOKUP(D3721,'Routes and Directions'!$A$2:$D$283,3,FALSE),VLOOKUP(D3721,'Routes and Directions'!$A$2:$D$283,4,FALSE))</f>
        <v>EB</v>
      </c>
      <c r="G3721" s="646" t="s">
        <v>118</v>
      </c>
      <c r="H3721" s="646">
        <v>6.0030000000000001</v>
      </c>
      <c r="I3721" s="646">
        <v>6.48</v>
      </c>
      <c r="K3721" s="646">
        <v>6.0030000000000001</v>
      </c>
      <c r="L3721" s="646">
        <v>6.48</v>
      </c>
      <c r="M3721" s="646" t="s">
        <v>118</v>
      </c>
      <c r="N3721" s="657" t="s">
        <v>115</v>
      </c>
      <c r="O3721" s="646" t="s">
        <v>530</v>
      </c>
    </row>
    <row r="3722" spans="1:15">
      <c r="A3722" s="647">
        <v>3721</v>
      </c>
      <c r="B3722" s="647">
        <v>2050</v>
      </c>
      <c r="C3722" s="646" t="s">
        <v>162</v>
      </c>
      <c r="D3722" s="646">
        <v>96</v>
      </c>
      <c r="F3722" s="654" t="str">
        <f>IF(M3722="R",VLOOKUP(D3722,'Routes and Directions'!$A$2:$D$283,3,FALSE),VLOOKUP(D3722,'Routes and Directions'!$A$2:$D$283,4,FALSE))</f>
        <v>EB</v>
      </c>
      <c r="H3722" s="646">
        <v>6.5309999999999997</v>
      </c>
      <c r="I3722" s="646">
        <v>6.6219999999999999</v>
      </c>
      <c r="K3722" s="646">
        <v>6.48</v>
      </c>
      <c r="L3722" s="646">
        <v>6.5709999999999997</v>
      </c>
      <c r="M3722" s="646" t="s">
        <v>118</v>
      </c>
      <c r="N3722" s="657" t="s">
        <v>115</v>
      </c>
      <c r="O3722" s="646" t="s">
        <v>530</v>
      </c>
    </row>
    <row r="3723" spans="1:15">
      <c r="A3723" s="647">
        <v>3722</v>
      </c>
      <c r="B3723" s="647">
        <v>2100</v>
      </c>
      <c r="C3723" s="646" t="s">
        <v>162</v>
      </c>
      <c r="D3723" s="646">
        <v>96</v>
      </c>
      <c r="F3723" s="654" t="str">
        <f>IF(M3723="R",VLOOKUP(D3723,'Routes and Directions'!$A$2:$D$283,3,FALSE),VLOOKUP(D3723,'Routes and Directions'!$A$2:$D$283,4,FALSE))</f>
        <v>EB</v>
      </c>
      <c r="G3723" s="646" t="s">
        <v>118</v>
      </c>
      <c r="H3723" s="646">
        <v>6.6219999999999999</v>
      </c>
      <c r="I3723" s="646">
        <v>6.8810000000000002</v>
      </c>
      <c r="K3723" s="646">
        <v>6.5709999999999997</v>
      </c>
      <c r="L3723" s="646">
        <v>6.83</v>
      </c>
      <c r="M3723" s="646" t="s">
        <v>118</v>
      </c>
      <c r="N3723" s="657" t="s">
        <v>115</v>
      </c>
      <c r="O3723" s="646" t="s">
        <v>530</v>
      </c>
    </row>
    <row r="3724" spans="1:15">
      <c r="A3724" s="647">
        <v>3723</v>
      </c>
      <c r="B3724" s="647">
        <v>2200</v>
      </c>
      <c r="C3724" s="646" t="s">
        <v>162</v>
      </c>
      <c r="D3724" s="646">
        <v>96</v>
      </c>
      <c r="F3724" s="654" t="str">
        <f>IF(M3724="R",VLOOKUP(D3724,'Routes and Directions'!$A$2:$D$283,3,FALSE),VLOOKUP(D3724,'Routes and Directions'!$A$2:$D$283,4,FALSE))</f>
        <v>EB</v>
      </c>
      <c r="H3724" s="646">
        <v>6.8810000000000002</v>
      </c>
      <c r="I3724" s="646">
        <v>10.358000000000001</v>
      </c>
      <c r="K3724" s="646">
        <v>6.83</v>
      </c>
      <c r="L3724" s="646">
        <v>10.307</v>
      </c>
      <c r="M3724" s="646" t="s">
        <v>118</v>
      </c>
      <c r="N3724" s="657" t="s">
        <v>115</v>
      </c>
      <c r="O3724" s="646" t="s">
        <v>530</v>
      </c>
    </row>
    <row r="3725" spans="1:15">
      <c r="A3725" s="647">
        <v>3724</v>
      </c>
      <c r="B3725" s="647">
        <v>2700</v>
      </c>
      <c r="C3725" s="646" t="s">
        <v>162</v>
      </c>
      <c r="D3725" s="646">
        <v>96</v>
      </c>
      <c r="F3725" s="654" t="str">
        <f>IF(M3725="R",VLOOKUP(D3725,'Routes and Directions'!$A$2:$D$283,3,FALSE),VLOOKUP(D3725,'Routes and Directions'!$A$2:$D$283,4,FALSE))</f>
        <v>EB</v>
      </c>
      <c r="G3725" s="646" t="s">
        <v>118</v>
      </c>
      <c r="H3725" s="646">
        <v>10.358000000000001</v>
      </c>
      <c r="I3725" s="646">
        <v>10.755000000000001</v>
      </c>
      <c r="K3725" s="646">
        <v>10.307</v>
      </c>
      <c r="L3725" s="646">
        <v>10.704000000000001</v>
      </c>
      <c r="M3725" s="646" t="s">
        <v>118</v>
      </c>
      <c r="N3725" s="657" t="s">
        <v>115</v>
      </c>
      <c r="O3725" s="646" t="s">
        <v>530</v>
      </c>
    </row>
    <row r="3726" spans="1:15">
      <c r="A3726" s="647">
        <v>3725</v>
      </c>
      <c r="B3726" s="647">
        <v>2800</v>
      </c>
      <c r="C3726" s="646" t="s">
        <v>162</v>
      </c>
      <c r="D3726" s="646">
        <v>96</v>
      </c>
      <c r="F3726" s="654" t="str">
        <f>IF(M3726="R",VLOOKUP(D3726,'Routes and Directions'!$A$2:$D$283,3,FALSE),VLOOKUP(D3726,'Routes and Directions'!$A$2:$D$283,4,FALSE))</f>
        <v>EB</v>
      </c>
      <c r="H3726" s="646">
        <v>10.754</v>
      </c>
      <c r="I3726" s="646">
        <v>12.458</v>
      </c>
      <c r="K3726" s="646">
        <v>10.704000000000001</v>
      </c>
      <c r="L3726" s="646">
        <v>12.407999999999999</v>
      </c>
      <c r="M3726" s="646" t="s">
        <v>118</v>
      </c>
      <c r="N3726" s="657" t="s">
        <v>115</v>
      </c>
      <c r="O3726" s="646" t="s">
        <v>530</v>
      </c>
    </row>
    <row r="3727" spans="1:15">
      <c r="A3727" s="647">
        <v>3726</v>
      </c>
      <c r="B3727" s="647">
        <v>2800</v>
      </c>
      <c r="C3727" s="646" t="s">
        <v>162</v>
      </c>
      <c r="D3727" s="646">
        <v>96</v>
      </c>
      <c r="F3727" s="654" t="str">
        <f>IF(M3727="R",VLOOKUP(D3727,'Routes and Directions'!$A$2:$D$283,3,FALSE),VLOOKUP(D3727,'Routes and Directions'!$A$2:$D$283,4,FALSE))</f>
        <v>EB</v>
      </c>
      <c r="H3727" s="646">
        <v>12.458</v>
      </c>
      <c r="I3727" s="646">
        <v>12.97</v>
      </c>
      <c r="K3727" s="646">
        <v>12.407999999999999</v>
      </c>
      <c r="L3727" s="646">
        <v>12.92</v>
      </c>
      <c r="M3727" s="646" t="s">
        <v>118</v>
      </c>
      <c r="N3727" s="657" t="s">
        <v>123</v>
      </c>
      <c r="O3727" s="646" t="s">
        <v>530</v>
      </c>
    </row>
    <row r="3728" spans="1:15">
      <c r="A3728" s="647">
        <v>3727</v>
      </c>
      <c r="B3728" s="647">
        <v>2800</v>
      </c>
      <c r="C3728" s="646" t="s">
        <v>162</v>
      </c>
      <c r="D3728" s="646">
        <v>96</v>
      </c>
      <c r="F3728" s="654" t="str">
        <f>IF(M3728="R",VLOOKUP(D3728,'Routes and Directions'!$A$2:$D$283,3,FALSE),VLOOKUP(D3728,'Routes and Directions'!$A$2:$D$283,4,FALSE))</f>
        <v>EB</v>
      </c>
      <c r="H3728" s="646">
        <v>12.97</v>
      </c>
      <c r="I3728" s="646">
        <v>13.081</v>
      </c>
      <c r="K3728" s="646">
        <v>12.92</v>
      </c>
      <c r="L3728" s="646">
        <v>13.031000000000001</v>
      </c>
      <c r="M3728" s="646" t="s">
        <v>118</v>
      </c>
      <c r="N3728" s="657" t="s">
        <v>115</v>
      </c>
      <c r="O3728" s="646" t="s">
        <v>530</v>
      </c>
    </row>
    <row r="3729" spans="1:15">
      <c r="A3729" s="647">
        <v>3728</v>
      </c>
      <c r="B3729" s="647">
        <v>3850</v>
      </c>
      <c r="C3729" s="646" t="s">
        <v>162</v>
      </c>
      <c r="D3729" s="646">
        <v>96</v>
      </c>
      <c r="F3729" s="654" t="str">
        <f>IF(M3729="R",VLOOKUP(D3729,'Routes and Directions'!$A$2:$D$283,3,FALSE),VLOOKUP(D3729,'Routes and Directions'!$A$2:$D$283,4,FALSE))</f>
        <v>EB</v>
      </c>
      <c r="G3729" s="646" t="s">
        <v>118</v>
      </c>
      <c r="H3729" s="646">
        <v>13.081</v>
      </c>
      <c r="I3729" s="646">
        <v>13.436999999999999</v>
      </c>
      <c r="K3729" s="646">
        <v>13.031000000000001</v>
      </c>
      <c r="L3729" s="646">
        <v>13.387</v>
      </c>
      <c r="M3729" s="646" t="s">
        <v>118</v>
      </c>
      <c r="N3729" s="657" t="s">
        <v>115</v>
      </c>
      <c r="O3729" s="646" t="s">
        <v>530</v>
      </c>
    </row>
    <row r="3730" spans="1:15">
      <c r="A3730" s="647">
        <v>3729</v>
      </c>
      <c r="B3730" s="647">
        <v>4005</v>
      </c>
      <c r="C3730" s="646" t="s">
        <v>162</v>
      </c>
      <c r="D3730" s="646">
        <v>96</v>
      </c>
      <c r="F3730" s="654" t="str">
        <f>IF(M3730="R",VLOOKUP(D3730,'Routes and Directions'!$A$2:$D$283,3,FALSE),VLOOKUP(D3730,'Routes and Directions'!$A$2:$D$283,4,FALSE))</f>
        <v>EB</v>
      </c>
      <c r="H3730" s="646">
        <v>13.428000000000001</v>
      </c>
      <c r="I3730" s="646">
        <v>14.234</v>
      </c>
      <c r="K3730" s="646">
        <v>13.387</v>
      </c>
      <c r="L3730" s="646">
        <v>14.193</v>
      </c>
      <c r="M3730" s="646" t="s">
        <v>118</v>
      </c>
      <c r="N3730" s="657" t="s">
        <v>115</v>
      </c>
      <c r="O3730" s="646" t="s">
        <v>530</v>
      </c>
    </row>
    <row r="3731" spans="1:15">
      <c r="A3731" s="647">
        <v>3730</v>
      </c>
      <c r="B3731" s="647">
        <v>4150</v>
      </c>
      <c r="C3731" s="646" t="s">
        <v>162</v>
      </c>
      <c r="D3731" s="646">
        <v>96</v>
      </c>
      <c r="F3731" s="654" t="str">
        <f>IF(M3731="R",VLOOKUP(D3731,'Routes and Directions'!$A$2:$D$283,3,FALSE),VLOOKUP(D3731,'Routes and Directions'!$A$2:$D$283,4,FALSE))</f>
        <v>EB</v>
      </c>
      <c r="G3731" s="646" t="s">
        <v>118</v>
      </c>
      <c r="H3731" s="646">
        <v>14.234</v>
      </c>
      <c r="I3731" s="646">
        <v>14.7</v>
      </c>
      <c r="K3731" s="646">
        <v>14.193</v>
      </c>
      <c r="L3731" s="646">
        <v>14.659000000000001</v>
      </c>
      <c r="M3731" s="646" t="s">
        <v>118</v>
      </c>
      <c r="N3731" s="657" t="s">
        <v>115</v>
      </c>
      <c r="O3731" s="646" t="s">
        <v>530</v>
      </c>
    </row>
    <row r="3732" spans="1:15">
      <c r="A3732" s="647">
        <v>3731</v>
      </c>
      <c r="B3732" s="647">
        <v>4300</v>
      </c>
      <c r="C3732" s="646" t="s">
        <v>162</v>
      </c>
      <c r="D3732" s="646">
        <v>96</v>
      </c>
      <c r="F3732" s="654" t="str">
        <f>IF(M3732="R",VLOOKUP(D3732,'Routes and Directions'!$A$2:$D$283,3,FALSE),VLOOKUP(D3732,'Routes and Directions'!$A$2:$D$283,4,FALSE))</f>
        <v>EB</v>
      </c>
      <c r="H3732" s="646">
        <v>14.696999999999999</v>
      </c>
      <c r="I3732" s="646">
        <v>17.391999999999999</v>
      </c>
      <c r="K3732" s="646">
        <v>14.659000000000001</v>
      </c>
      <c r="L3732" s="646">
        <v>17.353999999999999</v>
      </c>
      <c r="M3732" s="646" t="s">
        <v>118</v>
      </c>
      <c r="N3732" s="657" t="s">
        <v>115</v>
      </c>
      <c r="O3732" s="646" t="s">
        <v>530</v>
      </c>
    </row>
    <row r="3733" spans="1:15">
      <c r="A3733" s="647">
        <v>3732</v>
      </c>
      <c r="B3733" s="647">
        <v>5100</v>
      </c>
      <c r="C3733" s="646" t="s">
        <v>162</v>
      </c>
      <c r="D3733" s="646">
        <v>96</v>
      </c>
      <c r="F3733" s="654" t="str">
        <f>IF(M3733="R",VLOOKUP(D3733,'Routes and Directions'!$A$2:$D$283,3,FALSE),VLOOKUP(D3733,'Routes and Directions'!$A$2:$D$283,4,FALSE))</f>
        <v>EB</v>
      </c>
      <c r="G3733" s="646" t="s">
        <v>118</v>
      </c>
      <c r="H3733" s="646">
        <v>17.391999999999999</v>
      </c>
      <c r="I3733" s="646">
        <v>17.585999999999999</v>
      </c>
      <c r="K3733" s="646">
        <v>17.353999999999999</v>
      </c>
      <c r="L3733" s="646">
        <v>17.547999999999998</v>
      </c>
      <c r="M3733" s="646" t="s">
        <v>118</v>
      </c>
      <c r="N3733" s="657" t="s">
        <v>115</v>
      </c>
      <c r="O3733" s="646" t="s">
        <v>530</v>
      </c>
    </row>
    <row r="3734" spans="1:15">
      <c r="A3734" s="647">
        <v>3733</v>
      </c>
      <c r="B3734" s="647">
        <v>5200</v>
      </c>
      <c r="C3734" s="646" t="s">
        <v>162</v>
      </c>
      <c r="D3734" s="646">
        <v>96</v>
      </c>
      <c r="F3734" s="654" t="str">
        <f>IF(M3734="R",VLOOKUP(D3734,'Routes and Directions'!$A$2:$D$283,3,FALSE),VLOOKUP(D3734,'Routes and Directions'!$A$2:$D$283,4,FALSE))</f>
        <v>EB</v>
      </c>
      <c r="H3734" s="646">
        <v>17.605</v>
      </c>
      <c r="I3734" s="646">
        <v>18.760999999999999</v>
      </c>
      <c r="K3734" s="646">
        <v>17.547999999999998</v>
      </c>
      <c r="L3734" s="646">
        <v>18.704000000000001</v>
      </c>
      <c r="M3734" s="646" t="s">
        <v>118</v>
      </c>
      <c r="N3734" s="657" t="s">
        <v>115</v>
      </c>
      <c r="O3734" s="646" t="s">
        <v>530</v>
      </c>
    </row>
    <row r="3735" spans="1:15">
      <c r="A3735" s="647">
        <v>3734</v>
      </c>
      <c r="B3735" s="647">
        <v>5700</v>
      </c>
      <c r="C3735" s="646" t="s">
        <v>162</v>
      </c>
      <c r="D3735" s="646">
        <v>96</v>
      </c>
      <c r="F3735" s="654" t="str">
        <f>IF(M3735="R",VLOOKUP(D3735,'Routes and Directions'!$A$2:$D$283,3,FALSE),VLOOKUP(D3735,'Routes and Directions'!$A$2:$D$283,4,FALSE))</f>
        <v>EB</v>
      </c>
      <c r="G3735" s="646" t="s">
        <v>118</v>
      </c>
      <c r="H3735" s="646">
        <v>18.760999999999999</v>
      </c>
      <c r="I3735" s="646">
        <v>19.045000000000002</v>
      </c>
      <c r="K3735" s="646">
        <v>18.704000000000001</v>
      </c>
      <c r="L3735" s="646">
        <v>18.988</v>
      </c>
      <c r="M3735" s="646" t="s">
        <v>118</v>
      </c>
      <c r="N3735" s="657" t="s">
        <v>115</v>
      </c>
      <c r="O3735" s="646" t="s">
        <v>530</v>
      </c>
    </row>
    <row r="3736" spans="1:15">
      <c r="A3736" s="647">
        <v>3735</v>
      </c>
      <c r="B3736" s="647">
        <v>5850</v>
      </c>
      <c r="C3736" s="646" t="s">
        <v>162</v>
      </c>
      <c r="D3736" s="646">
        <v>96</v>
      </c>
      <c r="F3736" s="654" t="str">
        <f>IF(M3736="R",VLOOKUP(D3736,'Routes and Directions'!$A$2:$D$283,3,FALSE),VLOOKUP(D3736,'Routes and Directions'!$A$2:$D$283,4,FALSE))</f>
        <v>EB</v>
      </c>
      <c r="H3736" s="646">
        <v>19.103000000000002</v>
      </c>
      <c r="I3736" s="646">
        <v>28.318000000000001</v>
      </c>
      <c r="K3736" s="646">
        <v>18.988</v>
      </c>
      <c r="L3736" s="646">
        <v>28.202999999999999</v>
      </c>
      <c r="M3736" s="646" t="s">
        <v>118</v>
      </c>
      <c r="N3736" s="657" t="s">
        <v>115</v>
      </c>
      <c r="O3736" s="646" t="s">
        <v>530</v>
      </c>
    </row>
    <row r="3737" spans="1:15">
      <c r="A3737" s="647">
        <v>3736</v>
      </c>
      <c r="B3737" s="647">
        <v>7500</v>
      </c>
      <c r="C3737" s="646" t="s">
        <v>162</v>
      </c>
      <c r="D3737" s="646">
        <v>96</v>
      </c>
      <c r="F3737" s="654" t="str">
        <f>IF(M3737="R",VLOOKUP(D3737,'Routes and Directions'!$A$2:$D$283,3,FALSE),VLOOKUP(D3737,'Routes and Directions'!$A$2:$D$283,4,FALSE))</f>
        <v>EB</v>
      </c>
      <c r="G3737" s="646" t="s">
        <v>118</v>
      </c>
      <c r="H3737" s="646">
        <v>28.318000000000001</v>
      </c>
      <c r="I3737" s="646">
        <v>29.2</v>
      </c>
      <c r="K3737" s="646">
        <v>28.202999999999999</v>
      </c>
      <c r="L3737" s="646">
        <v>29.085000000000001</v>
      </c>
      <c r="M3737" s="646" t="s">
        <v>118</v>
      </c>
      <c r="N3737" s="657" t="s">
        <v>115</v>
      </c>
      <c r="O3737" s="646" t="s">
        <v>530</v>
      </c>
    </row>
    <row r="3738" spans="1:15">
      <c r="A3738" s="647">
        <v>3737</v>
      </c>
      <c r="B3738" s="647">
        <v>7900</v>
      </c>
      <c r="C3738" s="646" t="s">
        <v>162</v>
      </c>
      <c r="D3738" s="646">
        <v>96</v>
      </c>
      <c r="F3738" s="654" t="str">
        <f>IF(M3738="R",VLOOKUP(D3738,'Routes and Directions'!$A$2:$D$283,3,FALSE),VLOOKUP(D3738,'Routes and Directions'!$A$2:$D$283,4,FALSE))</f>
        <v>EB</v>
      </c>
      <c r="H3738" s="646">
        <v>29.207999999999998</v>
      </c>
      <c r="I3738" s="646">
        <v>30.805</v>
      </c>
      <c r="K3738" s="646">
        <v>29.085000000000001</v>
      </c>
      <c r="L3738" s="646">
        <v>30.681999999999999</v>
      </c>
      <c r="M3738" s="646" t="s">
        <v>118</v>
      </c>
      <c r="N3738" s="657" t="s">
        <v>115</v>
      </c>
      <c r="O3738" s="646" t="s">
        <v>530</v>
      </c>
    </row>
    <row r="3739" spans="1:15">
      <c r="A3739" s="647">
        <v>3738</v>
      </c>
      <c r="B3739" s="647">
        <v>8200</v>
      </c>
      <c r="C3739" s="646" t="s">
        <v>162</v>
      </c>
      <c r="D3739" s="646">
        <v>96</v>
      </c>
      <c r="F3739" s="654" t="str">
        <f>IF(M3739="R",VLOOKUP(D3739,'Routes and Directions'!$A$2:$D$283,3,FALSE),VLOOKUP(D3739,'Routes and Directions'!$A$2:$D$283,4,FALSE))</f>
        <v>EB</v>
      </c>
      <c r="G3739" s="646" t="s">
        <v>118</v>
      </c>
      <c r="H3739" s="646">
        <v>30.805</v>
      </c>
      <c r="I3739" s="646">
        <v>34.186999999999998</v>
      </c>
      <c r="K3739" s="646">
        <v>30.681999999999999</v>
      </c>
      <c r="L3739" s="646">
        <v>34.064</v>
      </c>
      <c r="M3739" s="646" t="s">
        <v>118</v>
      </c>
      <c r="N3739" s="657" t="s">
        <v>115</v>
      </c>
      <c r="O3739" s="646" t="s">
        <v>530</v>
      </c>
    </row>
    <row r="3740" spans="1:15">
      <c r="A3740" s="647">
        <v>3739</v>
      </c>
      <c r="B3740" s="647">
        <v>8305</v>
      </c>
      <c r="C3740" s="646" t="s">
        <v>162</v>
      </c>
      <c r="D3740" s="646">
        <v>96</v>
      </c>
      <c r="F3740" s="654" t="str">
        <f>IF(M3740="R",VLOOKUP(D3740,'Routes and Directions'!$A$2:$D$283,3,FALSE),VLOOKUP(D3740,'Routes and Directions'!$A$2:$D$283,4,FALSE))</f>
        <v>EB</v>
      </c>
      <c r="H3740" s="646">
        <v>34.908000000000001</v>
      </c>
      <c r="I3740" s="646">
        <v>37.091999999999999</v>
      </c>
      <c r="K3740" s="646">
        <v>34.064</v>
      </c>
      <c r="L3740" s="646">
        <v>36.247999999999998</v>
      </c>
      <c r="M3740" s="646" t="s">
        <v>118</v>
      </c>
      <c r="N3740" s="657" t="s">
        <v>115</v>
      </c>
      <c r="O3740" s="646" t="s">
        <v>530</v>
      </c>
    </row>
    <row r="3741" spans="1:15">
      <c r="A3741" s="647">
        <v>3740</v>
      </c>
      <c r="B3741" s="647">
        <v>8600</v>
      </c>
      <c r="C3741" s="646" t="s">
        <v>162</v>
      </c>
      <c r="D3741" s="646">
        <v>96</v>
      </c>
      <c r="F3741" s="654" t="str">
        <f>IF(M3741="R",VLOOKUP(D3741,'Routes and Directions'!$A$2:$D$283,3,FALSE),VLOOKUP(D3741,'Routes and Directions'!$A$2:$D$283,4,FALSE))</f>
        <v>EB</v>
      </c>
      <c r="G3741" s="646" t="s">
        <v>118</v>
      </c>
      <c r="H3741" s="646">
        <v>37.091999999999999</v>
      </c>
      <c r="I3741" s="646">
        <v>37.25</v>
      </c>
      <c r="K3741" s="646">
        <v>36.247999999999998</v>
      </c>
      <c r="L3741" s="646">
        <v>36.405999999999999</v>
      </c>
      <c r="M3741" s="646" t="s">
        <v>118</v>
      </c>
      <c r="N3741" s="657" t="s">
        <v>115</v>
      </c>
      <c r="O3741" s="646" t="s">
        <v>530</v>
      </c>
    </row>
    <row r="3742" spans="1:15">
      <c r="A3742" s="647">
        <v>3741</v>
      </c>
      <c r="B3742" s="647">
        <v>8700</v>
      </c>
      <c r="C3742" s="646" t="s">
        <v>162</v>
      </c>
      <c r="D3742" s="646">
        <v>96</v>
      </c>
      <c r="F3742" s="654" t="str">
        <f>IF(M3742="R",VLOOKUP(D3742,'Routes and Directions'!$A$2:$D$283,3,FALSE),VLOOKUP(D3742,'Routes and Directions'!$A$2:$D$283,4,FALSE))</f>
        <v>EB</v>
      </c>
      <c r="H3742" s="646">
        <v>37.253</v>
      </c>
      <c r="I3742" s="646">
        <v>38.572000000000003</v>
      </c>
      <c r="K3742" s="646">
        <v>36.405999999999999</v>
      </c>
      <c r="L3742" s="646">
        <v>37.725000000000001</v>
      </c>
      <c r="M3742" s="646" t="s">
        <v>118</v>
      </c>
      <c r="N3742" s="657" t="s">
        <v>115</v>
      </c>
      <c r="O3742" s="646" t="s">
        <v>530</v>
      </c>
    </row>
    <row r="3743" spans="1:15">
      <c r="A3743" s="647">
        <v>3742</v>
      </c>
      <c r="B3743" s="647">
        <v>9700</v>
      </c>
      <c r="C3743" s="646" t="s">
        <v>162</v>
      </c>
      <c r="D3743" s="646">
        <v>96</v>
      </c>
      <c r="F3743" s="654" t="str">
        <f>IF(M3743="R",VLOOKUP(D3743,'Routes and Directions'!$A$2:$D$283,3,FALSE),VLOOKUP(D3743,'Routes and Directions'!$A$2:$D$283,4,FALSE))</f>
        <v>EB</v>
      </c>
      <c r="G3743" s="646" t="s">
        <v>118</v>
      </c>
      <c r="H3743" s="646">
        <v>38.572000000000003</v>
      </c>
      <c r="I3743" s="646">
        <v>44.978999999999999</v>
      </c>
      <c r="K3743" s="646">
        <v>37.725000000000001</v>
      </c>
      <c r="L3743" s="646">
        <v>44.131999999999998</v>
      </c>
      <c r="M3743" s="646" t="s">
        <v>118</v>
      </c>
      <c r="N3743" s="657" t="s">
        <v>115</v>
      </c>
      <c r="O3743" s="646" t="s">
        <v>530</v>
      </c>
    </row>
    <row r="3744" spans="1:15">
      <c r="A3744" s="647">
        <v>3743</v>
      </c>
      <c r="B3744" s="647">
        <v>11650</v>
      </c>
      <c r="C3744" s="646" t="s">
        <v>170</v>
      </c>
      <c r="D3744" s="646">
        <v>96</v>
      </c>
      <c r="F3744" s="654" t="str">
        <f>IF(M3744="R",VLOOKUP(D3744,'Routes and Directions'!$A$2:$D$283,3,FALSE),VLOOKUP(D3744,'Routes and Directions'!$A$2:$D$283,4,FALSE))</f>
        <v>EB</v>
      </c>
      <c r="G3744" s="646" t="s">
        <v>118</v>
      </c>
      <c r="H3744" s="646">
        <v>0</v>
      </c>
      <c r="I3744" s="646">
        <v>16.381</v>
      </c>
      <c r="K3744" s="646">
        <v>44.131999999999998</v>
      </c>
      <c r="L3744" s="646">
        <v>60.512999999999998</v>
      </c>
      <c r="M3744" s="646" t="s">
        <v>118</v>
      </c>
      <c r="N3744" s="657" t="s">
        <v>115</v>
      </c>
      <c r="O3744" s="646" t="s">
        <v>530</v>
      </c>
    </row>
    <row r="3745" spans="1:15">
      <c r="A3745" s="647">
        <v>3744</v>
      </c>
      <c r="B3745" s="647">
        <v>13500</v>
      </c>
      <c r="C3745" s="646" t="s">
        <v>170</v>
      </c>
      <c r="D3745" s="646">
        <v>96</v>
      </c>
      <c r="F3745" s="654" t="str">
        <f>IF(M3745="R",VLOOKUP(D3745,'Routes and Directions'!$A$2:$D$283,3,FALSE),VLOOKUP(D3745,'Routes and Directions'!$A$2:$D$283,4,FALSE))</f>
        <v>EB</v>
      </c>
      <c r="H3745" s="646">
        <v>19.635000000000002</v>
      </c>
      <c r="I3745" s="646">
        <v>39.795000000000002</v>
      </c>
      <c r="K3745" s="646">
        <v>60.512999999999998</v>
      </c>
      <c r="L3745" s="646">
        <v>80.673000000000002</v>
      </c>
      <c r="M3745" s="646" t="s">
        <v>118</v>
      </c>
      <c r="N3745" s="657" t="s">
        <v>115</v>
      </c>
      <c r="O3745" s="646" t="s">
        <v>530</v>
      </c>
    </row>
    <row r="3746" spans="1:15">
      <c r="A3746" s="647">
        <v>3745</v>
      </c>
      <c r="B3746" s="647">
        <v>15000</v>
      </c>
      <c r="C3746" s="646" t="s">
        <v>170</v>
      </c>
      <c r="D3746" s="646">
        <v>96</v>
      </c>
      <c r="F3746" s="654" t="str">
        <f>IF(M3746="R",VLOOKUP(D3746,'Routes and Directions'!$A$2:$D$283,3,FALSE),VLOOKUP(D3746,'Routes and Directions'!$A$2:$D$283,4,FALSE))</f>
        <v>EB</v>
      </c>
      <c r="H3746" s="646">
        <v>40.015000000000001</v>
      </c>
      <c r="I3746" s="646">
        <v>42.616999999999997</v>
      </c>
      <c r="K3746" s="646">
        <v>80.673000000000002</v>
      </c>
      <c r="L3746" s="646">
        <v>83.275000000000006</v>
      </c>
      <c r="M3746" s="646" t="s">
        <v>118</v>
      </c>
      <c r="N3746" s="657" t="s">
        <v>115</v>
      </c>
      <c r="O3746" s="646" t="s">
        <v>530</v>
      </c>
    </row>
    <row r="3747" spans="1:15">
      <c r="A3747" s="647">
        <v>3746</v>
      </c>
      <c r="B3747" s="647">
        <v>16300</v>
      </c>
      <c r="C3747" s="646" t="s">
        <v>170</v>
      </c>
      <c r="D3747" s="646">
        <v>96</v>
      </c>
      <c r="F3747" s="654" t="str">
        <f>IF(M3747="R",VLOOKUP(D3747,'Routes and Directions'!$A$2:$D$283,3,FALSE),VLOOKUP(D3747,'Routes and Directions'!$A$2:$D$283,4,FALSE))</f>
        <v>EB</v>
      </c>
      <c r="G3747" s="646" t="s">
        <v>118</v>
      </c>
      <c r="H3747" s="646">
        <v>42.616999999999997</v>
      </c>
      <c r="I3747" s="646">
        <v>42.881999999999998</v>
      </c>
      <c r="K3747" s="646">
        <v>83.275000000000006</v>
      </c>
      <c r="L3747" s="646">
        <v>83.54</v>
      </c>
      <c r="M3747" s="646" t="s">
        <v>118</v>
      </c>
      <c r="N3747" s="657" t="s">
        <v>115</v>
      </c>
      <c r="O3747" s="646" t="s">
        <v>530</v>
      </c>
    </row>
    <row r="3748" spans="1:15">
      <c r="A3748" s="647">
        <v>3747</v>
      </c>
      <c r="B3748" s="647">
        <v>16400</v>
      </c>
      <c r="C3748" s="646" t="s">
        <v>170</v>
      </c>
      <c r="D3748" s="646">
        <v>96</v>
      </c>
      <c r="F3748" s="654" t="str">
        <f>IF(M3748="R",VLOOKUP(D3748,'Routes and Directions'!$A$2:$D$283,3,FALSE),VLOOKUP(D3748,'Routes and Directions'!$A$2:$D$283,4,FALSE))</f>
        <v>EB</v>
      </c>
      <c r="H3748" s="646">
        <v>42.884999999999998</v>
      </c>
      <c r="I3748" s="646">
        <v>43.093000000000004</v>
      </c>
      <c r="K3748" s="646">
        <v>83.54</v>
      </c>
      <c r="L3748" s="646">
        <v>83.748000000000005</v>
      </c>
      <c r="M3748" s="646" t="s">
        <v>118</v>
      </c>
      <c r="N3748" s="657" t="s">
        <v>115</v>
      </c>
      <c r="O3748" s="646" t="s">
        <v>530</v>
      </c>
    </row>
    <row r="3749" spans="1:15">
      <c r="A3749" s="647">
        <v>3748</v>
      </c>
      <c r="B3749" s="647">
        <v>16500</v>
      </c>
      <c r="C3749" s="646" t="s">
        <v>170</v>
      </c>
      <c r="D3749" s="646">
        <v>96</v>
      </c>
      <c r="F3749" s="654" t="str">
        <f>IF(M3749="R",VLOOKUP(D3749,'Routes and Directions'!$A$2:$D$283,3,FALSE),VLOOKUP(D3749,'Routes and Directions'!$A$2:$D$283,4,FALSE))</f>
        <v>EB</v>
      </c>
      <c r="G3749" s="646" t="s">
        <v>118</v>
      </c>
      <c r="H3749" s="646">
        <v>43.093000000000004</v>
      </c>
      <c r="I3749" s="646">
        <v>43.320999999999998</v>
      </c>
      <c r="K3749" s="646">
        <v>83.748000000000005</v>
      </c>
      <c r="L3749" s="646">
        <v>83.975999999999999</v>
      </c>
      <c r="M3749" s="646" t="s">
        <v>118</v>
      </c>
      <c r="N3749" s="657" t="s">
        <v>115</v>
      </c>
      <c r="O3749" s="646" t="s">
        <v>530</v>
      </c>
    </row>
    <row r="3750" spans="1:15">
      <c r="A3750" s="647">
        <v>3749</v>
      </c>
      <c r="B3750" s="647">
        <v>16600</v>
      </c>
      <c r="C3750" s="646" t="s">
        <v>170</v>
      </c>
      <c r="D3750" s="646">
        <v>96</v>
      </c>
      <c r="F3750" s="654" t="str">
        <f>IF(M3750="R",VLOOKUP(D3750,'Routes and Directions'!$A$2:$D$283,3,FALSE),VLOOKUP(D3750,'Routes and Directions'!$A$2:$D$283,4,FALSE))</f>
        <v>EB</v>
      </c>
      <c r="H3750" s="646">
        <v>43.32</v>
      </c>
      <c r="I3750" s="646">
        <v>47.674999999999997</v>
      </c>
      <c r="K3750" s="646">
        <v>83.975999999999999</v>
      </c>
      <c r="L3750" s="646">
        <v>88.331000000000003</v>
      </c>
      <c r="M3750" s="646" t="s">
        <v>118</v>
      </c>
      <c r="N3750" s="657" t="s">
        <v>115</v>
      </c>
      <c r="O3750" s="646" t="s">
        <v>530</v>
      </c>
    </row>
    <row r="3751" spans="1:15">
      <c r="A3751" s="647">
        <v>3750</v>
      </c>
      <c r="B3751" s="647">
        <v>16700</v>
      </c>
      <c r="C3751" s="646" t="s">
        <v>170</v>
      </c>
      <c r="D3751" s="646">
        <v>96</v>
      </c>
      <c r="F3751" s="654" t="str">
        <f>IF(M3751="R",VLOOKUP(D3751,'Routes and Directions'!$A$2:$D$283,3,FALSE),VLOOKUP(D3751,'Routes and Directions'!$A$2:$D$283,4,FALSE))</f>
        <v>EB</v>
      </c>
      <c r="G3751" s="646" t="s">
        <v>118</v>
      </c>
      <c r="H3751" s="646">
        <v>47.674999999999997</v>
      </c>
      <c r="I3751" s="646">
        <v>52.509</v>
      </c>
      <c r="K3751" s="646">
        <v>88.331000000000003</v>
      </c>
      <c r="L3751" s="646">
        <v>93.165000000000006</v>
      </c>
      <c r="M3751" s="646" t="s">
        <v>118</v>
      </c>
      <c r="N3751" s="657" t="s">
        <v>115</v>
      </c>
      <c r="O3751" s="646" t="s">
        <v>530</v>
      </c>
    </row>
    <row r="3752" spans="1:15">
      <c r="A3752" s="647">
        <v>3751</v>
      </c>
      <c r="B3752" s="647">
        <v>17000</v>
      </c>
      <c r="C3752" s="646" t="s">
        <v>170</v>
      </c>
      <c r="D3752" s="646">
        <v>96</v>
      </c>
      <c r="F3752" s="654" t="str">
        <f>IF(M3752="R",VLOOKUP(D3752,'Routes and Directions'!$A$2:$D$283,3,FALSE),VLOOKUP(D3752,'Routes and Directions'!$A$2:$D$283,4,FALSE))</f>
        <v>EB</v>
      </c>
      <c r="H3752" s="646">
        <v>52.475000000000001</v>
      </c>
      <c r="I3752" s="646">
        <v>85.468999999999994</v>
      </c>
      <c r="K3752" s="646">
        <v>93.165000000000006</v>
      </c>
      <c r="L3752" s="646">
        <v>126.15900000000001</v>
      </c>
      <c r="M3752" s="646" t="s">
        <v>118</v>
      </c>
      <c r="N3752" s="657" t="s">
        <v>115</v>
      </c>
      <c r="O3752" s="646" t="s">
        <v>530</v>
      </c>
    </row>
    <row r="3753" spans="1:15">
      <c r="A3753" s="647">
        <v>3752</v>
      </c>
      <c r="B3753" s="647">
        <v>23640</v>
      </c>
      <c r="C3753" s="646" t="s">
        <v>170</v>
      </c>
      <c r="D3753" s="646">
        <v>96</v>
      </c>
      <c r="F3753" s="654" t="str">
        <f>IF(M3753="R",VLOOKUP(D3753,'Routes and Directions'!$A$2:$D$283,3,FALSE),VLOOKUP(D3753,'Routes and Directions'!$A$2:$D$283,4,FALSE))</f>
        <v>EB</v>
      </c>
      <c r="G3753" s="646" t="s">
        <v>118</v>
      </c>
      <c r="H3753" s="646">
        <v>85.468999999999994</v>
      </c>
      <c r="I3753" s="646">
        <v>85.766999999999996</v>
      </c>
      <c r="K3753" s="646">
        <v>126.15900000000001</v>
      </c>
      <c r="L3753" s="646">
        <v>126.45699999999999</v>
      </c>
      <c r="M3753" s="646" t="s">
        <v>118</v>
      </c>
      <c r="N3753" s="657" t="s">
        <v>115</v>
      </c>
      <c r="O3753" s="646" t="s">
        <v>530</v>
      </c>
    </row>
    <row r="3754" spans="1:15">
      <c r="A3754" s="647">
        <v>3753</v>
      </c>
      <c r="B3754" s="647">
        <v>23664</v>
      </c>
      <c r="C3754" s="646" t="s">
        <v>170</v>
      </c>
      <c r="D3754" s="646">
        <v>96</v>
      </c>
      <c r="F3754" s="654" t="str">
        <f>IF(M3754="R",VLOOKUP(D3754,'Routes and Directions'!$A$2:$D$283,3,FALSE),VLOOKUP(D3754,'Routes and Directions'!$A$2:$D$283,4,FALSE))</f>
        <v>EB</v>
      </c>
      <c r="H3754" s="646">
        <v>85.760999999999996</v>
      </c>
      <c r="I3754" s="646">
        <v>105.82299999999999</v>
      </c>
      <c r="K3754" s="646">
        <v>126.45699999999999</v>
      </c>
      <c r="L3754" s="646">
        <v>146.51900000000001</v>
      </c>
      <c r="M3754" s="646" t="s">
        <v>118</v>
      </c>
      <c r="N3754" s="657" t="s">
        <v>115</v>
      </c>
      <c r="O3754" s="646" t="s">
        <v>530</v>
      </c>
    </row>
    <row r="3755" spans="1:15">
      <c r="A3755" s="647">
        <v>3754</v>
      </c>
      <c r="B3755" s="647">
        <v>100</v>
      </c>
      <c r="C3755" s="646" t="s">
        <v>162</v>
      </c>
      <c r="D3755" s="646">
        <v>96</v>
      </c>
      <c r="F3755" s="654" t="str">
        <f>IF(M3755="R",VLOOKUP(D3755,'Routes and Directions'!$A$2:$D$283,3,FALSE),VLOOKUP(D3755,'Routes and Directions'!$A$2:$D$283,4,FALSE))</f>
        <v>WB</v>
      </c>
      <c r="H3755" s="646">
        <v>0</v>
      </c>
      <c r="I3755" s="646">
        <v>6.0030000000000001</v>
      </c>
      <c r="K3755" s="646">
        <v>0</v>
      </c>
      <c r="L3755" s="646">
        <v>6.0030000000000001</v>
      </c>
      <c r="M3755" s="646" t="s">
        <v>121</v>
      </c>
      <c r="N3755" s="657" t="s">
        <v>115</v>
      </c>
      <c r="O3755" s="646" t="s">
        <v>531</v>
      </c>
    </row>
    <row r="3756" spans="1:15">
      <c r="A3756" s="647">
        <v>3755</v>
      </c>
      <c r="B3756" s="647">
        <v>1900</v>
      </c>
      <c r="C3756" s="646" t="s">
        <v>162</v>
      </c>
      <c r="D3756" s="646">
        <v>96</v>
      </c>
      <c r="F3756" s="654" t="str">
        <f>IF(M3756="R",VLOOKUP(D3756,'Routes and Directions'!$A$2:$D$283,3,FALSE),VLOOKUP(D3756,'Routes and Directions'!$A$2:$D$283,4,FALSE))</f>
        <v>WB</v>
      </c>
      <c r="G3756" s="646" t="s">
        <v>118</v>
      </c>
      <c r="H3756" s="646">
        <v>6.0030000000000001</v>
      </c>
      <c r="I3756" s="646">
        <v>6.48</v>
      </c>
      <c r="K3756" s="646">
        <v>6.0030000000000001</v>
      </c>
      <c r="L3756" s="646">
        <v>6.48</v>
      </c>
      <c r="M3756" s="646" t="s">
        <v>121</v>
      </c>
      <c r="N3756" s="657" t="s">
        <v>115</v>
      </c>
      <c r="O3756" s="646" t="s">
        <v>531</v>
      </c>
    </row>
    <row r="3757" spans="1:15">
      <c r="A3757" s="647">
        <v>3756</v>
      </c>
      <c r="B3757" s="647">
        <v>2050</v>
      </c>
      <c r="C3757" s="646" t="s">
        <v>162</v>
      </c>
      <c r="D3757" s="646">
        <v>96</v>
      </c>
      <c r="F3757" s="654" t="str">
        <f>IF(M3757="R",VLOOKUP(D3757,'Routes and Directions'!$A$2:$D$283,3,FALSE),VLOOKUP(D3757,'Routes and Directions'!$A$2:$D$283,4,FALSE))</f>
        <v>WB</v>
      </c>
      <c r="H3757" s="646">
        <v>6.5309999999999997</v>
      </c>
      <c r="I3757" s="646">
        <v>6.6219999999999999</v>
      </c>
      <c r="K3757" s="646">
        <v>6.48</v>
      </c>
      <c r="L3757" s="646">
        <v>6.5709999999999997</v>
      </c>
      <c r="M3757" s="646" t="s">
        <v>121</v>
      </c>
      <c r="N3757" s="657" t="s">
        <v>115</v>
      </c>
      <c r="O3757" s="646" t="s">
        <v>531</v>
      </c>
    </row>
    <row r="3758" spans="1:15">
      <c r="A3758" s="647">
        <v>3757</v>
      </c>
      <c r="B3758" s="647">
        <v>2100</v>
      </c>
      <c r="C3758" s="646" t="s">
        <v>162</v>
      </c>
      <c r="D3758" s="646">
        <v>96</v>
      </c>
      <c r="F3758" s="654" t="str">
        <f>IF(M3758="R",VLOOKUP(D3758,'Routes and Directions'!$A$2:$D$283,3,FALSE),VLOOKUP(D3758,'Routes and Directions'!$A$2:$D$283,4,FALSE))</f>
        <v>WB</v>
      </c>
      <c r="G3758" s="646" t="s">
        <v>118</v>
      </c>
      <c r="H3758" s="646">
        <v>6.6219999999999999</v>
      </c>
      <c r="I3758" s="646">
        <v>6.8810000000000002</v>
      </c>
      <c r="K3758" s="646">
        <v>6.5709999999999997</v>
      </c>
      <c r="L3758" s="646">
        <v>6.83</v>
      </c>
      <c r="M3758" s="646" t="s">
        <v>121</v>
      </c>
      <c r="N3758" s="657" t="s">
        <v>115</v>
      </c>
      <c r="O3758" s="646" t="s">
        <v>531</v>
      </c>
    </row>
    <row r="3759" spans="1:15">
      <c r="A3759" s="647">
        <v>3758</v>
      </c>
      <c r="B3759" s="647">
        <v>2200</v>
      </c>
      <c r="C3759" s="646" t="s">
        <v>162</v>
      </c>
      <c r="D3759" s="646">
        <v>96</v>
      </c>
      <c r="F3759" s="654" t="str">
        <f>IF(M3759="R",VLOOKUP(D3759,'Routes and Directions'!$A$2:$D$283,3,FALSE),VLOOKUP(D3759,'Routes and Directions'!$A$2:$D$283,4,FALSE))</f>
        <v>WB</v>
      </c>
      <c r="H3759" s="646">
        <v>6.8810000000000002</v>
      </c>
      <c r="I3759" s="646">
        <v>10.358000000000001</v>
      </c>
      <c r="K3759" s="646">
        <v>6.83</v>
      </c>
      <c r="L3759" s="646">
        <v>10.307</v>
      </c>
      <c r="M3759" s="646" t="s">
        <v>121</v>
      </c>
      <c r="N3759" s="657" t="s">
        <v>115</v>
      </c>
      <c r="O3759" s="646" t="s">
        <v>531</v>
      </c>
    </row>
    <row r="3760" spans="1:15">
      <c r="A3760" s="647">
        <v>3759</v>
      </c>
      <c r="B3760" s="647">
        <v>2700</v>
      </c>
      <c r="C3760" s="646" t="s">
        <v>162</v>
      </c>
      <c r="D3760" s="646">
        <v>96</v>
      </c>
      <c r="F3760" s="654" t="str">
        <f>IF(M3760="R",VLOOKUP(D3760,'Routes and Directions'!$A$2:$D$283,3,FALSE),VLOOKUP(D3760,'Routes and Directions'!$A$2:$D$283,4,FALSE))</f>
        <v>WB</v>
      </c>
      <c r="G3760" s="646" t="s">
        <v>118</v>
      </c>
      <c r="H3760" s="646">
        <v>10.358000000000001</v>
      </c>
      <c r="I3760" s="646">
        <v>10.755000000000001</v>
      </c>
      <c r="K3760" s="646">
        <v>10.307</v>
      </c>
      <c r="L3760" s="646">
        <v>10.704000000000001</v>
      </c>
      <c r="M3760" s="646" t="s">
        <v>121</v>
      </c>
      <c r="N3760" s="657" t="s">
        <v>115</v>
      </c>
      <c r="O3760" s="646" t="s">
        <v>531</v>
      </c>
    </row>
    <row r="3761" spans="1:15">
      <c r="A3761" s="647">
        <v>3760</v>
      </c>
      <c r="B3761" s="647">
        <v>2800</v>
      </c>
      <c r="C3761" s="646" t="s">
        <v>162</v>
      </c>
      <c r="D3761" s="646">
        <v>96</v>
      </c>
      <c r="F3761" s="654" t="str">
        <f>IF(M3761="R",VLOOKUP(D3761,'Routes and Directions'!$A$2:$D$283,3,FALSE),VLOOKUP(D3761,'Routes and Directions'!$A$2:$D$283,4,FALSE))</f>
        <v>WB</v>
      </c>
      <c r="H3761" s="646">
        <v>10.754</v>
      </c>
      <c r="I3761" s="646">
        <v>12.458</v>
      </c>
      <c r="K3761" s="646">
        <v>10.704000000000001</v>
      </c>
      <c r="L3761" s="646">
        <v>12.407999999999999</v>
      </c>
      <c r="M3761" s="646" t="s">
        <v>121</v>
      </c>
      <c r="N3761" s="657" t="s">
        <v>115</v>
      </c>
      <c r="O3761" s="646" t="s">
        <v>531</v>
      </c>
    </row>
    <row r="3762" spans="1:15">
      <c r="A3762" s="647">
        <v>3761</v>
      </c>
      <c r="B3762" s="647">
        <v>2800</v>
      </c>
      <c r="C3762" s="646" t="s">
        <v>162</v>
      </c>
      <c r="D3762" s="646">
        <v>96</v>
      </c>
      <c r="F3762" s="654" t="str">
        <f>IF(M3762="R",VLOOKUP(D3762,'Routes and Directions'!$A$2:$D$283,3,FALSE),VLOOKUP(D3762,'Routes and Directions'!$A$2:$D$283,4,FALSE))</f>
        <v>WB</v>
      </c>
      <c r="H3762" s="646">
        <v>12.458</v>
      </c>
      <c r="I3762" s="646">
        <v>12.97</v>
      </c>
      <c r="K3762" s="646">
        <v>12.407999999999999</v>
      </c>
      <c r="L3762" s="646">
        <v>12.92</v>
      </c>
      <c r="M3762" s="646" t="s">
        <v>121</v>
      </c>
      <c r="N3762" s="657" t="s">
        <v>123</v>
      </c>
      <c r="O3762" s="646" t="s">
        <v>531</v>
      </c>
    </row>
    <row r="3763" spans="1:15">
      <c r="A3763" s="647">
        <v>3762</v>
      </c>
      <c r="B3763" s="647">
        <v>2800</v>
      </c>
      <c r="C3763" s="646" t="s">
        <v>162</v>
      </c>
      <c r="D3763" s="646">
        <v>96</v>
      </c>
      <c r="F3763" s="654" t="str">
        <f>IF(M3763="R",VLOOKUP(D3763,'Routes and Directions'!$A$2:$D$283,3,FALSE),VLOOKUP(D3763,'Routes and Directions'!$A$2:$D$283,4,FALSE))</f>
        <v>WB</v>
      </c>
      <c r="H3763" s="646">
        <v>12.97</v>
      </c>
      <c r="I3763" s="646">
        <v>13.081</v>
      </c>
      <c r="K3763" s="646">
        <v>12.92</v>
      </c>
      <c r="L3763" s="646">
        <v>13.031000000000001</v>
      </c>
      <c r="M3763" s="646" t="s">
        <v>121</v>
      </c>
      <c r="N3763" s="657" t="s">
        <v>115</v>
      </c>
      <c r="O3763" s="646" t="s">
        <v>531</v>
      </c>
    </row>
    <row r="3764" spans="1:15">
      <c r="A3764" s="647">
        <v>3763</v>
      </c>
      <c r="B3764" s="647">
        <v>3850</v>
      </c>
      <c r="C3764" s="646" t="s">
        <v>162</v>
      </c>
      <c r="D3764" s="646">
        <v>96</v>
      </c>
      <c r="F3764" s="654" t="str">
        <f>IF(M3764="R",VLOOKUP(D3764,'Routes and Directions'!$A$2:$D$283,3,FALSE),VLOOKUP(D3764,'Routes and Directions'!$A$2:$D$283,4,FALSE))</f>
        <v>WB</v>
      </c>
      <c r="G3764" s="646" t="s">
        <v>118</v>
      </c>
      <c r="H3764" s="646">
        <v>13.081</v>
      </c>
      <c r="I3764" s="646">
        <v>13.436999999999999</v>
      </c>
      <c r="K3764" s="646">
        <v>13.031000000000001</v>
      </c>
      <c r="L3764" s="646">
        <v>13.387</v>
      </c>
      <c r="M3764" s="646" t="s">
        <v>121</v>
      </c>
      <c r="N3764" s="657" t="s">
        <v>115</v>
      </c>
      <c r="O3764" s="646" t="s">
        <v>531</v>
      </c>
    </row>
    <row r="3765" spans="1:15">
      <c r="A3765" s="647">
        <v>3764</v>
      </c>
      <c r="B3765" s="647">
        <v>4005</v>
      </c>
      <c r="C3765" s="646" t="s">
        <v>162</v>
      </c>
      <c r="D3765" s="646">
        <v>96</v>
      </c>
      <c r="F3765" s="654" t="str">
        <f>IF(M3765="R",VLOOKUP(D3765,'Routes and Directions'!$A$2:$D$283,3,FALSE),VLOOKUP(D3765,'Routes and Directions'!$A$2:$D$283,4,FALSE))</f>
        <v>WB</v>
      </c>
      <c r="H3765" s="646">
        <v>13.428000000000001</v>
      </c>
      <c r="I3765" s="646">
        <v>14.234</v>
      </c>
      <c r="K3765" s="646">
        <v>13.387</v>
      </c>
      <c r="L3765" s="646">
        <v>14.193</v>
      </c>
      <c r="M3765" s="646" t="s">
        <v>121</v>
      </c>
      <c r="N3765" s="657" t="s">
        <v>115</v>
      </c>
      <c r="O3765" s="646" t="s">
        <v>531</v>
      </c>
    </row>
    <row r="3766" spans="1:15">
      <c r="A3766" s="647">
        <v>3765</v>
      </c>
      <c r="B3766" s="647">
        <v>4150</v>
      </c>
      <c r="C3766" s="646" t="s">
        <v>162</v>
      </c>
      <c r="D3766" s="646">
        <v>96</v>
      </c>
      <c r="F3766" s="654" t="str">
        <f>IF(M3766="R",VLOOKUP(D3766,'Routes and Directions'!$A$2:$D$283,3,FALSE),VLOOKUP(D3766,'Routes and Directions'!$A$2:$D$283,4,FALSE))</f>
        <v>WB</v>
      </c>
      <c r="G3766" s="646" t="s">
        <v>118</v>
      </c>
      <c r="H3766" s="646">
        <v>14.234</v>
      </c>
      <c r="I3766" s="646">
        <v>14.7</v>
      </c>
      <c r="K3766" s="646">
        <v>14.193</v>
      </c>
      <c r="L3766" s="646">
        <v>14.659000000000001</v>
      </c>
      <c r="M3766" s="646" t="s">
        <v>121</v>
      </c>
      <c r="N3766" s="657" t="s">
        <v>115</v>
      </c>
      <c r="O3766" s="646" t="s">
        <v>531</v>
      </c>
    </row>
    <row r="3767" spans="1:15">
      <c r="A3767" s="647">
        <v>3766</v>
      </c>
      <c r="B3767" s="647">
        <v>4300</v>
      </c>
      <c r="C3767" s="646" t="s">
        <v>162</v>
      </c>
      <c r="D3767" s="646">
        <v>96</v>
      </c>
      <c r="F3767" s="654" t="str">
        <f>IF(M3767="R",VLOOKUP(D3767,'Routes and Directions'!$A$2:$D$283,3,FALSE),VLOOKUP(D3767,'Routes and Directions'!$A$2:$D$283,4,FALSE))</f>
        <v>WB</v>
      </c>
      <c r="H3767" s="646">
        <v>14.696999999999999</v>
      </c>
      <c r="I3767" s="646">
        <v>17.391999999999999</v>
      </c>
      <c r="K3767" s="646">
        <v>14.659000000000001</v>
      </c>
      <c r="L3767" s="646">
        <v>17.353999999999999</v>
      </c>
      <c r="M3767" s="646" t="s">
        <v>121</v>
      </c>
      <c r="N3767" s="657" t="s">
        <v>115</v>
      </c>
      <c r="O3767" s="646" t="s">
        <v>531</v>
      </c>
    </row>
    <row r="3768" spans="1:15">
      <c r="A3768" s="647">
        <v>3767</v>
      </c>
      <c r="B3768" s="647">
        <v>5100</v>
      </c>
      <c r="C3768" s="646" t="s">
        <v>162</v>
      </c>
      <c r="D3768" s="646">
        <v>96</v>
      </c>
      <c r="F3768" s="654" t="str">
        <f>IF(M3768="R",VLOOKUP(D3768,'Routes and Directions'!$A$2:$D$283,3,FALSE),VLOOKUP(D3768,'Routes and Directions'!$A$2:$D$283,4,FALSE))</f>
        <v>WB</v>
      </c>
      <c r="G3768" s="646" t="s">
        <v>118</v>
      </c>
      <c r="H3768" s="646">
        <v>17.391999999999999</v>
      </c>
      <c r="I3768" s="646">
        <v>17.585999999999999</v>
      </c>
      <c r="K3768" s="646">
        <v>17.353999999999999</v>
      </c>
      <c r="L3768" s="646">
        <v>17.547999999999998</v>
      </c>
      <c r="M3768" s="646" t="s">
        <v>121</v>
      </c>
      <c r="N3768" s="657" t="s">
        <v>115</v>
      </c>
      <c r="O3768" s="646" t="s">
        <v>531</v>
      </c>
    </row>
    <row r="3769" spans="1:15">
      <c r="A3769" s="647">
        <v>3768</v>
      </c>
      <c r="B3769" s="647">
        <v>5200</v>
      </c>
      <c r="C3769" s="646" t="s">
        <v>162</v>
      </c>
      <c r="D3769" s="646">
        <v>96</v>
      </c>
      <c r="F3769" s="654" t="str">
        <f>IF(M3769="R",VLOOKUP(D3769,'Routes and Directions'!$A$2:$D$283,3,FALSE),VLOOKUP(D3769,'Routes and Directions'!$A$2:$D$283,4,FALSE))</f>
        <v>WB</v>
      </c>
      <c r="H3769" s="646">
        <v>17.605</v>
      </c>
      <c r="I3769" s="646">
        <v>18.760999999999999</v>
      </c>
      <c r="K3769" s="646">
        <v>17.547999999999998</v>
      </c>
      <c r="L3769" s="646">
        <v>18.704000000000001</v>
      </c>
      <c r="M3769" s="646" t="s">
        <v>121</v>
      </c>
      <c r="N3769" s="657" t="s">
        <v>115</v>
      </c>
      <c r="O3769" s="646" t="s">
        <v>531</v>
      </c>
    </row>
    <row r="3770" spans="1:15">
      <c r="A3770" s="647">
        <v>3769</v>
      </c>
      <c r="B3770" s="647">
        <v>5700</v>
      </c>
      <c r="C3770" s="646" t="s">
        <v>162</v>
      </c>
      <c r="D3770" s="646">
        <v>96</v>
      </c>
      <c r="F3770" s="654" t="str">
        <f>IF(M3770="R",VLOOKUP(D3770,'Routes and Directions'!$A$2:$D$283,3,FALSE),VLOOKUP(D3770,'Routes and Directions'!$A$2:$D$283,4,FALSE))</f>
        <v>WB</v>
      </c>
      <c r="G3770" s="646" t="s">
        <v>118</v>
      </c>
      <c r="H3770" s="646">
        <v>18.760999999999999</v>
      </c>
      <c r="I3770" s="646">
        <v>19.045000000000002</v>
      </c>
      <c r="K3770" s="646">
        <v>18.704000000000001</v>
      </c>
      <c r="L3770" s="646">
        <v>18.988</v>
      </c>
      <c r="M3770" s="646" t="s">
        <v>121</v>
      </c>
      <c r="N3770" s="657" t="s">
        <v>115</v>
      </c>
      <c r="O3770" s="646" t="s">
        <v>531</v>
      </c>
    </row>
    <row r="3771" spans="1:15">
      <c r="A3771" s="647">
        <v>3770</v>
      </c>
      <c r="B3771" s="647">
        <v>5850</v>
      </c>
      <c r="C3771" s="646" t="s">
        <v>162</v>
      </c>
      <c r="D3771" s="646">
        <v>96</v>
      </c>
      <c r="F3771" s="654" t="str">
        <f>IF(M3771="R",VLOOKUP(D3771,'Routes and Directions'!$A$2:$D$283,3,FALSE),VLOOKUP(D3771,'Routes and Directions'!$A$2:$D$283,4,FALSE))</f>
        <v>WB</v>
      </c>
      <c r="H3771" s="646">
        <v>19.103000000000002</v>
      </c>
      <c r="I3771" s="646">
        <v>28.318000000000001</v>
      </c>
      <c r="K3771" s="646">
        <v>18.988</v>
      </c>
      <c r="L3771" s="646">
        <v>28.202999999999999</v>
      </c>
      <c r="M3771" s="646" t="s">
        <v>121</v>
      </c>
      <c r="N3771" s="657" t="s">
        <v>115</v>
      </c>
      <c r="O3771" s="646" t="s">
        <v>531</v>
      </c>
    </row>
    <row r="3772" spans="1:15">
      <c r="A3772" s="647">
        <v>3771</v>
      </c>
      <c r="B3772" s="647">
        <v>7500</v>
      </c>
      <c r="C3772" s="646" t="s">
        <v>162</v>
      </c>
      <c r="D3772" s="646">
        <v>96</v>
      </c>
      <c r="F3772" s="654" t="str">
        <f>IF(M3772="R",VLOOKUP(D3772,'Routes and Directions'!$A$2:$D$283,3,FALSE),VLOOKUP(D3772,'Routes and Directions'!$A$2:$D$283,4,FALSE))</f>
        <v>WB</v>
      </c>
      <c r="G3772" s="646" t="s">
        <v>118</v>
      </c>
      <c r="H3772" s="646">
        <v>28.318000000000001</v>
      </c>
      <c r="I3772" s="646">
        <v>29.2</v>
      </c>
      <c r="K3772" s="646">
        <v>28.202999999999999</v>
      </c>
      <c r="L3772" s="646">
        <v>29.085000000000001</v>
      </c>
      <c r="M3772" s="646" t="s">
        <v>121</v>
      </c>
      <c r="N3772" s="657" t="s">
        <v>115</v>
      </c>
      <c r="O3772" s="646" t="s">
        <v>531</v>
      </c>
    </row>
    <row r="3773" spans="1:15">
      <c r="A3773" s="647">
        <v>3772</v>
      </c>
      <c r="B3773" s="647">
        <v>7900</v>
      </c>
      <c r="C3773" s="646" t="s">
        <v>162</v>
      </c>
      <c r="D3773" s="646">
        <v>96</v>
      </c>
      <c r="F3773" s="654" t="str">
        <f>IF(M3773="R",VLOOKUP(D3773,'Routes and Directions'!$A$2:$D$283,3,FALSE),VLOOKUP(D3773,'Routes and Directions'!$A$2:$D$283,4,FALSE))</f>
        <v>WB</v>
      </c>
      <c r="H3773" s="646">
        <v>29.207999999999998</v>
      </c>
      <c r="I3773" s="646">
        <v>30.805</v>
      </c>
      <c r="K3773" s="646">
        <v>29.085000000000001</v>
      </c>
      <c r="L3773" s="646">
        <v>30.681999999999999</v>
      </c>
      <c r="M3773" s="646" t="s">
        <v>121</v>
      </c>
      <c r="N3773" s="657" t="s">
        <v>115</v>
      </c>
      <c r="O3773" s="646" t="s">
        <v>531</v>
      </c>
    </row>
    <row r="3774" spans="1:15">
      <c r="A3774" s="647">
        <v>3773</v>
      </c>
      <c r="B3774" s="647">
        <v>8200</v>
      </c>
      <c r="C3774" s="646" t="s">
        <v>162</v>
      </c>
      <c r="D3774" s="646">
        <v>96</v>
      </c>
      <c r="F3774" s="654" t="str">
        <f>IF(M3774="R",VLOOKUP(D3774,'Routes and Directions'!$A$2:$D$283,3,FALSE),VLOOKUP(D3774,'Routes and Directions'!$A$2:$D$283,4,FALSE))</f>
        <v>WB</v>
      </c>
      <c r="G3774" s="646" t="s">
        <v>118</v>
      </c>
      <c r="H3774" s="646">
        <v>30.805</v>
      </c>
      <c r="I3774" s="646">
        <v>34.186999999999998</v>
      </c>
      <c r="K3774" s="646">
        <v>30.681999999999999</v>
      </c>
      <c r="L3774" s="646">
        <v>34.064</v>
      </c>
      <c r="M3774" s="646" t="s">
        <v>121</v>
      </c>
      <c r="N3774" s="657" t="s">
        <v>115</v>
      </c>
      <c r="O3774" s="646" t="s">
        <v>531</v>
      </c>
    </row>
    <row r="3775" spans="1:15">
      <c r="A3775" s="647">
        <v>3774</v>
      </c>
      <c r="B3775" s="647">
        <v>8305</v>
      </c>
      <c r="C3775" s="646" t="s">
        <v>162</v>
      </c>
      <c r="D3775" s="646">
        <v>96</v>
      </c>
      <c r="F3775" s="654" t="str">
        <f>IF(M3775="R",VLOOKUP(D3775,'Routes and Directions'!$A$2:$D$283,3,FALSE),VLOOKUP(D3775,'Routes and Directions'!$A$2:$D$283,4,FALSE))</f>
        <v>WB</v>
      </c>
      <c r="H3775" s="646">
        <v>34.908000000000001</v>
      </c>
      <c r="I3775" s="646">
        <v>37.091999999999999</v>
      </c>
      <c r="K3775" s="646">
        <v>34.064</v>
      </c>
      <c r="L3775" s="646">
        <v>36.247999999999998</v>
      </c>
      <c r="M3775" s="646" t="s">
        <v>121</v>
      </c>
      <c r="N3775" s="657" t="s">
        <v>115</v>
      </c>
      <c r="O3775" s="646" t="s">
        <v>531</v>
      </c>
    </row>
    <row r="3776" spans="1:15">
      <c r="A3776" s="647">
        <v>3775</v>
      </c>
      <c r="B3776" s="647">
        <v>8600</v>
      </c>
      <c r="C3776" s="646" t="s">
        <v>162</v>
      </c>
      <c r="D3776" s="646">
        <v>96</v>
      </c>
      <c r="F3776" s="654" t="str">
        <f>IF(M3776="R",VLOOKUP(D3776,'Routes and Directions'!$A$2:$D$283,3,FALSE),VLOOKUP(D3776,'Routes and Directions'!$A$2:$D$283,4,FALSE))</f>
        <v>WB</v>
      </c>
      <c r="G3776" s="646" t="s">
        <v>118</v>
      </c>
      <c r="H3776" s="646">
        <v>37.091999999999999</v>
      </c>
      <c r="I3776" s="646">
        <v>37.25</v>
      </c>
      <c r="K3776" s="646">
        <v>36.247999999999998</v>
      </c>
      <c r="L3776" s="646">
        <v>36.405999999999999</v>
      </c>
      <c r="M3776" s="646" t="s">
        <v>121</v>
      </c>
      <c r="N3776" s="657" t="s">
        <v>115</v>
      </c>
      <c r="O3776" s="646" t="s">
        <v>531</v>
      </c>
    </row>
    <row r="3777" spans="1:15">
      <c r="A3777" s="647">
        <v>3776</v>
      </c>
      <c r="B3777" s="647">
        <v>8700</v>
      </c>
      <c r="C3777" s="646" t="s">
        <v>162</v>
      </c>
      <c r="D3777" s="646">
        <v>96</v>
      </c>
      <c r="F3777" s="654" t="str">
        <f>IF(M3777="R",VLOOKUP(D3777,'Routes and Directions'!$A$2:$D$283,3,FALSE),VLOOKUP(D3777,'Routes and Directions'!$A$2:$D$283,4,FALSE))</f>
        <v>WB</v>
      </c>
      <c r="H3777" s="646">
        <v>37.253</v>
      </c>
      <c r="I3777" s="646">
        <v>38.572000000000003</v>
      </c>
      <c r="K3777" s="646">
        <v>36.405999999999999</v>
      </c>
      <c r="L3777" s="646">
        <v>37.725000000000001</v>
      </c>
      <c r="M3777" s="646" t="s">
        <v>121</v>
      </c>
      <c r="N3777" s="657" t="s">
        <v>115</v>
      </c>
      <c r="O3777" s="646" t="s">
        <v>531</v>
      </c>
    </row>
    <row r="3778" spans="1:15">
      <c r="A3778" s="647">
        <v>3777</v>
      </c>
      <c r="B3778" s="647">
        <v>9700</v>
      </c>
      <c r="C3778" s="646" t="s">
        <v>162</v>
      </c>
      <c r="D3778" s="646">
        <v>96</v>
      </c>
      <c r="F3778" s="654" t="str">
        <f>IF(M3778="R",VLOOKUP(D3778,'Routes and Directions'!$A$2:$D$283,3,FALSE),VLOOKUP(D3778,'Routes and Directions'!$A$2:$D$283,4,FALSE))</f>
        <v>WB</v>
      </c>
      <c r="G3778" s="646" t="s">
        <v>118</v>
      </c>
      <c r="H3778" s="646">
        <v>38.572000000000003</v>
      </c>
      <c r="I3778" s="646">
        <v>44.978999999999999</v>
      </c>
      <c r="K3778" s="646">
        <v>37.725000000000001</v>
      </c>
      <c r="L3778" s="646">
        <v>44.131999999999998</v>
      </c>
      <c r="M3778" s="646" t="s">
        <v>121</v>
      </c>
      <c r="N3778" s="657" t="s">
        <v>115</v>
      </c>
      <c r="O3778" s="646" t="s">
        <v>531</v>
      </c>
    </row>
    <row r="3779" spans="1:15">
      <c r="A3779" s="647">
        <v>3778</v>
      </c>
      <c r="B3779" s="647">
        <v>11650</v>
      </c>
      <c r="C3779" s="646" t="s">
        <v>170</v>
      </c>
      <c r="D3779" s="646">
        <v>96</v>
      </c>
      <c r="F3779" s="654" t="str">
        <f>IF(M3779="R",VLOOKUP(D3779,'Routes and Directions'!$A$2:$D$283,3,FALSE),VLOOKUP(D3779,'Routes and Directions'!$A$2:$D$283,4,FALSE))</f>
        <v>WB</v>
      </c>
      <c r="G3779" s="646" t="s">
        <v>118</v>
      </c>
      <c r="H3779" s="646">
        <v>0</v>
      </c>
      <c r="I3779" s="646">
        <v>16.381</v>
      </c>
      <c r="K3779" s="646">
        <v>44.131999999999998</v>
      </c>
      <c r="L3779" s="646">
        <v>60.512999999999998</v>
      </c>
      <c r="M3779" s="646" t="s">
        <v>121</v>
      </c>
      <c r="N3779" s="657" t="s">
        <v>115</v>
      </c>
      <c r="O3779" s="646" t="s">
        <v>531</v>
      </c>
    </row>
    <row r="3780" spans="1:15">
      <c r="A3780" s="647">
        <v>3779</v>
      </c>
      <c r="B3780" s="647">
        <v>13500</v>
      </c>
      <c r="C3780" s="646" t="s">
        <v>170</v>
      </c>
      <c r="D3780" s="646">
        <v>96</v>
      </c>
      <c r="F3780" s="654" t="str">
        <f>IF(M3780="R",VLOOKUP(D3780,'Routes and Directions'!$A$2:$D$283,3,FALSE),VLOOKUP(D3780,'Routes and Directions'!$A$2:$D$283,4,FALSE))</f>
        <v>WB</v>
      </c>
      <c r="H3780" s="646">
        <v>19.635000000000002</v>
      </c>
      <c r="I3780" s="646">
        <v>39.795000000000002</v>
      </c>
      <c r="K3780" s="646">
        <v>60.512999999999998</v>
      </c>
      <c r="L3780" s="646">
        <v>80.673000000000002</v>
      </c>
      <c r="M3780" s="646" t="s">
        <v>121</v>
      </c>
      <c r="N3780" s="657" t="s">
        <v>115</v>
      </c>
      <c r="O3780" s="646" t="s">
        <v>531</v>
      </c>
    </row>
    <row r="3781" spans="1:15">
      <c r="A3781" s="647">
        <v>3780</v>
      </c>
      <c r="B3781" s="647">
        <v>15000</v>
      </c>
      <c r="C3781" s="646" t="s">
        <v>170</v>
      </c>
      <c r="D3781" s="646">
        <v>96</v>
      </c>
      <c r="F3781" s="654" t="str">
        <f>IF(M3781="R",VLOOKUP(D3781,'Routes and Directions'!$A$2:$D$283,3,FALSE),VLOOKUP(D3781,'Routes and Directions'!$A$2:$D$283,4,FALSE))</f>
        <v>WB</v>
      </c>
      <c r="H3781" s="646">
        <v>40.015000000000001</v>
      </c>
      <c r="I3781" s="646">
        <v>42.616999999999997</v>
      </c>
      <c r="K3781" s="646">
        <v>80.673000000000002</v>
      </c>
      <c r="L3781" s="646">
        <v>83.275000000000006</v>
      </c>
      <c r="M3781" s="646" t="s">
        <v>121</v>
      </c>
      <c r="N3781" s="657" t="s">
        <v>115</v>
      </c>
      <c r="O3781" s="646" t="s">
        <v>531</v>
      </c>
    </row>
    <row r="3782" spans="1:15">
      <c r="A3782" s="647">
        <v>3781</v>
      </c>
      <c r="B3782" s="647">
        <v>16300</v>
      </c>
      <c r="C3782" s="646" t="s">
        <v>170</v>
      </c>
      <c r="D3782" s="646">
        <v>96</v>
      </c>
      <c r="F3782" s="654" t="str">
        <f>IF(M3782="R",VLOOKUP(D3782,'Routes and Directions'!$A$2:$D$283,3,FALSE),VLOOKUP(D3782,'Routes and Directions'!$A$2:$D$283,4,FALSE))</f>
        <v>WB</v>
      </c>
      <c r="G3782" s="646" t="s">
        <v>118</v>
      </c>
      <c r="H3782" s="646">
        <v>42.616999999999997</v>
      </c>
      <c r="I3782" s="646">
        <v>42.881999999999998</v>
      </c>
      <c r="K3782" s="646">
        <v>83.275000000000006</v>
      </c>
      <c r="L3782" s="646">
        <v>83.54</v>
      </c>
      <c r="M3782" s="646" t="s">
        <v>121</v>
      </c>
      <c r="N3782" s="657" t="s">
        <v>115</v>
      </c>
      <c r="O3782" s="646" t="s">
        <v>531</v>
      </c>
    </row>
    <row r="3783" spans="1:15">
      <c r="A3783" s="647">
        <v>3782</v>
      </c>
      <c r="B3783" s="647">
        <v>16400</v>
      </c>
      <c r="C3783" s="646" t="s">
        <v>170</v>
      </c>
      <c r="D3783" s="646">
        <v>96</v>
      </c>
      <c r="F3783" s="654" t="str">
        <f>IF(M3783="R",VLOOKUP(D3783,'Routes and Directions'!$A$2:$D$283,3,FALSE),VLOOKUP(D3783,'Routes and Directions'!$A$2:$D$283,4,FALSE))</f>
        <v>WB</v>
      </c>
      <c r="H3783" s="646">
        <v>42.884999999999998</v>
      </c>
      <c r="I3783" s="646">
        <v>43.093000000000004</v>
      </c>
      <c r="K3783" s="646">
        <v>83.54</v>
      </c>
      <c r="L3783" s="646">
        <v>83.748000000000005</v>
      </c>
      <c r="M3783" s="646" t="s">
        <v>121</v>
      </c>
      <c r="N3783" s="657" t="s">
        <v>115</v>
      </c>
      <c r="O3783" s="646" t="s">
        <v>531</v>
      </c>
    </row>
    <row r="3784" spans="1:15">
      <c r="A3784" s="647">
        <v>3783</v>
      </c>
      <c r="B3784" s="647">
        <v>16500</v>
      </c>
      <c r="C3784" s="646" t="s">
        <v>170</v>
      </c>
      <c r="D3784" s="646">
        <v>96</v>
      </c>
      <c r="F3784" s="654" t="str">
        <f>IF(M3784="R",VLOOKUP(D3784,'Routes and Directions'!$A$2:$D$283,3,FALSE),VLOOKUP(D3784,'Routes and Directions'!$A$2:$D$283,4,FALSE))</f>
        <v>WB</v>
      </c>
      <c r="G3784" s="646" t="s">
        <v>118</v>
      </c>
      <c r="H3784" s="646">
        <v>43.093000000000004</v>
      </c>
      <c r="I3784" s="646">
        <v>43.320999999999998</v>
      </c>
      <c r="K3784" s="646">
        <v>83.748000000000005</v>
      </c>
      <c r="L3784" s="646">
        <v>83.975999999999999</v>
      </c>
      <c r="M3784" s="646" t="s">
        <v>121</v>
      </c>
      <c r="N3784" s="657" t="s">
        <v>115</v>
      </c>
      <c r="O3784" s="646" t="s">
        <v>531</v>
      </c>
    </row>
    <row r="3785" spans="1:15">
      <c r="A3785" s="647">
        <v>3784</v>
      </c>
      <c r="B3785" s="647">
        <v>16600</v>
      </c>
      <c r="C3785" s="646" t="s">
        <v>170</v>
      </c>
      <c r="D3785" s="646">
        <v>96</v>
      </c>
      <c r="F3785" s="654" t="str">
        <f>IF(M3785="R",VLOOKUP(D3785,'Routes and Directions'!$A$2:$D$283,3,FALSE),VLOOKUP(D3785,'Routes and Directions'!$A$2:$D$283,4,FALSE))</f>
        <v>WB</v>
      </c>
      <c r="H3785" s="646">
        <v>43.32</v>
      </c>
      <c r="I3785" s="646">
        <v>47.674999999999997</v>
      </c>
      <c r="K3785" s="646">
        <v>83.975999999999999</v>
      </c>
      <c r="L3785" s="646">
        <v>88.331000000000003</v>
      </c>
      <c r="M3785" s="646" t="s">
        <v>121</v>
      </c>
      <c r="N3785" s="657" t="s">
        <v>115</v>
      </c>
      <c r="O3785" s="646" t="s">
        <v>531</v>
      </c>
    </row>
    <row r="3786" spans="1:15">
      <c r="A3786" s="647">
        <v>3785</v>
      </c>
      <c r="B3786" s="647">
        <v>16700</v>
      </c>
      <c r="C3786" s="646" t="s">
        <v>170</v>
      </c>
      <c r="D3786" s="646">
        <v>96</v>
      </c>
      <c r="F3786" s="654" t="str">
        <f>IF(M3786="R",VLOOKUP(D3786,'Routes and Directions'!$A$2:$D$283,3,FALSE),VLOOKUP(D3786,'Routes and Directions'!$A$2:$D$283,4,FALSE))</f>
        <v>WB</v>
      </c>
      <c r="G3786" s="646" t="s">
        <v>118</v>
      </c>
      <c r="H3786" s="646">
        <v>47.674999999999997</v>
      </c>
      <c r="I3786" s="646">
        <v>52.509</v>
      </c>
      <c r="K3786" s="646">
        <v>88.331000000000003</v>
      </c>
      <c r="L3786" s="646">
        <v>93.165000000000006</v>
      </c>
      <c r="M3786" s="646" t="s">
        <v>121</v>
      </c>
      <c r="N3786" s="657" t="s">
        <v>115</v>
      </c>
      <c r="O3786" s="646" t="s">
        <v>531</v>
      </c>
    </row>
    <row r="3787" spans="1:15">
      <c r="A3787" s="647">
        <v>3786</v>
      </c>
      <c r="B3787" s="647">
        <v>17000</v>
      </c>
      <c r="C3787" s="646" t="s">
        <v>170</v>
      </c>
      <c r="D3787" s="646">
        <v>96</v>
      </c>
      <c r="F3787" s="654" t="str">
        <f>IF(M3787="R",VLOOKUP(D3787,'Routes and Directions'!$A$2:$D$283,3,FALSE),VLOOKUP(D3787,'Routes and Directions'!$A$2:$D$283,4,FALSE))</f>
        <v>WB</v>
      </c>
      <c r="H3787" s="646">
        <v>52.475000000000001</v>
      </c>
      <c r="I3787" s="646">
        <v>85.468999999999994</v>
      </c>
      <c r="K3787" s="646">
        <v>93.165000000000006</v>
      </c>
      <c r="L3787" s="646">
        <v>126.15900000000001</v>
      </c>
      <c r="M3787" s="646" t="s">
        <v>121</v>
      </c>
      <c r="N3787" s="657" t="s">
        <v>115</v>
      </c>
      <c r="O3787" s="646" t="s">
        <v>531</v>
      </c>
    </row>
    <row r="3788" spans="1:15">
      <c r="A3788" s="647">
        <v>3787</v>
      </c>
      <c r="B3788" s="647">
        <v>23640</v>
      </c>
      <c r="C3788" s="646" t="s">
        <v>170</v>
      </c>
      <c r="D3788" s="646">
        <v>96</v>
      </c>
      <c r="F3788" s="654" t="str">
        <f>IF(M3788="R",VLOOKUP(D3788,'Routes and Directions'!$A$2:$D$283,3,FALSE),VLOOKUP(D3788,'Routes and Directions'!$A$2:$D$283,4,FALSE))</f>
        <v>WB</v>
      </c>
      <c r="G3788" s="646" t="s">
        <v>118</v>
      </c>
      <c r="H3788" s="646">
        <v>85.468999999999994</v>
      </c>
      <c r="I3788" s="646">
        <v>85.766999999999996</v>
      </c>
      <c r="K3788" s="646">
        <v>126.15900000000001</v>
      </c>
      <c r="L3788" s="646">
        <v>126.45699999999999</v>
      </c>
      <c r="M3788" s="646" t="s">
        <v>121</v>
      </c>
      <c r="N3788" s="657" t="s">
        <v>115</v>
      </c>
      <c r="O3788" s="646" t="s">
        <v>531</v>
      </c>
    </row>
    <row r="3789" spans="1:15">
      <c r="A3789" s="647">
        <v>3788</v>
      </c>
      <c r="B3789" s="647">
        <v>23664</v>
      </c>
      <c r="C3789" s="646" t="s">
        <v>170</v>
      </c>
      <c r="D3789" s="646">
        <v>96</v>
      </c>
      <c r="F3789" s="654" t="str">
        <f>IF(M3789="R",VLOOKUP(D3789,'Routes and Directions'!$A$2:$D$283,3,FALSE),VLOOKUP(D3789,'Routes and Directions'!$A$2:$D$283,4,FALSE))</f>
        <v>WB</v>
      </c>
      <c r="H3789" s="646">
        <v>85.760999999999996</v>
      </c>
      <c r="I3789" s="646">
        <v>105.82299999999999</v>
      </c>
      <c r="K3789" s="646">
        <v>126.45699999999999</v>
      </c>
      <c r="L3789" s="646">
        <v>146.51900000000001</v>
      </c>
      <c r="M3789" s="646" t="s">
        <v>121</v>
      </c>
      <c r="N3789" s="657" t="s">
        <v>115</v>
      </c>
      <c r="O3789" s="646" t="s">
        <v>531</v>
      </c>
    </row>
    <row r="3790" spans="1:15">
      <c r="A3790" s="647">
        <v>3789</v>
      </c>
      <c r="B3790" s="647">
        <v>10</v>
      </c>
      <c r="C3790" s="646" t="s">
        <v>170</v>
      </c>
      <c r="D3790" s="646">
        <v>97</v>
      </c>
      <c r="F3790" s="654" t="str">
        <f>IF(M3790="R",VLOOKUP(D3790,'Routes and Directions'!$A$2:$D$283,3,FALSE),VLOOKUP(D3790,'Routes and Directions'!$A$2:$D$283,4,FALSE))</f>
        <v>NB</v>
      </c>
      <c r="G3790" s="646" t="s">
        <v>121</v>
      </c>
      <c r="H3790" s="646">
        <v>0</v>
      </c>
      <c r="I3790" s="646">
        <v>0.151</v>
      </c>
      <c r="K3790" s="646">
        <v>0</v>
      </c>
      <c r="L3790" s="646">
        <v>0.151</v>
      </c>
      <c r="M3790" s="646" t="s">
        <v>118</v>
      </c>
      <c r="N3790" s="657" t="s">
        <v>123</v>
      </c>
      <c r="O3790" s="646" t="s">
        <v>532</v>
      </c>
    </row>
    <row r="3791" spans="1:15">
      <c r="A3791" s="647">
        <v>3790</v>
      </c>
      <c r="B3791" s="647">
        <v>30</v>
      </c>
      <c r="C3791" s="646" t="s">
        <v>170</v>
      </c>
      <c r="D3791" s="646">
        <v>97</v>
      </c>
      <c r="F3791" s="654" t="str">
        <f>IF(M3791="R",VLOOKUP(D3791,'Routes and Directions'!$A$2:$D$283,3,FALSE),VLOOKUP(D3791,'Routes and Directions'!$A$2:$D$283,4,FALSE))</f>
        <v>NB</v>
      </c>
      <c r="G3791" s="646" t="s">
        <v>121</v>
      </c>
      <c r="H3791" s="646">
        <v>0.151</v>
      </c>
      <c r="I3791" s="646">
        <v>0.43</v>
      </c>
      <c r="K3791" s="646">
        <v>0.151</v>
      </c>
      <c r="L3791" s="646">
        <v>0.43</v>
      </c>
      <c r="M3791" s="646" t="s">
        <v>118</v>
      </c>
      <c r="N3791" s="657" t="s">
        <v>115</v>
      </c>
      <c r="O3791" s="646" t="s">
        <v>532</v>
      </c>
    </row>
    <row r="3792" spans="1:15">
      <c r="A3792" s="647">
        <v>3791</v>
      </c>
      <c r="B3792" s="647">
        <v>110</v>
      </c>
      <c r="C3792" s="646" t="s">
        <v>170</v>
      </c>
      <c r="D3792" s="646">
        <v>97</v>
      </c>
      <c r="F3792" s="654" t="str">
        <f>IF(M3792="R",VLOOKUP(D3792,'Routes and Directions'!$A$2:$D$283,3,FALSE),VLOOKUP(D3792,'Routes and Directions'!$A$2:$D$283,4,FALSE))</f>
        <v>NB</v>
      </c>
      <c r="H3792" s="646">
        <v>0.05</v>
      </c>
      <c r="I3792" s="646">
        <v>1.0469999999999999</v>
      </c>
      <c r="K3792" s="646">
        <v>0.43</v>
      </c>
      <c r="L3792" s="646">
        <v>1.427</v>
      </c>
      <c r="M3792" s="646" t="s">
        <v>118</v>
      </c>
      <c r="N3792" s="657" t="s">
        <v>115</v>
      </c>
      <c r="O3792" s="646" t="s">
        <v>532</v>
      </c>
    </row>
    <row r="3793" spans="1:15">
      <c r="A3793" s="647">
        <v>3792</v>
      </c>
      <c r="B3793" s="647">
        <v>110</v>
      </c>
      <c r="C3793" s="646" t="s">
        <v>170</v>
      </c>
      <c r="D3793" s="646">
        <v>97</v>
      </c>
      <c r="F3793" s="654" t="str">
        <f>IF(M3793="R",VLOOKUP(D3793,'Routes and Directions'!$A$2:$D$283,3,FALSE),VLOOKUP(D3793,'Routes and Directions'!$A$2:$D$283,4,FALSE))</f>
        <v>NB</v>
      </c>
      <c r="H3793" s="646">
        <v>1.0469999999999999</v>
      </c>
      <c r="I3793" s="646">
        <v>1.331</v>
      </c>
      <c r="K3793" s="646">
        <v>1.427</v>
      </c>
      <c r="L3793" s="646">
        <v>1.7110000000000001</v>
      </c>
      <c r="M3793" s="646" t="s">
        <v>118</v>
      </c>
      <c r="N3793" s="657" t="s">
        <v>123</v>
      </c>
      <c r="O3793" s="646" t="s">
        <v>532</v>
      </c>
    </row>
    <row r="3794" spans="1:15">
      <c r="A3794" s="647">
        <v>3793</v>
      </c>
      <c r="B3794" s="647">
        <v>110</v>
      </c>
      <c r="C3794" s="646" t="s">
        <v>170</v>
      </c>
      <c r="D3794" s="646">
        <v>97</v>
      </c>
      <c r="F3794" s="654" t="str">
        <f>IF(M3794="R",VLOOKUP(D3794,'Routes and Directions'!$A$2:$D$283,3,FALSE),VLOOKUP(D3794,'Routes and Directions'!$A$2:$D$283,4,FALSE))</f>
        <v>NB</v>
      </c>
      <c r="H3794" s="646">
        <v>1.331</v>
      </c>
      <c r="I3794" s="646">
        <v>10.449</v>
      </c>
      <c r="K3794" s="646">
        <v>1.7110000000000001</v>
      </c>
      <c r="L3794" s="646">
        <v>10.829000000000001</v>
      </c>
      <c r="M3794" s="646" t="s">
        <v>118</v>
      </c>
      <c r="N3794" s="657" t="s">
        <v>115</v>
      </c>
      <c r="O3794" s="646" t="s">
        <v>532</v>
      </c>
    </row>
    <row r="3795" spans="1:15">
      <c r="A3795" s="647">
        <v>3794</v>
      </c>
      <c r="B3795" s="647">
        <v>2670</v>
      </c>
      <c r="C3795" s="646" t="s">
        <v>170</v>
      </c>
      <c r="D3795" s="646">
        <v>97</v>
      </c>
      <c r="F3795" s="654" t="str">
        <f>IF(M3795="R",VLOOKUP(D3795,'Routes and Directions'!$A$2:$D$283,3,FALSE),VLOOKUP(D3795,'Routes and Directions'!$A$2:$D$283,4,FALSE))</f>
        <v>NB</v>
      </c>
      <c r="G3795" s="646" t="s">
        <v>118</v>
      </c>
      <c r="H3795" s="646">
        <v>10.449</v>
      </c>
      <c r="I3795" s="646">
        <v>16.47</v>
      </c>
      <c r="K3795" s="646">
        <v>10.829000000000001</v>
      </c>
      <c r="L3795" s="646">
        <v>16.850000000000001</v>
      </c>
      <c r="M3795" s="646" t="s">
        <v>118</v>
      </c>
      <c r="N3795" s="657" t="s">
        <v>115</v>
      </c>
      <c r="O3795" s="646" t="s">
        <v>532</v>
      </c>
    </row>
    <row r="3796" spans="1:15">
      <c r="A3796" s="647">
        <v>3795</v>
      </c>
      <c r="B3796" s="647">
        <v>3530</v>
      </c>
      <c r="C3796" s="646" t="s">
        <v>170</v>
      </c>
      <c r="D3796" s="646">
        <v>97</v>
      </c>
      <c r="F3796" s="654" t="str">
        <f>IF(M3796="R",VLOOKUP(D3796,'Routes and Directions'!$A$2:$D$283,3,FALSE),VLOOKUP(D3796,'Routes and Directions'!$A$2:$D$283,4,FALSE))</f>
        <v>NB</v>
      </c>
      <c r="H3796" s="646">
        <v>16.573</v>
      </c>
      <c r="I3796" s="646">
        <v>20.001999999999999</v>
      </c>
      <c r="K3796" s="646">
        <v>16.850000000000001</v>
      </c>
      <c r="L3796" s="646">
        <v>20.279</v>
      </c>
      <c r="M3796" s="646" t="s">
        <v>118</v>
      </c>
      <c r="N3796" s="657" t="s">
        <v>115</v>
      </c>
      <c r="O3796" s="646" t="s">
        <v>532</v>
      </c>
    </row>
    <row r="3797" spans="1:15">
      <c r="A3797" s="647">
        <v>3796</v>
      </c>
      <c r="B3797" s="647">
        <v>3530</v>
      </c>
      <c r="C3797" s="646" t="s">
        <v>170</v>
      </c>
      <c r="D3797" s="646">
        <v>97</v>
      </c>
      <c r="F3797" s="654" t="str">
        <f>IF(M3797="R",VLOOKUP(D3797,'Routes and Directions'!$A$2:$D$283,3,FALSE),VLOOKUP(D3797,'Routes and Directions'!$A$2:$D$283,4,FALSE))</f>
        <v>NB</v>
      </c>
      <c r="H3797" s="646">
        <v>20.001999999999999</v>
      </c>
      <c r="I3797" s="646">
        <v>20.268000000000001</v>
      </c>
      <c r="K3797" s="646">
        <v>20.279</v>
      </c>
      <c r="L3797" s="646">
        <v>20.545000000000002</v>
      </c>
      <c r="M3797" s="646" t="s">
        <v>118</v>
      </c>
      <c r="N3797" s="657" t="s">
        <v>123</v>
      </c>
      <c r="O3797" s="646" t="s">
        <v>532</v>
      </c>
    </row>
    <row r="3798" spans="1:15">
      <c r="A3798" s="647">
        <v>3797</v>
      </c>
      <c r="B3798" s="647">
        <v>3530</v>
      </c>
      <c r="C3798" s="646" t="s">
        <v>170</v>
      </c>
      <c r="D3798" s="646">
        <v>97</v>
      </c>
      <c r="F3798" s="654" t="str">
        <f>IF(M3798="R",VLOOKUP(D3798,'Routes and Directions'!$A$2:$D$283,3,FALSE),VLOOKUP(D3798,'Routes and Directions'!$A$2:$D$283,4,FALSE))</f>
        <v>NB</v>
      </c>
      <c r="H3798" s="646">
        <v>20.268000000000001</v>
      </c>
      <c r="I3798" s="646">
        <v>41.392000000000003</v>
      </c>
      <c r="K3798" s="646">
        <v>20.545000000000002</v>
      </c>
      <c r="L3798" s="646">
        <v>41.668999999999997</v>
      </c>
      <c r="M3798" s="646" t="s">
        <v>118</v>
      </c>
      <c r="N3798" s="657" t="s">
        <v>115</v>
      </c>
      <c r="O3798" s="646" t="s">
        <v>532</v>
      </c>
    </row>
    <row r="3799" spans="1:15">
      <c r="A3799" s="647">
        <v>3798</v>
      </c>
      <c r="B3799" s="647">
        <v>7120</v>
      </c>
      <c r="C3799" s="646" t="s">
        <v>170</v>
      </c>
      <c r="D3799" s="646">
        <v>97</v>
      </c>
      <c r="F3799" s="654" t="str">
        <f>IF(M3799="R",VLOOKUP(D3799,'Routes and Directions'!$A$2:$D$283,3,FALSE),VLOOKUP(D3799,'Routes and Directions'!$A$2:$D$283,4,FALSE))</f>
        <v>NB</v>
      </c>
      <c r="G3799" s="646" t="s">
        <v>118</v>
      </c>
      <c r="H3799" s="646">
        <v>41.392000000000003</v>
      </c>
      <c r="I3799" s="646">
        <v>42.1</v>
      </c>
      <c r="K3799" s="646">
        <v>41.668999999999997</v>
      </c>
      <c r="L3799" s="646">
        <v>42.377000000000002</v>
      </c>
      <c r="M3799" s="646" t="s">
        <v>118</v>
      </c>
      <c r="N3799" s="657" t="s">
        <v>115</v>
      </c>
      <c r="O3799" s="646" t="s">
        <v>532</v>
      </c>
    </row>
    <row r="3800" spans="1:15">
      <c r="A3800" s="647">
        <v>3799</v>
      </c>
      <c r="B3800" s="647">
        <v>7130</v>
      </c>
      <c r="C3800" s="646" t="s">
        <v>170</v>
      </c>
      <c r="D3800" s="646">
        <v>97</v>
      </c>
      <c r="F3800" s="654" t="str">
        <f>IF(M3800="R",VLOOKUP(D3800,'Routes and Directions'!$A$2:$D$283,3,FALSE),VLOOKUP(D3800,'Routes and Directions'!$A$2:$D$283,4,FALSE))</f>
        <v>NB</v>
      </c>
      <c r="H3800" s="646">
        <v>42.101999999999997</v>
      </c>
      <c r="I3800" s="646">
        <v>54.088999999999999</v>
      </c>
      <c r="K3800" s="646">
        <v>42.377000000000002</v>
      </c>
      <c r="L3800" s="646">
        <v>54.363999999999997</v>
      </c>
      <c r="M3800" s="646" t="s">
        <v>118</v>
      </c>
      <c r="N3800" s="657" t="s">
        <v>115</v>
      </c>
      <c r="O3800" s="646" t="s">
        <v>532</v>
      </c>
    </row>
    <row r="3801" spans="1:15">
      <c r="A3801" s="647">
        <v>3800</v>
      </c>
      <c r="B3801" s="647">
        <v>10</v>
      </c>
      <c r="C3801" s="646" t="s">
        <v>170</v>
      </c>
      <c r="D3801" s="646">
        <v>97</v>
      </c>
      <c r="F3801" s="654" t="str">
        <f>IF(M3801="R",VLOOKUP(D3801,'Routes and Directions'!$A$2:$D$283,3,FALSE),VLOOKUP(D3801,'Routes and Directions'!$A$2:$D$283,4,FALSE))</f>
        <v>SB</v>
      </c>
      <c r="G3801" s="646" t="s">
        <v>121</v>
      </c>
      <c r="H3801" s="646">
        <v>0</v>
      </c>
      <c r="I3801" s="646">
        <v>0.151</v>
      </c>
      <c r="K3801" s="646">
        <v>0</v>
      </c>
      <c r="L3801" s="646">
        <v>0.151</v>
      </c>
      <c r="M3801" s="646" t="s">
        <v>121</v>
      </c>
      <c r="N3801" s="657" t="s">
        <v>123</v>
      </c>
      <c r="O3801" s="646" t="s">
        <v>533</v>
      </c>
    </row>
    <row r="3802" spans="1:15">
      <c r="A3802" s="647">
        <v>3801</v>
      </c>
      <c r="B3802" s="647">
        <v>30</v>
      </c>
      <c r="C3802" s="646" t="s">
        <v>170</v>
      </c>
      <c r="D3802" s="646">
        <v>97</v>
      </c>
      <c r="F3802" s="654" t="str">
        <f>IF(M3802="R",VLOOKUP(D3802,'Routes and Directions'!$A$2:$D$283,3,FALSE),VLOOKUP(D3802,'Routes and Directions'!$A$2:$D$283,4,FALSE))</f>
        <v>SB</v>
      </c>
      <c r="G3802" s="646" t="s">
        <v>121</v>
      </c>
      <c r="H3802" s="646">
        <v>0.151</v>
      </c>
      <c r="I3802" s="646">
        <v>0.43</v>
      </c>
      <c r="K3802" s="646">
        <v>0.151</v>
      </c>
      <c r="L3802" s="646">
        <v>0.43</v>
      </c>
      <c r="M3802" s="646" t="s">
        <v>121</v>
      </c>
      <c r="N3802" s="657" t="s">
        <v>115</v>
      </c>
      <c r="O3802" s="646" t="s">
        <v>533</v>
      </c>
    </row>
    <row r="3803" spans="1:15">
      <c r="A3803" s="647">
        <v>3802</v>
      </c>
      <c r="B3803" s="647">
        <v>110</v>
      </c>
      <c r="C3803" s="646" t="s">
        <v>170</v>
      </c>
      <c r="D3803" s="646">
        <v>97</v>
      </c>
      <c r="F3803" s="654" t="str">
        <f>IF(M3803="R",VLOOKUP(D3803,'Routes and Directions'!$A$2:$D$283,3,FALSE),VLOOKUP(D3803,'Routes and Directions'!$A$2:$D$283,4,FALSE))</f>
        <v>SB</v>
      </c>
      <c r="H3803" s="646">
        <v>0.05</v>
      </c>
      <c r="I3803" s="646">
        <v>1.0469999999999999</v>
      </c>
      <c r="K3803" s="646">
        <v>0.43</v>
      </c>
      <c r="L3803" s="646">
        <v>1.427</v>
      </c>
      <c r="M3803" s="646" t="s">
        <v>121</v>
      </c>
      <c r="N3803" s="657" t="s">
        <v>115</v>
      </c>
      <c r="O3803" s="646" t="s">
        <v>533</v>
      </c>
    </row>
    <row r="3804" spans="1:15">
      <c r="A3804" s="647">
        <v>3803</v>
      </c>
      <c r="B3804" s="647">
        <v>110</v>
      </c>
      <c r="C3804" s="646" t="s">
        <v>170</v>
      </c>
      <c r="D3804" s="646">
        <v>97</v>
      </c>
      <c r="F3804" s="654" t="str">
        <f>IF(M3804="R",VLOOKUP(D3804,'Routes and Directions'!$A$2:$D$283,3,FALSE),VLOOKUP(D3804,'Routes and Directions'!$A$2:$D$283,4,FALSE))</f>
        <v>SB</v>
      </c>
      <c r="H3804" s="646">
        <v>1.0469999999999999</v>
      </c>
      <c r="I3804" s="646">
        <v>1.331</v>
      </c>
      <c r="K3804" s="646">
        <v>1.427</v>
      </c>
      <c r="L3804" s="646">
        <v>1.7110000000000001</v>
      </c>
      <c r="M3804" s="646" t="s">
        <v>121</v>
      </c>
      <c r="N3804" s="657" t="s">
        <v>123</v>
      </c>
      <c r="O3804" s="646" t="s">
        <v>533</v>
      </c>
    </row>
    <row r="3805" spans="1:15">
      <c r="A3805" s="647">
        <v>3804</v>
      </c>
      <c r="B3805" s="647">
        <v>110</v>
      </c>
      <c r="C3805" s="646" t="s">
        <v>170</v>
      </c>
      <c r="D3805" s="646">
        <v>97</v>
      </c>
      <c r="F3805" s="654" t="str">
        <f>IF(M3805="R",VLOOKUP(D3805,'Routes and Directions'!$A$2:$D$283,3,FALSE),VLOOKUP(D3805,'Routes and Directions'!$A$2:$D$283,4,FALSE))</f>
        <v>SB</v>
      </c>
      <c r="H3805" s="646">
        <v>1.331</v>
      </c>
      <c r="I3805" s="646">
        <v>10.449</v>
      </c>
      <c r="K3805" s="646">
        <v>1.7110000000000001</v>
      </c>
      <c r="L3805" s="646">
        <v>10.829000000000001</v>
      </c>
      <c r="M3805" s="646" t="s">
        <v>121</v>
      </c>
      <c r="N3805" s="657" t="s">
        <v>115</v>
      </c>
      <c r="O3805" s="646" t="s">
        <v>533</v>
      </c>
    </row>
    <row r="3806" spans="1:15">
      <c r="A3806" s="647">
        <v>3805</v>
      </c>
      <c r="B3806" s="647">
        <v>2670</v>
      </c>
      <c r="C3806" s="646" t="s">
        <v>170</v>
      </c>
      <c r="D3806" s="646">
        <v>97</v>
      </c>
      <c r="F3806" s="654" t="str">
        <f>IF(M3806="R",VLOOKUP(D3806,'Routes and Directions'!$A$2:$D$283,3,FALSE),VLOOKUP(D3806,'Routes and Directions'!$A$2:$D$283,4,FALSE))</f>
        <v>SB</v>
      </c>
      <c r="G3806" s="646" t="s">
        <v>118</v>
      </c>
      <c r="H3806" s="646">
        <v>10.449</v>
      </c>
      <c r="I3806" s="646">
        <v>16.47</v>
      </c>
      <c r="K3806" s="646">
        <v>10.829000000000001</v>
      </c>
      <c r="L3806" s="646">
        <v>16.850000000000001</v>
      </c>
      <c r="M3806" s="646" t="s">
        <v>121</v>
      </c>
      <c r="N3806" s="657" t="s">
        <v>115</v>
      </c>
      <c r="O3806" s="646" t="s">
        <v>533</v>
      </c>
    </row>
    <row r="3807" spans="1:15">
      <c r="A3807" s="647">
        <v>3806</v>
      </c>
      <c r="B3807" s="647">
        <v>3530</v>
      </c>
      <c r="C3807" s="646" t="s">
        <v>170</v>
      </c>
      <c r="D3807" s="646">
        <v>97</v>
      </c>
      <c r="F3807" s="654" t="str">
        <f>IF(M3807="R",VLOOKUP(D3807,'Routes and Directions'!$A$2:$D$283,3,FALSE),VLOOKUP(D3807,'Routes and Directions'!$A$2:$D$283,4,FALSE))</f>
        <v>SB</v>
      </c>
      <c r="H3807" s="646">
        <v>16.573</v>
      </c>
      <c r="I3807" s="646">
        <v>20.001999999999999</v>
      </c>
      <c r="K3807" s="646">
        <v>16.850000000000001</v>
      </c>
      <c r="L3807" s="646">
        <v>20.279</v>
      </c>
      <c r="M3807" s="646" t="s">
        <v>121</v>
      </c>
      <c r="N3807" s="657" t="s">
        <v>115</v>
      </c>
      <c r="O3807" s="646" t="s">
        <v>533</v>
      </c>
    </row>
    <row r="3808" spans="1:15">
      <c r="A3808" s="647">
        <v>3807</v>
      </c>
      <c r="B3808" s="647">
        <v>3530</v>
      </c>
      <c r="C3808" s="646" t="s">
        <v>170</v>
      </c>
      <c r="D3808" s="646">
        <v>97</v>
      </c>
      <c r="F3808" s="654" t="str">
        <f>IF(M3808="R",VLOOKUP(D3808,'Routes and Directions'!$A$2:$D$283,3,FALSE),VLOOKUP(D3808,'Routes and Directions'!$A$2:$D$283,4,FALSE))</f>
        <v>SB</v>
      </c>
      <c r="H3808" s="646">
        <v>20.001999999999999</v>
      </c>
      <c r="I3808" s="646">
        <v>20.268000000000001</v>
      </c>
      <c r="K3808" s="646">
        <v>20.279</v>
      </c>
      <c r="L3808" s="646">
        <v>20.545000000000002</v>
      </c>
      <c r="M3808" s="646" t="s">
        <v>121</v>
      </c>
      <c r="N3808" s="657" t="s">
        <v>123</v>
      </c>
      <c r="O3808" s="646" t="s">
        <v>533</v>
      </c>
    </row>
    <row r="3809" spans="1:15">
      <c r="A3809" s="647">
        <v>3808</v>
      </c>
      <c r="B3809" s="647">
        <v>3530</v>
      </c>
      <c r="C3809" s="646" t="s">
        <v>170</v>
      </c>
      <c r="D3809" s="646">
        <v>97</v>
      </c>
      <c r="F3809" s="654" t="str">
        <f>IF(M3809="R",VLOOKUP(D3809,'Routes and Directions'!$A$2:$D$283,3,FALSE),VLOOKUP(D3809,'Routes and Directions'!$A$2:$D$283,4,FALSE))</f>
        <v>SB</v>
      </c>
      <c r="H3809" s="646">
        <v>20.268000000000001</v>
      </c>
      <c r="I3809" s="646">
        <v>41.392000000000003</v>
      </c>
      <c r="K3809" s="646">
        <v>20.545000000000002</v>
      </c>
      <c r="L3809" s="646">
        <v>41.668999999999997</v>
      </c>
      <c r="M3809" s="646" t="s">
        <v>121</v>
      </c>
      <c r="N3809" s="657" t="s">
        <v>115</v>
      </c>
      <c r="O3809" s="646" t="s">
        <v>533</v>
      </c>
    </row>
    <row r="3810" spans="1:15">
      <c r="A3810" s="647">
        <v>3809</v>
      </c>
      <c r="B3810" s="647">
        <v>7120</v>
      </c>
      <c r="C3810" s="646" t="s">
        <v>170</v>
      </c>
      <c r="D3810" s="646">
        <v>97</v>
      </c>
      <c r="F3810" s="654" t="str">
        <f>IF(M3810="R",VLOOKUP(D3810,'Routes and Directions'!$A$2:$D$283,3,FALSE),VLOOKUP(D3810,'Routes and Directions'!$A$2:$D$283,4,FALSE))</f>
        <v>SB</v>
      </c>
      <c r="G3810" s="646" t="s">
        <v>118</v>
      </c>
      <c r="H3810" s="646">
        <v>41.392000000000003</v>
      </c>
      <c r="I3810" s="646">
        <v>42.1</v>
      </c>
      <c r="K3810" s="646">
        <v>41.668999999999997</v>
      </c>
      <c r="L3810" s="646">
        <v>42.377000000000002</v>
      </c>
      <c r="M3810" s="646" t="s">
        <v>121</v>
      </c>
      <c r="N3810" s="657" t="s">
        <v>115</v>
      </c>
      <c r="O3810" s="646" t="s">
        <v>533</v>
      </c>
    </row>
    <row r="3811" spans="1:15">
      <c r="A3811" s="647">
        <v>3810</v>
      </c>
      <c r="B3811" s="647">
        <v>7130</v>
      </c>
      <c r="C3811" s="646" t="s">
        <v>170</v>
      </c>
      <c r="D3811" s="646">
        <v>97</v>
      </c>
      <c r="F3811" s="654" t="str">
        <f>IF(M3811="R",VLOOKUP(D3811,'Routes and Directions'!$A$2:$D$283,3,FALSE),VLOOKUP(D3811,'Routes and Directions'!$A$2:$D$283,4,FALSE))</f>
        <v>SB</v>
      </c>
      <c r="H3811" s="646">
        <v>42.101999999999997</v>
      </c>
      <c r="I3811" s="646">
        <v>54.088999999999999</v>
      </c>
      <c r="K3811" s="646">
        <v>42.377000000000002</v>
      </c>
      <c r="L3811" s="646">
        <v>54.363999999999997</v>
      </c>
      <c r="M3811" s="646" t="s">
        <v>121</v>
      </c>
      <c r="N3811" s="657" t="s">
        <v>115</v>
      </c>
      <c r="O3811" s="646" t="s">
        <v>533</v>
      </c>
    </row>
    <row r="3812" spans="1:15">
      <c r="A3812" s="647">
        <v>3811</v>
      </c>
      <c r="B3812" s="647">
        <v>100</v>
      </c>
      <c r="C3812" s="646" t="s">
        <v>217</v>
      </c>
      <c r="D3812" s="646">
        <v>98</v>
      </c>
      <c r="F3812" s="654" t="str">
        <f>IF(M3812="R",VLOOKUP(D3812,'Routes and Directions'!$A$2:$D$283,3,FALSE),VLOOKUP(D3812,'Routes and Directions'!$A$2:$D$283,4,FALSE))</f>
        <v>EB</v>
      </c>
      <c r="G3812" s="646" t="s">
        <v>118</v>
      </c>
      <c r="H3812" s="646">
        <v>0</v>
      </c>
      <c r="I3812" s="646">
        <v>0.20399999999999999</v>
      </c>
      <c r="K3812" s="646">
        <v>0</v>
      </c>
      <c r="L3812" s="646">
        <v>0.20399999999999999</v>
      </c>
      <c r="M3812" s="646" t="s">
        <v>118</v>
      </c>
      <c r="N3812" s="657" t="s">
        <v>115</v>
      </c>
      <c r="O3812" s="646" t="s">
        <v>534</v>
      </c>
    </row>
    <row r="3813" spans="1:15">
      <c r="A3813" s="647">
        <v>3812</v>
      </c>
      <c r="B3813" s="647">
        <v>100</v>
      </c>
      <c r="C3813" s="646" t="s">
        <v>217</v>
      </c>
      <c r="D3813" s="646">
        <v>98</v>
      </c>
      <c r="F3813" s="654" t="str">
        <f>IF(M3813="R",VLOOKUP(D3813,'Routes and Directions'!$A$2:$D$283,3,FALSE),VLOOKUP(D3813,'Routes and Directions'!$A$2:$D$283,4,FALSE))</f>
        <v>EB</v>
      </c>
      <c r="G3813" s="646" t="s">
        <v>118</v>
      </c>
      <c r="H3813" s="646">
        <v>0.20399999999999999</v>
      </c>
      <c r="I3813" s="646">
        <v>0.52100000000000002</v>
      </c>
      <c r="K3813" s="646">
        <v>0.20399999999999999</v>
      </c>
      <c r="L3813" s="646">
        <v>0.52100000000000002</v>
      </c>
      <c r="M3813" s="646" t="s">
        <v>118</v>
      </c>
      <c r="N3813" s="657" t="s">
        <v>123</v>
      </c>
      <c r="O3813" s="646" t="s">
        <v>534</v>
      </c>
    </row>
    <row r="3814" spans="1:15">
      <c r="A3814" s="647">
        <v>3813</v>
      </c>
      <c r="B3814" s="647">
        <v>1000</v>
      </c>
      <c r="C3814" s="646" t="s">
        <v>217</v>
      </c>
      <c r="D3814" s="646">
        <v>98</v>
      </c>
      <c r="F3814" s="654" t="str">
        <f>IF(M3814="R",VLOOKUP(D3814,'Routes and Directions'!$A$2:$D$283,3,FALSE),VLOOKUP(D3814,'Routes and Directions'!$A$2:$D$283,4,FALSE))</f>
        <v>EB</v>
      </c>
      <c r="H3814" s="646">
        <v>0.24299999999999999</v>
      </c>
      <c r="I3814" s="646">
        <v>31.135999999999999</v>
      </c>
      <c r="K3814" s="646">
        <v>0.52100000000000002</v>
      </c>
      <c r="L3814" s="646">
        <v>31.414000000000001</v>
      </c>
      <c r="M3814" s="646" t="s">
        <v>118</v>
      </c>
      <c r="N3814" s="657" t="s">
        <v>115</v>
      </c>
      <c r="O3814" s="646" t="s">
        <v>534</v>
      </c>
    </row>
    <row r="3815" spans="1:15">
      <c r="A3815" s="647">
        <v>3814</v>
      </c>
      <c r="B3815" s="647">
        <v>1000</v>
      </c>
      <c r="C3815" s="646" t="s">
        <v>217</v>
      </c>
      <c r="D3815" s="646">
        <v>98</v>
      </c>
      <c r="F3815" s="654" t="str">
        <f>IF(M3815="R",VLOOKUP(D3815,'Routes and Directions'!$A$2:$D$283,3,FALSE),VLOOKUP(D3815,'Routes and Directions'!$A$2:$D$283,4,FALSE))</f>
        <v>EB</v>
      </c>
      <c r="H3815" s="646">
        <v>31.135999999999999</v>
      </c>
      <c r="I3815" s="646">
        <v>31.92</v>
      </c>
      <c r="K3815" s="646">
        <v>31.414000000000001</v>
      </c>
      <c r="L3815" s="646">
        <v>32.198</v>
      </c>
      <c r="M3815" s="646" t="s">
        <v>118</v>
      </c>
      <c r="N3815" s="657" t="s">
        <v>123</v>
      </c>
      <c r="O3815" s="646" t="s">
        <v>534</v>
      </c>
    </row>
    <row r="3816" spans="1:15">
      <c r="A3816" s="647">
        <v>3815</v>
      </c>
      <c r="B3816" s="647">
        <v>1000</v>
      </c>
      <c r="C3816" s="646" t="s">
        <v>217</v>
      </c>
      <c r="D3816" s="646">
        <v>98</v>
      </c>
      <c r="F3816" s="654" t="str">
        <f>IF(M3816="R",VLOOKUP(D3816,'Routes and Directions'!$A$2:$D$283,3,FALSE),VLOOKUP(D3816,'Routes and Directions'!$A$2:$D$283,4,FALSE))</f>
        <v>EB</v>
      </c>
      <c r="H3816" s="646">
        <v>31.92</v>
      </c>
      <c r="I3816" s="646">
        <v>31.949000000000002</v>
      </c>
      <c r="K3816" s="646">
        <v>32.198</v>
      </c>
      <c r="L3816" s="646">
        <v>32.226999999999997</v>
      </c>
      <c r="M3816" s="646" t="s">
        <v>118</v>
      </c>
      <c r="N3816" s="657" t="s">
        <v>115</v>
      </c>
      <c r="O3816" s="646" t="s">
        <v>534</v>
      </c>
    </row>
    <row r="3817" spans="1:15">
      <c r="A3817" s="647">
        <v>3816</v>
      </c>
      <c r="B3817" s="647">
        <v>1000</v>
      </c>
      <c r="C3817" s="646" t="s">
        <v>217</v>
      </c>
      <c r="D3817" s="646">
        <v>98</v>
      </c>
      <c r="F3817" s="654" t="str">
        <f>IF(M3817="R",VLOOKUP(D3817,'Routes and Directions'!$A$2:$D$283,3,FALSE),VLOOKUP(D3817,'Routes and Directions'!$A$2:$D$283,4,FALSE))</f>
        <v>EB</v>
      </c>
      <c r="H3817" s="646">
        <v>31.949000000000002</v>
      </c>
      <c r="I3817" s="646">
        <v>33.058999999999997</v>
      </c>
      <c r="K3817" s="646">
        <v>32.226999999999997</v>
      </c>
      <c r="L3817" s="646">
        <v>33.337000000000003</v>
      </c>
      <c r="M3817" s="646" t="s">
        <v>118</v>
      </c>
      <c r="N3817" s="657" t="s">
        <v>123</v>
      </c>
      <c r="O3817" s="646" t="s">
        <v>534</v>
      </c>
    </row>
    <row r="3818" spans="1:15">
      <c r="A3818" s="647">
        <v>3817</v>
      </c>
      <c r="B3818" s="647">
        <v>1000</v>
      </c>
      <c r="C3818" s="646" t="s">
        <v>217</v>
      </c>
      <c r="D3818" s="646">
        <v>98</v>
      </c>
      <c r="F3818" s="654" t="str">
        <f>IF(M3818="R",VLOOKUP(D3818,'Routes and Directions'!$A$2:$D$283,3,FALSE),VLOOKUP(D3818,'Routes and Directions'!$A$2:$D$283,4,FALSE))</f>
        <v>EB</v>
      </c>
      <c r="H3818" s="646">
        <v>33.058999999999997</v>
      </c>
      <c r="I3818" s="646">
        <v>56.637999999999998</v>
      </c>
      <c r="K3818" s="646">
        <v>33.337000000000003</v>
      </c>
      <c r="L3818" s="646">
        <v>56.915999999999997</v>
      </c>
      <c r="M3818" s="646" t="s">
        <v>118</v>
      </c>
      <c r="N3818" s="657" t="s">
        <v>115</v>
      </c>
      <c r="O3818" s="646" t="s">
        <v>534</v>
      </c>
    </row>
    <row r="3819" spans="1:15">
      <c r="A3819" s="647">
        <v>3818</v>
      </c>
      <c r="B3819" s="647">
        <v>8500</v>
      </c>
      <c r="C3819" s="646" t="s">
        <v>217</v>
      </c>
      <c r="D3819" s="646">
        <v>98</v>
      </c>
      <c r="F3819" s="654" t="str">
        <f>IF(M3819="R",VLOOKUP(D3819,'Routes and Directions'!$A$2:$D$283,3,FALSE),VLOOKUP(D3819,'Routes and Directions'!$A$2:$D$283,4,FALSE))</f>
        <v>EB</v>
      </c>
      <c r="G3819" s="646" t="s">
        <v>118</v>
      </c>
      <c r="H3819" s="646">
        <v>56.637999999999998</v>
      </c>
      <c r="I3819" s="646">
        <v>57.017000000000003</v>
      </c>
      <c r="K3819" s="646">
        <v>56.915999999999997</v>
      </c>
      <c r="L3819" s="646">
        <v>57.295000000000002</v>
      </c>
      <c r="M3819" s="646" t="s">
        <v>118</v>
      </c>
      <c r="N3819" s="657" t="s">
        <v>115</v>
      </c>
      <c r="O3819" s="646" t="s">
        <v>534</v>
      </c>
    </row>
    <row r="3820" spans="1:15">
      <c r="A3820" s="647">
        <v>3819</v>
      </c>
      <c r="B3820" s="647">
        <v>100</v>
      </c>
      <c r="C3820" s="646" t="s">
        <v>217</v>
      </c>
      <c r="D3820" s="646">
        <v>98</v>
      </c>
      <c r="F3820" s="654" t="str">
        <f>IF(M3820="R",VLOOKUP(D3820,'Routes and Directions'!$A$2:$D$283,3,FALSE),VLOOKUP(D3820,'Routes and Directions'!$A$2:$D$283,4,FALSE))</f>
        <v>WB</v>
      </c>
      <c r="G3820" s="646" t="s">
        <v>118</v>
      </c>
      <c r="H3820" s="646">
        <v>0</v>
      </c>
      <c r="I3820" s="646">
        <v>0.20399999999999999</v>
      </c>
      <c r="K3820" s="646">
        <v>0</v>
      </c>
      <c r="L3820" s="646">
        <v>0.20399999999999999</v>
      </c>
      <c r="M3820" s="646" t="s">
        <v>121</v>
      </c>
      <c r="N3820" s="657" t="s">
        <v>115</v>
      </c>
      <c r="O3820" s="646" t="s">
        <v>535</v>
      </c>
    </row>
    <row r="3821" spans="1:15">
      <c r="A3821" s="647">
        <v>3820</v>
      </c>
      <c r="B3821" s="647">
        <v>100</v>
      </c>
      <c r="C3821" s="646" t="s">
        <v>217</v>
      </c>
      <c r="D3821" s="646">
        <v>98</v>
      </c>
      <c r="F3821" s="654" t="str">
        <f>IF(M3821="R",VLOOKUP(D3821,'Routes and Directions'!$A$2:$D$283,3,FALSE),VLOOKUP(D3821,'Routes and Directions'!$A$2:$D$283,4,FALSE))</f>
        <v>WB</v>
      </c>
      <c r="G3821" s="646" t="s">
        <v>118</v>
      </c>
      <c r="H3821" s="646">
        <v>0.20399999999999999</v>
      </c>
      <c r="I3821" s="646">
        <v>0.52100000000000002</v>
      </c>
      <c r="K3821" s="646">
        <v>0.20399999999999999</v>
      </c>
      <c r="L3821" s="646">
        <v>0.52100000000000002</v>
      </c>
      <c r="M3821" s="646" t="s">
        <v>121</v>
      </c>
      <c r="N3821" s="657" t="s">
        <v>123</v>
      </c>
      <c r="O3821" s="646" t="s">
        <v>535</v>
      </c>
    </row>
    <row r="3822" spans="1:15">
      <c r="A3822" s="647">
        <v>3821</v>
      </c>
      <c r="B3822" s="647">
        <v>1000</v>
      </c>
      <c r="C3822" s="646" t="s">
        <v>217</v>
      </c>
      <c r="D3822" s="646">
        <v>98</v>
      </c>
      <c r="F3822" s="654" t="str">
        <f>IF(M3822="R",VLOOKUP(D3822,'Routes and Directions'!$A$2:$D$283,3,FALSE),VLOOKUP(D3822,'Routes and Directions'!$A$2:$D$283,4,FALSE))</f>
        <v>WB</v>
      </c>
      <c r="H3822" s="646">
        <v>0.24299999999999999</v>
      </c>
      <c r="I3822" s="646">
        <v>31.135999999999999</v>
      </c>
      <c r="K3822" s="646">
        <v>0.52100000000000002</v>
      </c>
      <c r="L3822" s="646">
        <v>31.414000000000001</v>
      </c>
      <c r="M3822" s="646" t="s">
        <v>121</v>
      </c>
      <c r="N3822" s="657" t="s">
        <v>115</v>
      </c>
      <c r="O3822" s="646" t="s">
        <v>535</v>
      </c>
    </row>
    <row r="3823" spans="1:15">
      <c r="A3823" s="647">
        <v>3822</v>
      </c>
      <c r="B3823" s="647">
        <v>1000</v>
      </c>
      <c r="C3823" s="646" t="s">
        <v>217</v>
      </c>
      <c r="D3823" s="646">
        <v>98</v>
      </c>
      <c r="F3823" s="654" t="str">
        <f>IF(M3823="R",VLOOKUP(D3823,'Routes and Directions'!$A$2:$D$283,3,FALSE),VLOOKUP(D3823,'Routes and Directions'!$A$2:$D$283,4,FALSE))</f>
        <v>WB</v>
      </c>
      <c r="H3823" s="646">
        <v>31.135999999999999</v>
      </c>
      <c r="I3823" s="646">
        <v>31.92</v>
      </c>
      <c r="K3823" s="646">
        <v>31.414000000000001</v>
      </c>
      <c r="L3823" s="646">
        <v>32.198</v>
      </c>
      <c r="M3823" s="646" t="s">
        <v>121</v>
      </c>
      <c r="N3823" s="657" t="s">
        <v>123</v>
      </c>
      <c r="O3823" s="646" t="s">
        <v>535</v>
      </c>
    </row>
    <row r="3824" spans="1:15">
      <c r="A3824" s="647">
        <v>3823</v>
      </c>
      <c r="B3824" s="647">
        <v>1000</v>
      </c>
      <c r="C3824" s="646" t="s">
        <v>217</v>
      </c>
      <c r="D3824" s="646">
        <v>98</v>
      </c>
      <c r="F3824" s="654" t="str">
        <f>IF(M3824="R",VLOOKUP(D3824,'Routes and Directions'!$A$2:$D$283,3,FALSE),VLOOKUP(D3824,'Routes and Directions'!$A$2:$D$283,4,FALSE))</f>
        <v>WB</v>
      </c>
      <c r="H3824" s="646">
        <v>31.92</v>
      </c>
      <c r="I3824" s="646">
        <v>31.949000000000002</v>
      </c>
      <c r="K3824" s="646">
        <v>32.198</v>
      </c>
      <c r="L3824" s="646">
        <v>32.226999999999997</v>
      </c>
      <c r="M3824" s="646" t="s">
        <v>121</v>
      </c>
      <c r="N3824" s="657" t="s">
        <v>115</v>
      </c>
      <c r="O3824" s="646" t="s">
        <v>535</v>
      </c>
    </row>
    <row r="3825" spans="1:15">
      <c r="A3825" s="647">
        <v>3824</v>
      </c>
      <c r="B3825" s="647">
        <v>1000</v>
      </c>
      <c r="C3825" s="646" t="s">
        <v>217</v>
      </c>
      <c r="D3825" s="646">
        <v>98</v>
      </c>
      <c r="F3825" s="654" t="str">
        <f>IF(M3825="R",VLOOKUP(D3825,'Routes and Directions'!$A$2:$D$283,3,FALSE),VLOOKUP(D3825,'Routes and Directions'!$A$2:$D$283,4,FALSE))</f>
        <v>WB</v>
      </c>
      <c r="H3825" s="646">
        <v>31.949000000000002</v>
      </c>
      <c r="I3825" s="646">
        <v>33.058999999999997</v>
      </c>
      <c r="K3825" s="646">
        <v>32.226999999999997</v>
      </c>
      <c r="L3825" s="646">
        <v>33.337000000000003</v>
      </c>
      <c r="M3825" s="646" t="s">
        <v>121</v>
      </c>
      <c r="N3825" s="657" t="s">
        <v>123</v>
      </c>
      <c r="O3825" s="646" t="s">
        <v>535</v>
      </c>
    </row>
    <row r="3826" spans="1:15">
      <c r="A3826" s="647">
        <v>3825</v>
      </c>
      <c r="B3826" s="647">
        <v>1000</v>
      </c>
      <c r="C3826" s="646" t="s">
        <v>217</v>
      </c>
      <c r="D3826" s="646">
        <v>98</v>
      </c>
      <c r="F3826" s="654" t="str">
        <f>IF(M3826="R",VLOOKUP(D3826,'Routes and Directions'!$A$2:$D$283,3,FALSE),VLOOKUP(D3826,'Routes and Directions'!$A$2:$D$283,4,FALSE))</f>
        <v>WB</v>
      </c>
      <c r="H3826" s="646">
        <v>33.058999999999997</v>
      </c>
      <c r="I3826" s="646">
        <v>56.637999999999998</v>
      </c>
      <c r="K3826" s="646">
        <v>33.337000000000003</v>
      </c>
      <c r="L3826" s="646">
        <v>56.915999999999997</v>
      </c>
      <c r="M3826" s="646" t="s">
        <v>121</v>
      </c>
      <c r="N3826" s="657" t="s">
        <v>115</v>
      </c>
      <c r="O3826" s="646" t="s">
        <v>535</v>
      </c>
    </row>
    <row r="3827" spans="1:15">
      <c r="A3827" s="647">
        <v>3826</v>
      </c>
      <c r="B3827" s="647">
        <v>8500</v>
      </c>
      <c r="C3827" s="646" t="s">
        <v>217</v>
      </c>
      <c r="D3827" s="646">
        <v>98</v>
      </c>
      <c r="F3827" s="654" t="str">
        <f>IF(M3827="R",VLOOKUP(D3827,'Routes and Directions'!$A$2:$D$283,3,FALSE),VLOOKUP(D3827,'Routes and Directions'!$A$2:$D$283,4,FALSE))</f>
        <v>WB</v>
      </c>
      <c r="G3827" s="646" t="s">
        <v>118</v>
      </c>
      <c r="H3827" s="646">
        <v>56.637999999999998</v>
      </c>
      <c r="I3827" s="646">
        <v>57.017000000000003</v>
      </c>
      <c r="K3827" s="646">
        <v>56.915999999999997</v>
      </c>
      <c r="L3827" s="646">
        <v>57.295000000000002</v>
      </c>
      <c r="M3827" s="646" t="s">
        <v>121</v>
      </c>
      <c r="N3827" s="657" t="s">
        <v>115</v>
      </c>
      <c r="O3827" s="646" t="s">
        <v>535</v>
      </c>
    </row>
    <row r="3828" spans="1:15">
      <c r="A3828" s="647">
        <v>3827</v>
      </c>
      <c r="B3828" s="647">
        <v>100</v>
      </c>
      <c r="C3828" s="646" t="s">
        <v>198</v>
      </c>
      <c r="D3828" s="646">
        <v>99</v>
      </c>
      <c r="F3828" s="654" t="str">
        <f>IF(M3828="R",VLOOKUP(D3828,'Routes and Directions'!$A$2:$D$283,3,FALSE),VLOOKUP(D3828,'Routes and Directions'!$A$2:$D$283,4,FALSE))</f>
        <v>NB</v>
      </c>
      <c r="G3828" s="646" t="s">
        <v>121</v>
      </c>
      <c r="H3828" s="646">
        <v>0</v>
      </c>
      <c r="I3828" s="646">
        <v>0.82199999999999995</v>
      </c>
      <c r="K3828" s="646">
        <v>0</v>
      </c>
      <c r="L3828" s="646">
        <v>0.82199999999999995</v>
      </c>
      <c r="M3828" s="646" t="s">
        <v>118</v>
      </c>
      <c r="N3828" s="657" t="s">
        <v>123</v>
      </c>
      <c r="O3828" s="646" t="s">
        <v>536</v>
      </c>
    </row>
    <row r="3829" spans="1:15">
      <c r="A3829" s="647">
        <v>3828</v>
      </c>
      <c r="B3829" s="647">
        <v>700</v>
      </c>
      <c r="C3829" s="646" t="s">
        <v>198</v>
      </c>
      <c r="D3829" s="646">
        <v>99</v>
      </c>
      <c r="F3829" s="654" t="str">
        <f>IF(M3829="R",VLOOKUP(D3829,'Routes and Directions'!$A$2:$D$283,3,FALSE),VLOOKUP(D3829,'Routes and Directions'!$A$2:$D$283,4,FALSE))</f>
        <v>NB</v>
      </c>
      <c r="H3829" s="646">
        <v>0</v>
      </c>
      <c r="I3829" s="646">
        <v>28.055</v>
      </c>
      <c r="K3829" s="646">
        <v>0.82199999999999995</v>
      </c>
      <c r="L3829" s="646">
        <v>28.876999999999999</v>
      </c>
      <c r="M3829" s="646" t="s">
        <v>118</v>
      </c>
      <c r="N3829" s="657" t="s">
        <v>123</v>
      </c>
      <c r="O3829" s="646" t="s">
        <v>536</v>
      </c>
    </row>
    <row r="3830" spans="1:15">
      <c r="A3830" s="647">
        <v>3829</v>
      </c>
      <c r="B3830" s="647">
        <v>10000</v>
      </c>
      <c r="C3830" s="646" t="s">
        <v>198</v>
      </c>
      <c r="D3830" s="646">
        <v>99</v>
      </c>
      <c r="F3830" s="654" t="str">
        <f>IF(M3830="R",VLOOKUP(D3830,'Routes and Directions'!$A$2:$D$283,3,FALSE),VLOOKUP(D3830,'Routes and Directions'!$A$2:$D$283,4,FALSE))</f>
        <v>NB</v>
      </c>
      <c r="G3830" s="646" t="s">
        <v>118</v>
      </c>
      <c r="H3830" s="646">
        <v>28.055</v>
      </c>
      <c r="I3830" s="646">
        <v>31.212</v>
      </c>
      <c r="K3830" s="646">
        <v>28.876999999999999</v>
      </c>
      <c r="L3830" s="646">
        <v>32.033999999999999</v>
      </c>
      <c r="M3830" s="646" t="s">
        <v>118</v>
      </c>
      <c r="N3830" s="657" t="s">
        <v>123</v>
      </c>
      <c r="O3830" s="646" t="s">
        <v>536</v>
      </c>
    </row>
    <row r="3831" spans="1:15">
      <c r="A3831" s="647">
        <v>3830</v>
      </c>
      <c r="B3831" s="647">
        <v>11400</v>
      </c>
      <c r="C3831" s="646" t="s">
        <v>198</v>
      </c>
      <c r="D3831" s="646">
        <v>99</v>
      </c>
      <c r="F3831" s="654" t="str">
        <f>IF(M3831="R",VLOOKUP(D3831,'Routes and Directions'!$A$2:$D$283,3,FALSE),VLOOKUP(D3831,'Routes and Directions'!$A$2:$D$283,4,FALSE))</f>
        <v>NB</v>
      </c>
      <c r="H3831" s="646">
        <v>31.184999999999999</v>
      </c>
      <c r="I3831" s="646">
        <v>38.719000000000001</v>
      </c>
      <c r="K3831" s="646">
        <v>32.033999999999999</v>
      </c>
      <c r="L3831" s="646">
        <v>39.567999999999998</v>
      </c>
      <c r="M3831" s="646" t="s">
        <v>118</v>
      </c>
      <c r="N3831" s="657" t="s">
        <v>123</v>
      </c>
      <c r="O3831" s="646" t="s">
        <v>536</v>
      </c>
    </row>
    <row r="3832" spans="1:15">
      <c r="A3832" s="647">
        <v>3831</v>
      </c>
      <c r="B3832" s="647">
        <v>12800</v>
      </c>
      <c r="C3832" s="646" t="s">
        <v>198</v>
      </c>
      <c r="D3832" s="646">
        <v>99</v>
      </c>
      <c r="F3832" s="654" t="str">
        <f>IF(M3832="R",VLOOKUP(D3832,'Routes and Directions'!$A$2:$D$283,3,FALSE),VLOOKUP(D3832,'Routes and Directions'!$A$2:$D$283,4,FALSE))</f>
        <v>NB</v>
      </c>
      <c r="G3832" s="646" t="s">
        <v>118</v>
      </c>
      <c r="H3832" s="646">
        <v>38.719000000000001</v>
      </c>
      <c r="I3832" s="646">
        <v>39.518000000000001</v>
      </c>
      <c r="K3832" s="646">
        <v>39.567999999999998</v>
      </c>
      <c r="L3832" s="646">
        <v>40.366999999999997</v>
      </c>
      <c r="M3832" s="646" t="s">
        <v>118</v>
      </c>
      <c r="N3832" s="657" t="s">
        <v>123</v>
      </c>
      <c r="O3832" s="646" t="s">
        <v>536</v>
      </c>
    </row>
    <row r="3833" spans="1:15">
      <c r="A3833" s="647">
        <v>3832</v>
      </c>
      <c r="B3833" s="647">
        <v>13100</v>
      </c>
      <c r="C3833" s="646" t="s">
        <v>198</v>
      </c>
      <c r="D3833" s="646">
        <v>99</v>
      </c>
      <c r="F3833" s="654" t="str">
        <f>IF(M3833="R",VLOOKUP(D3833,'Routes and Directions'!$A$2:$D$283,3,FALSE),VLOOKUP(D3833,'Routes and Directions'!$A$2:$D$283,4,FALSE))</f>
        <v>NB</v>
      </c>
      <c r="H3833" s="646">
        <v>39.521999999999998</v>
      </c>
      <c r="I3833" s="646">
        <v>40.753999999999998</v>
      </c>
      <c r="K3833" s="646">
        <v>40.366999999999997</v>
      </c>
      <c r="L3833" s="646">
        <v>41.598999999999997</v>
      </c>
      <c r="M3833" s="646" t="s">
        <v>118</v>
      </c>
      <c r="N3833" s="657" t="s">
        <v>123</v>
      </c>
      <c r="O3833" s="646" t="s">
        <v>536</v>
      </c>
    </row>
    <row r="3834" spans="1:15">
      <c r="A3834" s="647">
        <v>3833</v>
      </c>
      <c r="B3834" s="647">
        <v>13400</v>
      </c>
      <c r="C3834" s="646" t="s">
        <v>198</v>
      </c>
      <c r="D3834" s="646">
        <v>99</v>
      </c>
      <c r="F3834" s="654" t="str">
        <f>IF(M3834="R",VLOOKUP(D3834,'Routes and Directions'!$A$2:$D$283,3,FALSE),VLOOKUP(D3834,'Routes and Directions'!$A$2:$D$283,4,FALSE))</f>
        <v>NB</v>
      </c>
      <c r="G3834" s="646" t="s">
        <v>118</v>
      </c>
      <c r="H3834" s="646">
        <v>40.753999999999998</v>
      </c>
      <c r="I3834" s="646">
        <v>41.585000000000001</v>
      </c>
      <c r="K3834" s="646">
        <v>41.598999999999997</v>
      </c>
      <c r="L3834" s="646">
        <v>42.43</v>
      </c>
      <c r="M3834" s="646" t="s">
        <v>118</v>
      </c>
      <c r="N3834" s="657" t="s">
        <v>123</v>
      </c>
      <c r="O3834" s="646" t="s">
        <v>536</v>
      </c>
    </row>
    <row r="3835" spans="1:15">
      <c r="A3835" s="647">
        <v>3834</v>
      </c>
      <c r="B3835" s="647">
        <v>13700</v>
      </c>
      <c r="C3835" s="646" t="s">
        <v>198</v>
      </c>
      <c r="D3835" s="646">
        <v>99</v>
      </c>
      <c r="F3835" s="654" t="str">
        <f>IF(M3835="R",VLOOKUP(D3835,'Routes and Directions'!$A$2:$D$283,3,FALSE),VLOOKUP(D3835,'Routes and Directions'!$A$2:$D$283,4,FALSE))</f>
        <v>NB</v>
      </c>
      <c r="H3835" s="646">
        <v>41.57</v>
      </c>
      <c r="I3835" s="646">
        <v>42.802999999999997</v>
      </c>
      <c r="K3835" s="646">
        <v>42.43</v>
      </c>
      <c r="L3835" s="646">
        <v>43.662999999999997</v>
      </c>
      <c r="M3835" s="646" t="s">
        <v>118</v>
      </c>
      <c r="N3835" s="657" t="s">
        <v>123</v>
      </c>
      <c r="O3835" s="646" t="s">
        <v>536</v>
      </c>
    </row>
    <row r="3836" spans="1:15">
      <c r="A3836" s="647">
        <v>3835</v>
      </c>
      <c r="B3836" s="647">
        <v>14150</v>
      </c>
      <c r="C3836" s="646" t="s">
        <v>198</v>
      </c>
      <c r="D3836" s="646">
        <v>99</v>
      </c>
      <c r="F3836" s="654" t="str">
        <f>IF(M3836="R",VLOOKUP(D3836,'Routes and Directions'!$A$2:$D$283,3,FALSE),VLOOKUP(D3836,'Routes and Directions'!$A$2:$D$283,4,FALSE))</f>
        <v>NB</v>
      </c>
      <c r="H3836" s="646">
        <v>42.802999999999997</v>
      </c>
      <c r="I3836" s="646">
        <v>42.881</v>
      </c>
      <c r="J3836" s="646" t="s">
        <v>118</v>
      </c>
      <c r="K3836" s="646">
        <v>43.662999999999997</v>
      </c>
      <c r="L3836" s="646">
        <v>43.741</v>
      </c>
      <c r="M3836" s="646" t="s">
        <v>118</v>
      </c>
      <c r="N3836" s="657" t="s">
        <v>118</v>
      </c>
      <c r="O3836" s="646" t="s">
        <v>536</v>
      </c>
    </row>
    <row r="3837" spans="1:15">
      <c r="A3837" s="647">
        <v>3836</v>
      </c>
      <c r="B3837" s="647">
        <v>14190</v>
      </c>
      <c r="C3837" s="646" t="s">
        <v>198</v>
      </c>
      <c r="D3837" s="646">
        <v>99</v>
      </c>
      <c r="F3837" s="654" t="str">
        <f>IF(M3837="R",VLOOKUP(D3837,'Routes and Directions'!$A$2:$D$283,3,FALSE),VLOOKUP(D3837,'Routes and Directions'!$A$2:$D$283,4,FALSE))</f>
        <v>NB</v>
      </c>
      <c r="G3837" s="646" t="s">
        <v>118</v>
      </c>
      <c r="H3837" s="646">
        <v>42.881</v>
      </c>
      <c r="I3837" s="646">
        <v>43.951000000000001</v>
      </c>
      <c r="J3837" s="646" t="s">
        <v>118</v>
      </c>
      <c r="K3837" s="646">
        <v>43.741</v>
      </c>
      <c r="L3837" s="646">
        <v>44.811</v>
      </c>
      <c r="M3837" s="646" t="s">
        <v>118</v>
      </c>
      <c r="N3837" s="657" t="s">
        <v>118</v>
      </c>
      <c r="O3837" s="646" t="s">
        <v>536</v>
      </c>
    </row>
    <row r="3838" spans="1:15">
      <c r="A3838" s="647">
        <v>3837</v>
      </c>
      <c r="B3838" s="647">
        <v>15100</v>
      </c>
      <c r="C3838" s="646" t="s">
        <v>198</v>
      </c>
      <c r="D3838" s="646">
        <v>99</v>
      </c>
      <c r="F3838" s="654" t="str">
        <f>IF(M3838="R",VLOOKUP(D3838,'Routes and Directions'!$A$2:$D$283,3,FALSE),VLOOKUP(D3838,'Routes and Directions'!$A$2:$D$283,4,FALSE))</f>
        <v>NB</v>
      </c>
      <c r="H3838" s="646">
        <v>43.951000000000001</v>
      </c>
      <c r="I3838" s="646">
        <v>46.816000000000003</v>
      </c>
      <c r="K3838" s="646">
        <v>44.811</v>
      </c>
      <c r="L3838" s="646">
        <v>47.676000000000002</v>
      </c>
      <c r="M3838" s="646" t="s">
        <v>118</v>
      </c>
      <c r="N3838" s="657" t="s">
        <v>123</v>
      </c>
      <c r="O3838" s="646" t="s">
        <v>536</v>
      </c>
    </row>
    <row r="3839" spans="1:15">
      <c r="A3839" s="647">
        <v>3838</v>
      </c>
      <c r="B3839" s="647">
        <v>16600</v>
      </c>
      <c r="C3839" s="646" t="s">
        <v>198</v>
      </c>
      <c r="D3839" s="646">
        <v>99</v>
      </c>
      <c r="F3839" s="654" t="str">
        <f>IF(M3839="R",VLOOKUP(D3839,'Routes and Directions'!$A$2:$D$283,3,FALSE),VLOOKUP(D3839,'Routes and Directions'!$A$2:$D$283,4,FALSE))</f>
        <v>NB</v>
      </c>
      <c r="G3839" s="646" t="s">
        <v>118</v>
      </c>
      <c r="H3839" s="646">
        <v>46.816000000000003</v>
      </c>
      <c r="I3839" s="646">
        <v>47.938000000000002</v>
      </c>
      <c r="K3839" s="646">
        <v>47.676000000000002</v>
      </c>
      <c r="L3839" s="646">
        <v>48.798000000000002</v>
      </c>
      <c r="M3839" s="646" t="s">
        <v>118</v>
      </c>
      <c r="N3839" s="657" t="s">
        <v>123</v>
      </c>
      <c r="O3839" s="646" t="s">
        <v>536</v>
      </c>
    </row>
    <row r="3840" spans="1:15">
      <c r="A3840" s="647">
        <v>3839</v>
      </c>
      <c r="B3840" s="647">
        <v>16800</v>
      </c>
      <c r="C3840" s="646" t="s">
        <v>198</v>
      </c>
      <c r="D3840" s="646">
        <v>99</v>
      </c>
      <c r="F3840" s="654" t="str">
        <f>IF(M3840="R",VLOOKUP(D3840,'Routes and Directions'!$A$2:$D$283,3,FALSE),VLOOKUP(D3840,'Routes and Directions'!$A$2:$D$283,4,FALSE))</f>
        <v>NB</v>
      </c>
      <c r="H3840" s="646">
        <v>47.938000000000002</v>
      </c>
      <c r="I3840" s="646">
        <v>57.581000000000003</v>
      </c>
      <c r="K3840" s="646">
        <v>48.798000000000002</v>
      </c>
      <c r="L3840" s="646">
        <v>58.441000000000003</v>
      </c>
      <c r="M3840" s="646" t="s">
        <v>118</v>
      </c>
      <c r="N3840" s="657" t="s">
        <v>123</v>
      </c>
      <c r="O3840" s="646" t="s">
        <v>536</v>
      </c>
    </row>
    <row r="3841" spans="1:15">
      <c r="A3841" s="647">
        <v>3840</v>
      </c>
      <c r="B3841" s="647">
        <v>20700</v>
      </c>
      <c r="C3841" s="646" t="s">
        <v>202</v>
      </c>
      <c r="D3841" s="646">
        <v>99</v>
      </c>
      <c r="F3841" s="654" t="str">
        <f>IF(M3841="R",VLOOKUP(D3841,'Routes and Directions'!$A$2:$D$283,3,FALSE),VLOOKUP(D3841,'Routes and Directions'!$A$2:$D$283,4,FALSE))</f>
        <v>NB</v>
      </c>
      <c r="H3841" s="646">
        <v>0</v>
      </c>
      <c r="I3841" s="646">
        <v>37.177999999999997</v>
      </c>
      <c r="K3841" s="646">
        <v>58.441000000000003</v>
      </c>
      <c r="L3841" s="646">
        <v>95.619</v>
      </c>
      <c r="M3841" s="646" t="s">
        <v>118</v>
      </c>
      <c r="N3841" s="657" t="s">
        <v>123</v>
      </c>
      <c r="O3841" s="646" t="s">
        <v>536</v>
      </c>
    </row>
    <row r="3842" spans="1:15">
      <c r="A3842" s="647">
        <v>3841</v>
      </c>
      <c r="B3842" s="647">
        <v>29830</v>
      </c>
      <c r="C3842" s="646" t="s">
        <v>202</v>
      </c>
      <c r="D3842" s="646">
        <v>99</v>
      </c>
      <c r="F3842" s="654" t="str">
        <f>IF(M3842="R",VLOOKUP(D3842,'Routes and Directions'!$A$2:$D$283,3,FALSE),VLOOKUP(D3842,'Routes and Directions'!$A$2:$D$283,4,FALSE))</f>
        <v>NB</v>
      </c>
      <c r="G3842" s="646" t="s">
        <v>118</v>
      </c>
      <c r="H3842" s="646">
        <v>37.177999999999997</v>
      </c>
      <c r="I3842" s="646">
        <v>39.478999999999999</v>
      </c>
      <c r="K3842" s="646">
        <v>95.619</v>
      </c>
      <c r="L3842" s="646">
        <v>97.92</v>
      </c>
      <c r="M3842" s="646" t="s">
        <v>118</v>
      </c>
      <c r="N3842" s="657" t="s">
        <v>123</v>
      </c>
      <c r="O3842" s="646" t="s">
        <v>536</v>
      </c>
    </row>
    <row r="3843" spans="1:15">
      <c r="A3843" s="647">
        <v>3842</v>
      </c>
      <c r="B3843" s="647">
        <v>31390</v>
      </c>
      <c r="C3843" s="646" t="s">
        <v>202</v>
      </c>
      <c r="D3843" s="646">
        <v>99</v>
      </c>
      <c r="F3843" s="654" t="str">
        <f>IF(M3843="R",VLOOKUP(D3843,'Routes and Directions'!$A$2:$D$283,3,FALSE),VLOOKUP(D3843,'Routes and Directions'!$A$2:$D$283,4,FALSE))</f>
        <v>NB</v>
      </c>
      <c r="H3843" s="646">
        <v>39.505000000000003</v>
      </c>
      <c r="I3843" s="646">
        <v>53.231999999999999</v>
      </c>
      <c r="K3843" s="646">
        <v>97.92</v>
      </c>
      <c r="L3843" s="646">
        <v>111.64700000000001</v>
      </c>
      <c r="M3843" s="646" t="s">
        <v>118</v>
      </c>
      <c r="N3843" s="657" t="s">
        <v>123</v>
      </c>
      <c r="O3843" s="646" t="s">
        <v>536</v>
      </c>
    </row>
    <row r="3844" spans="1:15">
      <c r="A3844" s="647">
        <v>3843</v>
      </c>
      <c r="B3844" s="647">
        <v>35200</v>
      </c>
      <c r="C3844" s="646" t="s">
        <v>202</v>
      </c>
      <c r="D3844" s="646">
        <v>99</v>
      </c>
      <c r="F3844" s="654" t="str">
        <f>IF(M3844="R",VLOOKUP(D3844,'Routes and Directions'!$A$2:$D$283,3,FALSE),VLOOKUP(D3844,'Routes and Directions'!$A$2:$D$283,4,FALSE))</f>
        <v>NB</v>
      </c>
      <c r="G3844" s="646" t="s">
        <v>118</v>
      </c>
      <c r="H3844" s="646">
        <v>53.231999999999999</v>
      </c>
      <c r="I3844" s="646">
        <v>53.939</v>
      </c>
      <c r="K3844" s="646">
        <v>111.64700000000001</v>
      </c>
      <c r="L3844" s="646">
        <v>112.354</v>
      </c>
      <c r="M3844" s="646" t="s">
        <v>118</v>
      </c>
      <c r="N3844" s="657" t="s">
        <v>123</v>
      </c>
      <c r="O3844" s="646" t="s">
        <v>536</v>
      </c>
    </row>
    <row r="3845" spans="1:15">
      <c r="A3845" s="647">
        <v>3844</v>
      </c>
      <c r="B3845" s="647">
        <v>35700</v>
      </c>
      <c r="C3845" s="646" t="s">
        <v>197</v>
      </c>
      <c r="D3845" s="646">
        <v>99</v>
      </c>
      <c r="F3845" s="654" t="str">
        <f>IF(M3845="R",VLOOKUP(D3845,'Routes and Directions'!$A$2:$D$283,3,FALSE),VLOOKUP(D3845,'Routes and Directions'!$A$2:$D$283,4,FALSE))</f>
        <v>NB</v>
      </c>
      <c r="G3845" s="646" t="s">
        <v>118</v>
      </c>
      <c r="H3845" s="646">
        <v>0</v>
      </c>
      <c r="I3845" s="646">
        <v>6.1349999999999998</v>
      </c>
      <c r="K3845" s="646">
        <v>112.354</v>
      </c>
      <c r="L3845" s="646">
        <v>118.489</v>
      </c>
      <c r="M3845" s="646" t="s">
        <v>118</v>
      </c>
      <c r="N3845" s="657" t="s">
        <v>123</v>
      </c>
      <c r="O3845" s="646" t="s">
        <v>536</v>
      </c>
    </row>
    <row r="3846" spans="1:15">
      <c r="A3846" s="647">
        <v>3845</v>
      </c>
      <c r="B3846" s="647">
        <v>37900</v>
      </c>
      <c r="C3846" s="646" t="s">
        <v>197</v>
      </c>
      <c r="D3846" s="646">
        <v>99</v>
      </c>
      <c r="F3846" s="654" t="str">
        <f>IF(M3846="R",VLOOKUP(D3846,'Routes and Directions'!$A$2:$D$283,3,FALSE),VLOOKUP(D3846,'Routes and Directions'!$A$2:$D$283,4,FALSE))</f>
        <v>NB</v>
      </c>
      <c r="H3846" s="646">
        <v>6.149</v>
      </c>
      <c r="I3846" s="646">
        <v>31.609000000000002</v>
      </c>
      <c r="K3846" s="646">
        <v>118.489</v>
      </c>
      <c r="L3846" s="646">
        <v>143.94900000000001</v>
      </c>
      <c r="M3846" s="646" t="s">
        <v>118</v>
      </c>
      <c r="N3846" s="657" t="s">
        <v>123</v>
      </c>
      <c r="O3846" s="646" t="s">
        <v>536</v>
      </c>
    </row>
    <row r="3847" spans="1:15">
      <c r="A3847" s="647">
        <v>3846</v>
      </c>
      <c r="B3847" s="647">
        <v>49200</v>
      </c>
      <c r="C3847" s="646" t="s">
        <v>200</v>
      </c>
      <c r="D3847" s="646">
        <v>99</v>
      </c>
      <c r="F3847" s="654" t="str">
        <f>IF(M3847="R",VLOOKUP(D3847,'Routes and Directions'!$A$2:$D$283,3,FALSE),VLOOKUP(D3847,'Routes and Directions'!$A$2:$D$283,4,FALSE))</f>
        <v>NB</v>
      </c>
      <c r="H3847" s="646">
        <v>0</v>
      </c>
      <c r="I3847" s="646">
        <v>0.34200000000000003</v>
      </c>
      <c r="K3847" s="646">
        <v>143.94900000000001</v>
      </c>
      <c r="L3847" s="646">
        <v>144.291</v>
      </c>
      <c r="M3847" s="646" t="s">
        <v>118</v>
      </c>
      <c r="N3847" s="657" t="s">
        <v>123</v>
      </c>
      <c r="O3847" s="646" t="s">
        <v>536</v>
      </c>
    </row>
    <row r="3848" spans="1:15">
      <c r="A3848" s="647">
        <v>3847</v>
      </c>
      <c r="B3848" s="647">
        <v>49400</v>
      </c>
      <c r="C3848" s="646" t="s">
        <v>200</v>
      </c>
      <c r="D3848" s="646">
        <v>99</v>
      </c>
      <c r="F3848" s="654" t="str">
        <f>IF(M3848="R",VLOOKUP(D3848,'Routes and Directions'!$A$2:$D$283,3,FALSE),VLOOKUP(D3848,'Routes and Directions'!$A$2:$D$283,4,FALSE))</f>
        <v>NB</v>
      </c>
      <c r="G3848" s="646" t="s">
        <v>118</v>
      </c>
      <c r="H3848" s="646">
        <v>0.34200000000000003</v>
      </c>
      <c r="I3848" s="646">
        <v>1.3959999999999999</v>
      </c>
      <c r="K3848" s="646">
        <v>144.291</v>
      </c>
      <c r="L3848" s="646">
        <v>145.345</v>
      </c>
      <c r="M3848" s="646" t="s">
        <v>118</v>
      </c>
      <c r="N3848" s="657" t="s">
        <v>123</v>
      </c>
      <c r="O3848" s="646" t="s">
        <v>536</v>
      </c>
    </row>
    <row r="3849" spans="1:15">
      <c r="A3849" s="647">
        <v>3848</v>
      </c>
      <c r="B3849" s="647">
        <v>49700</v>
      </c>
      <c r="C3849" s="646" t="s">
        <v>200</v>
      </c>
      <c r="D3849" s="646">
        <v>99</v>
      </c>
      <c r="F3849" s="654" t="str">
        <f>IF(M3849="R",VLOOKUP(D3849,'Routes and Directions'!$A$2:$D$283,3,FALSE),VLOOKUP(D3849,'Routes and Directions'!$A$2:$D$283,4,FALSE))</f>
        <v>NB</v>
      </c>
      <c r="H3849" s="646">
        <v>1.3859999999999999</v>
      </c>
      <c r="I3849" s="646">
        <v>3.097</v>
      </c>
      <c r="K3849" s="646">
        <v>145.345</v>
      </c>
      <c r="L3849" s="646">
        <v>147.05600000000001</v>
      </c>
      <c r="M3849" s="646" t="s">
        <v>118</v>
      </c>
      <c r="N3849" s="657" t="s">
        <v>123</v>
      </c>
      <c r="O3849" s="646" t="s">
        <v>536</v>
      </c>
    </row>
    <row r="3850" spans="1:15">
      <c r="A3850" s="647">
        <v>3849</v>
      </c>
      <c r="B3850" s="647">
        <v>49900</v>
      </c>
      <c r="C3850" s="646" t="s">
        <v>200</v>
      </c>
      <c r="D3850" s="646">
        <v>99</v>
      </c>
      <c r="F3850" s="654" t="str">
        <f>IF(M3850="R",VLOOKUP(D3850,'Routes and Directions'!$A$2:$D$283,3,FALSE),VLOOKUP(D3850,'Routes and Directions'!$A$2:$D$283,4,FALSE))</f>
        <v>NB</v>
      </c>
      <c r="G3850" s="646" t="s">
        <v>118</v>
      </c>
      <c r="H3850" s="646">
        <v>3.097</v>
      </c>
      <c r="I3850" s="646">
        <v>3.99</v>
      </c>
      <c r="K3850" s="646">
        <v>147.05600000000001</v>
      </c>
      <c r="L3850" s="646">
        <v>147.94900000000001</v>
      </c>
      <c r="M3850" s="646" t="s">
        <v>118</v>
      </c>
      <c r="N3850" s="657" t="s">
        <v>123</v>
      </c>
      <c r="O3850" s="646" t="s">
        <v>536</v>
      </c>
    </row>
    <row r="3851" spans="1:15">
      <c r="A3851" s="647">
        <v>3850</v>
      </c>
      <c r="B3851" s="647">
        <v>50200</v>
      </c>
      <c r="C3851" s="646" t="s">
        <v>200</v>
      </c>
      <c r="D3851" s="646">
        <v>99</v>
      </c>
      <c r="F3851" s="654" t="str">
        <f>IF(M3851="R",VLOOKUP(D3851,'Routes and Directions'!$A$2:$D$283,3,FALSE),VLOOKUP(D3851,'Routes and Directions'!$A$2:$D$283,4,FALSE))</f>
        <v>NB</v>
      </c>
      <c r="H3851" s="646">
        <v>3.9870000000000001</v>
      </c>
      <c r="I3851" s="646">
        <v>7.0119999999999996</v>
      </c>
      <c r="K3851" s="646">
        <v>147.94900000000001</v>
      </c>
      <c r="L3851" s="646">
        <v>150.97399999999999</v>
      </c>
      <c r="M3851" s="646" t="s">
        <v>118</v>
      </c>
      <c r="N3851" s="657" t="s">
        <v>123</v>
      </c>
      <c r="O3851" s="646" t="s">
        <v>536</v>
      </c>
    </row>
    <row r="3852" spans="1:15">
      <c r="A3852" s="647">
        <v>3851</v>
      </c>
      <c r="B3852" s="647">
        <v>50800</v>
      </c>
      <c r="C3852" s="646" t="s">
        <v>200</v>
      </c>
      <c r="D3852" s="646">
        <v>99</v>
      </c>
      <c r="F3852" s="654" t="str">
        <f>IF(M3852="R",VLOOKUP(D3852,'Routes and Directions'!$A$2:$D$283,3,FALSE),VLOOKUP(D3852,'Routes and Directions'!$A$2:$D$283,4,FALSE))</f>
        <v>NB</v>
      </c>
      <c r="G3852" s="646" t="s">
        <v>118</v>
      </c>
      <c r="H3852" s="646">
        <v>7.0119999999999996</v>
      </c>
      <c r="I3852" s="646">
        <v>7.8710000000000004</v>
      </c>
      <c r="K3852" s="646">
        <v>150.97399999999999</v>
      </c>
      <c r="L3852" s="646">
        <v>151.833</v>
      </c>
      <c r="M3852" s="646" t="s">
        <v>118</v>
      </c>
      <c r="N3852" s="657" t="s">
        <v>123</v>
      </c>
      <c r="O3852" s="646" t="s">
        <v>536</v>
      </c>
    </row>
    <row r="3853" spans="1:15">
      <c r="A3853" s="647">
        <v>3852</v>
      </c>
      <c r="B3853" s="647">
        <v>51500</v>
      </c>
      <c r="C3853" s="646" t="s">
        <v>200</v>
      </c>
      <c r="D3853" s="646">
        <v>99</v>
      </c>
      <c r="F3853" s="654" t="str">
        <f>IF(M3853="R",VLOOKUP(D3853,'Routes and Directions'!$A$2:$D$283,3,FALSE),VLOOKUP(D3853,'Routes and Directions'!$A$2:$D$283,4,FALSE))</f>
        <v>NB</v>
      </c>
      <c r="H3853" s="646">
        <v>7.8650000000000002</v>
      </c>
      <c r="I3853" s="646">
        <v>13.801</v>
      </c>
      <c r="K3853" s="646">
        <v>151.833</v>
      </c>
      <c r="L3853" s="646">
        <v>157.76900000000001</v>
      </c>
      <c r="M3853" s="646" t="s">
        <v>118</v>
      </c>
      <c r="N3853" s="657" t="s">
        <v>123</v>
      </c>
      <c r="O3853" s="646" t="s">
        <v>536</v>
      </c>
    </row>
    <row r="3854" spans="1:15">
      <c r="A3854" s="647">
        <v>3853</v>
      </c>
      <c r="B3854" s="647">
        <v>54528</v>
      </c>
      <c r="C3854" s="646" t="s">
        <v>200</v>
      </c>
      <c r="D3854" s="646">
        <v>99</v>
      </c>
      <c r="F3854" s="654" t="str">
        <f>IF(M3854="R",VLOOKUP(D3854,'Routes and Directions'!$A$2:$D$283,3,FALSE),VLOOKUP(D3854,'Routes and Directions'!$A$2:$D$283,4,FALSE))</f>
        <v>NB</v>
      </c>
      <c r="G3854" s="646" t="s">
        <v>118</v>
      </c>
      <c r="H3854" s="646">
        <v>13.801</v>
      </c>
      <c r="I3854" s="646">
        <v>14.641999999999999</v>
      </c>
      <c r="K3854" s="646">
        <v>157.76900000000001</v>
      </c>
      <c r="L3854" s="646">
        <v>158.61000000000001</v>
      </c>
      <c r="M3854" s="646" t="s">
        <v>118</v>
      </c>
      <c r="N3854" s="657" t="s">
        <v>123</v>
      </c>
      <c r="O3854" s="646" t="s">
        <v>536</v>
      </c>
    </row>
    <row r="3855" spans="1:15">
      <c r="A3855" s="647">
        <v>3854</v>
      </c>
      <c r="B3855" s="647">
        <v>54554</v>
      </c>
      <c r="C3855" s="646" t="s">
        <v>200</v>
      </c>
      <c r="D3855" s="646">
        <v>99</v>
      </c>
      <c r="F3855" s="654" t="str">
        <f>IF(M3855="R",VLOOKUP(D3855,'Routes and Directions'!$A$2:$D$283,3,FALSE),VLOOKUP(D3855,'Routes and Directions'!$A$2:$D$283,4,FALSE))</f>
        <v>NB</v>
      </c>
      <c r="H3855" s="646">
        <v>14.638</v>
      </c>
      <c r="I3855" s="646">
        <v>15.911</v>
      </c>
      <c r="K3855" s="646">
        <v>158.61000000000001</v>
      </c>
      <c r="L3855" s="646">
        <v>159.88300000000001</v>
      </c>
      <c r="M3855" s="646" t="s">
        <v>118</v>
      </c>
      <c r="N3855" s="657" t="s">
        <v>123</v>
      </c>
      <c r="O3855" s="646" t="s">
        <v>536</v>
      </c>
    </row>
    <row r="3856" spans="1:15">
      <c r="A3856" s="647">
        <v>3855</v>
      </c>
      <c r="B3856" s="647">
        <v>54620</v>
      </c>
      <c r="C3856" s="646" t="s">
        <v>200</v>
      </c>
      <c r="D3856" s="646">
        <v>99</v>
      </c>
      <c r="F3856" s="654" t="str">
        <f>IF(M3856="R",VLOOKUP(D3856,'Routes and Directions'!$A$2:$D$283,3,FALSE),VLOOKUP(D3856,'Routes and Directions'!$A$2:$D$283,4,FALSE))</f>
        <v>NB</v>
      </c>
      <c r="G3856" s="646" t="s">
        <v>118</v>
      </c>
      <c r="H3856" s="646">
        <v>15.911</v>
      </c>
      <c r="I3856" s="646">
        <v>16.751000000000001</v>
      </c>
      <c r="K3856" s="646">
        <v>159.88300000000001</v>
      </c>
      <c r="L3856" s="646">
        <v>160.72300000000001</v>
      </c>
      <c r="M3856" s="646" t="s">
        <v>118</v>
      </c>
      <c r="N3856" s="657" t="s">
        <v>123</v>
      </c>
      <c r="O3856" s="646" t="s">
        <v>536</v>
      </c>
    </row>
    <row r="3857" spans="1:15">
      <c r="A3857" s="647">
        <v>3856</v>
      </c>
      <c r="B3857" s="647">
        <v>54740</v>
      </c>
      <c r="C3857" s="646" t="s">
        <v>200</v>
      </c>
      <c r="D3857" s="646">
        <v>99</v>
      </c>
      <c r="F3857" s="654" t="str">
        <f>IF(M3857="R",VLOOKUP(D3857,'Routes and Directions'!$A$2:$D$283,3,FALSE),VLOOKUP(D3857,'Routes and Directions'!$A$2:$D$283,4,FALSE))</f>
        <v>NB</v>
      </c>
      <c r="H3857" s="646">
        <v>16.731000000000002</v>
      </c>
      <c r="I3857" s="646">
        <v>17.899000000000001</v>
      </c>
      <c r="K3857" s="646">
        <v>160.72300000000001</v>
      </c>
      <c r="L3857" s="646">
        <v>161.89099999999999</v>
      </c>
      <c r="M3857" s="646" t="s">
        <v>118</v>
      </c>
      <c r="N3857" s="657" t="s">
        <v>123</v>
      </c>
      <c r="O3857" s="646" t="s">
        <v>536</v>
      </c>
    </row>
    <row r="3858" spans="1:15">
      <c r="A3858" s="647">
        <v>3857</v>
      </c>
      <c r="B3858" s="647">
        <v>54930</v>
      </c>
      <c r="C3858" s="646" t="s">
        <v>200</v>
      </c>
      <c r="D3858" s="646">
        <v>99</v>
      </c>
      <c r="F3858" s="654" t="str">
        <f>IF(M3858="R",VLOOKUP(D3858,'Routes and Directions'!$A$2:$D$283,3,FALSE),VLOOKUP(D3858,'Routes and Directions'!$A$2:$D$283,4,FALSE))</f>
        <v>NB</v>
      </c>
      <c r="G3858" s="646" t="s">
        <v>118</v>
      </c>
      <c r="H3858" s="646">
        <v>17.899000000000001</v>
      </c>
      <c r="I3858" s="646">
        <v>19.364999999999998</v>
      </c>
      <c r="K3858" s="646">
        <v>161.89099999999999</v>
      </c>
      <c r="L3858" s="646">
        <v>163.357</v>
      </c>
      <c r="M3858" s="646" t="s">
        <v>118</v>
      </c>
      <c r="N3858" s="657" t="s">
        <v>123</v>
      </c>
      <c r="O3858" s="646" t="s">
        <v>536</v>
      </c>
    </row>
    <row r="3859" spans="1:15">
      <c r="A3859" s="647">
        <v>3858</v>
      </c>
      <c r="B3859" s="647">
        <v>55325</v>
      </c>
      <c r="C3859" s="646" t="s">
        <v>200</v>
      </c>
      <c r="D3859" s="646">
        <v>99</v>
      </c>
      <c r="F3859" s="654" t="str">
        <f>IF(M3859="R",VLOOKUP(D3859,'Routes and Directions'!$A$2:$D$283,3,FALSE),VLOOKUP(D3859,'Routes and Directions'!$A$2:$D$283,4,FALSE))</f>
        <v>NB</v>
      </c>
      <c r="H3859" s="646">
        <v>19.37</v>
      </c>
      <c r="I3859" s="646">
        <v>29.359000000000002</v>
      </c>
      <c r="K3859" s="646">
        <v>163.357</v>
      </c>
      <c r="L3859" s="646">
        <v>173.346</v>
      </c>
      <c r="M3859" s="646" t="s">
        <v>118</v>
      </c>
      <c r="N3859" s="657" t="s">
        <v>123</v>
      </c>
      <c r="O3859" s="646" t="s">
        <v>536</v>
      </c>
    </row>
    <row r="3860" spans="1:15">
      <c r="A3860" s="647">
        <v>3859</v>
      </c>
      <c r="B3860" s="647">
        <v>58900</v>
      </c>
      <c r="C3860" s="646" t="s">
        <v>212</v>
      </c>
      <c r="D3860" s="646">
        <v>99</v>
      </c>
      <c r="F3860" s="654" t="str">
        <f>IF(M3860="R",VLOOKUP(D3860,'Routes and Directions'!$A$2:$D$283,3,FALSE),VLOOKUP(D3860,'Routes and Directions'!$A$2:$D$283,4,FALSE))</f>
        <v>NB</v>
      </c>
      <c r="H3860" s="646">
        <v>0</v>
      </c>
      <c r="I3860" s="646">
        <v>12.670999999999999</v>
      </c>
      <c r="K3860" s="646">
        <v>173.346</v>
      </c>
      <c r="L3860" s="646">
        <v>186.017</v>
      </c>
      <c r="M3860" s="646" t="s">
        <v>118</v>
      </c>
      <c r="N3860" s="657" t="s">
        <v>123</v>
      </c>
      <c r="O3860" s="646" t="s">
        <v>536</v>
      </c>
    </row>
    <row r="3861" spans="1:15">
      <c r="A3861" s="647">
        <v>3860</v>
      </c>
      <c r="B3861" s="647">
        <v>63000</v>
      </c>
      <c r="C3861" s="646" t="s">
        <v>212</v>
      </c>
      <c r="D3861" s="646">
        <v>99</v>
      </c>
      <c r="F3861" s="654" t="str">
        <f>IF(M3861="R",VLOOKUP(D3861,'Routes and Directions'!$A$2:$D$283,3,FALSE),VLOOKUP(D3861,'Routes and Directions'!$A$2:$D$283,4,FALSE))</f>
        <v>NB</v>
      </c>
      <c r="G3861" s="646" t="s">
        <v>122</v>
      </c>
      <c r="H3861" s="646">
        <v>12.670999999999999</v>
      </c>
      <c r="I3861" s="646">
        <v>12.813000000000001</v>
      </c>
      <c r="K3861" s="646">
        <v>186.017</v>
      </c>
      <c r="L3861" s="646">
        <v>186.15899999999999</v>
      </c>
      <c r="M3861" s="646" t="s">
        <v>118</v>
      </c>
      <c r="N3861" s="657" t="s">
        <v>123</v>
      </c>
      <c r="O3861" s="646" t="s">
        <v>536</v>
      </c>
    </row>
    <row r="3862" spans="1:15">
      <c r="A3862" s="647">
        <v>3861</v>
      </c>
      <c r="B3862" s="647">
        <v>63100</v>
      </c>
      <c r="C3862" s="646" t="s">
        <v>212</v>
      </c>
      <c r="D3862" s="646">
        <v>99</v>
      </c>
      <c r="F3862" s="654" t="str">
        <f>IF(M3862="R",VLOOKUP(D3862,'Routes and Directions'!$A$2:$D$283,3,FALSE),VLOOKUP(D3862,'Routes and Directions'!$A$2:$D$283,4,FALSE))</f>
        <v>NB</v>
      </c>
      <c r="H3862" s="646">
        <v>12.813000000000001</v>
      </c>
      <c r="I3862" s="646">
        <v>28.582000000000001</v>
      </c>
      <c r="K3862" s="646">
        <v>186.15899999999999</v>
      </c>
      <c r="L3862" s="646">
        <v>201.928</v>
      </c>
      <c r="M3862" s="646" t="s">
        <v>118</v>
      </c>
      <c r="N3862" s="657" t="s">
        <v>123</v>
      </c>
      <c r="O3862" s="646" t="s">
        <v>536</v>
      </c>
    </row>
    <row r="3863" spans="1:15">
      <c r="A3863" s="647">
        <v>3862</v>
      </c>
      <c r="B3863" s="647">
        <v>68000</v>
      </c>
      <c r="C3863" s="646" t="s">
        <v>212</v>
      </c>
      <c r="D3863" s="646">
        <v>99</v>
      </c>
      <c r="F3863" s="654" t="str">
        <f>IF(M3863="R",VLOOKUP(D3863,'Routes and Directions'!$A$2:$D$283,3,FALSE),VLOOKUP(D3863,'Routes and Directions'!$A$2:$D$283,4,FALSE))</f>
        <v>NB</v>
      </c>
      <c r="G3863" s="646" t="s">
        <v>118</v>
      </c>
      <c r="H3863" s="646">
        <v>28.582000000000001</v>
      </c>
      <c r="I3863" s="646">
        <v>32.642000000000003</v>
      </c>
      <c r="K3863" s="646">
        <v>201.928</v>
      </c>
      <c r="L3863" s="646">
        <v>205.988</v>
      </c>
      <c r="M3863" s="646" t="s">
        <v>118</v>
      </c>
      <c r="N3863" s="657" t="s">
        <v>123</v>
      </c>
      <c r="O3863" s="646" t="s">
        <v>536</v>
      </c>
    </row>
    <row r="3864" spans="1:15">
      <c r="A3864" s="647">
        <v>3863</v>
      </c>
      <c r="B3864" s="647">
        <v>72700</v>
      </c>
      <c r="C3864" s="646" t="s">
        <v>212</v>
      </c>
      <c r="D3864" s="646">
        <v>99</v>
      </c>
      <c r="F3864" s="654" t="str">
        <f>IF(M3864="R",VLOOKUP(D3864,'Routes and Directions'!$A$2:$D$283,3,FALSE),VLOOKUP(D3864,'Routes and Directions'!$A$2:$D$283,4,FALSE))</f>
        <v>NB</v>
      </c>
      <c r="G3864" s="646" t="s">
        <v>119</v>
      </c>
      <c r="H3864" s="646">
        <v>32.642000000000003</v>
      </c>
      <c r="I3864" s="646">
        <v>33.933999999999997</v>
      </c>
      <c r="K3864" s="646">
        <v>205.988</v>
      </c>
      <c r="L3864" s="646">
        <v>207.28</v>
      </c>
      <c r="M3864" s="646" t="s">
        <v>118</v>
      </c>
      <c r="N3864" s="657" t="s">
        <v>123</v>
      </c>
      <c r="O3864" s="646" t="s">
        <v>536</v>
      </c>
    </row>
    <row r="3865" spans="1:15">
      <c r="A3865" s="647">
        <v>3864</v>
      </c>
      <c r="B3865" s="647">
        <v>72760</v>
      </c>
      <c r="C3865" s="646" t="s">
        <v>212</v>
      </c>
      <c r="D3865" s="646">
        <v>99</v>
      </c>
      <c r="F3865" s="654" t="str">
        <f>IF(M3865="R",VLOOKUP(D3865,'Routes and Directions'!$A$2:$D$283,3,FALSE),VLOOKUP(D3865,'Routes and Directions'!$A$2:$D$283,4,FALSE))</f>
        <v>NB</v>
      </c>
      <c r="G3865" s="646" t="s">
        <v>118</v>
      </c>
      <c r="H3865" s="646">
        <v>33.83</v>
      </c>
      <c r="I3865" s="646">
        <v>37.302</v>
      </c>
      <c r="K3865" s="646">
        <v>207.28</v>
      </c>
      <c r="L3865" s="646">
        <v>210.75200000000001</v>
      </c>
      <c r="M3865" s="646" t="s">
        <v>118</v>
      </c>
      <c r="N3865" s="657" t="s">
        <v>123</v>
      </c>
      <c r="O3865" s="646" t="s">
        <v>536</v>
      </c>
    </row>
    <row r="3866" spans="1:15">
      <c r="A3866" s="647">
        <v>3865</v>
      </c>
      <c r="B3866" s="647">
        <v>74010</v>
      </c>
      <c r="C3866" s="646" t="s">
        <v>215</v>
      </c>
      <c r="D3866" s="646">
        <v>99</v>
      </c>
      <c r="F3866" s="654" t="str">
        <f>IF(M3866="R",VLOOKUP(D3866,'Routes and Directions'!$A$2:$D$283,3,FALSE),VLOOKUP(D3866,'Routes and Directions'!$A$2:$D$283,4,FALSE))</f>
        <v>NB</v>
      </c>
      <c r="G3866" s="646" t="s">
        <v>118</v>
      </c>
      <c r="H3866" s="646">
        <v>0</v>
      </c>
      <c r="I3866" s="646">
        <v>8.6180000000000003</v>
      </c>
      <c r="K3866" s="646">
        <v>210.75200000000001</v>
      </c>
      <c r="L3866" s="646">
        <v>219.37</v>
      </c>
      <c r="M3866" s="646" t="s">
        <v>118</v>
      </c>
      <c r="N3866" s="657" t="s">
        <v>123</v>
      </c>
      <c r="O3866" s="646" t="s">
        <v>536</v>
      </c>
    </row>
    <row r="3867" spans="1:15">
      <c r="A3867" s="647">
        <v>3866</v>
      </c>
      <c r="B3867" s="647">
        <v>77080</v>
      </c>
      <c r="C3867" s="646" t="s">
        <v>215</v>
      </c>
      <c r="D3867" s="646">
        <v>99</v>
      </c>
      <c r="F3867" s="654" t="str">
        <f>IF(M3867="R",VLOOKUP(D3867,'Routes and Directions'!$A$2:$D$283,3,FALSE),VLOOKUP(D3867,'Routes and Directions'!$A$2:$D$283,4,FALSE))</f>
        <v>NB</v>
      </c>
      <c r="H3867" s="646">
        <v>8.31</v>
      </c>
      <c r="I3867" s="646">
        <v>9.7349999999999994</v>
      </c>
      <c r="K3867" s="646">
        <v>219.37</v>
      </c>
      <c r="L3867" s="646">
        <v>220.79499999999999</v>
      </c>
      <c r="M3867" s="646" t="s">
        <v>118</v>
      </c>
      <c r="N3867" s="657" t="s">
        <v>123</v>
      </c>
      <c r="O3867" s="646" t="s">
        <v>536</v>
      </c>
    </row>
    <row r="3868" spans="1:15">
      <c r="A3868" s="647">
        <v>3867</v>
      </c>
      <c r="B3868" s="647">
        <v>77400</v>
      </c>
      <c r="C3868" s="646" t="s">
        <v>215</v>
      </c>
      <c r="D3868" s="646">
        <v>99</v>
      </c>
      <c r="F3868" s="654" t="str">
        <f>IF(M3868="R",VLOOKUP(D3868,'Routes and Directions'!$A$2:$D$283,3,FALSE),VLOOKUP(D3868,'Routes and Directions'!$A$2:$D$283,4,FALSE))</f>
        <v>NB</v>
      </c>
      <c r="G3868" s="646" t="s">
        <v>118</v>
      </c>
      <c r="H3868" s="646">
        <v>9.7349999999999994</v>
      </c>
      <c r="I3868" s="646">
        <v>18.239999999999998</v>
      </c>
      <c r="K3868" s="646">
        <v>220.79499999999999</v>
      </c>
      <c r="L3868" s="646">
        <v>229.3</v>
      </c>
      <c r="M3868" s="646" t="s">
        <v>118</v>
      </c>
      <c r="N3868" s="657" t="s">
        <v>123</v>
      </c>
      <c r="O3868" s="646" t="s">
        <v>536</v>
      </c>
    </row>
    <row r="3869" spans="1:15">
      <c r="A3869" s="647">
        <v>3868</v>
      </c>
      <c r="B3869" s="647">
        <v>83530</v>
      </c>
      <c r="C3869" s="646" t="s">
        <v>215</v>
      </c>
      <c r="D3869" s="646">
        <v>99</v>
      </c>
      <c r="F3869" s="654" t="str">
        <f>IF(M3869="R",VLOOKUP(D3869,'Routes and Directions'!$A$2:$D$283,3,FALSE),VLOOKUP(D3869,'Routes and Directions'!$A$2:$D$283,4,FALSE))</f>
        <v>NB</v>
      </c>
      <c r="G3869" s="646" t="s">
        <v>119</v>
      </c>
      <c r="H3869" s="646">
        <v>18.239999999999998</v>
      </c>
      <c r="I3869" s="646">
        <v>18.923999999999999</v>
      </c>
      <c r="K3869" s="646">
        <v>229.3</v>
      </c>
      <c r="L3869" s="646">
        <v>229.98400000000001</v>
      </c>
      <c r="M3869" s="646" t="s">
        <v>118</v>
      </c>
      <c r="N3869" s="657" t="s">
        <v>123</v>
      </c>
      <c r="O3869" s="646" t="s">
        <v>536</v>
      </c>
    </row>
    <row r="3870" spans="1:15">
      <c r="A3870" s="647">
        <v>3869</v>
      </c>
      <c r="B3870" s="647">
        <v>83620</v>
      </c>
      <c r="C3870" s="646" t="s">
        <v>215</v>
      </c>
      <c r="D3870" s="646">
        <v>99</v>
      </c>
      <c r="F3870" s="654" t="str">
        <f>IF(M3870="R",VLOOKUP(D3870,'Routes and Directions'!$A$2:$D$283,3,FALSE),VLOOKUP(D3870,'Routes and Directions'!$A$2:$D$283,4,FALSE))</f>
        <v>NB</v>
      </c>
      <c r="G3870" s="646" t="s">
        <v>118</v>
      </c>
      <c r="H3870" s="646">
        <v>18.923999999999999</v>
      </c>
      <c r="I3870" s="646">
        <v>24.75</v>
      </c>
      <c r="K3870" s="646">
        <v>229.98400000000001</v>
      </c>
      <c r="L3870" s="646">
        <v>235.81</v>
      </c>
      <c r="M3870" s="646" t="s">
        <v>118</v>
      </c>
      <c r="N3870" s="657" t="s">
        <v>123</v>
      </c>
      <c r="O3870" s="646" t="s">
        <v>536</v>
      </c>
    </row>
    <row r="3871" spans="1:15">
      <c r="A3871" s="647">
        <v>3870</v>
      </c>
      <c r="B3871" s="647">
        <v>85600</v>
      </c>
      <c r="C3871" s="646" t="s">
        <v>213</v>
      </c>
      <c r="D3871" s="646">
        <v>99</v>
      </c>
      <c r="F3871" s="654" t="str">
        <f>IF(M3871="R",VLOOKUP(D3871,'Routes and Directions'!$A$2:$D$283,3,FALSE),VLOOKUP(D3871,'Routes and Directions'!$A$2:$D$283,4,FALSE))</f>
        <v>NB</v>
      </c>
      <c r="H3871" s="646">
        <v>0</v>
      </c>
      <c r="I3871" s="646">
        <v>38.783000000000001</v>
      </c>
      <c r="K3871" s="646">
        <v>235.81</v>
      </c>
      <c r="L3871" s="646">
        <v>274.59300000000002</v>
      </c>
      <c r="M3871" s="646" t="s">
        <v>118</v>
      </c>
      <c r="N3871" s="657" t="s">
        <v>123</v>
      </c>
      <c r="O3871" s="646" t="s">
        <v>536</v>
      </c>
    </row>
    <row r="3872" spans="1:15">
      <c r="A3872" s="647">
        <v>3871</v>
      </c>
      <c r="B3872" s="647">
        <v>102720</v>
      </c>
      <c r="C3872" s="646" t="s">
        <v>178</v>
      </c>
      <c r="D3872" s="646">
        <v>99</v>
      </c>
      <c r="F3872" s="654" t="str">
        <f>IF(M3872="R",VLOOKUP(D3872,'Routes and Directions'!$A$2:$D$283,3,FALSE),VLOOKUP(D3872,'Routes and Directions'!$A$2:$D$283,4,FALSE))</f>
        <v>NB</v>
      </c>
      <c r="H3872" s="646">
        <v>0.123</v>
      </c>
      <c r="I3872" s="646">
        <v>24.222999999999999</v>
      </c>
      <c r="K3872" s="646">
        <v>274.59300000000002</v>
      </c>
      <c r="L3872" s="646">
        <v>298.69299999999998</v>
      </c>
      <c r="M3872" s="646" t="s">
        <v>118</v>
      </c>
      <c r="N3872" s="657" t="s">
        <v>123</v>
      </c>
      <c r="O3872" s="646" t="s">
        <v>536</v>
      </c>
    </row>
    <row r="3873" spans="1:15">
      <c r="A3873" s="647">
        <v>3872</v>
      </c>
      <c r="B3873" s="647">
        <v>115800</v>
      </c>
      <c r="C3873" s="646" t="s">
        <v>178</v>
      </c>
      <c r="D3873" s="646">
        <v>99</v>
      </c>
      <c r="F3873" s="654" t="str">
        <f>IF(M3873="R",VLOOKUP(D3873,'Routes and Directions'!$A$2:$D$283,3,FALSE),VLOOKUP(D3873,'Routes and Directions'!$A$2:$D$283,4,FALSE))</f>
        <v>NB</v>
      </c>
      <c r="G3873" s="646" t="s">
        <v>118</v>
      </c>
      <c r="H3873" s="646">
        <v>24.222999999999999</v>
      </c>
      <c r="I3873" s="646">
        <v>24.350999999999999</v>
      </c>
      <c r="K3873" s="646">
        <v>298.69299999999998</v>
      </c>
      <c r="L3873" s="646">
        <v>298.82100000000003</v>
      </c>
      <c r="M3873" s="646" t="s">
        <v>118</v>
      </c>
      <c r="N3873" s="657" t="s">
        <v>123</v>
      </c>
      <c r="O3873" s="646" t="s">
        <v>536</v>
      </c>
    </row>
    <row r="3874" spans="1:15">
      <c r="A3874" s="647">
        <v>3873</v>
      </c>
      <c r="B3874" s="647">
        <v>119130</v>
      </c>
      <c r="C3874" s="646" t="s">
        <v>178</v>
      </c>
      <c r="D3874" s="646">
        <v>99</v>
      </c>
      <c r="F3874" s="654" t="str">
        <f>IF(M3874="R",VLOOKUP(D3874,'Routes and Directions'!$A$2:$D$283,3,FALSE),VLOOKUP(D3874,'Routes and Directions'!$A$2:$D$283,4,FALSE))</f>
        <v>NB</v>
      </c>
      <c r="G3874" s="646" t="s">
        <v>118</v>
      </c>
      <c r="H3874" s="646">
        <v>32.124000000000002</v>
      </c>
      <c r="I3874" s="646">
        <v>32.732999999999997</v>
      </c>
      <c r="K3874" s="646">
        <v>298.82100000000003</v>
      </c>
      <c r="L3874" s="646">
        <v>299.43</v>
      </c>
      <c r="M3874" s="646" t="s">
        <v>118</v>
      </c>
      <c r="N3874" s="657" t="s">
        <v>123</v>
      </c>
      <c r="O3874" s="646" t="s">
        <v>536</v>
      </c>
    </row>
    <row r="3875" spans="1:15">
      <c r="A3875" s="647">
        <v>3874</v>
      </c>
      <c r="B3875" s="647">
        <v>119270</v>
      </c>
      <c r="C3875" s="646" t="s">
        <v>178</v>
      </c>
      <c r="D3875" s="646">
        <v>99</v>
      </c>
      <c r="F3875" s="654" t="str">
        <f>IF(M3875="R",VLOOKUP(D3875,'Routes and Directions'!$A$2:$D$283,3,FALSE),VLOOKUP(D3875,'Routes and Directions'!$A$2:$D$283,4,FALSE))</f>
        <v>NB</v>
      </c>
      <c r="H3875" s="646">
        <v>32.732999999999997</v>
      </c>
      <c r="I3875" s="646">
        <v>36.863</v>
      </c>
      <c r="K3875" s="646">
        <v>299.43</v>
      </c>
      <c r="L3875" s="646">
        <v>303.56</v>
      </c>
      <c r="M3875" s="646" t="s">
        <v>118</v>
      </c>
      <c r="N3875" s="657" t="s">
        <v>123</v>
      </c>
      <c r="O3875" s="646" t="s">
        <v>536</v>
      </c>
    </row>
    <row r="3876" spans="1:15">
      <c r="A3876" s="647">
        <v>3875</v>
      </c>
      <c r="B3876" s="647">
        <v>120160</v>
      </c>
      <c r="C3876" s="646" t="s">
        <v>180</v>
      </c>
      <c r="D3876" s="646">
        <v>99</v>
      </c>
      <c r="F3876" s="654" t="str">
        <f>IF(M3876="R",VLOOKUP(D3876,'Routes and Directions'!$A$2:$D$283,3,FALSE),VLOOKUP(D3876,'Routes and Directions'!$A$2:$D$283,4,FALSE))</f>
        <v>NB</v>
      </c>
      <c r="H3876" s="646">
        <v>0</v>
      </c>
      <c r="I3876" s="646">
        <v>7.9930000000000003</v>
      </c>
      <c r="K3876" s="646">
        <v>303.56</v>
      </c>
      <c r="L3876" s="646">
        <v>311.553</v>
      </c>
      <c r="M3876" s="646" t="s">
        <v>118</v>
      </c>
      <c r="N3876" s="657" t="s">
        <v>123</v>
      </c>
      <c r="O3876" s="646" t="s">
        <v>536</v>
      </c>
    </row>
    <row r="3877" spans="1:15">
      <c r="A3877" s="647">
        <v>3876</v>
      </c>
      <c r="B3877" s="647">
        <v>121885</v>
      </c>
      <c r="C3877" s="646" t="s">
        <v>180</v>
      </c>
      <c r="D3877" s="646">
        <v>99</v>
      </c>
      <c r="F3877" s="654" t="str">
        <f>IF(M3877="R",VLOOKUP(D3877,'Routes and Directions'!$A$2:$D$283,3,FALSE),VLOOKUP(D3877,'Routes and Directions'!$A$2:$D$283,4,FALSE))</f>
        <v>NB</v>
      </c>
      <c r="G3877" s="646" t="s">
        <v>118</v>
      </c>
      <c r="H3877" s="646">
        <v>7.9930000000000003</v>
      </c>
      <c r="I3877" s="646">
        <v>8.109</v>
      </c>
      <c r="K3877" s="646">
        <v>311.553</v>
      </c>
      <c r="L3877" s="646">
        <v>311.66899999999998</v>
      </c>
      <c r="M3877" s="646" t="s">
        <v>118</v>
      </c>
      <c r="N3877" s="657" t="s">
        <v>123</v>
      </c>
      <c r="O3877" s="646" t="s">
        <v>536</v>
      </c>
    </row>
    <row r="3878" spans="1:15">
      <c r="A3878" s="647">
        <v>3877</v>
      </c>
      <c r="B3878" s="647">
        <v>122010</v>
      </c>
      <c r="C3878" s="646" t="s">
        <v>180</v>
      </c>
      <c r="D3878" s="646">
        <v>99</v>
      </c>
      <c r="F3878" s="654" t="str">
        <f>IF(M3878="R",VLOOKUP(D3878,'Routes and Directions'!$A$2:$D$283,3,FALSE),VLOOKUP(D3878,'Routes and Directions'!$A$2:$D$283,4,FALSE))</f>
        <v>NB</v>
      </c>
      <c r="H3878" s="646">
        <v>8.1829999999999998</v>
      </c>
      <c r="I3878" s="646">
        <v>8.81</v>
      </c>
      <c r="K3878" s="646">
        <v>311.66899999999998</v>
      </c>
      <c r="L3878" s="646">
        <v>312.29599999999999</v>
      </c>
      <c r="M3878" s="646" t="s">
        <v>118</v>
      </c>
      <c r="N3878" s="657" t="s">
        <v>123</v>
      </c>
      <c r="O3878" s="646" t="s">
        <v>536</v>
      </c>
    </row>
    <row r="3879" spans="1:15">
      <c r="A3879" s="647">
        <v>3878</v>
      </c>
      <c r="B3879" s="647">
        <v>122010</v>
      </c>
      <c r="C3879" s="646" t="s">
        <v>180</v>
      </c>
      <c r="D3879" s="646">
        <v>99</v>
      </c>
      <c r="F3879" s="654" t="str">
        <f>IF(M3879="R",VLOOKUP(D3879,'Routes and Directions'!$A$2:$D$283,3,FALSE),VLOOKUP(D3879,'Routes and Directions'!$A$2:$D$283,4,FALSE))</f>
        <v>NB</v>
      </c>
      <c r="H3879" s="646">
        <v>8.81</v>
      </c>
      <c r="I3879" s="646">
        <v>13.821</v>
      </c>
      <c r="K3879" s="646">
        <v>312.29599999999999</v>
      </c>
      <c r="L3879" s="646">
        <v>317.30700000000002</v>
      </c>
      <c r="M3879" s="646" t="s">
        <v>118</v>
      </c>
      <c r="N3879" s="657" t="s">
        <v>115</v>
      </c>
      <c r="O3879" s="646" t="s">
        <v>536</v>
      </c>
    </row>
    <row r="3880" spans="1:15">
      <c r="A3880" s="647">
        <v>3879</v>
      </c>
      <c r="B3880" s="647">
        <v>122010</v>
      </c>
      <c r="C3880" s="646" t="s">
        <v>180</v>
      </c>
      <c r="D3880" s="646">
        <v>99</v>
      </c>
      <c r="F3880" s="654" t="str">
        <f>IF(M3880="R",VLOOKUP(D3880,'Routes and Directions'!$A$2:$D$283,3,FALSE),VLOOKUP(D3880,'Routes and Directions'!$A$2:$D$283,4,FALSE))</f>
        <v>NB</v>
      </c>
      <c r="H3880" s="646">
        <v>13.821</v>
      </c>
      <c r="I3880" s="646">
        <v>18.071000000000002</v>
      </c>
      <c r="K3880" s="646">
        <v>317.30700000000002</v>
      </c>
      <c r="L3880" s="646">
        <v>321.55700000000002</v>
      </c>
      <c r="M3880" s="646" t="s">
        <v>118</v>
      </c>
      <c r="N3880" s="657" t="s">
        <v>123</v>
      </c>
      <c r="O3880" s="646" t="s">
        <v>536</v>
      </c>
    </row>
    <row r="3881" spans="1:15">
      <c r="A3881" s="647">
        <v>3880</v>
      </c>
      <c r="B3881" s="647">
        <v>122010</v>
      </c>
      <c r="C3881" s="646" t="s">
        <v>180</v>
      </c>
      <c r="D3881" s="646">
        <v>99</v>
      </c>
      <c r="F3881" s="654" t="str">
        <f>IF(M3881="R",VLOOKUP(D3881,'Routes and Directions'!$A$2:$D$283,3,FALSE),VLOOKUP(D3881,'Routes and Directions'!$A$2:$D$283,4,FALSE))</f>
        <v>NB</v>
      </c>
      <c r="H3881" s="659">
        <v>18.071000000000002</v>
      </c>
      <c r="I3881" s="659">
        <v>19.584</v>
      </c>
      <c r="K3881" s="646">
        <v>321.55700000000002</v>
      </c>
      <c r="L3881" s="646">
        <v>323.07</v>
      </c>
      <c r="M3881" s="646" t="s">
        <v>118</v>
      </c>
      <c r="N3881" s="657" t="s">
        <v>115</v>
      </c>
      <c r="O3881" s="646" t="s">
        <v>536</v>
      </c>
    </row>
    <row r="3882" spans="1:15">
      <c r="A3882" s="647">
        <v>3881</v>
      </c>
      <c r="B3882" s="647">
        <v>123095</v>
      </c>
      <c r="C3882" s="646" t="s">
        <v>180</v>
      </c>
      <c r="D3882" s="646">
        <v>99</v>
      </c>
      <c r="F3882" s="654" t="str">
        <f>IF(M3882="R",VLOOKUP(D3882,'Routes and Directions'!$A$2:$D$283,3,FALSE),VLOOKUP(D3882,'Routes and Directions'!$A$2:$D$283,4,FALSE))</f>
        <v>NB</v>
      </c>
      <c r="G3882" s="646" t="s">
        <v>118</v>
      </c>
      <c r="H3882" s="659">
        <v>19.584</v>
      </c>
      <c r="I3882" s="659">
        <v>19.809999999999999</v>
      </c>
      <c r="K3882" s="646">
        <v>323.07</v>
      </c>
      <c r="L3882" s="646">
        <v>323.29599999999999</v>
      </c>
      <c r="M3882" s="646" t="s">
        <v>118</v>
      </c>
      <c r="N3882" s="657" t="s">
        <v>115</v>
      </c>
      <c r="O3882" s="646" t="s">
        <v>536</v>
      </c>
    </row>
    <row r="3883" spans="1:15">
      <c r="A3883" s="647">
        <v>3882</v>
      </c>
      <c r="B3883" s="647">
        <v>123340</v>
      </c>
      <c r="C3883" s="646" t="s">
        <v>180</v>
      </c>
      <c r="D3883" s="646">
        <v>99</v>
      </c>
      <c r="F3883" s="654" t="str">
        <f>IF(M3883="R",VLOOKUP(D3883,'Routes and Directions'!$A$2:$D$283,3,FALSE),VLOOKUP(D3883,'Routes and Directions'!$A$2:$D$283,4,FALSE))</f>
        <v>NB</v>
      </c>
      <c r="H3883" s="646">
        <v>19.856999999999999</v>
      </c>
      <c r="I3883" s="646">
        <v>21.312999999999999</v>
      </c>
      <c r="K3883" s="646">
        <v>323.29599999999999</v>
      </c>
      <c r="L3883" s="646">
        <v>324.75200000000001</v>
      </c>
      <c r="M3883" s="646" t="s">
        <v>118</v>
      </c>
      <c r="N3883" s="657" t="s">
        <v>115</v>
      </c>
      <c r="O3883" s="646" t="s">
        <v>536</v>
      </c>
    </row>
    <row r="3884" spans="1:15">
      <c r="A3884" s="647">
        <v>3883</v>
      </c>
      <c r="B3884" s="647">
        <v>123610</v>
      </c>
      <c r="C3884" s="646" t="s">
        <v>180</v>
      </c>
      <c r="D3884" s="646">
        <v>99</v>
      </c>
      <c r="F3884" s="654" t="str">
        <f>IF(M3884="R",VLOOKUP(D3884,'Routes and Directions'!$A$2:$D$283,3,FALSE),VLOOKUP(D3884,'Routes and Directions'!$A$2:$D$283,4,FALSE))</f>
        <v>NB</v>
      </c>
      <c r="H3884" s="646">
        <v>21.46</v>
      </c>
      <c r="I3884" s="646">
        <v>25.007999999999999</v>
      </c>
      <c r="K3884" s="646">
        <v>324.75200000000001</v>
      </c>
      <c r="L3884" s="646">
        <v>328.3</v>
      </c>
      <c r="M3884" s="646" t="s">
        <v>118</v>
      </c>
      <c r="N3884" s="657" t="s">
        <v>115</v>
      </c>
      <c r="O3884" s="646" t="s">
        <v>536</v>
      </c>
    </row>
    <row r="3885" spans="1:15">
      <c r="A3885" s="647">
        <v>3884</v>
      </c>
      <c r="B3885" s="647">
        <v>123610</v>
      </c>
      <c r="C3885" s="646" t="s">
        <v>180</v>
      </c>
      <c r="D3885" s="646">
        <v>99</v>
      </c>
      <c r="F3885" s="654" t="str">
        <f>IF(M3885="R",VLOOKUP(D3885,'Routes and Directions'!$A$2:$D$283,3,FALSE),VLOOKUP(D3885,'Routes and Directions'!$A$2:$D$283,4,FALSE))</f>
        <v>NB</v>
      </c>
      <c r="H3885" s="646">
        <v>25.007999999999999</v>
      </c>
      <c r="I3885" s="646">
        <v>25.728000000000002</v>
      </c>
      <c r="K3885" s="646">
        <v>328.3</v>
      </c>
      <c r="L3885" s="646">
        <v>329.02</v>
      </c>
      <c r="M3885" s="646" t="s">
        <v>118</v>
      </c>
      <c r="N3885" s="657" t="s">
        <v>123</v>
      </c>
      <c r="O3885" s="646" t="s">
        <v>536</v>
      </c>
    </row>
    <row r="3886" spans="1:15">
      <c r="A3886" s="647">
        <v>3885</v>
      </c>
      <c r="B3886" s="647">
        <v>123610</v>
      </c>
      <c r="C3886" s="646" t="s">
        <v>180</v>
      </c>
      <c r="D3886" s="646">
        <v>99</v>
      </c>
      <c r="F3886" s="654" t="str">
        <f>IF(M3886="R",VLOOKUP(D3886,'Routes and Directions'!$A$2:$D$283,3,FALSE),VLOOKUP(D3886,'Routes and Directions'!$A$2:$D$283,4,FALSE))</f>
        <v>NB</v>
      </c>
      <c r="H3886" s="646">
        <v>25.728000000000002</v>
      </c>
      <c r="I3886" s="646">
        <v>28.501999999999999</v>
      </c>
      <c r="K3886" s="646">
        <v>329.02</v>
      </c>
      <c r="L3886" s="646">
        <v>331.79399999999998</v>
      </c>
      <c r="M3886" s="646" t="s">
        <v>118</v>
      </c>
      <c r="N3886" s="657" t="s">
        <v>115</v>
      </c>
      <c r="O3886" s="646" t="s">
        <v>536</v>
      </c>
    </row>
    <row r="3887" spans="1:15">
      <c r="A3887" s="647">
        <v>3886</v>
      </c>
      <c r="B3887" s="647">
        <v>123610</v>
      </c>
      <c r="C3887" s="646" t="s">
        <v>180</v>
      </c>
      <c r="D3887" s="646">
        <v>99</v>
      </c>
      <c r="F3887" s="654" t="str">
        <f>IF(M3887="R",VLOOKUP(D3887,'Routes and Directions'!$A$2:$D$283,3,FALSE),VLOOKUP(D3887,'Routes and Directions'!$A$2:$D$283,4,FALSE))</f>
        <v>NB</v>
      </c>
      <c r="H3887" s="646">
        <v>28.501999999999999</v>
      </c>
      <c r="I3887" s="646">
        <v>30.632999999999999</v>
      </c>
      <c r="K3887" s="646">
        <v>331.79399999999998</v>
      </c>
      <c r="L3887" s="646">
        <v>333.92500000000001</v>
      </c>
      <c r="M3887" s="646" t="s">
        <v>118</v>
      </c>
      <c r="N3887" s="657" t="s">
        <v>123</v>
      </c>
      <c r="O3887" s="646" t="s">
        <v>536</v>
      </c>
    </row>
    <row r="3888" spans="1:15">
      <c r="A3888" s="647">
        <v>3887</v>
      </c>
      <c r="B3888" s="647">
        <v>126800</v>
      </c>
      <c r="C3888" s="646" t="s">
        <v>180</v>
      </c>
      <c r="D3888" s="646">
        <v>99</v>
      </c>
      <c r="F3888" s="654" t="str">
        <f>IF(M3888="R",VLOOKUP(D3888,'Routes and Directions'!$A$2:$D$283,3,FALSE),VLOOKUP(D3888,'Routes and Directions'!$A$2:$D$283,4,FALSE))</f>
        <v>NB</v>
      </c>
      <c r="G3888" s="646" t="s">
        <v>122</v>
      </c>
      <c r="H3888" s="646">
        <v>30.629000000000001</v>
      </c>
      <c r="I3888" s="646">
        <v>30.876999999999999</v>
      </c>
      <c r="K3888" s="646">
        <v>333.92500000000001</v>
      </c>
      <c r="L3888" s="646">
        <v>334.173</v>
      </c>
      <c r="M3888" s="646" t="s">
        <v>118</v>
      </c>
      <c r="N3888" s="657" t="s">
        <v>123</v>
      </c>
      <c r="O3888" s="646" t="s">
        <v>536</v>
      </c>
    </row>
    <row r="3889" spans="1:15">
      <c r="A3889" s="647">
        <v>3888</v>
      </c>
      <c r="B3889" s="647">
        <v>127000</v>
      </c>
      <c r="C3889" s="646" t="s">
        <v>180</v>
      </c>
      <c r="D3889" s="646">
        <v>99</v>
      </c>
      <c r="F3889" s="654" t="str">
        <f>IF(M3889="R",VLOOKUP(D3889,'Routes and Directions'!$A$2:$D$283,3,FALSE),VLOOKUP(D3889,'Routes and Directions'!$A$2:$D$283,4,FALSE))</f>
        <v>NB</v>
      </c>
      <c r="G3889" s="646" t="s">
        <v>118</v>
      </c>
      <c r="H3889" s="646">
        <v>30.876999999999999</v>
      </c>
      <c r="I3889" s="646">
        <v>34.972999999999999</v>
      </c>
      <c r="K3889" s="646">
        <v>334.173</v>
      </c>
      <c r="L3889" s="646">
        <v>338.26900000000001</v>
      </c>
      <c r="M3889" s="646" t="s">
        <v>118</v>
      </c>
      <c r="N3889" s="657" t="s">
        <v>123</v>
      </c>
      <c r="O3889" s="646" t="s">
        <v>536</v>
      </c>
    </row>
    <row r="3890" spans="1:15">
      <c r="A3890" s="647">
        <v>3889</v>
      </c>
      <c r="B3890" s="647">
        <v>128400</v>
      </c>
      <c r="C3890" s="646" t="s">
        <v>180</v>
      </c>
      <c r="D3890" s="646">
        <v>99</v>
      </c>
      <c r="F3890" s="654" t="str">
        <f>IF(M3890="R",VLOOKUP(D3890,'Routes and Directions'!$A$2:$D$283,3,FALSE),VLOOKUP(D3890,'Routes and Directions'!$A$2:$D$283,4,FALSE))</f>
        <v>NB</v>
      </c>
      <c r="G3890" s="646" t="s">
        <v>122</v>
      </c>
      <c r="H3890" s="646">
        <v>34.972999999999999</v>
      </c>
      <c r="I3890" s="646">
        <v>35.122</v>
      </c>
      <c r="K3890" s="646">
        <v>338.26900000000001</v>
      </c>
      <c r="L3890" s="646">
        <v>338.41800000000001</v>
      </c>
      <c r="M3890" s="646" t="s">
        <v>118</v>
      </c>
      <c r="N3890" s="657" t="s">
        <v>123</v>
      </c>
      <c r="O3890" s="646" t="s">
        <v>536</v>
      </c>
    </row>
    <row r="3891" spans="1:15">
      <c r="A3891" s="647">
        <v>3890</v>
      </c>
      <c r="B3891" s="647">
        <v>128400</v>
      </c>
      <c r="C3891" s="646" t="s">
        <v>180</v>
      </c>
      <c r="D3891" s="646">
        <v>99</v>
      </c>
      <c r="F3891" s="654" t="str">
        <f>IF(M3891="R",VLOOKUP(D3891,'Routes and Directions'!$A$2:$D$283,3,FALSE),VLOOKUP(D3891,'Routes and Directions'!$A$2:$D$283,4,FALSE))</f>
        <v>NB</v>
      </c>
      <c r="G3891" s="646" t="s">
        <v>122</v>
      </c>
      <c r="H3891" s="646">
        <v>35.122</v>
      </c>
      <c r="I3891" s="646">
        <v>36.155000000000001</v>
      </c>
      <c r="K3891" s="646">
        <v>338.41800000000001</v>
      </c>
      <c r="L3891" s="646">
        <v>339.45100000000002</v>
      </c>
      <c r="M3891" s="646" t="s">
        <v>118</v>
      </c>
      <c r="N3891" s="657" t="s">
        <v>115</v>
      </c>
      <c r="O3891" s="646" t="s">
        <v>536</v>
      </c>
    </row>
    <row r="3892" spans="1:15">
      <c r="A3892" s="647">
        <v>3891</v>
      </c>
      <c r="B3892" s="647">
        <v>129000</v>
      </c>
      <c r="C3892" s="646" t="s">
        <v>180</v>
      </c>
      <c r="D3892" s="646">
        <v>99</v>
      </c>
      <c r="F3892" s="654" t="str">
        <f>IF(M3892="R",VLOOKUP(D3892,'Routes and Directions'!$A$2:$D$283,3,FALSE),VLOOKUP(D3892,'Routes and Directions'!$A$2:$D$283,4,FALSE))</f>
        <v>NB</v>
      </c>
      <c r="H3892" s="646">
        <v>36.286000000000001</v>
      </c>
      <c r="I3892" s="646">
        <v>39.838000000000001</v>
      </c>
      <c r="K3892" s="646">
        <v>339.45100000000002</v>
      </c>
      <c r="L3892" s="646">
        <v>343.00299999999999</v>
      </c>
      <c r="M3892" s="646" t="s">
        <v>118</v>
      </c>
      <c r="N3892" s="657" t="s">
        <v>115</v>
      </c>
      <c r="O3892" s="646" t="s">
        <v>536</v>
      </c>
    </row>
    <row r="3893" spans="1:15">
      <c r="A3893" s="647">
        <v>3892</v>
      </c>
      <c r="B3893" s="647">
        <v>129000</v>
      </c>
      <c r="C3893" s="646" t="s">
        <v>180</v>
      </c>
      <c r="D3893" s="646">
        <v>99</v>
      </c>
      <c r="F3893" s="654" t="str">
        <f>IF(M3893="R",VLOOKUP(D3893,'Routes and Directions'!$A$2:$D$283,3,FALSE),VLOOKUP(D3893,'Routes and Directions'!$A$2:$D$283,4,FALSE))</f>
        <v>NB</v>
      </c>
      <c r="H3893" s="646">
        <v>39.838000000000001</v>
      </c>
      <c r="I3893" s="646">
        <v>40.970999999999997</v>
      </c>
      <c r="K3893" s="646">
        <v>343.00299999999999</v>
      </c>
      <c r="L3893" s="646">
        <v>344.13600000000002</v>
      </c>
      <c r="M3893" s="646" t="s">
        <v>118</v>
      </c>
      <c r="N3893" s="657" t="s">
        <v>123</v>
      </c>
      <c r="O3893" s="646" t="s">
        <v>536</v>
      </c>
    </row>
    <row r="3894" spans="1:15">
      <c r="A3894" s="647">
        <v>3893</v>
      </c>
      <c r="B3894" s="647">
        <v>129000</v>
      </c>
      <c r="C3894" s="646" t="s">
        <v>180</v>
      </c>
      <c r="D3894" s="646">
        <v>99</v>
      </c>
      <c r="F3894" s="654" t="str">
        <f>IF(M3894="R",VLOOKUP(D3894,'Routes and Directions'!$A$2:$D$283,3,FALSE),VLOOKUP(D3894,'Routes and Directions'!$A$2:$D$283,4,FALSE))</f>
        <v>NB</v>
      </c>
      <c r="H3894" s="646">
        <v>40.970999999999997</v>
      </c>
      <c r="I3894" s="646">
        <v>42.389000000000003</v>
      </c>
      <c r="K3894" s="646">
        <v>344.13600000000002</v>
      </c>
      <c r="L3894" s="646">
        <v>345.55399999999997</v>
      </c>
      <c r="M3894" s="646" t="s">
        <v>118</v>
      </c>
      <c r="N3894" s="657" t="s">
        <v>115</v>
      </c>
      <c r="O3894" s="646" t="s">
        <v>536</v>
      </c>
    </row>
    <row r="3895" spans="1:15">
      <c r="A3895" s="647">
        <v>3894</v>
      </c>
      <c r="B3895" s="647">
        <v>130300</v>
      </c>
      <c r="C3895" s="646" t="s">
        <v>165</v>
      </c>
      <c r="D3895" s="646">
        <v>99</v>
      </c>
      <c r="F3895" s="654" t="str">
        <f>IF(M3895="R",VLOOKUP(D3895,'Routes and Directions'!$A$2:$D$283,3,FALSE),VLOOKUP(D3895,'Routes and Directions'!$A$2:$D$283,4,FALSE))</f>
        <v>NB</v>
      </c>
      <c r="H3895" s="646">
        <v>0</v>
      </c>
      <c r="I3895" s="646">
        <v>2.6</v>
      </c>
      <c r="K3895" s="646">
        <v>345.55399999999997</v>
      </c>
      <c r="L3895" s="646">
        <v>348.154</v>
      </c>
      <c r="M3895" s="646" t="s">
        <v>118</v>
      </c>
      <c r="N3895" s="657" t="s">
        <v>115</v>
      </c>
      <c r="O3895" s="646" t="s">
        <v>536</v>
      </c>
    </row>
    <row r="3896" spans="1:15">
      <c r="A3896" s="647">
        <v>3895</v>
      </c>
      <c r="B3896" s="647">
        <v>130300</v>
      </c>
      <c r="C3896" s="646" t="s">
        <v>165</v>
      </c>
      <c r="D3896" s="646">
        <v>99</v>
      </c>
      <c r="F3896" s="654" t="str">
        <f>IF(M3896="R",VLOOKUP(D3896,'Routes and Directions'!$A$2:$D$283,3,FALSE),VLOOKUP(D3896,'Routes and Directions'!$A$2:$D$283,4,FALSE))</f>
        <v>NB</v>
      </c>
      <c r="H3896" s="646">
        <v>2.6</v>
      </c>
      <c r="I3896" s="646">
        <v>2.79</v>
      </c>
      <c r="K3896" s="646">
        <v>348.154</v>
      </c>
      <c r="L3896" s="646">
        <v>348.34399999999999</v>
      </c>
      <c r="M3896" s="646" t="s">
        <v>118</v>
      </c>
      <c r="N3896" s="657" t="s">
        <v>123</v>
      </c>
      <c r="O3896" s="646" t="s">
        <v>536</v>
      </c>
    </row>
    <row r="3897" spans="1:15">
      <c r="A3897" s="647">
        <v>3896</v>
      </c>
      <c r="B3897" s="647">
        <v>130300</v>
      </c>
      <c r="C3897" s="646" t="s">
        <v>165</v>
      </c>
      <c r="D3897" s="646">
        <v>99</v>
      </c>
      <c r="F3897" s="654" t="str">
        <f>IF(M3897="R",VLOOKUP(D3897,'Routes and Directions'!$A$2:$D$283,3,FALSE),VLOOKUP(D3897,'Routes and Directions'!$A$2:$D$283,4,FALSE))</f>
        <v>NB</v>
      </c>
      <c r="H3897" s="646">
        <v>2.79</v>
      </c>
      <c r="I3897" s="646">
        <v>3.0259999999999998</v>
      </c>
      <c r="K3897" s="646">
        <v>348.34399999999999</v>
      </c>
      <c r="L3897" s="646">
        <v>348.58</v>
      </c>
      <c r="M3897" s="646" t="s">
        <v>118</v>
      </c>
      <c r="N3897" s="657" t="s">
        <v>115</v>
      </c>
      <c r="O3897" s="646" t="s">
        <v>536</v>
      </c>
    </row>
    <row r="3898" spans="1:15">
      <c r="A3898" s="647">
        <v>3897</v>
      </c>
      <c r="B3898" s="647">
        <v>131100</v>
      </c>
      <c r="C3898" s="646" t="s">
        <v>165</v>
      </c>
      <c r="D3898" s="646">
        <v>99</v>
      </c>
      <c r="F3898" s="654" t="str">
        <f>IF(M3898="R",VLOOKUP(D3898,'Routes and Directions'!$A$2:$D$283,3,FALSE),VLOOKUP(D3898,'Routes and Directions'!$A$2:$D$283,4,FALSE))</f>
        <v>NB</v>
      </c>
      <c r="G3898" s="646" t="s">
        <v>118</v>
      </c>
      <c r="H3898" s="646">
        <v>3.0259999999999998</v>
      </c>
      <c r="I3898" s="646">
        <v>3.13</v>
      </c>
      <c r="K3898" s="646">
        <v>348.58</v>
      </c>
      <c r="L3898" s="646">
        <v>348.68400000000003</v>
      </c>
      <c r="M3898" s="646" t="s">
        <v>118</v>
      </c>
      <c r="N3898" s="657" t="s">
        <v>115</v>
      </c>
      <c r="O3898" s="646" t="s">
        <v>536</v>
      </c>
    </row>
    <row r="3899" spans="1:15">
      <c r="A3899" s="647">
        <v>3898</v>
      </c>
      <c r="B3899" s="647">
        <v>131100</v>
      </c>
      <c r="C3899" s="646" t="s">
        <v>165</v>
      </c>
      <c r="D3899" s="646">
        <v>99</v>
      </c>
      <c r="F3899" s="654" t="str">
        <f>IF(M3899="R",VLOOKUP(D3899,'Routes and Directions'!$A$2:$D$283,3,FALSE),VLOOKUP(D3899,'Routes and Directions'!$A$2:$D$283,4,FALSE))</f>
        <v>NB</v>
      </c>
      <c r="G3899" s="646" t="s">
        <v>118</v>
      </c>
      <c r="H3899" s="646">
        <v>3.13</v>
      </c>
      <c r="I3899" s="646">
        <v>4.1159999999999997</v>
      </c>
      <c r="K3899" s="646">
        <v>348.68400000000003</v>
      </c>
      <c r="L3899" s="646">
        <v>349.67</v>
      </c>
      <c r="M3899" s="646" t="s">
        <v>118</v>
      </c>
      <c r="N3899" s="657" t="s">
        <v>123</v>
      </c>
      <c r="O3899" s="646" t="s">
        <v>536</v>
      </c>
    </row>
    <row r="3900" spans="1:15">
      <c r="A3900" s="647">
        <v>3899</v>
      </c>
      <c r="B3900" s="647">
        <v>131700</v>
      </c>
      <c r="C3900" s="646" t="s">
        <v>165</v>
      </c>
      <c r="D3900" s="646">
        <v>99</v>
      </c>
      <c r="F3900" s="654" t="str">
        <f>IF(M3900="R",VLOOKUP(D3900,'Routes and Directions'!$A$2:$D$283,3,FALSE),VLOOKUP(D3900,'Routes and Directions'!$A$2:$D$283,4,FALSE))</f>
        <v>NB</v>
      </c>
      <c r="H3900" s="646">
        <v>4.1159999999999997</v>
      </c>
      <c r="I3900" s="646">
        <v>4.1210000000000004</v>
      </c>
      <c r="K3900" s="646">
        <v>349.67</v>
      </c>
      <c r="L3900" s="646">
        <v>349.67500000000001</v>
      </c>
      <c r="M3900" s="646" t="s">
        <v>118</v>
      </c>
      <c r="N3900" s="657" t="s">
        <v>123</v>
      </c>
      <c r="O3900" s="646" t="s">
        <v>536</v>
      </c>
    </row>
    <row r="3901" spans="1:15">
      <c r="A3901" s="647">
        <v>3900</v>
      </c>
      <c r="B3901" s="647">
        <v>131700</v>
      </c>
      <c r="C3901" s="646" t="s">
        <v>165</v>
      </c>
      <c r="D3901" s="646">
        <v>99</v>
      </c>
      <c r="F3901" s="654" t="str">
        <f>IF(M3901="R",VLOOKUP(D3901,'Routes and Directions'!$A$2:$D$283,3,FALSE),VLOOKUP(D3901,'Routes and Directions'!$A$2:$D$283,4,FALSE))</f>
        <v>NB</v>
      </c>
      <c r="H3901" s="646">
        <v>4.1210000000000004</v>
      </c>
      <c r="I3901" s="646">
        <v>4.38</v>
      </c>
      <c r="K3901" s="646">
        <v>349.67500000000001</v>
      </c>
      <c r="L3901" s="646">
        <v>349.93400000000003</v>
      </c>
      <c r="M3901" s="646" t="s">
        <v>118</v>
      </c>
      <c r="N3901" s="657" t="s">
        <v>115</v>
      </c>
      <c r="O3901" s="646" t="s">
        <v>536</v>
      </c>
    </row>
    <row r="3902" spans="1:15">
      <c r="A3902" s="647">
        <v>3901</v>
      </c>
      <c r="B3902" s="647">
        <v>131700</v>
      </c>
      <c r="C3902" s="646" t="s">
        <v>165</v>
      </c>
      <c r="D3902" s="646">
        <v>99</v>
      </c>
      <c r="F3902" s="654" t="str">
        <f>IF(M3902="R",VLOOKUP(D3902,'Routes and Directions'!$A$2:$D$283,3,FALSE),VLOOKUP(D3902,'Routes and Directions'!$A$2:$D$283,4,FALSE))</f>
        <v>NB</v>
      </c>
      <c r="H3902" s="646">
        <v>4.38</v>
      </c>
      <c r="I3902" s="646">
        <v>4.55</v>
      </c>
      <c r="K3902" s="646">
        <v>349.93400000000003</v>
      </c>
      <c r="L3902" s="646">
        <v>350.10399999999998</v>
      </c>
      <c r="M3902" s="646" t="s">
        <v>118</v>
      </c>
      <c r="N3902" s="657" t="s">
        <v>123</v>
      </c>
      <c r="O3902" s="646" t="s">
        <v>536</v>
      </c>
    </row>
    <row r="3903" spans="1:15">
      <c r="A3903" s="647">
        <v>3902</v>
      </c>
      <c r="B3903" s="647">
        <v>131700</v>
      </c>
      <c r="C3903" s="646" t="s">
        <v>165</v>
      </c>
      <c r="D3903" s="646">
        <v>99</v>
      </c>
      <c r="F3903" s="654" t="str">
        <f>IF(M3903="R",VLOOKUP(D3903,'Routes and Directions'!$A$2:$D$283,3,FALSE),VLOOKUP(D3903,'Routes and Directions'!$A$2:$D$283,4,FALSE))</f>
        <v>NB</v>
      </c>
      <c r="H3903" s="646">
        <v>4.55</v>
      </c>
      <c r="I3903" s="646">
        <v>4.6219999999999999</v>
      </c>
      <c r="K3903" s="646">
        <v>350.10399999999998</v>
      </c>
      <c r="L3903" s="646">
        <v>350.17599999999999</v>
      </c>
      <c r="M3903" s="646" t="s">
        <v>118</v>
      </c>
      <c r="N3903" s="657" t="s">
        <v>115</v>
      </c>
      <c r="O3903" s="646" t="s">
        <v>536</v>
      </c>
    </row>
    <row r="3904" spans="1:15">
      <c r="A3904" s="647">
        <v>3903</v>
      </c>
      <c r="B3904" s="647">
        <v>131700</v>
      </c>
      <c r="C3904" s="646" t="s">
        <v>165</v>
      </c>
      <c r="D3904" s="646">
        <v>99</v>
      </c>
      <c r="F3904" s="654" t="str">
        <f>IF(M3904="R",VLOOKUP(D3904,'Routes and Directions'!$A$2:$D$283,3,FALSE),VLOOKUP(D3904,'Routes and Directions'!$A$2:$D$283,4,FALSE))</f>
        <v>NB</v>
      </c>
      <c r="H3904" s="646">
        <v>4.6219999999999999</v>
      </c>
      <c r="I3904" s="646">
        <v>4.718</v>
      </c>
      <c r="K3904" s="646">
        <v>350.17599999999999</v>
      </c>
      <c r="L3904" s="646">
        <v>350.27199999999999</v>
      </c>
      <c r="M3904" s="646" t="s">
        <v>118</v>
      </c>
      <c r="N3904" s="657" t="s">
        <v>123</v>
      </c>
      <c r="O3904" s="646" t="s">
        <v>536</v>
      </c>
    </row>
    <row r="3905" spans="1:15">
      <c r="A3905" s="647">
        <v>3904</v>
      </c>
      <c r="B3905" s="647">
        <v>131700</v>
      </c>
      <c r="C3905" s="646" t="s">
        <v>165</v>
      </c>
      <c r="D3905" s="646">
        <v>99</v>
      </c>
      <c r="F3905" s="654" t="str">
        <f>IF(M3905="R",VLOOKUP(D3905,'Routes and Directions'!$A$2:$D$283,3,FALSE),VLOOKUP(D3905,'Routes and Directions'!$A$2:$D$283,4,FALSE))</f>
        <v>NB</v>
      </c>
      <c r="H3905" s="646">
        <v>4.718</v>
      </c>
      <c r="I3905" s="646">
        <v>6.1139999999999999</v>
      </c>
      <c r="K3905" s="646">
        <v>350.27199999999999</v>
      </c>
      <c r="L3905" s="646">
        <v>351.66800000000001</v>
      </c>
      <c r="M3905" s="646" t="s">
        <v>118</v>
      </c>
      <c r="N3905" s="657" t="s">
        <v>115</v>
      </c>
      <c r="O3905" s="646" t="s">
        <v>536</v>
      </c>
    </row>
    <row r="3906" spans="1:15">
      <c r="A3906" s="647">
        <v>3905</v>
      </c>
      <c r="B3906" s="647">
        <v>131700</v>
      </c>
      <c r="C3906" s="646" t="s">
        <v>165</v>
      </c>
      <c r="D3906" s="646">
        <v>99</v>
      </c>
      <c r="F3906" s="654" t="str">
        <f>IF(M3906="R",VLOOKUP(D3906,'Routes and Directions'!$A$2:$D$283,3,FALSE),VLOOKUP(D3906,'Routes and Directions'!$A$2:$D$283,4,FALSE))</f>
        <v>NB</v>
      </c>
      <c r="H3906" s="646">
        <v>6.1139999999999999</v>
      </c>
      <c r="I3906" s="646">
        <v>6.2619999999999996</v>
      </c>
      <c r="K3906" s="646">
        <v>351.66800000000001</v>
      </c>
      <c r="L3906" s="646">
        <v>351.81599999999997</v>
      </c>
      <c r="M3906" s="646" t="s">
        <v>118</v>
      </c>
      <c r="N3906" s="657" t="s">
        <v>123</v>
      </c>
      <c r="O3906" s="646" t="s">
        <v>536</v>
      </c>
    </row>
    <row r="3907" spans="1:15">
      <c r="A3907" s="647">
        <v>3906</v>
      </c>
      <c r="B3907" s="647">
        <v>131700</v>
      </c>
      <c r="C3907" s="646" t="s">
        <v>165</v>
      </c>
      <c r="D3907" s="646">
        <v>99</v>
      </c>
      <c r="F3907" s="654" t="str">
        <f>IF(M3907="R",VLOOKUP(D3907,'Routes and Directions'!$A$2:$D$283,3,FALSE),VLOOKUP(D3907,'Routes and Directions'!$A$2:$D$283,4,FALSE))</f>
        <v>NB</v>
      </c>
      <c r="H3907" s="646">
        <v>6.2619999999999996</v>
      </c>
      <c r="I3907" s="646">
        <v>6.5250000000000004</v>
      </c>
      <c r="K3907" s="646">
        <v>351.81599999999997</v>
      </c>
      <c r="L3907" s="646">
        <v>352.07900000000001</v>
      </c>
      <c r="M3907" s="646" t="s">
        <v>118</v>
      </c>
      <c r="N3907" s="657" t="s">
        <v>115</v>
      </c>
      <c r="O3907" s="646" t="s">
        <v>536</v>
      </c>
    </row>
    <row r="3908" spans="1:15">
      <c r="A3908" s="647">
        <v>3907</v>
      </c>
      <c r="B3908" s="647">
        <v>131700</v>
      </c>
      <c r="C3908" s="646" t="s">
        <v>165</v>
      </c>
      <c r="D3908" s="646">
        <v>99</v>
      </c>
      <c r="F3908" s="654" t="str">
        <f>IF(M3908="R",VLOOKUP(D3908,'Routes and Directions'!$A$2:$D$283,3,FALSE),VLOOKUP(D3908,'Routes and Directions'!$A$2:$D$283,4,FALSE))</f>
        <v>NB</v>
      </c>
      <c r="H3908" s="646">
        <v>6.5250000000000004</v>
      </c>
      <c r="I3908" s="646">
        <v>6.64</v>
      </c>
      <c r="K3908" s="646">
        <v>352.07900000000001</v>
      </c>
      <c r="L3908" s="646">
        <v>352.19400000000002</v>
      </c>
      <c r="M3908" s="646" t="s">
        <v>118</v>
      </c>
      <c r="N3908" s="657" t="s">
        <v>123</v>
      </c>
      <c r="O3908" s="646" t="s">
        <v>536</v>
      </c>
    </row>
    <row r="3909" spans="1:15">
      <c r="A3909" s="647">
        <v>3908</v>
      </c>
      <c r="B3909" s="647">
        <v>131700</v>
      </c>
      <c r="C3909" s="646" t="s">
        <v>165</v>
      </c>
      <c r="D3909" s="646">
        <v>99</v>
      </c>
      <c r="F3909" s="654" t="str">
        <f>IF(M3909="R",VLOOKUP(D3909,'Routes and Directions'!$A$2:$D$283,3,FALSE),VLOOKUP(D3909,'Routes and Directions'!$A$2:$D$283,4,FALSE))</f>
        <v>NB</v>
      </c>
      <c r="H3909" s="646">
        <v>6.64</v>
      </c>
      <c r="I3909" s="646">
        <v>6.88</v>
      </c>
      <c r="K3909" s="646">
        <v>352.19400000000002</v>
      </c>
      <c r="L3909" s="646">
        <v>352.43400000000003</v>
      </c>
      <c r="M3909" s="646" t="s">
        <v>118</v>
      </c>
      <c r="N3909" s="657" t="s">
        <v>115</v>
      </c>
      <c r="O3909" s="646" t="s">
        <v>536</v>
      </c>
    </row>
    <row r="3910" spans="1:15">
      <c r="A3910" s="647">
        <v>3909</v>
      </c>
      <c r="B3910" s="647">
        <v>131700</v>
      </c>
      <c r="C3910" s="646" t="s">
        <v>165</v>
      </c>
      <c r="D3910" s="646">
        <v>99</v>
      </c>
      <c r="F3910" s="654" t="str">
        <f>IF(M3910="R",VLOOKUP(D3910,'Routes and Directions'!$A$2:$D$283,3,FALSE),VLOOKUP(D3910,'Routes and Directions'!$A$2:$D$283,4,FALSE))</f>
        <v>NB</v>
      </c>
      <c r="H3910" s="646">
        <v>6.88</v>
      </c>
      <c r="I3910" s="646">
        <v>7.0149999999999997</v>
      </c>
      <c r="K3910" s="646">
        <v>352.43400000000003</v>
      </c>
      <c r="L3910" s="646">
        <v>352.56900000000002</v>
      </c>
      <c r="M3910" s="646" t="s">
        <v>118</v>
      </c>
      <c r="N3910" s="657" t="s">
        <v>123</v>
      </c>
      <c r="O3910" s="646" t="s">
        <v>536</v>
      </c>
    </row>
    <row r="3911" spans="1:15">
      <c r="A3911" s="647">
        <v>3910</v>
      </c>
      <c r="B3911" s="647">
        <v>131700</v>
      </c>
      <c r="C3911" s="646" t="s">
        <v>165</v>
      </c>
      <c r="D3911" s="646">
        <v>99</v>
      </c>
      <c r="F3911" s="654" t="str">
        <f>IF(M3911="R",VLOOKUP(D3911,'Routes and Directions'!$A$2:$D$283,3,FALSE),VLOOKUP(D3911,'Routes and Directions'!$A$2:$D$283,4,FALSE))</f>
        <v>NB</v>
      </c>
      <c r="H3911" s="646">
        <v>7.0149999999999997</v>
      </c>
      <c r="I3911" s="646">
        <v>21.632999999999999</v>
      </c>
      <c r="K3911" s="646">
        <v>352.56900000000002</v>
      </c>
      <c r="L3911" s="646">
        <v>367.18700000000001</v>
      </c>
      <c r="M3911" s="646" t="s">
        <v>118</v>
      </c>
      <c r="N3911" s="657" t="s">
        <v>115</v>
      </c>
      <c r="O3911" s="646" t="s">
        <v>536</v>
      </c>
    </row>
    <row r="3912" spans="1:15">
      <c r="A3912" s="647">
        <v>3911</v>
      </c>
      <c r="B3912" s="647">
        <v>131700</v>
      </c>
      <c r="C3912" s="646" t="s">
        <v>165</v>
      </c>
      <c r="D3912" s="646">
        <v>99</v>
      </c>
      <c r="F3912" s="654" t="str">
        <f>IF(M3912="R",VLOOKUP(D3912,'Routes and Directions'!$A$2:$D$283,3,FALSE),VLOOKUP(D3912,'Routes and Directions'!$A$2:$D$283,4,FALSE))</f>
        <v>NB</v>
      </c>
      <c r="H3912" s="646">
        <v>21.632999999999999</v>
      </c>
      <c r="I3912" s="646">
        <v>30.242999999999999</v>
      </c>
      <c r="K3912" s="646">
        <v>367.18700000000001</v>
      </c>
      <c r="L3912" s="646">
        <v>375.79700000000003</v>
      </c>
      <c r="M3912" s="646" t="s">
        <v>118</v>
      </c>
      <c r="N3912" s="657" t="s">
        <v>123</v>
      </c>
      <c r="O3912" s="646" t="s">
        <v>536</v>
      </c>
    </row>
    <row r="3913" spans="1:15">
      <c r="A3913" s="647">
        <v>3912</v>
      </c>
      <c r="B3913" s="647">
        <v>139700</v>
      </c>
      <c r="C3913" s="646" t="s">
        <v>165</v>
      </c>
      <c r="D3913" s="646">
        <v>99</v>
      </c>
      <c r="F3913" s="654" t="str">
        <f>IF(M3913="R",VLOOKUP(D3913,'Routes and Directions'!$A$2:$D$283,3,FALSE),VLOOKUP(D3913,'Routes and Directions'!$A$2:$D$283,4,FALSE))</f>
        <v>NB</v>
      </c>
      <c r="G3913" s="646" t="s">
        <v>118</v>
      </c>
      <c r="H3913" s="646">
        <v>30.242999999999999</v>
      </c>
      <c r="I3913" s="646">
        <v>37.322000000000003</v>
      </c>
      <c r="K3913" s="646">
        <v>375.79700000000003</v>
      </c>
      <c r="L3913" s="646">
        <v>382.87599999999998</v>
      </c>
      <c r="M3913" s="646" t="s">
        <v>118</v>
      </c>
      <c r="N3913" s="657" t="s">
        <v>123</v>
      </c>
      <c r="O3913" s="646" t="s">
        <v>536</v>
      </c>
    </row>
    <row r="3914" spans="1:15">
      <c r="A3914" s="647">
        <v>3913</v>
      </c>
      <c r="B3914" s="647">
        <v>145000</v>
      </c>
      <c r="C3914" s="646" t="s">
        <v>165</v>
      </c>
      <c r="D3914" s="646">
        <v>99</v>
      </c>
      <c r="F3914" s="654" t="str">
        <f>IF(M3914="R",VLOOKUP(D3914,'Routes and Directions'!$A$2:$D$283,3,FALSE),VLOOKUP(D3914,'Routes and Directions'!$A$2:$D$283,4,FALSE))</f>
        <v>NB</v>
      </c>
      <c r="G3914" s="646" t="s">
        <v>122</v>
      </c>
      <c r="H3914" s="646">
        <v>37.322000000000003</v>
      </c>
      <c r="I3914" s="646">
        <v>37.884</v>
      </c>
      <c r="K3914" s="646">
        <v>382.87599999999998</v>
      </c>
      <c r="L3914" s="646">
        <v>383.43799999999999</v>
      </c>
      <c r="M3914" s="646" t="s">
        <v>118</v>
      </c>
      <c r="N3914" s="657" t="s">
        <v>123</v>
      </c>
      <c r="O3914" s="646" t="s">
        <v>536</v>
      </c>
    </row>
    <row r="3915" spans="1:15">
      <c r="A3915" s="647">
        <v>3914</v>
      </c>
      <c r="B3915" s="647">
        <v>145000</v>
      </c>
      <c r="C3915" s="646" t="s">
        <v>165</v>
      </c>
      <c r="D3915" s="646">
        <v>99</v>
      </c>
      <c r="F3915" s="654" t="str">
        <f>IF(M3915="R",VLOOKUP(D3915,'Routes and Directions'!$A$2:$D$283,3,FALSE),VLOOKUP(D3915,'Routes and Directions'!$A$2:$D$283,4,FALSE))</f>
        <v>NB</v>
      </c>
      <c r="G3915" s="646" t="s">
        <v>122</v>
      </c>
      <c r="H3915" s="646">
        <v>37.884</v>
      </c>
      <c r="I3915" s="646">
        <v>38.378</v>
      </c>
      <c r="K3915" s="646">
        <v>383.43799999999999</v>
      </c>
      <c r="L3915" s="646">
        <v>383.93200000000002</v>
      </c>
      <c r="M3915" s="646" t="s">
        <v>118</v>
      </c>
      <c r="N3915" s="657" t="s">
        <v>115</v>
      </c>
      <c r="O3915" s="646" t="s">
        <v>536</v>
      </c>
    </row>
    <row r="3916" spans="1:15">
      <c r="A3916" s="647">
        <v>3915</v>
      </c>
      <c r="B3916" s="647">
        <v>145400</v>
      </c>
      <c r="C3916" s="646" t="s">
        <v>165</v>
      </c>
      <c r="D3916" s="646">
        <v>99</v>
      </c>
      <c r="F3916" s="654" t="str">
        <f>IF(M3916="R",VLOOKUP(D3916,'Routes and Directions'!$A$2:$D$283,3,FALSE),VLOOKUP(D3916,'Routes and Directions'!$A$2:$D$283,4,FALSE))</f>
        <v>NB</v>
      </c>
      <c r="H3916" s="646">
        <v>38.636000000000003</v>
      </c>
      <c r="I3916" s="646">
        <v>45.975000000000001</v>
      </c>
      <c r="K3916" s="646">
        <v>383.93200000000002</v>
      </c>
      <c r="L3916" s="646">
        <v>391.27100000000002</v>
      </c>
      <c r="M3916" s="646" t="s">
        <v>118</v>
      </c>
      <c r="N3916" s="657" t="s">
        <v>115</v>
      </c>
      <c r="O3916" s="646" t="s">
        <v>536</v>
      </c>
    </row>
    <row r="3917" spans="1:15">
      <c r="A3917" s="647">
        <v>3916</v>
      </c>
      <c r="B3917" s="647">
        <v>148200</v>
      </c>
      <c r="C3917" s="646" t="s">
        <v>174</v>
      </c>
      <c r="D3917" s="646">
        <v>99</v>
      </c>
      <c r="F3917" s="654" t="str">
        <f>IF(M3917="R",VLOOKUP(D3917,'Routes and Directions'!$A$2:$D$283,3,FALSE),VLOOKUP(D3917,'Routes and Directions'!$A$2:$D$283,4,FALSE))</f>
        <v>NB</v>
      </c>
      <c r="H3917" s="646">
        <v>0</v>
      </c>
      <c r="I3917" s="646">
        <v>11.839</v>
      </c>
      <c r="K3917" s="646">
        <v>391.27100000000002</v>
      </c>
      <c r="L3917" s="646">
        <v>403.11</v>
      </c>
      <c r="M3917" s="646" t="s">
        <v>118</v>
      </c>
      <c r="N3917" s="657" t="s">
        <v>115</v>
      </c>
      <c r="O3917" s="646" t="s">
        <v>536</v>
      </c>
    </row>
    <row r="3918" spans="1:15">
      <c r="A3918" s="647">
        <v>3917</v>
      </c>
      <c r="B3918" s="647">
        <v>148200</v>
      </c>
      <c r="C3918" s="646" t="s">
        <v>174</v>
      </c>
      <c r="D3918" s="646">
        <v>99</v>
      </c>
      <c r="F3918" s="654" t="str">
        <f>IF(M3918="R",VLOOKUP(D3918,'Routes and Directions'!$A$2:$D$283,3,FALSE),VLOOKUP(D3918,'Routes and Directions'!$A$2:$D$283,4,FALSE))</f>
        <v>NB</v>
      </c>
      <c r="H3918" s="646">
        <v>11.839</v>
      </c>
      <c r="I3918" s="646">
        <v>12.323</v>
      </c>
      <c r="K3918" s="646">
        <v>403.11</v>
      </c>
      <c r="L3918" s="646">
        <v>403.59399999999999</v>
      </c>
      <c r="M3918" s="646" t="s">
        <v>118</v>
      </c>
      <c r="N3918" s="657" t="s">
        <v>123</v>
      </c>
      <c r="O3918" s="646" t="s">
        <v>536</v>
      </c>
    </row>
    <row r="3919" spans="1:15">
      <c r="A3919" s="647">
        <v>3918</v>
      </c>
      <c r="B3919" s="647">
        <v>148200</v>
      </c>
      <c r="C3919" s="646" t="s">
        <v>174</v>
      </c>
      <c r="D3919" s="646">
        <v>99</v>
      </c>
      <c r="F3919" s="654" t="str">
        <f>IF(M3919="R",VLOOKUP(D3919,'Routes and Directions'!$A$2:$D$283,3,FALSE),VLOOKUP(D3919,'Routes and Directions'!$A$2:$D$283,4,FALSE))</f>
        <v>NB</v>
      </c>
      <c r="H3919" s="646">
        <v>12.323</v>
      </c>
      <c r="I3919" s="646">
        <v>19.559000000000001</v>
      </c>
      <c r="K3919" s="646">
        <v>403.59399999999999</v>
      </c>
      <c r="L3919" s="646">
        <v>410.83</v>
      </c>
      <c r="M3919" s="646" t="s">
        <v>118</v>
      </c>
      <c r="N3919" s="657" t="s">
        <v>115</v>
      </c>
      <c r="O3919" s="646" t="s">
        <v>536</v>
      </c>
    </row>
    <row r="3920" spans="1:15">
      <c r="A3920" s="647">
        <v>3919</v>
      </c>
      <c r="B3920" s="647">
        <v>148200</v>
      </c>
      <c r="C3920" s="646" t="s">
        <v>174</v>
      </c>
      <c r="D3920" s="646">
        <v>99</v>
      </c>
      <c r="F3920" s="654" t="str">
        <f>IF(M3920="R",VLOOKUP(D3920,'Routes and Directions'!$A$2:$D$283,3,FALSE),VLOOKUP(D3920,'Routes and Directions'!$A$2:$D$283,4,FALSE))</f>
        <v>NB</v>
      </c>
      <c r="H3920" s="646">
        <v>19.559000000000001</v>
      </c>
      <c r="I3920" s="646">
        <v>19.866</v>
      </c>
      <c r="K3920" s="646">
        <v>410.83</v>
      </c>
      <c r="L3920" s="646">
        <v>411.137</v>
      </c>
      <c r="M3920" s="646" t="s">
        <v>118</v>
      </c>
      <c r="N3920" s="657" t="s">
        <v>123</v>
      </c>
      <c r="O3920" s="646" t="s">
        <v>536</v>
      </c>
    </row>
    <row r="3921" spans="1:15">
      <c r="A3921" s="647">
        <v>3920</v>
      </c>
      <c r="B3921" s="647">
        <v>148200</v>
      </c>
      <c r="C3921" s="646" t="s">
        <v>174</v>
      </c>
      <c r="D3921" s="646">
        <v>99</v>
      </c>
      <c r="F3921" s="654" t="str">
        <f>IF(M3921="R",VLOOKUP(D3921,'Routes and Directions'!$A$2:$D$283,3,FALSE),VLOOKUP(D3921,'Routes and Directions'!$A$2:$D$283,4,FALSE))</f>
        <v>NB</v>
      </c>
      <c r="H3921" s="646">
        <v>19.866</v>
      </c>
      <c r="I3921" s="646">
        <v>24.943000000000001</v>
      </c>
      <c r="K3921" s="646">
        <v>411.137</v>
      </c>
      <c r="L3921" s="646">
        <v>416.214</v>
      </c>
      <c r="M3921" s="646" t="s">
        <v>118</v>
      </c>
      <c r="N3921" s="657" t="s">
        <v>115</v>
      </c>
      <c r="O3921" s="646" t="s">
        <v>536</v>
      </c>
    </row>
    <row r="3922" spans="1:15">
      <c r="A3922" s="647">
        <v>3921</v>
      </c>
      <c r="B3922" s="647">
        <v>100</v>
      </c>
      <c r="C3922" s="646" t="s">
        <v>198</v>
      </c>
      <c r="D3922" s="646">
        <v>99</v>
      </c>
      <c r="F3922" s="654" t="str">
        <f>IF(M3922="R",VLOOKUP(D3922,'Routes and Directions'!$A$2:$D$283,3,FALSE),VLOOKUP(D3922,'Routes and Directions'!$A$2:$D$283,4,FALSE))</f>
        <v>SB</v>
      </c>
      <c r="G3922" s="646" t="s">
        <v>121</v>
      </c>
      <c r="H3922" s="646">
        <v>0</v>
      </c>
      <c r="I3922" s="646">
        <v>0.82199999999999995</v>
      </c>
      <c r="K3922" s="646">
        <v>0</v>
      </c>
      <c r="L3922" s="646">
        <v>0.82199999999999995</v>
      </c>
      <c r="M3922" s="646" t="s">
        <v>121</v>
      </c>
      <c r="N3922" s="657" t="s">
        <v>123</v>
      </c>
      <c r="O3922" s="646" t="s">
        <v>537</v>
      </c>
    </row>
    <row r="3923" spans="1:15">
      <c r="A3923" s="647">
        <v>3922</v>
      </c>
      <c r="B3923" s="647">
        <v>700</v>
      </c>
      <c r="C3923" s="646" t="s">
        <v>198</v>
      </c>
      <c r="D3923" s="646">
        <v>99</v>
      </c>
      <c r="F3923" s="654" t="str">
        <f>IF(M3923="R",VLOOKUP(D3923,'Routes and Directions'!$A$2:$D$283,3,FALSE),VLOOKUP(D3923,'Routes and Directions'!$A$2:$D$283,4,FALSE))</f>
        <v>SB</v>
      </c>
      <c r="H3923" s="646">
        <v>0</v>
      </c>
      <c r="I3923" s="646">
        <v>28.055</v>
      </c>
      <c r="K3923" s="646">
        <v>0.82199999999999995</v>
      </c>
      <c r="L3923" s="646">
        <v>28.876999999999999</v>
      </c>
      <c r="M3923" s="646" t="s">
        <v>121</v>
      </c>
      <c r="N3923" s="657" t="s">
        <v>123</v>
      </c>
      <c r="O3923" s="646" t="s">
        <v>537</v>
      </c>
    </row>
    <row r="3924" spans="1:15">
      <c r="A3924" s="647">
        <v>3923</v>
      </c>
      <c r="B3924" s="647">
        <v>10000</v>
      </c>
      <c r="C3924" s="646" t="s">
        <v>198</v>
      </c>
      <c r="D3924" s="646">
        <v>99</v>
      </c>
      <c r="F3924" s="654" t="str">
        <f>IF(M3924="R",VLOOKUP(D3924,'Routes and Directions'!$A$2:$D$283,3,FALSE),VLOOKUP(D3924,'Routes and Directions'!$A$2:$D$283,4,FALSE))</f>
        <v>SB</v>
      </c>
      <c r="G3924" s="646" t="s">
        <v>118</v>
      </c>
      <c r="H3924" s="646">
        <v>28.055</v>
      </c>
      <c r="I3924" s="646">
        <v>31.212</v>
      </c>
      <c r="K3924" s="646">
        <v>28.876999999999999</v>
      </c>
      <c r="L3924" s="646">
        <v>32.033999999999999</v>
      </c>
      <c r="M3924" s="646" t="s">
        <v>121</v>
      </c>
      <c r="N3924" s="657" t="s">
        <v>123</v>
      </c>
      <c r="O3924" s="646" t="s">
        <v>537</v>
      </c>
    </row>
    <row r="3925" spans="1:15">
      <c r="A3925" s="647">
        <v>3924</v>
      </c>
      <c r="B3925" s="647">
        <v>11400</v>
      </c>
      <c r="C3925" s="646" t="s">
        <v>198</v>
      </c>
      <c r="D3925" s="646">
        <v>99</v>
      </c>
      <c r="F3925" s="654" t="str">
        <f>IF(M3925="R",VLOOKUP(D3925,'Routes and Directions'!$A$2:$D$283,3,FALSE),VLOOKUP(D3925,'Routes and Directions'!$A$2:$D$283,4,FALSE))</f>
        <v>SB</v>
      </c>
      <c r="H3925" s="646">
        <v>31.184999999999999</v>
      </c>
      <c r="I3925" s="646">
        <v>38.719000000000001</v>
      </c>
      <c r="K3925" s="646">
        <v>32.033999999999999</v>
      </c>
      <c r="L3925" s="646">
        <v>39.567999999999998</v>
      </c>
      <c r="M3925" s="646" t="s">
        <v>121</v>
      </c>
      <c r="N3925" s="657" t="s">
        <v>123</v>
      </c>
      <c r="O3925" s="646" t="s">
        <v>537</v>
      </c>
    </row>
    <row r="3926" spans="1:15">
      <c r="A3926" s="647">
        <v>3925</v>
      </c>
      <c r="B3926" s="647">
        <v>12800</v>
      </c>
      <c r="C3926" s="646" t="s">
        <v>198</v>
      </c>
      <c r="D3926" s="646">
        <v>99</v>
      </c>
      <c r="F3926" s="654" t="str">
        <f>IF(M3926="R",VLOOKUP(D3926,'Routes and Directions'!$A$2:$D$283,3,FALSE),VLOOKUP(D3926,'Routes and Directions'!$A$2:$D$283,4,FALSE))</f>
        <v>SB</v>
      </c>
      <c r="G3926" s="646" t="s">
        <v>118</v>
      </c>
      <c r="H3926" s="646">
        <v>38.719000000000001</v>
      </c>
      <c r="I3926" s="646">
        <v>39.518000000000001</v>
      </c>
      <c r="K3926" s="646">
        <v>39.567999999999998</v>
      </c>
      <c r="L3926" s="646">
        <v>40.366999999999997</v>
      </c>
      <c r="M3926" s="646" t="s">
        <v>121</v>
      </c>
      <c r="N3926" s="657" t="s">
        <v>123</v>
      </c>
      <c r="O3926" s="646" t="s">
        <v>537</v>
      </c>
    </row>
    <row r="3927" spans="1:15">
      <c r="A3927" s="647">
        <v>3926</v>
      </c>
      <c r="B3927" s="647">
        <v>13100</v>
      </c>
      <c r="C3927" s="646" t="s">
        <v>198</v>
      </c>
      <c r="D3927" s="646">
        <v>99</v>
      </c>
      <c r="F3927" s="654" t="str">
        <f>IF(M3927="R",VLOOKUP(D3927,'Routes and Directions'!$A$2:$D$283,3,FALSE),VLOOKUP(D3927,'Routes and Directions'!$A$2:$D$283,4,FALSE))</f>
        <v>SB</v>
      </c>
      <c r="H3927" s="646">
        <v>39.521999999999998</v>
      </c>
      <c r="I3927" s="646">
        <v>40.753999999999998</v>
      </c>
      <c r="K3927" s="646">
        <v>40.366999999999997</v>
      </c>
      <c r="L3927" s="646">
        <v>41.598999999999997</v>
      </c>
      <c r="M3927" s="646" t="s">
        <v>121</v>
      </c>
      <c r="N3927" s="657" t="s">
        <v>123</v>
      </c>
      <c r="O3927" s="646" t="s">
        <v>537</v>
      </c>
    </row>
    <row r="3928" spans="1:15">
      <c r="A3928" s="647">
        <v>3927</v>
      </c>
      <c r="B3928" s="647">
        <v>13400</v>
      </c>
      <c r="C3928" s="646" t="s">
        <v>198</v>
      </c>
      <c r="D3928" s="646">
        <v>99</v>
      </c>
      <c r="F3928" s="654" t="str">
        <f>IF(M3928="R",VLOOKUP(D3928,'Routes and Directions'!$A$2:$D$283,3,FALSE),VLOOKUP(D3928,'Routes and Directions'!$A$2:$D$283,4,FALSE))</f>
        <v>SB</v>
      </c>
      <c r="G3928" s="646" t="s">
        <v>118</v>
      </c>
      <c r="H3928" s="646">
        <v>40.753999999999998</v>
      </c>
      <c r="I3928" s="646">
        <v>41.585000000000001</v>
      </c>
      <c r="K3928" s="646">
        <v>41.598999999999997</v>
      </c>
      <c r="L3928" s="646">
        <v>42.43</v>
      </c>
      <c r="M3928" s="646" t="s">
        <v>121</v>
      </c>
      <c r="N3928" s="657" t="s">
        <v>123</v>
      </c>
      <c r="O3928" s="646" t="s">
        <v>537</v>
      </c>
    </row>
    <row r="3929" spans="1:15">
      <c r="A3929" s="647">
        <v>3928</v>
      </c>
      <c r="B3929" s="647">
        <v>13700</v>
      </c>
      <c r="C3929" s="646" t="s">
        <v>198</v>
      </c>
      <c r="D3929" s="646">
        <v>99</v>
      </c>
      <c r="F3929" s="654" t="str">
        <f>IF(M3929="R",VLOOKUP(D3929,'Routes and Directions'!$A$2:$D$283,3,FALSE),VLOOKUP(D3929,'Routes and Directions'!$A$2:$D$283,4,FALSE))</f>
        <v>SB</v>
      </c>
      <c r="H3929" s="646">
        <v>41.57</v>
      </c>
      <c r="I3929" s="646">
        <v>42.802999999999997</v>
      </c>
      <c r="K3929" s="646">
        <v>42.43</v>
      </c>
      <c r="L3929" s="646">
        <v>43.662999999999997</v>
      </c>
      <c r="M3929" s="646" t="s">
        <v>121</v>
      </c>
      <c r="N3929" s="657" t="s">
        <v>123</v>
      </c>
      <c r="O3929" s="646" t="s">
        <v>537</v>
      </c>
    </row>
    <row r="3930" spans="1:15">
      <c r="A3930" s="647">
        <v>3929</v>
      </c>
      <c r="B3930" s="647">
        <v>14450</v>
      </c>
      <c r="C3930" s="646" t="s">
        <v>198</v>
      </c>
      <c r="D3930" s="646">
        <v>99</v>
      </c>
      <c r="F3930" s="654" t="str">
        <f>IF(M3930="R",VLOOKUP(D3930,'Routes and Directions'!$A$2:$D$283,3,FALSE),VLOOKUP(D3930,'Routes and Directions'!$A$2:$D$283,4,FALSE))</f>
        <v>SB</v>
      </c>
      <c r="H3930" s="646">
        <v>42.802999999999997</v>
      </c>
      <c r="I3930" s="646">
        <v>42.881</v>
      </c>
      <c r="J3930" s="646" t="s">
        <v>121</v>
      </c>
      <c r="K3930" s="646">
        <v>43.662999999999997</v>
      </c>
      <c r="L3930" s="646">
        <v>43.741</v>
      </c>
      <c r="M3930" s="646" t="s">
        <v>121</v>
      </c>
      <c r="N3930" s="657" t="s">
        <v>121</v>
      </c>
      <c r="O3930" s="646" t="s">
        <v>537</v>
      </c>
    </row>
    <row r="3931" spans="1:15">
      <c r="A3931" s="647">
        <v>3930</v>
      </c>
      <c r="B3931" s="647">
        <v>14490</v>
      </c>
      <c r="C3931" s="646" t="s">
        <v>198</v>
      </c>
      <c r="D3931" s="646">
        <v>99</v>
      </c>
      <c r="F3931" s="654" t="str">
        <f>IF(M3931="R",VLOOKUP(D3931,'Routes and Directions'!$A$2:$D$283,3,FALSE),VLOOKUP(D3931,'Routes and Directions'!$A$2:$D$283,4,FALSE))</f>
        <v>SB</v>
      </c>
      <c r="G3931" s="646" t="s">
        <v>118</v>
      </c>
      <c r="H3931" s="646">
        <v>42.881</v>
      </c>
      <c r="I3931" s="646">
        <v>43.926000000000002</v>
      </c>
      <c r="J3931" s="646" t="s">
        <v>121</v>
      </c>
      <c r="K3931" s="646">
        <v>43.741</v>
      </c>
      <c r="L3931" s="646">
        <v>44.786000000000001</v>
      </c>
      <c r="M3931" s="646" t="s">
        <v>121</v>
      </c>
      <c r="N3931" s="657" t="s">
        <v>121</v>
      </c>
      <c r="O3931" s="646" t="s">
        <v>537</v>
      </c>
    </row>
    <row r="3932" spans="1:15">
      <c r="A3932" s="647">
        <v>3931</v>
      </c>
      <c r="B3932" s="647">
        <v>15100</v>
      </c>
      <c r="C3932" s="646" t="s">
        <v>198</v>
      </c>
      <c r="D3932" s="646">
        <v>99</v>
      </c>
      <c r="F3932" s="654" t="str">
        <f>IF(M3932="R",VLOOKUP(D3932,'Routes and Directions'!$A$2:$D$283,3,FALSE),VLOOKUP(D3932,'Routes and Directions'!$A$2:$D$283,4,FALSE))</f>
        <v>SB</v>
      </c>
      <c r="H3932" s="646">
        <v>43.951000000000001</v>
      </c>
      <c r="I3932" s="646">
        <v>46.816000000000003</v>
      </c>
      <c r="K3932" s="646">
        <v>44.786000000000001</v>
      </c>
      <c r="L3932" s="646">
        <v>47.651000000000003</v>
      </c>
      <c r="M3932" s="646" t="s">
        <v>121</v>
      </c>
      <c r="N3932" s="657" t="s">
        <v>123</v>
      </c>
      <c r="O3932" s="646" t="s">
        <v>537</v>
      </c>
    </row>
    <row r="3933" spans="1:15">
      <c r="A3933" s="647">
        <v>3932</v>
      </c>
      <c r="B3933" s="647">
        <v>16600</v>
      </c>
      <c r="C3933" s="646" t="s">
        <v>198</v>
      </c>
      <c r="D3933" s="646">
        <v>99</v>
      </c>
      <c r="F3933" s="654" t="str">
        <f>IF(M3933="R",VLOOKUP(D3933,'Routes and Directions'!$A$2:$D$283,3,FALSE),VLOOKUP(D3933,'Routes and Directions'!$A$2:$D$283,4,FALSE))</f>
        <v>SB</v>
      </c>
      <c r="G3933" s="646" t="s">
        <v>118</v>
      </c>
      <c r="H3933" s="646">
        <v>46.816000000000003</v>
      </c>
      <c r="I3933" s="646">
        <v>47.938000000000002</v>
      </c>
      <c r="K3933" s="646">
        <v>47.651000000000003</v>
      </c>
      <c r="L3933" s="646">
        <v>48.773000000000003</v>
      </c>
      <c r="M3933" s="646" t="s">
        <v>121</v>
      </c>
      <c r="N3933" s="657" t="s">
        <v>123</v>
      </c>
      <c r="O3933" s="646" t="s">
        <v>537</v>
      </c>
    </row>
    <row r="3934" spans="1:15">
      <c r="A3934" s="647">
        <v>3933</v>
      </c>
      <c r="B3934" s="647">
        <v>16800</v>
      </c>
      <c r="C3934" s="646" t="s">
        <v>198</v>
      </c>
      <c r="D3934" s="646">
        <v>99</v>
      </c>
      <c r="F3934" s="654" t="str">
        <f>IF(M3934="R",VLOOKUP(D3934,'Routes and Directions'!$A$2:$D$283,3,FALSE),VLOOKUP(D3934,'Routes and Directions'!$A$2:$D$283,4,FALSE))</f>
        <v>SB</v>
      </c>
      <c r="H3934" s="646">
        <v>47.938000000000002</v>
      </c>
      <c r="I3934" s="646">
        <v>57.581000000000003</v>
      </c>
      <c r="K3934" s="646">
        <v>48.773000000000003</v>
      </c>
      <c r="L3934" s="646">
        <v>58.415999999999997</v>
      </c>
      <c r="M3934" s="646" t="s">
        <v>121</v>
      </c>
      <c r="N3934" s="657" t="s">
        <v>123</v>
      </c>
      <c r="O3934" s="646" t="s">
        <v>537</v>
      </c>
    </row>
    <row r="3935" spans="1:15">
      <c r="A3935" s="647">
        <v>3934</v>
      </c>
      <c r="B3935" s="647">
        <v>20700</v>
      </c>
      <c r="C3935" s="646" t="s">
        <v>202</v>
      </c>
      <c r="D3935" s="646">
        <v>99</v>
      </c>
      <c r="F3935" s="654" t="str">
        <f>IF(M3935="R",VLOOKUP(D3935,'Routes and Directions'!$A$2:$D$283,3,FALSE),VLOOKUP(D3935,'Routes and Directions'!$A$2:$D$283,4,FALSE))</f>
        <v>SB</v>
      </c>
      <c r="H3935" s="646">
        <v>0</v>
      </c>
      <c r="I3935" s="646">
        <v>37.177999999999997</v>
      </c>
      <c r="K3935" s="646">
        <v>58.415999999999997</v>
      </c>
      <c r="L3935" s="646">
        <v>95.593999999999994</v>
      </c>
      <c r="M3935" s="646" t="s">
        <v>121</v>
      </c>
      <c r="N3935" s="657" t="s">
        <v>123</v>
      </c>
      <c r="O3935" s="646" t="s">
        <v>537</v>
      </c>
    </row>
    <row r="3936" spans="1:15">
      <c r="A3936" s="647">
        <v>3935</v>
      </c>
      <c r="B3936" s="647">
        <v>29830</v>
      </c>
      <c r="C3936" s="646" t="s">
        <v>202</v>
      </c>
      <c r="D3936" s="646">
        <v>99</v>
      </c>
      <c r="F3936" s="654" t="str">
        <f>IF(M3936="R",VLOOKUP(D3936,'Routes and Directions'!$A$2:$D$283,3,FALSE),VLOOKUP(D3936,'Routes and Directions'!$A$2:$D$283,4,FALSE))</f>
        <v>SB</v>
      </c>
      <c r="G3936" s="646" t="s">
        <v>118</v>
      </c>
      <c r="H3936" s="646">
        <v>37.177999999999997</v>
      </c>
      <c r="I3936" s="646">
        <v>39.478999999999999</v>
      </c>
      <c r="K3936" s="646">
        <v>95.593999999999994</v>
      </c>
      <c r="L3936" s="646">
        <v>97.894999999999996</v>
      </c>
      <c r="M3936" s="646" t="s">
        <v>121</v>
      </c>
      <c r="N3936" s="657" t="s">
        <v>123</v>
      </c>
      <c r="O3936" s="646" t="s">
        <v>537</v>
      </c>
    </row>
    <row r="3937" spans="1:15">
      <c r="A3937" s="647">
        <v>3936</v>
      </c>
      <c r="B3937" s="647">
        <v>31390</v>
      </c>
      <c r="C3937" s="646" t="s">
        <v>202</v>
      </c>
      <c r="D3937" s="646">
        <v>99</v>
      </c>
      <c r="F3937" s="654" t="str">
        <f>IF(M3937="R",VLOOKUP(D3937,'Routes and Directions'!$A$2:$D$283,3,FALSE),VLOOKUP(D3937,'Routes and Directions'!$A$2:$D$283,4,FALSE))</f>
        <v>SB</v>
      </c>
      <c r="H3937" s="646">
        <v>39.505000000000003</v>
      </c>
      <c r="I3937" s="646">
        <v>53.231999999999999</v>
      </c>
      <c r="K3937" s="646">
        <v>97.894999999999996</v>
      </c>
      <c r="L3937" s="646">
        <v>111.622</v>
      </c>
      <c r="M3937" s="646" t="s">
        <v>121</v>
      </c>
      <c r="N3937" s="657" t="s">
        <v>123</v>
      </c>
      <c r="O3937" s="646" t="s">
        <v>537</v>
      </c>
    </row>
    <row r="3938" spans="1:15">
      <c r="A3938" s="647">
        <v>3937</v>
      </c>
      <c r="B3938" s="647">
        <v>35200</v>
      </c>
      <c r="C3938" s="646" t="s">
        <v>202</v>
      </c>
      <c r="D3938" s="646">
        <v>99</v>
      </c>
      <c r="F3938" s="654" t="str">
        <f>IF(M3938="R",VLOOKUP(D3938,'Routes and Directions'!$A$2:$D$283,3,FALSE),VLOOKUP(D3938,'Routes and Directions'!$A$2:$D$283,4,FALSE))</f>
        <v>SB</v>
      </c>
      <c r="G3938" s="646" t="s">
        <v>118</v>
      </c>
      <c r="H3938" s="646">
        <v>53.231999999999999</v>
      </c>
      <c r="I3938" s="646">
        <v>53.939</v>
      </c>
      <c r="K3938" s="646">
        <v>111.622</v>
      </c>
      <c r="L3938" s="646">
        <v>112.32899999999999</v>
      </c>
      <c r="M3938" s="646" t="s">
        <v>121</v>
      </c>
      <c r="N3938" s="657" t="s">
        <v>123</v>
      </c>
      <c r="O3938" s="646" t="s">
        <v>537</v>
      </c>
    </row>
    <row r="3939" spans="1:15">
      <c r="A3939" s="647">
        <v>3938</v>
      </c>
      <c r="B3939" s="647">
        <v>35700</v>
      </c>
      <c r="C3939" s="646" t="s">
        <v>197</v>
      </c>
      <c r="D3939" s="646">
        <v>99</v>
      </c>
      <c r="F3939" s="654" t="str">
        <f>IF(M3939="R",VLOOKUP(D3939,'Routes and Directions'!$A$2:$D$283,3,FALSE),VLOOKUP(D3939,'Routes and Directions'!$A$2:$D$283,4,FALSE))</f>
        <v>SB</v>
      </c>
      <c r="G3939" s="646" t="s">
        <v>118</v>
      </c>
      <c r="H3939" s="646">
        <v>0</v>
      </c>
      <c r="I3939" s="646">
        <v>6.1349999999999998</v>
      </c>
      <c r="K3939" s="646">
        <v>112.32899999999999</v>
      </c>
      <c r="L3939" s="646">
        <v>118.464</v>
      </c>
      <c r="M3939" s="646" t="s">
        <v>121</v>
      </c>
      <c r="N3939" s="657" t="s">
        <v>123</v>
      </c>
      <c r="O3939" s="646" t="s">
        <v>537</v>
      </c>
    </row>
    <row r="3940" spans="1:15">
      <c r="A3940" s="647">
        <v>3939</v>
      </c>
      <c r="B3940" s="647">
        <v>37900</v>
      </c>
      <c r="C3940" s="646" t="s">
        <v>197</v>
      </c>
      <c r="D3940" s="646">
        <v>99</v>
      </c>
      <c r="F3940" s="654" t="str">
        <f>IF(M3940="R",VLOOKUP(D3940,'Routes and Directions'!$A$2:$D$283,3,FALSE),VLOOKUP(D3940,'Routes and Directions'!$A$2:$D$283,4,FALSE))</f>
        <v>SB</v>
      </c>
      <c r="H3940" s="646">
        <v>6.149</v>
      </c>
      <c r="I3940" s="646">
        <v>31.609000000000002</v>
      </c>
      <c r="K3940" s="646">
        <v>118.464</v>
      </c>
      <c r="L3940" s="646">
        <v>143.92400000000001</v>
      </c>
      <c r="M3940" s="646" t="s">
        <v>121</v>
      </c>
      <c r="N3940" s="657" t="s">
        <v>123</v>
      </c>
      <c r="O3940" s="646" t="s">
        <v>537</v>
      </c>
    </row>
    <row r="3941" spans="1:15">
      <c r="A3941" s="647">
        <v>3940</v>
      </c>
      <c r="B3941" s="647">
        <v>49200</v>
      </c>
      <c r="C3941" s="646" t="s">
        <v>200</v>
      </c>
      <c r="D3941" s="646">
        <v>99</v>
      </c>
      <c r="F3941" s="654" t="str">
        <f>IF(M3941="R",VLOOKUP(D3941,'Routes and Directions'!$A$2:$D$283,3,FALSE),VLOOKUP(D3941,'Routes and Directions'!$A$2:$D$283,4,FALSE))</f>
        <v>SB</v>
      </c>
      <c r="H3941" s="646">
        <v>0</v>
      </c>
      <c r="I3941" s="646">
        <v>0.34200000000000003</v>
      </c>
      <c r="K3941" s="646">
        <v>143.92400000000001</v>
      </c>
      <c r="L3941" s="646">
        <v>144.26599999999999</v>
      </c>
      <c r="M3941" s="646" t="s">
        <v>121</v>
      </c>
      <c r="N3941" s="657" t="s">
        <v>123</v>
      </c>
      <c r="O3941" s="646" t="s">
        <v>537</v>
      </c>
    </row>
    <row r="3942" spans="1:15">
      <c r="A3942" s="647">
        <v>3941</v>
      </c>
      <c r="B3942" s="647">
        <v>49400</v>
      </c>
      <c r="C3942" s="646" t="s">
        <v>200</v>
      </c>
      <c r="D3942" s="646">
        <v>99</v>
      </c>
      <c r="F3942" s="654" t="str">
        <f>IF(M3942="R",VLOOKUP(D3942,'Routes and Directions'!$A$2:$D$283,3,FALSE),VLOOKUP(D3942,'Routes and Directions'!$A$2:$D$283,4,FALSE))</f>
        <v>SB</v>
      </c>
      <c r="G3942" s="646" t="s">
        <v>118</v>
      </c>
      <c r="H3942" s="646">
        <v>0.34200000000000003</v>
      </c>
      <c r="I3942" s="646">
        <v>1.3959999999999999</v>
      </c>
      <c r="K3942" s="646">
        <v>144.26599999999999</v>
      </c>
      <c r="L3942" s="646">
        <v>145.32</v>
      </c>
      <c r="M3942" s="646" t="s">
        <v>121</v>
      </c>
      <c r="N3942" s="657" t="s">
        <v>123</v>
      </c>
      <c r="O3942" s="646" t="s">
        <v>537</v>
      </c>
    </row>
    <row r="3943" spans="1:15">
      <c r="A3943" s="647">
        <v>3942</v>
      </c>
      <c r="B3943" s="647">
        <v>49700</v>
      </c>
      <c r="C3943" s="646" t="s">
        <v>200</v>
      </c>
      <c r="D3943" s="646">
        <v>99</v>
      </c>
      <c r="F3943" s="654" t="str">
        <f>IF(M3943="R",VLOOKUP(D3943,'Routes and Directions'!$A$2:$D$283,3,FALSE),VLOOKUP(D3943,'Routes and Directions'!$A$2:$D$283,4,FALSE))</f>
        <v>SB</v>
      </c>
      <c r="H3943" s="646">
        <v>1.3859999999999999</v>
      </c>
      <c r="I3943" s="646">
        <v>3.097</v>
      </c>
      <c r="K3943" s="646">
        <v>145.32</v>
      </c>
      <c r="L3943" s="646">
        <v>147.03100000000001</v>
      </c>
      <c r="M3943" s="646" t="s">
        <v>121</v>
      </c>
      <c r="N3943" s="657" t="s">
        <v>123</v>
      </c>
      <c r="O3943" s="646" t="s">
        <v>537</v>
      </c>
    </row>
    <row r="3944" spans="1:15">
      <c r="A3944" s="647">
        <v>3943</v>
      </c>
      <c r="B3944" s="647">
        <v>49900</v>
      </c>
      <c r="C3944" s="646" t="s">
        <v>200</v>
      </c>
      <c r="D3944" s="646">
        <v>99</v>
      </c>
      <c r="F3944" s="654" t="str">
        <f>IF(M3944="R",VLOOKUP(D3944,'Routes and Directions'!$A$2:$D$283,3,FALSE),VLOOKUP(D3944,'Routes and Directions'!$A$2:$D$283,4,FALSE))</f>
        <v>SB</v>
      </c>
      <c r="G3944" s="646" t="s">
        <v>118</v>
      </c>
      <c r="H3944" s="646">
        <v>3.097</v>
      </c>
      <c r="I3944" s="646">
        <v>3.99</v>
      </c>
      <c r="K3944" s="646">
        <v>147.03100000000001</v>
      </c>
      <c r="L3944" s="646">
        <v>147.92400000000001</v>
      </c>
      <c r="M3944" s="646" t="s">
        <v>121</v>
      </c>
      <c r="N3944" s="657" t="s">
        <v>123</v>
      </c>
      <c r="O3944" s="646" t="s">
        <v>537</v>
      </c>
    </row>
    <row r="3945" spans="1:15">
      <c r="A3945" s="647">
        <v>3944</v>
      </c>
      <c r="B3945" s="647">
        <v>50200</v>
      </c>
      <c r="C3945" s="646" t="s">
        <v>200</v>
      </c>
      <c r="D3945" s="646">
        <v>99</v>
      </c>
      <c r="F3945" s="654" t="str">
        <f>IF(M3945="R",VLOOKUP(D3945,'Routes and Directions'!$A$2:$D$283,3,FALSE),VLOOKUP(D3945,'Routes and Directions'!$A$2:$D$283,4,FALSE))</f>
        <v>SB</v>
      </c>
      <c r="H3945" s="646">
        <v>3.9870000000000001</v>
      </c>
      <c r="I3945" s="646">
        <v>7.0119999999999996</v>
      </c>
      <c r="K3945" s="646">
        <v>147.92400000000001</v>
      </c>
      <c r="L3945" s="646">
        <v>150.94900000000001</v>
      </c>
      <c r="M3945" s="646" t="s">
        <v>121</v>
      </c>
      <c r="N3945" s="657" t="s">
        <v>123</v>
      </c>
      <c r="O3945" s="646" t="s">
        <v>537</v>
      </c>
    </row>
    <row r="3946" spans="1:15">
      <c r="A3946" s="647">
        <v>3945</v>
      </c>
      <c r="B3946" s="647">
        <v>50800</v>
      </c>
      <c r="C3946" s="646" t="s">
        <v>200</v>
      </c>
      <c r="D3946" s="646">
        <v>99</v>
      </c>
      <c r="F3946" s="654" t="str">
        <f>IF(M3946="R",VLOOKUP(D3946,'Routes and Directions'!$A$2:$D$283,3,FALSE),VLOOKUP(D3946,'Routes and Directions'!$A$2:$D$283,4,FALSE))</f>
        <v>SB</v>
      </c>
      <c r="G3946" s="646" t="s">
        <v>118</v>
      </c>
      <c r="H3946" s="646">
        <v>7.0119999999999996</v>
      </c>
      <c r="I3946" s="646">
        <v>7.8710000000000004</v>
      </c>
      <c r="K3946" s="646">
        <v>150.94900000000001</v>
      </c>
      <c r="L3946" s="646">
        <v>151.80799999999999</v>
      </c>
      <c r="M3946" s="646" t="s">
        <v>121</v>
      </c>
      <c r="N3946" s="657" t="s">
        <v>123</v>
      </c>
      <c r="O3946" s="646" t="s">
        <v>537</v>
      </c>
    </row>
    <row r="3947" spans="1:15">
      <c r="A3947" s="647">
        <v>3946</v>
      </c>
      <c r="B3947" s="647">
        <v>51500</v>
      </c>
      <c r="C3947" s="646" t="s">
        <v>200</v>
      </c>
      <c r="D3947" s="646">
        <v>99</v>
      </c>
      <c r="F3947" s="654" t="str">
        <f>IF(M3947="R",VLOOKUP(D3947,'Routes and Directions'!$A$2:$D$283,3,FALSE),VLOOKUP(D3947,'Routes and Directions'!$A$2:$D$283,4,FALSE))</f>
        <v>SB</v>
      </c>
      <c r="H3947" s="646">
        <v>7.8650000000000002</v>
      </c>
      <c r="I3947" s="646">
        <v>13.801</v>
      </c>
      <c r="K3947" s="646">
        <v>151.80799999999999</v>
      </c>
      <c r="L3947" s="646">
        <v>157.744</v>
      </c>
      <c r="M3947" s="646" t="s">
        <v>121</v>
      </c>
      <c r="N3947" s="657" t="s">
        <v>123</v>
      </c>
      <c r="O3947" s="646" t="s">
        <v>537</v>
      </c>
    </row>
    <row r="3948" spans="1:15">
      <c r="A3948" s="647">
        <v>3947</v>
      </c>
      <c r="B3948" s="647">
        <v>54528</v>
      </c>
      <c r="C3948" s="646" t="s">
        <v>200</v>
      </c>
      <c r="D3948" s="646">
        <v>99</v>
      </c>
      <c r="F3948" s="654" t="str">
        <f>IF(M3948="R",VLOOKUP(D3948,'Routes and Directions'!$A$2:$D$283,3,FALSE),VLOOKUP(D3948,'Routes and Directions'!$A$2:$D$283,4,FALSE))</f>
        <v>SB</v>
      </c>
      <c r="G3948" s="646" t="s">
        <v>118</v>
      </c>
      <c r="H3948" s="646">
        <v>13.801</v>
      </c>
      <c r="I3948" s="646">
        <v>14.641999999999999</v>
      </c>
      <c r="K3948" s="646">
        <v>157.744</v>
      </c>
      <c r="L3948" s="646">
        <v>158.58500000000001</v>
      </c>
      <c r="M3948" s="646" t="s">
        <v>121</v>
      </c>
      <c r="N3948" s="657" t="s">
        <v>123</v>
      </c>
      <c r="O3948" s="646" t="s">
        <v>537</v>
      </c>
    </row>
    <row r="3949" spans="1:15">
      <c r="A3949" s="647">
        <v>3948</v>
      </c>
      <c r="B3949" s="647">
        <v>54554</v>
      </c>
      <c r="C3949" s="646" t="s">
        <v>200</v>
      </c>
      <c r="D3949" s="646">
        <v>99</v>
      </c>
      <c r="F3949" s="654" t="str">
        <f>IF(M3949="R",VLOOKUP(D3949,'Routes and Directions'!$A$2:$D$283,3,FALSE),VLOOKUP(D3949,'Routes and Directions'!$A$2:$D$283,4,FALSE))</f>
        <v>SB</v>
      </c>
      <c r="H3949" s="646">
        <v>14.638</v>
      </c>
      <c r="I3949" s="646">
        <v>15.911</v>
      </c>
      <c r="K3949" s="646">
        <v>158.58500000000001</v>
      </c>
      <c r="L3949" s="646">
        <v>159.858</v>
      </c>
      <c r="M3949" s="646" t="s">
        <v>121</v>
      </c>
      <c r="N3949" s="657" t="s">
        <v>123</v>
      </c>
      <c r="O3949" s="646" t="s">
        <v>537</v>
      </c>
    </row>
    <row r="3950" spans="1:15">
      <c r="A3950" s="647">
        <v>3949</v>
      </c>
      <c r="B3950" s="647">
        <v>54620</v>
      </c>
      <c r="C3950" s="646" t="s">
        <v>200</v>
      </c>
      <c r="D3950" s="646">
        <v>99</v>
      </c>
      <c r="F3950" s="654" t="str">
        <f>IF(M3950="R",VLOOKUP(D3950,'Routes and Directions'!$A$2:$D$283,3,FALSE),VLOOKUP(D3950,'Routes and Directions'!$A$2:$D$283,4,FALSE))</f>
        <v>SB</v>
      </c>
      <c r="G3950" s="646" t="s">
        <v>118</v>
      </c>
      <c r="H3950" s="646">
        <v>15.911</v>
      </c>
      <c r="I3950" s="646">
        <v>16.751000000000001</v>
      </c>
      <c r="K3950" s="646">
        <v>159.858</v>
      </c>
      <c r="L3950" s="646">
        <v>160.69800000000001</v>
      </c>
      <c r="M3950" s="646" t="s">
        <v>121</v>
      </c>
      <c r="N3950" s="657" t="s">
        <v>123</v>
      </c>
      <c r="O3950" s="646" t="s">
        <v>537</v>
      </c>
    </row>
    <row r="3951" spans="1:15">
      <c r="A3951" s="647">
        <v>3950</v>
      </c>
      <c r="B3951" s="647">
        <v>54740</v>
      </c>
      <c r="C3951" s="646" t="s">
        <v>200</v>
      </c>
      <c r="D3951" s="646">
        <v>99</v>
      </c>
      <c r="F3951" s="654" t="str">
        <f>IF(M3951="R",VLOOKUP(D3951,'Routes and Directions'!$A$2:$D$283,3,FALSE),VLOOKUP(D3951,'Routes and Directions'!$A$2:$D$283,4,FALSE))</f>
        <v>SB</v>
      </c>
      <c r="H3951" s="646">
        <v>16.731000000000002</v>
      </c>
      <c r="I3951" s="646">
        <v>17.899000000000001</v>
      </c>
      <c r="K3951" s="646">
        <v>160.69800000000001</v>
      </c>
      <c r="L3951" s="646">
        <v>161.86600000000001</v>
      </c>
      <c r="M3951" s="646" t="s">
        <v>121</v>
      </c>
      <c r="N3951" s="657" t="s">
        <v>123</v>
      </c>
      <c r="O3951" s="646" t="s">
        <v>537</v>
      </c>
    </row>
    <row r="3952" spans="1:15">
      <c r="A3952" s="647">
        <v>3951</v>
      </c>
      <c r="B3952" s="647">
        <v>54930</v>
      </c>
      <c r="C3952" s="646" t="s">
        <v>200</v>
      </c>
      <c r="D3952" s="646">
        <v>99</v>
      </c>
      <c r="F3952" s="654" t="str">
        <f>IF(M3952="R",VLOOKUP(D3952,'Routes and Directions'!$A$2:$D$283,3,FALSE),VLOOKUP(D3952,'Routes and Directions'!$A$2:$D$283,4,FALSE))</f>
        <v>SB</v>
      </c>
      <c r="G3952" s="646" t="s">
        <v>118</v>
      </c>
      <c r="H3952" s="646">
        <v>17.899000000000001</v>
      </c>
      <c r="I3952" s="646">
        <v>19.364999999999998</v>
      </c>
      <c r="K3952" s="646">
        <v>161.86600000000001</v>
      </c>
      <c r="L3952" s="646">
        <v>163.33199999999999</v>
      </c>
      <c r="M3952" s="646" t="s">
        <v>121</v>
      </c>
      <c r="N3952" s="657" t="s">
        <v>123</v>
      </c>
      <c r="O3952" s="646" t="s">
        <v>537</v>
      </c>
    </row>
    <row r="3953" spans="1:15">
      <c r="A3953" s="647">
        <v>3952</v>
      </c>
      <c r="B3953" s="647">
        <v>55325</v>
      </c>
      <c r="C3953" s="646" t="s">
        <v>200</v>
      </c>
      <c r="D3953" s="646">
        <v>99</v>
      </c>
      <c r="F3953" s="654" t="str">
        <f>IF(M3953="R",VLOOKUP(D3953,'Routes and Directions'!$A$2:$D$283,3,FALSE),VLOOKUP(D3953,'Routes and Directions'!$A$2:$D$283,4,FALSE))</f>
        <v>SB</v>
      </c>
      <c r="H3953" s="646">
        <v>19.37</v>
      </c>
      <c r="I3953" s="646">
        <v>29.359000000000002</v>
      </c>
      <c r="K3953" s="646">
        <v>163.33199999999999</v>
      </c>
      <c r="L3953" s="646">
        <v>173.321</v>
      </c>
      <c r="M3953" s="646" t="s">
        <v>121</v>
      </c>
      <c r="N3953" s="657" t="s">
        <v>123</v>
      </c>
      <c r="O3953" s="646" t="s">
        <v>537</v>
      </c>
    </row>
    <row r="3954" spans="1:15">
      <c r="A3954" s="647">
        <v>3953</v>
      </c>
      <c r="B3954" s="647">
        <v>58900</v>
      </c>
      <c r="C3954" s="646" t="s">
        <v>212</v>
      </c>
      <c r="D3954" s="646">
        <v>99</v>
      </c>
      <c r="F3954" s="654" t="str">
        <f>IF(M3954="R",VLOOKUP(D3954,'Routes and Directions'!$A$2:$D$283,3,FALSE),VLOOKUP(D3954,'Routes and Directions'!$A$2:$D$283,4,FALSE))</f>
        <v>SB</v>
      </c>
      <c r="H3954" s="646">
        <v>0</v>
      </c>
      <c r="I3954" s="646">
        <v>12.670999999999999</v>
      </c>
      <c r="K3954" s="646">
        <v>173.321</v>
      </c>
      <c r="L3954" s="646">
        <v>185.99199999999999</v>
      </c>
      <c r="M3954" s="646" t="s">
        <v>121</v>
      </c>
      <c r="N3954" s="657" t="s">
        <v>123</v>
      </c>
      <c r="O3954" s="646" t="s">
        <v>537</v>
      </c>
    </row>
    <row r="3955" spans="1:15">
      <c r="A3955" s="647">
        <v>3954</v>
      </c>
      <c r="B3955" s="647">
        <v>63000</v>
      </c>
      <c r="C3955" s="646" t="s">
        <v>212</v>
      </c>
      <c r="D3955" s="646">
        <v>99</v>
      </c>
      <c r="F3955" s="654" t="str">
        <f>IF(M3955="R",VLOOKUP(D3955,'Routes and Directions'!$A$2:$D$283,3,FALSE),VLOOKUP(D3955,'Routes and Directions'!$A$2:$D$283,4,FALSE))</f>
        <v>SB</v>
      </c>
      <c r="G3955" s="646" t="s">
        <v>122</v>
      </c>
      <c r="H3955" s="646">
        <v>12.670999999999999</v>
      </c>
      <c r="I3955" s="646">
        <v>12.813000000000001</v>
      </c>
      <c r="K3955" s="646">
        <v>185.99199999999999</v>
      </c>
      <c r="L3955" s="646">
        <v>186.13399999999999</v>
      </c>
      <c r="M3955" s="646" t="s">
        <v>121</v>
      </c>
      <c r="N3955" s="657" t="s">
        <v>123</v>
      </c>
      <c r="O3955" s="646" t="s">
        <v>537</v>
      </c>
    </row>
    <row r="3956" spans="1:15">
      <c r="A3956" s="647">
        <v>3955</v>
      </c>
      <c r="B3956" s="647">
        <v>63100</v>
      </c>
      <c r="C3956" s="646" t="s">
        <v>212</v>
      </c>
      <c r="D3956" s="646">
        <v>99</v>
      </c>
      <c r="F3956" s="654" t="str">
        <f>IF(M3956="R",VLOOKUP(D3956,'Routes and Directions'!$A$2:$D$283,3,FALSE),VLOOKUP(D3956,'Routes and Directions'!$A$2:$D$283,4,FALSE))</f>
        <v>SB</v>
      </c>
      <c r="H3956" s="646">
        <v>12.813000000000001</v>
      </c>
      <c r="I3956" s="646">
        <v>28.582000000000001</v>
      </c>
      <c r="K3956" s="646">
        <v>186.13399999999999</v>
      </c>
      <c r="L3956" s="646">
        <v>201.90299999999999</v>
      </c>
      <c r="M3956" s="646" t="s">
        <v>121</v>
      </c>
      <c r="N3956" s="657" t="s">
        <v>123</v>
      </c>
      <c r="O3956" s="646" t="s">
        <v>537</v>
      </c>
    </row>
    <row r="3957" spans="1:15">
      <c r="A3957" s="647">
        <v>3956</v>
      </c>
      <c r="B3957" s="647">
        <v>68000</v>
      </c>
      <c r="C3957" s="646" t="s">
        <v>212</v>
      </c>
      <c r="D3957" s="646">
        <v>99</v>
      </c>
      <c r="F3957" s="654" t="str">
        <f>IF(M3957="R",VLOOKUP(D3957,'Routes and Directions'!$A$2:$D$283,3,FALSE),VLOOKUP(D3957,'Routes and Directions'!$A$2:$D$283,4,FALSE))</f>
        <v>SB</v>
      </c>
      <c r="G3957" s="646" t="s">
        <v>118</v>
      </c>
      <c r="H3957" s="646">
        <v>28.582000000000001</v>
      </c>
      <c r="I3957" s="646">
        <v>32.642000000000003</v>
      </c>
      <c r="K3957" s="646">
        <v>201.90299999999999</v>
      </c>
      <c r="L3957" s="646">
        <v>205.96299999999999</v>
      </c>
      <c r="M3957" s="646" t="s">
        <v>121</v>
      </c>
      <c r="N3957" s="657" t="s">
        <v>123</v>
      </c>
      <c r="O3957" s="646" t="s">
        <v>537</v>
      </c>
    </row>
    <row r="3958" spans="1:15">
      <c r="A3958" s="647">
        <v>3957</v>
      </c>
      <c r="B3958" s="647">
        <v>72700</v>
      </c>
      <c r="C3958" s="646" t="s">
        <v>212</v>
      </c>
      <c r="D3958" s="646">
        <v>99</v>
      </c>
      <c r="F3958" s="654" t="str">
        <f>IF(M3958="R",VLOOKUP(D3958,'Routes and Directions'!$A$2:$D$283,3,FALSE),VLOOKUP(D3958,'Routes and Directions'!$A$2:$D$283,4,FALSE))</f>
        <v>SB</v>
      </c>
      <c r="G3958" s="646" t="s">
        <v>119</v>
      </c>
      <c r="H3958" s="646">
        <v>32.642000000000003</v>
      </c>
      <c r="I3958" s="646">
        <v>33.933999999999997</v>
      </c>
      <c r="K3958" s="646">
        <v>205.96299999999999</v>
      </c>
      <c r="L3958" s="646">
        <v>207.255</v>
      </c>
      <c r="M3958" s="646" t="s">
        <v>121</v>
      </c>
      <c r="N3958" s="657" t="s">
        <v>123</v>
      </c>
      <c r="O3958" s="646" t="s">
        <v>537</v>
      </c>
    </row>
    <row r="3959" spans="1:15">
      <c r="A3959" s="647">
        <v>3958</v>
      </c>
      <c r="B3959" s="647">
        <v>72760</v>
      </c>
      <c r="C3959" s="646" t="s">
        <v>212</v>
      </c>
      <c r="D3959" s="646">
        <v>99</v>
      </c>
      <c r="F3959" s="654" t="str">
        <f>IF(M3959="R",VLOOKUP(D3959,'Routes and Directions'!$A$2:$D$283,3,FALSE),VLOOKUP(D3959,'Routes and Directions'!$A$2:$D$283,4,FALSE))</f>
        <v>SB</v>
      </c>
      <c r="G3959" s="646" t="s">
        <v>118</v>
      </c>
      <c r="H3959" s="646">
        <v>33.83</v>
      </c>
      <c r="I3959" s="646">
        <v>37.302</v>
      </c>
      <c r="K3959" s="646">
        <v>207.255</v>
      </c>
      <c r="L3959" s="646">
        <v>210.727</v>
      </c>
      <c r="M3959" s="646" t="s">
        <v>121</v>
      </c>
      <c r="N3959" s="657" t="s">
        <v>123</v>
      </c>
      <c r="O3959" s="646" t="s">
        <v>537</v>
      </c>
    </row>
    <row r="3960" spans="1:15">
      <c r="A3960" s="647">
        <v>3959</v>
      </c>
      <c r="B3960" s="647">
        <v>74010</v>
      </c>
      <c r="C3960" s="646" t="s">
        <v>215</v>
      </c>
      <c r="D3960" s="646">
        <v>99</v>
      </c>
      <c r="F3960" s="654" t="str">
        <f>IF(M3960="R",VLOOKUP(D3960,'Routes and Directions'!$A$2:$D$283,3,FALSE),VLOOKUP(D3960,'Routes and Directions'!$A$2:$D$283,4,FALSE))</f>
        <v>SB</v>
      </c>
      <c r="G3960" s="646" t="s">
        <v>118</v>
      </c>
      <c r="H3960" s="646">
        <v>0</v>
      </c>
      <c r="I3960" s="646">
        <v>8.6180000000000003</v>
      </c>
      <c r="K3960" s="646">
        <v>210.727</v>
      </c>
      <c r="L3960" s="646">
        <v>219.345</v>
      </c>
      <c r="M3960" s="646" t="s">
        <v>121</v>
      </c>
      <c r="N3960" s="657" t="s">
        <v>123</v>
      </c>
      <c r="O3960" s="646" t="s">
        <v>537</v>
      </c>
    </row>
    <row r="3961" spans="1:15">
      <c r="A3961" s="647">
        <v>3960</v>
      </c>
      <c r="B3961" s="647">
        <v>77080</v>
      </c>
      <c r="C3961" s="646" t="s">
        <v>215</v>
      </c>
      <c r="D3961" s="646">
        <v>99</v>
      </c>
      <c r="F3961" s="654" t="str">
        <f>IF(M3961="R",VLOOKUP(D3961,'Routes and Directions'!$A$2:$D$283,3,FALSE),VLOOKUP(D3961,'Routes and Directions'!$A$2:$D$283,4,FALSE))</f>
        <v>SB</v>
      </c>
      <c r="H3961" s="646">
        <v>8.31</v>
      </c>
      <c r="I3961" s="646">
        <v>9.7349999999999994</v>
      </c>
      <c r="K3961" s="646">
        <v>219.345</v>
      </c>
      <c r="L3961" s="646">
        <v>220.77</v>
      </c>
      <c r="M3961" s="646" t="s">
        <v>121</v>
      </c>
      <c r="N3961" s="657" t="s">
        <v>123</v>
      </c>
      <c r="O3961" s="646" t="s">
        <v>537</v>
      </c>
    </row>
    <row r="3962" spans="1:15">
      <c r="A3962" s="647">
        <v>3961</v>
      </c>
      <c r="B3962" s="647">
        <v>77400</v>
      </c>
      <c r="C3962" s="646" t="s">
        <v>215</v>
      </c>
      <c r="D3962" s="646">
        <v>99</v>
      </c>
      <c r="F3962" s="654" t="str">
        <f>IF(M3962="R",VLOOKUP(D3962,'Routes and Directions'!$A$2:$D$283,3,FALSE),VLOOKUP(D3962,'Routes and Directions'!$A$2:$D$283,4,FALSE))</f>
        <v>SB</v>
      </c>
      <c r="G3962" s="646" t="s">
        <v>118</v>
      </c>
      <c r="H3962" s="646">
        <v>9.7349999999999994</v>
      </c>
      <c r="I3962" s="646">
        <v>18.239999999999998</v>
      </c>
      <c r="K3962" s="646">
        <v>220.77</v>
      </c>
      <c r="L3962" s="646">
        <v>229.27500000000001</v>
      </c>
      <c r="M3962" s="646" t="s">
        <v>121</v>
      </c>
      <c r="N3962" s="657" t="s">
        <v>123</v>
      </c>
      <c r="O3962" s="646" t="s">
        <v>537</v>
      </c>
    </row>
    <row r="3963" spans="1:15">
      <c r="A3963" s="647">
        <v>3962</v>
      </c>
      <c r="B3963" s="647">
        <v>83530</v>
      </c>
      <c r="C3963" s="646" t="s">
        <v>215</v>
      </c>
      <c r="D3963" s="646">
        <v>99</v>
      </c>
      <c r="F3963" s="654" t="str">
        <f>IF(M3963="R",VLOOKUP(D3963,'Routes and Directions'!$A$2:$D$283,3,FALSE),VLOOKUP(D3963,'Routes and Directions'!$A$2:$D$283,4,FALSE))</f>
        <v>SB</v>
      </c>
      <c r="G3963" s="646" t="s">
        <v>119</v>
      </c>
      <c r="H3963" s="646">
        <v>18.239999999999998</v>
      </c>
      <c r="I3963" s="646">
        <v>18.923999999999999</v>
      </c>
      <c r="K3963" s="646">
        <v>229.27500000000001</v>
      </c>
      <c r="L3963" s="646">
        <v>229.959</v>
      </c>
      <c r="M3963" s="646" t="s">
        <v>121</v>
      </c>
      <c r="N3963" s="657" t="s">
        <v>123</v>
      </c>
      <c r="O3963" s="646" t="s">
        <v>537</v>
      </c>
    </row>
    <row r="3964" spans="1:15">
      <c r="A3964" s="647">
        <v>3963</v>
      </c>
      <c r="B3964" s="647">
        <v>83620</v>
      </c>
      <c r="C3964" s="646" t="s">
        <v>215</v>
      </c>
      <c r="D3964" s="646">
        <v>99</v>
      </c>
      <c r="F3964" s="654" t="str">
        <f>IF(M3964="R",VLOOKUP(D3964,'Routes and Directions'!$A$2:$D$283,3,FALSE),VLOOKUP(D3964,'Routes and Directions'!$A$2:$D$283,4,FALSE))</f>
        <v>SB</v>
      </c>
      <c r="G3964" s="646" t="s">
        <v>118</v>
      </c>
      <c r="H3964" s="646">
        <v>18.923999999999999</v>
      </c>
      <c r="I3964" s="646">
        <v>24.75</v>
      </c>
      <c r="K3964" s="646">
        <v>229.959</v>
      </c>
      <c r="L3964" s="646">
        <v>235.785</v>
      </c>
      <c r="M3964" s="646" t="s">
        <v>121</v>
      </c>
      <c r="N3964" s="657" t="s">
        <v>123</v>
      </c>
      <c r="O3964" s="646" t="s">
        <v>537</v>
      </c>
    </row>
    <row r="3965" spans="1:15">
      <c r="A3965" s="647">
        <v>3964</v>
      </c>
      <c r="B3965" s="647">
        <v>85600</v>
      </c>
      <c r="C3965" s="646" t="s">
        <v>213</v>
      </c>
      <c r="D3965" s="646">
        <v>99</v>
      </c>
      <c r="F3965" s="654" t="str">
        <f>IF(M3965="R",VLOOKUP(D3965,'Routes and Directions'!$A$2:$D$283,3,FALSE),VLOOKUP(D3965,'Routes and Directions'!$A$2:$D$283,4,FALSE))</f>
        <v>SB</v>
      </c>
      <c r="H3965" s="646">
        <v>0</v>
      </c>
      <c r="I3965" s="646">
        <v>38.783000000000001</v>
      </c>
      <c r="K3965" s="646">
        <v>235.785</v>
      </c>
      <c r="L3965" s="646">
        <v>274.56799999999998</v>
      </c>
      <c r="M3965" s="646" t="s">
        <v>121</v>
      </c>
      <c r="N3965" s="657" t="s">
        <v>123</v>
      </c>
      <c r="O3965" s="646" t="s">
        <v>537</v>
      </c>
    </row>
    <row r="3966" spans="1:15">
      <c r="A3966" s="647">
        <v>3965</v>
      </c>
      <c r="B3966" s="647">
        <v>102720</v>
      </c>
      <c r="C3966" s="646" t="s">
        <v>178</v>
      </c>
      <c r="D3966" s="646">
        <v>99</v>
      </c>
      <c r="F3966" s="654" t="str">
        <f>IF(M3966="R",VLOOKUP(D3966,'Routes and Directions'!$A$2:$D$283,3,FALSE),VLOOKUP(D3966,'Routes and Directions'!$A$2:$D$283,4,FALSE))</f>
        <v>SB</v>
      </c>
      <c r="H3966" s="646">
        <v>0.123</v>
      </c>
      <c r="I3966" s="646">
        <v>24.222999999999999</v>
      </c>
      <c r="K3966" s="646">
        <v>274.56799999999998</v>
      </c>
      <c r="L3966" s="646">
        <v>298.66800000000001</v>
      </c>
      <c r="M3966" s="646" t="s">
        <v>121</v>
      </c>
      <c r="N3966" s="657" t="s">
        <v>123</v>
      </c>
      <c r="O3966" s="646" t="s">
        <v>537</v>
      </c>
    </row>
    <row r="3967" spans="1:15">
      <c r="A3967" s="647">
        <v>3966</v>
      </c>
      <c r="B3967" s="647">
        <v>115800</v>
      </c>
      <c r="C3967" s="646" t="s">
        <v>178</v>
      </c>
      <c r="D3967" s="646">
        <v>99</v>
      </c>
      <c r="F3967" s="654" t="str">
        <f>IF(M3967="R",VLOOKUP(D3967,'Routes and Directions'!$A$2:$D$283,3,FALSE),VLOOKUP(D3967,'Routes and Directions'!$A$2:$D$283,4,FALSE))</f>
        <v>SB</v>
      </c>
      <c r="G3967" s="646" t="s">
        <v>118</v>
      </c>
      <c r="H3967" s="659">
        <v>24.222999999999999</v>
      </c>
      <c r="I3967" s="659">
        <v>24.350999999999999</v>
      </c>
      <c r="K3967" s="646">
        <v>298.66800000000001</v>
      </c>
      <c r="L3967" s="646">
        <v>298.79599999999999</v>
      </c>
      <c r="M3967" s="646" t="s">
        <v>121</v>
      </c>
      <c r="N3967" s="657" t="s">
        <v>123</v>
      </c>
      <c r="O3967" s="646" t="s">
        <v>537</v>
      </c>
    </row>
    <row r="3968" spans="1:15">
      <c r="A3968" s="647">
        <v>3967</v>
      </c>
      <c r="B3968" s="647">
        <v>119130</v>
      </c>
      <c r="C3968" s="646" t="s">
        <v>178</v>
      </c>
      <c r="D3968" s="646">
        <v>99</v>
      </c>
      <c r="F3968" s="654" t="str">
        <f>IF(M3968="R",VLOOKUP(D3968,'Routes and Directions'!$A$2:$D$283,3,FALSE),VLOOKUP(D3968,'Routes and Directions'!$A$2:$D$283,4,FALSE))</f>
        <v>SB</v>
      </c>
      <c r="G3968" s="646" t="s">
        <v>118</v>
      </c>
      <c r="H3968" s="659">
        <v>32.124000000000002</v>
      </c>
      <c r="I3968" s="659">
        <v>32.732999999999997</v>
      </c>
      <c r="K3968" s="646">
        <v>298.79599999999999</v>
      </c>
      <c r="L3968" s="646">
        <v>299.40499999999997</v>
      </c>
      <c r="M3968" s="646" t="s">
        <v>121</v>
      </c>
      <c r="N3968" s="657" t="s">
        <v>123</v>
      </c>
      <c r="O3968" s="646" t="s">
        <v>537</v>
      </c>
    </row>
    <row r="3969" spans="1:15">
      <c r="A3969" s="647">
        <v>3968</v>
      </c>
      <c r="B3969" s="647">
        <v>119270</v>
      </c>
      <c r="C3969" s="646" t="s">
        <v>178</v>
      </c>
      <c r="D3969" s="646">
        <v>99</v>
      </c>
      <c r="F3969" s="654" t="str">
        <f>IF(M3969="R",VLOOKUP(D3969,'Routes and Directions'!$A$2:$D$283,3,FALSE),VLOOKUP(D3969,'Routes and Directions'!$A$2:$D$283,4,FALSE))</f>
        <v>SB</v>
      </c>
      <c r="H3969" s="646">
        <v>32.732999999999997</v>
      </c>
      <c r="I3969" s="646">
        <v>36.863</v>
      </c>
      <c r="K3969" s="646">
        <v>299.40499999999997</v>
      </c>
      <c r="L3969" s="646">
        <v>303.53500000000003</v>
      </c>
      <c r="M3969" s="646" t="s">
        <v>121</v>
      </c>
      <c r="N3969" s="657" t="s">
        <v>123</v>
      </c>
      <c r="O3969" s="646" t="s">
        <v>537</v>
      </c>
    </row>
    <row r="3970" spans="1:15">
      <c r="A3970" s="647">
        <v>3969</v>
      </c>
      <c r="B3970" s="647">
        <v>120160</v>
      </c>
      <c r="C3970" s="646" t="s">
        <v>180</v>
      </c>
      <c r="D3970" s="646">
        <v>99</v>
      </c>
      <c r="F3970" s="654" t="str">
        <f>IF(M3970="R",VLOOKUP(D3970,'Routes and Directions'!$A$2:$D$283,3,FALSE),VLOOKUP(D3970,'Routes and Directions'!$A$2:$D$283,4,FALSE))</f>
        <v>SB</v>
      </c>
      <c r="H3970" s="646">
        <v>0</v>
      </c>
      <c r="I3970" s="646">
        <v>7.9930000000000003</v>
      </c>
      <c r="K3970" s="646">
        <v>303.53500000000003</v>
      </c>
      <c r="L3970" s="646">
        <v>311.52800000000002</v>
      </c>
      <c r="M3970" s="646" t="s">
        <v>121</v>
      </c>
      <c r="N3970" s="657" t="s">
        <v>123</v>
      </c>
      <c r="O3970" s="646" t="s">
        <v>537</v>
      </c>
    </row>
    <row r="3971" spans="1:15">
      <c r="A3971" s="647">
        <v>3970</v>
      </c>
      <c r="B3971" s="647">
        <v>121885</v>
      </c>
      <c r="C3971" s="646" t="s">
        <v>180</v>
      </c>
      <c r="D3971" s="646">
        <v>99</v>
      </c>
      <c r="F3971" s="654" t="str">
        <f>IF(M3971="R",VLOOKUP(D3971,'Routes and Directions'!$A$2:$D$283,3,FALSE),VLOOKUP(D3971,'Routes and Directions'!$A$2:$D$283,4,FALSE))</f>
        <v>SB</v>
      </c>
      <c r="G3971" s="646" t="s">
        <v>118</v>
      </c>
      <c r="H3971" s="646">
        <v>7.9930000000000003</v>
      </c>
      <c r="I3971" s="646">
        <v>8.109</v>
      </c>
      <c r="K3971" s="646">
        <v>311.52800000000002</v>
      </c>
      <c r="L3971" s="646">
        <v>311.64400000000001</v>
      </c>
      <c r="M3971" s="646" t="s">
        <v>121</v>
      </c>
      <c r="N3971" s="657" t="s">
        <v>123</v>
      </c>
      <c r="O3971" s="646" t="s">
        <v>537</v>
      </c>
    </row>
    <row r="3972" spans="1:15">
      <c r="A3972" s="647">
        <v>3971</v>
      </c>
      <c r="B3972" s="647">
        <v>122010</v>
      </c>
      <c r="C3972" s="646" t="s">
        <v>180</v>
      </c>
      <c r="D3972" s="646">
        <v>99</v>
      </c>
      <c r="F3972" s="654" t="str">
        <f>IF(M3972="R",VLOOKUP(D3972,'Routes and Directions'!$A$2:$D$283,3,FALSE),VLOOKUP(D3972,'Routes and Directions'!$A$2:$D$283,4,FALSE))</f>
        <v>SB</v>
      </c>
      <c r="H3972" s="646">
        <v>8.1829999999999998</v>
      </c>
      <c r="I3972" s="646">
        <v>8.81</v>
      </c>
      <c r="K3972" s="646">
        <v>311.64400000000001</v>
      </c>
      <c r="L3972" s="646">
        <v>312.27100000000002</v>
      </c>
      <c r="M3972" s="646" t="s">
        <v>121</v>
      </c>
      <c r="N3972" s="657" t="s">
        <v>123</v>
      </c>
      <c r="O3972" s="646" t="s">
        <v>537</v>
      </c>
    </row>
    <row r="3973" spans="1:15">
      <c r="A3973" s="647">
        <v>3972</v>
      </c>
      <c r="B3973" s="647">
        <v>122010</v>
      </c>
      <c r="C3973" s="646" t="s">
        <v>180</v>
      </c>
      <c r="D3973" s="646">
        <v>99</v>
      </c>
      <c r="F3973" s="654" t="str">
        <f>IF(M3973="R",VLOOKUP(D3973,'Routes and Directions'!$A$2:$D$283,3,FALSE),VLOOKUP(D3973,'Routes and Directions'!$A$2:$D$283,4,FALSE))</f>
        <v>SB</v>
      </c>
      <c r="H3973" s="646">
        <v>8.81</v>
      </c>
      <c r="I3973" s="646">
        <v>13.821</v>
      </c>
      <c r="K3973" s="646">
        <v>312.27100000000002</v>
      </c>
      <c r="L3973" s="646">
        <v>317.28199999999998</v>
      </c>
      <c r="M3973" s="646" t="s">
        <v>121</v>
      </c>
      <c r="N3973" s="657" t="s">
        <v>115</v>
      </c>
      <c r="O3973" s="646" t="s">
        <v>537</v>
      </c>
    </row>
    <row r="3974" spans="1:15">
      <c r="A3974" s="647">
        <v>3973</v>
      </c>
      <c r="B3974" s="647">
        <v>122010</v>
      </c>
      <c r="C3974" s="646" t="s">
        <v>180</v>
      </c>
      <c r="D3974" s="646">
        <v>99</v>
      </c>
      <c r="F3974" s="654" t="str">
        <f>IF(M3974="R",VLOOKUP(D3974,'Routes and Directions'!$A$2:$D$283,3,FALSE),VLOOKUP(D3974,'Routes and Directions'!$A$2:$D$283,4,FALSE))</f>
        <v>SB</v>
      </c>
      <c r="H3974" s="646">
        <v>13.821</v>
      </c>
      <c r="I3974" s="646">
        <v>18.071000000000002</v>
      </c>
      <c r="K3974" s="646">
        <v>317.28199999999998</v>
      </c>
      <c r="L3974" s="646">
        <v>321.53199999999998</v>
      </c>
      <c r="M3974" s="646" t="s">
        <v>121</v>
      </c>
      <c r="N3974" s="657" t="s">
        <v>123</v>
      </c>
      <c r="O3974" s="646" t="s">
        <v>537</v>
      </c>
    </row>
    <row r="3975" spans="1:15">
      <c r="A3975" s="647">
        <v>3974</v>
      </c>
      <c r="B3975" s="647">
        <v>122010</v>
      </c>
      <c r="C3975" s="646" t="s">
        <v>180</v>
      </c>
      <c r="D3975" s="646">
        <v>99</v>
      </c>
      <c r="F3975" s="654" t="str">
        <f>IF(M3975="R",VLOOKUP(D3975,'Routes and Directions'!$A$2:$D$283,3,FALSE),VLOOKUP(D3975,'Routes and Directions'!$A$2:$D$283,4,FALSE))</f>
        <v>SB</v>
      </c>
      <c r="H3975" s="646">
        <v>18.071000000000002</v>
      </c>
      <c r="I3975" s="646">
        <v>19.584</v>
      </c>
      <c r="K3975" s="646">
        <v>321.53199999999998</v>
      </c>
      <c r="L3975" s="646">
        <v>323.04500000000002</v>
      </c>
      <c r="M3975" s="646" t="s">
        <v>121</v>
      </c>
      <c r="N3975" s="657" t="s">
        <v>115</v>
      </c>
      <c r="O3975" s="646" t="s">
        <v>537</v>
      </c>
    </row>
    <row r="3976" spans="1:15">
      <c r="A3976" s="647">
        <v>3975</v>
      </c>
      <c r="B3976" s="647">
        <v>123095</v>
      </c>
      <c r="C3976" s="646" t="s">
        <v>180</v>
      </c>
      <c r="D3976" s="646">
        <v>99</v>
      </c>
      <c r="F3976" s="654" t="str">
        <f>IF(M3976="R",VLOOKUP(D3976,'Routes and Directions'!$A$2:$D$283,3,FALSE),VLOOKUP(D3976,'Routes and Directions'!$A$2:$D$283,4,FALSE))</f>
        <v>SB</v>
      </c>
      <c r="G3976" s="646" t="s">
        <v>118</v>
      </c>
      <c r="H3976" s="646">
        <v>19.584</v>
      </c>
      <c r="I3976" s="646">
        <v>19.809999999999999</v>
      </c>
      <c r="K3976" s="646">
        <v>323.04500000000002</v>
      </c>
      <c r="L3976" s="646">
        <v>323.27100000000002</v>
      </c>
      <c r="M3976" s="646" t="s">
        <v>121</v>
      </c>
      <c r="N3976" s="657" t="s">
        <v>115</v>
      </c>
      <c r="O3976" s="646" t="s">
        <v>537</v>
      </c>
    </row>
    <row r="3977" spans="1:15">
      <c r="A3977" s="647">
        <v>3976</v>
      </c>
      <c r="B3977" s="647">
        <v>123340</v>
      </c>
      <c r="C3977" s="646" t="s">
        <v>180</v>
      </c>
      <c r="D3977" s="646">
        <v>99</v>
      </c>
      <c r="F3977" s="654" t="str">
        <f>IF(M3977="R",VLOOKUP(D3977,'Routes and Directions'!$A$2:$D$283,3,FALSE),VLOOKUP(D3977,'Routes and Directions'!$A$2:$D$283,4,FALSE))</f>
        <v>SB</v>
      </c>
      <c r="H3977" s="646">
        <v>19.856999999999999</v>
      </c>
      <c r="I3977" s="646">
        <v>21.312999999999999</v>
      </c>
      <c r="K3977" s="646">
        <v>323.27100000000002</v>
      </c>
      <c r="L3977" s="646">
        <v>324.72699999999998</v>
      </c>
      <c r="M3977" s="646" t="s">
        <v>121</v>
      </c>
      <c r="N3977" s="657" t="s">
        <v>115</v>
      </c>
      <c r="O3977" s="646" t="s">
        <v>537</v>
      </c>
    </row>
    <row r="3978" spans="1:15">
      <c r="A3978" s="647">
        <v>3977</v>
      </c>
      <c r="B3978" s="647">
        <v>123610</v>
      </c>
      <c r="C3978" s="646" t="s">
        <v>180</v>
      </c>
      <c r="D3978" s="646">
        <v>99</v>
      </c>
      <c r="F3978" s="654" t="str">
        <f>IF(M3978="R",VLOOKUP(D3978,'Routes and Directions'!$A$2:$D$283,3,FALSE),VLOOKUP(D3978,'Routes and Directions'!$A$2:$D$283,4,FALSE))</f>
        <v>SB</v>
      </c>
      <c r="H3978" s="646">
        <v>21.46</v>
      </c>
      <c r="I3978" s="646">
        <v>25.007999999999999</v>
      </c>
      <c r="K3978" s="646">
        <v>324.72699999999998</v>
      </c>
      <c r="L3978" s="646">
        <v>328.27499999999998</v>
      </c>
      <c r="M3978" s="646" t="s">
        <v>121</v>
      </c>
      <c r="N3978" s="657" t="s">
        <v>115</v>
      </c>
      <c r="O3978" s="646" t="s">
        <v>537</v>
      </c>
    </row>
    <row r="3979" spans="1:15">
      <c r="A3979" s="647">
        <v>3978</v>
      </c>
      <c r="B3979" s="647">
        <v>123610</v>
      </c>
      <c r="C3979" s="646" t="s">
        <v>180</v>
      </c>
      <c r="D3979" s="646">
        <v>99</v>
      </c>
      <c r="F3979" s="654" t="str">
        <f>IF(M3979="R",VLOOKUP(D3979,'Routes and Directions'!$A$2:$D$283,3,FALSE),VLOOKUP(D3979,'Routes and Directions'!$A$2:$D$283,4,FALSE))</f>
        <v>SB</v>
      </c>
      <c r="H3979" s="646">
        <v>25.007999999999999</v>
      </c>
      <c r="I3979" s="646">
        <v>25.728000000000002</v>
      </c>
      <c r="K3979" s="646">
        <v>328.27499999999998</v>
      </c>
      <c r="L3979" s="646">
        <v>328.995</v>
      </c>
      <c r="M3979" s="646" t="s">
        <v>121</v>
      </c>
      <c r="N3979" s="657" t="s">
        <v>123</v>
      </c>
      <c r="O3979" s="646" t="s">
        <v>537</v>
      </c>
    </row>
    <row r="3980" spans="1:15">
      <c r="A3980" s="647">
        <v>3979</v>
      </c>
      <c r="B3980" s="647">
        <v>123610</v>
      </c>
      <c r="C3980" s="646" t="s">
        <v>180</v>
      </c>
      <c r="D3980" s="646">
        <v>99</v>
      </c>
      <c r="F3980" s="654" t="str">
        <f>IF(M3980="R",VLOOKUP(D3980,'Routes and Directions'!$A$2:$D$283,3,FALSE),VLOOKUP(D3980,'Routes and Directions'!$A$2:$D$283,4,FALSE))</f>
        <v>SB</v>
      </c>
      <c r="H3980" s="646">
        <v>25.728000000000002</v>
      </c>
      <c r="I3980" s="646">
        <v>28.501999999999999</v>
      </c>
      <c r="K3980" s="646">
        <v>328.995</v>
      </c>
      <c r="L3980" s="646">
        <v>331.76900000000001</v>
      </c>
      <c r="M3980" s="646" t="s">
        <v>121</v>
      </c>
      <c r="N3980" s="657" t="s">
        <v>115</v>
      </c>
      <c r="O3980" s="646" t="s">
        <v>537</v>
      </c>
    </row>
    <row r="3981" spans="1:15">
      <c r="A3981" s="647">
        <v>3980</v>
      </c>
      <c r="B3981" s="647">
        <v>123610</v>
      </c>
      <c r="C3981" s="646" t="s">
        <v>180</v>
      </c>
      <c r="D3981" s="646">
        <v>99</v>
      </c>
      <c r="F3981" s="654" t="str">
        <f>IF(M3981="R",VLOOKUP(D3981,'Routes and Directions'!$A$2:$D$283,3,FALSE),VLOOKUP(D3981,'Routes and Directions'!$A$2:$D$283,4,FALSE))</f>
        <v>SB</v>
      </c>
      <c r="H3981" s="646">
        <v>28.501999999999999</v>
      </c>
      <c r="I3981" s="646">
        <v>30.632999999999999</v>
      </c>
      <c r="K3981" s="646">
        <v>331.76900000000001</v>
      </c>
      <c r="L3981" s="646">
        <v>333.9</v>
      </c>
      <c r="M3981" s="646" t="s">
        <v>121</v>
      </c>
      <c r="N3981" s="657" t="s">
        <v>123</v>
      </c>
      <c r="O3981" s="646" t="s">
        <v>537</v>
      </c>
    </row>
    <row r="3982" spans="1:15">
      <c r="A3982" s="647">
        <v>3981</v>
      </c>
      <c r="B3982" s="647">
        <v>126800</v>
      </c>
      <c r="C3982" s="646" t="s">
        <v>180</v>
      </c>
      <c r="D3982" s="646">
        <v>99</v>
      </c>
      <c r="F3982" s="654" t="str">
        <f>IF(M3982="R",VLOOKUP(D3982,'Routes and Directions'!$A$2:$D$283,3,FALSE),VLOOKUP(D3982,'Routes and Directions'!$A$2:$D$283,4,FALSE))</f>
        <v>SB</v>
      </c>
      <c r="G3982" s="646" t="s">
        <v>122</v>
      </c>
      <c r="H3982" s="646">
        <v>30.629000000000001</v>
      </c>
      <c r="I3982" s="646">
        <v>30.876999999999999</v>
      </c>
      <c r="K3982" s="646">
        <v>333.9</v>
      </c>
      <c r="L3982" s="646">
        <v>334.14800000000002</v>
      </c>
      <c r="M3982" s="646" t="s">
        <v>121</v>
      </c>
      <c r="N3982" s="657" t="s">
        <v>123</v>
      </c>
      <c r="O3982" s="646" t="s">
        <v>537</v>
      </c>
    </row>
    <row r="3983" spans="1:15">
      <c r="A3983" s="647">
        <v>3982</v>
      </c>
      <c r="B3983" s="647">
        <v>127000</v>
      </c>
      <c r="C3983" s="646" t="s">
        <v>180</v>
      </c>
      <c r="D3983" s="646">
        <v>99</v>
      </c>
      <c r="F3983" s="654" t="str">
        <f>IF(M3983="R",VLOOKUP(D3983,'Routes and Directions'!$A$2:$D$283,3,FALSE),VLOOKUP(D3983,'Routes and Directions'!$A$2:$D$283,4,FALSE))</f>
        <v>SB</v>
      </c>
      <c r="G3983" s="646" t="s">
        <v>118</v>
      </c>
      <c r="H3983" s="646">
        <v>30.876999999999999</v>
      </c>
      <c r="I3983" s="646">
        <v>34.972999999999999</v>
      </c>
      <c r="K3983" s="646">
        <v>334.14800000000002</v>
      </c>
      <c r="L3983" s="646">
        <v>338.24400000000003</v>
      </c>
      <c r="M3983" s="646" t="s">
        <v>121</v>
      </c>
      <c r="N3983" s="657" t="s">
        <v>123</v>
      </c>
      <c r="O3983" s="646" t="s">
        <v>537</v>
      </c>
    </row>
    <row r="3984" spans="1:15">
      <c r="A3984" s="647">
        <v>3983</v>
      </c>
      <c r="B3984" s="647">
        <v>128400</v>
      </c>
      <c r="C3984" s="646" t="s">
        <v>180</v>
      </c>
      <c r="D3984" s="646">
        <v>99</v>
      </c>
      <c r="F3984" s="654" t="str">
        <f>IF(M3984="R",VLOOKUP(D3984,'Routes and Directions'!$A$2:$D$283,3,FALSE),VLOOKUP(D3984,'Routes and Directions'!$A$2:$D$283,4,FALSE))</f>
        <v>SB</v>
      </c>
      <c r="G3984" s="646" t="s">
        <v>122</v>
      </c>
      <c r="H3984" s="646">
        <v>34.972999999999999</v>
      </c>
      <c r="I3984" s="646">
        <v>35.122</v>
      </c>
      <c r="K3984" s="646">
        <v>338.24400000000003</v>
      </c>
      <c r="L3984" s="646">
        <v>338.39299999999997</v>
      </c>
      <c r="M3984" s="646" t="s">
        <v>121</v>
      </c>
      <c r="N3984" s="657" t="s">
        <v>123</v>
      </c>
      <c r="O3984" s="646" t="s">
        <v>537</v>
      </c>
    </row>
    <row r="3985" spans="1:15">
      <c r="A3985" s="647">
        <v>3984</v>
      </c>
      <c r="B3985" s="647">
        <v>128400</v>
      </c>
      <c r="C3985" s="646" t="s">
        <v>180</v>
      </c>
      <c r="D3985" s="646">
        <v>99</v>
      </c>
      <c r="F3985" s="654" t="str">
        <f>IF(M3985="R",VLOOKUP(D3985,'Routes and Directions'!$A$2:$D$283,3,FALSE),VLOOKUP(D3985,'Routes and Directions'!$A$2:$D$283,4,FALSE))</f>
        <v>SB</v>
      </c>
      <c r="G3985" s="646" t="s">
        <v>122</v>
      </c>
      <c r="H3985" s="646">
        <v>35.122</v>
      </c>
      <c r="I3985" s="646">
        <v>36.155000000000001</v>
      </c>
      <c r="K3985" s="646">
        <v>338.39299999999997</v>
      </c>
      <c r="L3985" s="646">
        <v>339.42599999999999</v>
      </c>
      <c r="M3985" s="646" t="s">
        <v>121</v>
      </c>
      <c r="N3985" s="657" t="s">
        <v>115</v>
      </c>
      <c r="O3985" s="646" t="s">
        <v>537</v>
      </c>
    </row>
    <row r="3986" spans="1:15">
      <c r="A3986" s="647">
        <v>3985</v>
      </c>
      <c r="B3986" s="647">
        <v>129000</v>
      </c>
      <c r="C3986" s="646" t="s">
        <v>180</v>
      </c>
      <c r="D3986" s="646">
        <v>99</v>
      </c>
      <c r="F3986" s="654" t="str">
        <f>IF(M3986="R",VLOOKUP(D3986,'Routes and Directions'!$A$2:$D$283,3,FALSE),VLOOKUP(D3986,'Routes and Directions'!$A$2:$D$283,4,FALSE))</f>
        <v>SB</v>
      </c>
      <c r="H3986" s="646">
        <v>36.286000000000001</v>
      </c>
      <c r="I3986" s="646">
        <v>39.838000000000001</v>
      </c>
      <c r="K3986" s="646">
        <v>339.42599999999999</v>
      </c>
      <c r="L3986" s="646">
        <v>342.97800000000001</v>
      </c>
      <c r="M3986" s="646" t="s">
        <v>121</v>
      </c>
      <c r="N3986" s="657" t="s">
        <v>115</v>
      </c>
      <c r="O3986" s="646" t="s">
        <v>537</v>
      </c>
    </row>
    <row r="3987" spans="1:15">
      <c r="A3987" s="647">
        <v>3986</v>
      </c>
      <c r="B3987" s="647">
        <v>129000</v>
      </c>
      <c r="C3987" s="646" t="s">
        <v>180</v>
      </c>
      <c r="D3987" s="646">
        <v>99</v>
      </c>
      <c r="F3987" s="654" t="str">
        <f>IF(M3987="R",VLOOKUP(D3987,'Routes and Directions'!$A$2:$D$283,3,FALSE),VLOOKUP(D3987,'Routes and Directions'!$A$2:$D$283,4,FALSE))</f>
        <v>SB</v>
      </c>
      <c r="H3987" s="646">
        <v>39.838000000000001</v>
      </c>
      <c r="I3987" s="646">
        <v>40.970999999999997</v>
      </c>
      <c r="K3987" s="646">
        <v>342.97800000000001</v>
      </c>
      <c r="L3987" s="646">
        <v>344.11099999999999</v>
      </c>
      <c r="M3987" s="646" t="s">
        <v>121</v>
      </c>
      <c r="N3987" s="657" t="s">
        <v>123</v>
      </c>
      <c r="O3987" s="646" t="s">
        <v>537</v>
      </c>
    </row>
    <row r="3988" spans="1:15">
      <c r="A3988" s="647">
        <v>3987</v>
      </c>
      <c r="B3988" s="647">
        <v>129000</v>
      </c>
      <c r="C3988" s="646" t="s">
        <v>180</v>
      </c>
      <c r="D3988" s="646">
        <v>99</v>
      </c>
      <c r="F3988" s="654" t="str">
        <f>IF(M3988="R",VLOOKUP(D3988,'Routes and Directions'!$A$2:$D$283,3,FALSE),VLOOKUP(D3988,'Routes and Directions'!$A$2:$D$283,4,FALSE))</f>
        <v>SB</v>
      </c>
      <c r="H3988" s="646">
        <v>40.970999999999997</v>
      </c>
      <c r="I3988" s="646">
        <v>42.389000000000003</v>
      </c>
      <c r="K3988" s="646">
        <v>344.11099999999999</v>
      </c>
      <c r="L3988" s="646">
        <v>345.529</v>
      </c>
      <c r="M3988" s="646" t="s">
        <v>121</v>
      </c>
      <c r="N3988" s="657" t="s">
        <v>115</v>
      </c>
      <c r="O3988" s="646" t="s">
        <v>537</v>
      </c>
    </row>
    <row r="3989" spans="1:15">
      <c r="A3989" s="647">
        <v>3988</v>
      </c>
      <c r="B3989" s="647">
        <v>130300</v>
      </c>
      <c r="C3989" s="646" t="s">
        <v>165</v>
      </c>
      <c r="D3989" s="646">
        <v>99</v>
      </c>
      <c r="F3989" s="654" t="str">
        <f>IF(M3989="R",VLOOKUP(D3989,'Routes and Directions'!$A$2:$D$283,3,FALSE),VLOOKUP(D3989,'Routes and Directions'!$A$2:$D$283,4,FALSE))</f>
        <v>SB</v>
      </c>
      <c r="H3989" s="646">
        <v>0</v>
      </c>
      <c r="I3989" s="646">
        <v>2.6</v>
      </c>
      <c r="K3989" s="646">
        <v>345.529</v>
      </c>
      <c r="L3989" s="646">
        <v>348.12900000000002</v>
      </c>
      <c r="M3989" s="646" t="s">
        <v>121</v>
      </c>
      <c r="N3989" s="657" t="s">
        <v>115</v>
      </c>
      <c r="O3989" s="646" t="s">
        <v>537</v>
      </c>
    </row>
    <row r="3990" spans="1:15">
      <c r="A3990" s="647">
        <v>3989</v>
      </c>
      <c r="B3990" s="647">
        <v>130300</v>
      </c>
      <c r="C3990" s="646" t="s">
        <v>165</v>
      </c>
      <c r="D3990" s="646">
        <v>99</v>
      </c>
      <c r="F3990" s="654" t="str">
        <f>IF(M3990="R",VLOOKUP(D3990,'Routes and Directions'!$A$2:$D$283,3,FALSE),VLOOKUP(D3990,'Routes and Directions'!$A$2:$D$283,4,FALSE))</f>
        <v>SB</v>
      </c>
      <c r="H3990" s="646">
        <v>2.6</v>
      </c>
      <c r="I3990" s="646">
        <v>2.79</v>
      </c>
      <c r="K3990" s="646">
        <v>348.12900000000002</v>
      </c>
      <c r="L3990" s="646">
        <v>348.31900000000002</v>
      </c>
      <c r="M3990" s="646" t="s">
        <v>121</v>
      </c>
      <c r="N3990" s="657" t="s">
        <v>123</v>
      </c>
      <c r="O3990" s="646" t="s">
        <v>537</v>
      </c>
    </row>
    <row r="3991" spans="1:15">
      <c r="A3991" s="647">
        <v>3990</v>
      </c>
      <c r="B3991" s="647">
        <v>130300</v>
      </c>
      <c r="C3991" s="646" t="s">
        <v>165</v>
      </c>
      <c r="D3991" s="646">
        <v>99</v>
      </c>
      <c r="F3991" s="654" t="str">
        <f>IF(M3991="R",VLOOKUP(D3991,'Routes and Directions'!$A$2:$D$283,3,FALSE),VLOOKUP(D3991,'Routes and Directions'!$A$2:$D$283,4,FALSE))</f>
        <v>SB</v>
      </c>
      <c r="H3991" s="646">
        <v>2.79</v>
      </c>
      <c r="I3991" s="646">
        <v>3.0259999999999998</v>
      </c>
      <c r="K3991" s="646">
        <v>348.31900000000002</v>
      </c>
      <c r="L3991" s="646">
        <v>348.55500000000001</v>
      </c>
      <c r="M3991" s="646" t="s">
        <v>121</v>
      </c>
      <c r="N3991" s="657" t="s">
        <v>115</v>
      </c>
      <c r="O3991" s="646" t="s">
        <v>537</v>
      </c>
    </row>
    <row r="3992" spans="1:15">
      <c r="A3992" s="647">
        <v>3991</v>
      </c>
      <c r="B3992" s="647">
        <v>131100</v>
      </c>
      <c r="C3992" s="646" t="s">
        <v>165</v>
      </c>
      <c r="D3992" s="646">
        <v>99</v>
      </c>
      <c r="F3992" s="654" t="str">
        <f>IF(M3992="R",VLOOKUP(D3992,'Routes and Directions'!$A$2:$D$283,3,FALSE),VLOOKUP(D3992,'Routes and Directions'!$A$2:$D$283,4,FALSE))</f>
        <v>SB</v>
      </c>
      <c r="G3992" s="646" t="s">
        <v>118</v>
      </c>
      <c r="H3992" s="646">
        <v>3.0259999999999998</v>
      </c>
      <c r="I3992" s="646">
        <v>3.13</v>
      </c>
      <c r="K3992" s="646">
        <v>348.55500000000001</v>
      </c>
      <c r="L3992" s="646">
        <v>348.65899999999999</v>
      </c>
      <c r="M3992" s="646" t="s">
        <v>121</v>
      </c>
      <c r="N3992" s="657" t="s">
        <v>115</v>
      </c>
      <c r="O3992" s="646" t="s">
        <v>537</v>
      </c>
    </row>
    <row r="3993" spans="1:15">
      <c r="A3993" s="647">
        <v>3992</v>
      </c>
      <c r="B3993" s="647">
        <v>131100</v>
      </c>
      <c r="C3993" s="646" t="s">
        <v>165</v>
      </c>
      <c r="D3993" s="646">
        <v>99</v>
      </c>
      <c r="F3993" s="654" t="str">
        <f>IF(M3993="R",VLOOKUP(D3993,'Routes and Directions'!$A$2:$D$283,3,FALSE),VLOOKUP(D3993,'Routes and Directions'!$A$2:$D$283,4,FALSE))</f>
        <v>SB</v>
      </c>
      <c r="G3993" s="646" t="s">
        <v>118</v>
      </c>
      <c r="H3993" s="646">
        <v>3.13</v>
      </c>
      <c r="I3993" s="646">
        <v>4.1159999999999997</v>
      </c>
      <c r="K3993" s="646">
        <v>348.65899999999999</v>
      </c>
      <c r="L3993" s="646">
        <v>349.64499999999998</v>
      </c>
      <c r="M3993" s="646" t="s">
        <v>121</v>
      </c>
      <c r="N3993" s="657" t="s">
        <v>123</v>
      </c>
      <c r="O3993" s="646" t="s">
        <v>537</v>
      </c>
    </row>
    <row r="3994" spans="1:15">
      <c r="A3994" s="647">
        <v>3993</v>
      </c>
      <c r="B3994" s="647">
        <v>131700</v>
      </c>
      <c r="C3994" s="646" t="s">
        <v>165</v>
      </c>
      <c r="D3994" s="646">
        <v>99</v>
      </c>
      <c r="F3994" s="654" t="str">
        <f>IF(M3994="R",VLOOKUP(D3994,'Routes and Directions'!$A$2:$D$283,3,FALSE),VLOOKUP(D3994,'Routes and Directions'!$A$2:$D$283,4,FALSE))</f>
        <v>SB</v>
      </c>
      <c r="H3994" s="646">
        <v>4.1159999999999997</v>
      </c>
      <c r="I3994" s="646">
        <v>4.1210000000000004</v>
      </c>
      <c r="K3994" s="646">
        <v>349.64499999999998</v>
      </c>
      <c r="L3994" s="646">
        <v>349.65</v>
      </c>
      <c r="M3994" s="646" t="s">
        <v>121</v>
      </c>
      <c r="N3994" s="657" t="s">
        <v>123</v>
      </c>
      <c r="O3994" s="646" t="s">
        <v>537</v>
      </c>
    </row>
    <row r="3995" spans="1:15">
      <c r="A3995" s="647">
        <v>3994</v>
      </c>
      <c r="B3995" s="647">
        <v>131700</v>
      </c>
      <c r="C3995" s="646" t="s">
        <v>165</v>
      </c>
      <c r="D3995" s="646">
        <v>99</v>
      </c>
      <c r="F3995" s="654" t="str">
        <f>IF(M3995="R",VLOOKUP(D3995,'Routes and Directions'!$A$2:$D$283,3,FALSE),VLOOKUP(D3995,'Routes and Directions'!$A$2:$D$283,4,FALSE))</f>
        <v>SB</v>
      </c>
      <c r="H3995" s="646">
        <v>4.1210000000000004</v>
      </c>
      <c r="I3995" s="646">
        <v>4.38</v>
      </c>
      <c r="K3995" s="646">
        <v>349.65</v>
      </c>
      <c r="L3995" s="646">
        <v>349.90899999999999</v>
      </c>
      <c r="M3995" s="646" t="s">
        <v>121</v>
      </c>
      <c r="N3995" s="657" t="s">
        <v>115</v>
      </c>
      <c r="O3995" s="646" t="s">
        <v>537</v>
      </c>
    </row>
    <row r="3996" spans="1:15">
      <c r="A3996" s="647">
        <v>3995</v>
      </c>
      <c r="B3996" s="647">
        <v>131700</v>
      </c>
      <c r="C3996" s="646" t="s">
        <v>165</v>
      </c>
      <c r="D3996" s="646">
        <v>99</v>
      </c>
      <c r="F3996" s="654" t="str">
        <f>IF(M3996="R",VLOOKUP(D3996,'Routes and Directions'!$A$2:$D$283,3,FALSE),VLOOKUP(D3996,'Routes and Directions'!$A$2:$D$283,4,FALSE))</f>
        <v>SB</v>
      </c>
      <c r="H3996" s="646">
        <v>4.38</v>
      </c>
      <c r="I3996" s="646">
        <v>4.55</v>
      </c>
      <c r="K3996" s="646">
        <v>349.90899999999999</v>
      </c>
      <c r="L3996" s="646">
        <v>350.07900000000001</v>
      </c>
      <c r="M3996" s="646" t="s">
        <v>121</v>
      </c>
      <c r="N3996" s="657" t="s">
        <v>123</v>
      </c>
      <c r="O3996" s="646" t="s">
        <v>537</v>
      </c>
    </row>
    <row r="3997" spans="1:15">
      <c r="A3997" s="647">
        <v>3996</v>
      </c>
      <c r="B3997" s="647">
        <v>131700</v>
      </c>
      <c r="C3997" s="646" t="s">
        <v>165</v>
      </c>
      <c r="D3997" s="646">
        <v>99</v>
      </c>
      <c r="F3997" s="654" t="str">
        <f>IF(M3997="R",VLOOKUP(D3997,'Routes and Directions'!$A$2:$D$283,3,FALSE),VLOOKUP(D3997,'Routes and Directions'!$A$2:$D$283,4,FALSE))</f>
        <v>SB</v>
      </c>
      <c r="H3997" s="646">
        <v>4.55</v>
      </c>
      <c r="I3997" s="646">
        <v>4.6219999999999999</v>
      </c>
      <c r="K3997" s="646">
        <v>350.07900000000001</v>
      </c>
      <c r="L3997" s="646">
        <v>350.15100000000001</v>
      </c>
      <c r="M3997" s="646" t="s">
        <v>121</v>
      </c>
      <c r="N3997" s="657" t="s">
        <v>115</v>
      </c>
      <c r="O3997" s="646" t="s">
        <v>537</v>
      </c>
    </row>
    <row r="3998" spans="1:15">
      <c r="A3998" s="647">
        <v>3997</v>
      </c>
      <c r="B3998" s="647">
        <v>131700</v>
      </c>
      <c r="C3998" s="646" t="s">
        <v>165</v>
      </c>
      <c r="D3998" s="646">
        <v>99</v>
      </c>
      <c r="F3998" s="654" t="str">
        <f>IF(M3998="R",VLOOKUP(D3998,'Routes and Directions'!$A$2:$D$283,3,FALSE),VLOOKUP(D3998,'Routes and Directions'!$A$2:$D$283,4,FALSE))</f>
        <v>SB</v>
      </c>
      <c r="H3998" s="646">
        <v>4.6219999999999999</v>
      </c>
      <c r="I3998" s="646">
        <v>4.718</v>
      </c>
      <c r="K3998" s="646">
        <v>350.15100000000001</v>
      </c>
      <c r="L3998" s="646">
        <v>350.24700000000001</v>
      </c>
      <c r="M3998" s="646" t="s">
        <v>121</v>
      </c>
      <c r="N3998" s="657" t="s">
        <v>123</v>
      </c>
      <c r="O3998" s="646" t="s">
        <v>537</v>
      </c>
    </row>
    <row r="3999" spans="1:15">
      <c r="A3999" s="647">
        <v>3998</v>
      </c>
      <c r="B3999" s="647">
        <v>131700</v>
      </c>
      <c r="C3999" s="646" t="s">
        <v>165</v>
      </c>
      <c r="D3999" s="646">
        <v>99</v>
      </c>
      <c r="F3999" s="654" t="str">
        <f>IF(M3999="R",VLOOKUP(D3999,'Routes and Directions'!$A$2:$D$283,3,FALSE),VLOOKUP(D3999,'Routes and Directions'!$A$2:$D$283,4,FALSE))</f>
        <v>SB</v>
      </c>
      <c r="H3999" s="646">
        <v>4.718</v>
      </c>
      <c r="I3999" s="646">
        <v>6.1139999999999999</v>
      </c>
      <c r="K3999" s="646">
        <v>350.24700000000001</v>
      </c>
      <c r="L3999" s="646">
        <v>351.64299999999997</v>
      </c>
      <c r="M3999" s="646" t="s">
        <v>121</v>
      </c>
      <c r="N3999" s="657" t="s">
        <v>115</v>
      </c>
      <c r="O3999" s="646" t="s">
        <v>537</v>
      </c>
    </row>
    <row r="4000" spans="1:15">
      <c r="A4000" s="647">
        <v>3999</v>
      </c>
      <c r="B4000" s="647">
        <v>131700</v>
      </c>
      <c r="C4000" s="646" t="s">
        <v>165</v>
      </c>
      <c r="D4000" s="646">
        <v>99</v>
      </c>
      <c r="F4000" s="654" t="str">
        <f>IF(M4000="R",VLOOKUP(D4000,'Routes and Directions'!$A$2:$D$283,3,FALSE),VLOOKUP(D4000,'Routes and Directions'!$A$2:$D$283,4,FALSE))</f>
        <v>SB</v>
      </c>
      <c r="H4000" s="646">
        <v>6.1139999999999999</v>
      </c>
      <c r="I4000" s="646">
        <v>6.2619999999999996</v>
      </c>
      <c r="K4000" s="646">
        <v>351.64299999999997</v>
      </c>
      <c r="L4000" s="646">
        <v>351.791</v>
      </c>
      <c r="M4000" s="646" t="s">
        <v>121</v>
      </c>
      <c r="N4000" s="657" t="s">
        <v>123</v>
      </c>
      <c r="O4000" s="646" t="s">
        <v>537</v>
      </c>
    </row>
    <row r="4001" spans="1:15">
      <c r="A4001" s="647">
        <v>4000</v>
      </c>
      <c r="B4001" s="647">
        <v>131700</v>
      </c>
      <c r="C4001" s="646" t="s">
        <v>165</v>
      </c>
      <c r="D4001" s="646">
        <v>99</v>
      </c>
      <c r="F4001" s="654" t="str">
        <f>IF(M4001="R",VLOOKUP(D4001,'Routes and Directions'!$A$2:$D$283,3,FALSE),VLOOKUP(D4001,'Routes and Directions'!$A$2:$D$283,4,FALSE))</f>
        <v>SB</v>
      </c>
      <c r="H4001" s="646">
        <v>6.2619999999999996</v>
      </c>
      <c r="I4001" s="646">
        <v>6.5250000000000004</v>
      </c>
      <c r="K4001" s="646">
        <v>351.791</v>
      </c>
      <c r="L4001" s="646">
        <v>352.05399999999997</v>
      </c>
      <c r="M4001" s="646" t="s">
        <v>121</v>
      </c>
      <c r="N4001" s="657" t="s">
        <v>115</v>
      </c>
      <c r="O4001" s="646" t="s">
        <v>537</v>
      </c>
    </row>
    <row r="4002" spans="1:15">
      <c r="A4002" s="647">
        <v>4001</v>
      </c>
      <c r="B4002" s="647">
        <v>131700</v>
      </c>
      <c r="C4002" s="646" t="s">
        <v>165</v>
      </c>
      <c r="D4002" s="646">
        <v>99</v>
      </c>
      <c r="F4002" s="654" t="str">
        <f>IF(M4002="R",VLOOKUP(D4002,'Routes and Directions'!$A$2:$D$283,3,FALSE),VLOOKUP(D4002,'Routes and Directions'!$A$2:$D$283,4,FALSE))</f>
        <v>SB</v>
      </c>
      <c r="H4002" s="646">
        <v>6.5250000000000004</v>
      </c>
      <c r="I4002" s="646">
        <v>6.64</v>
      </c>
      <c r="K4002" s="646">
        <v>352.05399999999997</v>
      </c>
      <c r="L4002" s="646">
        <v>352.16899999999998</v>
      </c>
      <c r="M4002" s="646" t="s">
        <v>121</v>
      </c>
      <c r="N4002" s="657" t="s">
        <v>123</v>
      </c>
      <c r="O4002" s="646" t="s">
        <v>537</v>
      </c>
    </row>
    <row r="4003" spans="1:15">
      <c r="A4003" s="647">
        <v>4002</v>
      </c>
      <c r="B4003" s="647">
        <v>131700</v>
      </c>
      <c r="C4003" s="646" t="s">
        <v>165</v>
      </c>
      <c r="D4003" s="646">
        <v>99</v>
      </c>
      <c r="F4003" s="654" t="str">
        <f>IF(M4003="R",VLOOKUP(D4003,'Routes and Directions'!$A$2:$D$283,3,FALSE),VLOOKUP(D4003,'Routes and Directions'!$A$2:$D$283,4,FALSE))</f>
        <v>SB</v>
      </c>
      <c r="H4003" s="646">
        <v>6.64</v>
      </c>
      <c r="I4003" s="646">
        <v>6.88</v>
      </c>
      <c r="K4003" s="646">
        <v>352.16899999999998</v>
      </c>
      <c r="L4003" s="646">
        <v>352.40899999999999</v>
      </c>
      <c r="M4003" s="646" t="s">
        <v>121</v>
      </c>
      <c r="N4003" s="657" t="s">
        <v>115</v>
      </c>
      <c r="O4003" s="646" t="s">
        <v>537</v>
      </c>
    </row>
    <row r="4004" spans="1:15">
      <c r="A4004" s="647">
        <v>4003</v>
      </c>
      <c r="B4004" s="647">
        <v>131700</v>
      </c>
      <c r="C4004" s="646" t="s">
        <v>165</v>
      </c>
      <c r="D4004" s="646">
        <v>99</v>
      </c>
      <c r="F4004" s="654" t="str">
        <f>IF(M4004="R",VLOOKUP(D4004,'Routes and Directions'!$A$2:$D$283,3,FALSE),VLOOKUP(D4004,'Routes and Directions'!$A$2:$D$283,4,FALSE))</f>
        <v>SB</v>
      </c>
      <c r="H4004" s="646">
        <v>6.88</v>
      </c>
      <c r="I4004" s="646">
        <v>7.0149999999999997</v>
      </c>
      <c r="K4004" s="646">
        <v>352.40899999999999</v>
      </c>
      <c r="L4004" s="646">
        <v>352.54399999999998</v>
      </c>
      <c r="M4004" s="646" t="s">
        <v>121</v>
      </c>
      <c r="N4004" s="657" t="s">
        <v>123</v>
      </c>
      <c r="O4004" s="646" t="s">
        <v>537</v>
      </c>
    </row>
    <row r="4005" spans="1:15">
      <c r="A4005" s="647">
        <v>4004</v>
      </c>
      <c r="B4005" s="647">
        <v>131700</v>
      </c>
      <c r="C4005" s="646" t="s">
        <v>165</v>
      </c>
      <c r="D4005" s="646">
        <v>99</v>
      </c>
      <c r="F4005" s="654" t="str">
        <f>IF(M4005="R",VLOOKUP(D4005,'Routes and Directions'!$A$2:$D$283,3,FALSE),VLOOKUP(D4005,'Routes and Directions'!$A$2:$D$283,4,FALSE))</f>
        <v>SB</v>
      </c>
      <c r="H4005" s="646">
        <v>7.0149999999999997</v>
      </c>
      <c r="I4005" s="646">
        <v>21.632999999999999</v>
      </c>
      <c r="K4005" s="646">
        <v>352.54399999999998</v>
      </c>
      <c r="L4005" s="646">
        <v>367.16199999999998</v>
      </c>
      <c r="M4005" s="646" t="s">
        <v>121</v>
      </c>
      <c r="N4005" s="657" t="s">
        <v>115</v>
      </c>
      <c r="O4005" s="646" t="s">
        <v>537</v>
      </c>
    </row>
    <row r="4006" spans="1:15">
      <c r="A4006" s="647">
        <v>4005</v>
      </c>
      <c r="B4006" s="647">
        <v>131700</v>
      </c>
      <c r="C4006" s="646" t="s">
        <v>165</v>
      </c>
      <c r="D4006" s="646">
        <v>99</v>
      </c>
      <c r="F4006" s="654" t="str">
        <f>IF(M4006="R",VLOOKUP(D4006,'Routes and Directions'!$A$2:$D$283,3,FALSE),VLOOKUP(D4006,'Routes and Directions'!$A$2:$D$283,4,FALSE))</f>
        <v>SB</v>
      </c>
      <c r="H4006" s="646">
        <v>21.632999999999999</v>
      </c>
      <c r="I4006" s="646">
        <v>30.242999999999999</v>
      </c>
      <c r="K4006" s="646">
        <v>367.16199999999998</v>
      </c>
      <c r="L4006" s="646">
        <v>375.77199999999999</v>
      </c>
      <c r="M4006" s="646" t="s">
        <v>121</v>
      </c>
      <c r="N4006" s="657" t="s">
        <v>123</v>
      </c>
      <c r="O4006" s="646" t="s">
        <v>537</v>
      </c>
    </row>
    <row r="4007" spans="1:15">
      <c r="A4007" s="647">
        <v>4006</v>
      </c>
      <c r="B4007" s="647">
        <v>139700</v>
      </c>
      <c r="C4007" s="646" t="s">
        <v>165</v>
      </c>
      <c r="D4007" s="646">
        <v>99</v>
      </c>
      <c r="F4007" s="654" t="str">
        <f>IF(M4007="R",VLOOKUP(D4007,'Routes and Directions'!$A$2:$D$283,3,FALSE),VLOOKUP(D4007,'Routes and Directions'!$A$2:$D$283,4,FALSE))</f>
        <v>SB</v>
      </c>
      <c r="G4007" s="646" t="s">
        <v>118</v>
      </c>
      <c r="H4007" s="646">
        <v>30.242999999999999</v>
      </c>
      <c r="I4007" s="646">
        <v>37.322000000000003</v>
      </c>
      <c r="K4007" s="646">
        <v>375.77199999999999</v>
      </c>
      <c r="L4007" s="646">
        <v>382.851</v>
      </c>
      <c r="M4007" s="646" t="s">
        <v>121</v>
      </c>
      <c r="N4007" s="657" t="s">
        <v>123</v>
      </c>
      <c r="O4007" s="646" t="s">
        <v>537</v>
      </c>
    </row>
    <row r="4008" spans="1:15">
      <c r="A4008" s="647">
        <v>4007</v>
      </c>
      <c r="B4008" s="647">
        <v>145000</v>
      </c>
      <c r="C4008" s="646" t="s">
        <v>165</v>
      </c>
      <c r="D4008" s="646">
        <v>99</v>
      </c>
      <c r="F4008" s="654" t="str">
        <f>IF(M4008="R",VLOOKUP(D4008,'Routes and Directions'!$A$2:$D$283,3,FALSE),VLOOKUP(D4008,'Routes and Directions'!$A$2:$D$283,4,FALSE))</f>
        <v>SB</v>
      </c>
      <c r="G4008" s="646" t="s">
        <v>122</v>
      </c>
      <c r="H4008" s="646">
        <v>37.322000000000003</v>
      </c>
      <c r="I4008" s="646">
        <v>37.884</v>
      </c>
      <c r="K4008" s="646">
        <v>382.851</v>
      </c>
      <c r="L4008" s="646">
        <v>383.41300000000001</v>
      </c>
      <c r="M4008" s="646" t="s">
        <v>121</v>
      </c>
      <c r="N4008" s="657" t="s">
        <v>123</v>
      </c>
      <c r="O4008" s="646" t="s">
        <v>537</v>
      </c>
    </row>
    <row r="4009" spans="1:15">
      <c r="A4009" s="647">
        <v>4008</v>
      </c>
      <c r="B4009" s="647">
        <v>145000</v>
      </c>
      <c r="C4009" s="646" t="s">
        <v>165</v>
      </c>
      <c r="D4009" s="646">
        <v>99</v>
      </c>
      <c r="F4009" s="654" t="str">
        <f>IF(M4009="R",VLOOKUP(D4009,'Routes and Directions'!$A$2:$D$283,3,FALSE),VLOOKUP(D4009,'Routes and Directions'!$A$2:$D$283,4,FALSE))</f>
        <v>SB</v>
      </c>
      <c r="G4009" s="646" t="s">
        <v>122</v>
      </c>
      <c r="H4009" s="646">
        <v>37.884</v>
      </c>
      <c r="I4009" s="646">
        <v>38.378</v>
      </c>
      <c r="K4009" s="646">
        <v>383.41300000000001</v>
      </c>
      <c r="L4009" s="646">
        <v>383.90699999999998</v>
      </c>
      <c r="M4009" s="646" t="s">
        <v>121</v>
      </c>
      <c r="N4009" s="657" t="s">
        <v>115</v>
      </c>
      <c r="O4009" s="646" t="s">
        <v>537</v>
      </c>
    </row>
    <row r="4010" spans="1:15">
      <c r="A4010" s="647">
        <v>4009</v>
      </c>
      <c r="B4010" s="647">
        <v>145400</v>
      </c>
      <c r="C4010" s="646" t="s">
        <v>165</v>
      </c>
      <c r="D4010" s="646">
        <v>99</v>
      </c>
      <c r="F4010" s="654" t="str">
        <f>IF(M4010="R",VLOOKUP(D4010,'Routes and Directions'!$A$2:$D$283,3,FALSE),VLOOKUP(D4010,'Routes and Directions'!$A$2:$D$283,4,FALSE))</f>
        <v>SB</v>
      </c>
      <c r="H4010" s="646">
        <v>38.636000000000003</v>
      </c>
      <c r="I4010" s="646">
        <v>45.975000000000001</v>
      </c>
      <c r="K4010" s="646">
        <v>383.90699999999998</v>
      </c>
      <c r="L4010" s="646">
        <v>391.24599999999998</v>
      </c>
      <c r="M4010" s="646" t="s">
        <v>121</v>
      </c>
      <c r="N4010" s="657" t="s">
        <v>115</v>
      </c>
      <c r="O4010" s="646" t="s">
        <v>537</v>
      </c>
    </row>
    <row r="4011" spans="1:15">
      <c r="A4011" s="647">
        <v>4010</v>
      </c>
      <c r="B4011" s="647">
        <v>148200</v>
      </c>
      <c r="C4011" s="646" t="s">
        <v>174</v>
      </c>
      <c r="D4011" s="646">
        <v>99</v>
      </c>
      <c r="F4011" s="654" t="str">
        <f>IF(M4011="R",VLOOKUP(D4011,'Routes and Directions'!$A$2:$D$283,3,FALSE),VLOOKUP(D4011,'Routes and Directions'!$A$2:$D$283,4,FALSE))</f>
        <v>SB</v>
      </c>
      <c r="H4011" s="646">
        <v>0</v>
      </c>
      <c r="I4011" s="646">
        <v>11.839</v>
      </c>
      <c r="K4011" s="646">
        <v>391.24599999999998</v>
      </c>
      <c r="L4011" s="646">
        <v>403.08499999999998</v>
      </c>
      <c r="M4011" s="646" t="s">
        <v>121</v>
      </c>
      <c r="N4011" s="657" t="s">
        <v>115</v>
      </c>
      <c r="O4011" s="646" t="s">
        <v>537</v>
      </c>
    </row>
    <row r="4012" spans="1:15">
      <c r="A4012" s="647">
        <v>4011</v>
      </c>
      <c r="B4012" s="647">
        <v>148200</v>
      </c>
      <c r="C4012" s="646" t="s">
        <v>174</v>
      </c>
      <c r="D4012" s="646">
        <v>99</v>
      </c>
      <c r="F4012" s="654" t="str">
        <f>IF(M4012="R",VLOOKUP(D4012,'Routes and Directions'!$A$2:$D$283,3,FALSE),VLOOKUP(D4012,'Routes and Directions'!$A$2:$D$283,4,FALSE))</f>
        <v>SB</v>
      </c>
      <c r="H4012" s="646">
        <v>11.839</v>
      </c>
      <c r="I4012" s="646">
        <v>12.323</v>
      </c>
      <c r="K4012" s="646">
        <v>403.08499999999998</v>
      </c>
      <c r="L4012" s="646">
        <v>403.56900000000002</v>
      </c>
      <c r="M4012" s="646" t="s">
        <v>121</v>
      </c>
      <c r="N4012" s="657" t="s">
        <v>123</v>
      </c>
      <c r="O4012" s="646" t="s">
        <v>537</v>
      </c>
    </row>
    <row r="4013" spans="1:15">
      <c r="A4013" s="647">
        <v>4012</v>
      </c>
      <c r="B4013" s="647">
        <v>148200</v>
      </c>
      <c r="C4013" s="646" t="s">
        <v>174</v>
      </c>
      <c r="D4013" s="646">
        <v>99</v>
      </c>
      <c r="F4013" s="654" t="str">
        <f>IF(M4013="R",VLOOKUP(D4013,'Routes and Directions'!$A$2:$D$283,3,FALSE),VLOOKUP(D4013,'Routes and Directions'!$A$2:$D$283,4,FALSE))</f>
        <v>SB</v>
      </c>
      <c r="H4013" s="646">
        <v>12.323</v>
      </c>
      <c r="I4013" s="646">
        <v>19.559000000000001</v>
      </c>
      <c r="K4013" s="646">
        <v>403.56900000000002</v>
      </c>
      <c r="L4013" s="646">
        <v>410.80500000000001</v>
      </c>
      <c r="M4013" s="646" t="s">
        <v>121</v>
      </c>
      <c r="N4013" s="657" t="s">
        <v>115</v>
      </c>
      <c r="O4013" s="646" t="s">
        <v>537</v>
      </c>
    </row>
    <row r="4014" spans="1:15">
      <c r="A4014" s="647">
        <v>4013</v>
      </c>
      <c r="B4014" s="647">
        <v>148200</v>
      </c>
      <c r="C4014" s="646" t="s">
        <v>174</v>
      </c>
      <c r="D4014" s="646">
        <v>99</v>
      </c>
      <c r="F4014" s="654" t="str">
        <f>IF(M4014="R",VLOOKUP(D4014,'Routes and Directions'!$A$2:$D$283,3,FALSE),VLOOKUP(D4014,'Routes and Directions'!$A$2:$D$283,4,FALSE))</f>
        <v>SB</v>
      </c>
      <c r="H4014" s="646">
        <v>19.559000000000001</v>
      </c>
      <c r="I4014" s="646">
        <v>19.866</v>
      </c>
      <c r="K4014" s="646">
        <v>410.80500000000001</v>
      </c>
      <c r="L4014" s="646">
        <v>411.11200000000002</v>
      </c>
      <c r="M4014" s="646" t="s">
        <v>121</v>
      </c>
      <c r="N4014" s="657" t="s">
        <v>123</v>
      </c>
      <c r="O4014" s="646" t="s">
        <v>537</v>
      </c>
    </row>
    <row r="4015" spans="1:15">
      <c r="A4015" s="647">
        <v>4014</v>
      </c>
      <c r="B4015" s="647">
        <v>148200</v>
      </c>
      <c r="C4015" s="646" t="s">
        <v>174</v>
      </c>
      <c r="D4015" s="646">
        <v>99</v>
      </c>
      <c r="F4015" s="654" t="str">
        <f>IF(M4015="R",VLOOKUP(D4015,'Routes and Directions'!$A$2:$D$283,3,FALSE),VLOOKUP(D4015,'Routes and Directions'!$A$2:$D$283,4,FALSE))</f>
        <v>SB</v>
      </c>
      <c r="H4015" s="646">
        <v>19.866</v>
      </c>
      <c r="I4015" s="646">
        <v>24.943000000000001</v>
      </c>
      <c r="K4015" s="646">
        <v>411.11200000000002</v>
      </c>
      <c r="L4015" s="646">
        <v>416.18900000000002</v>
      </c>
      <c r="M4015" s="646" t="s">
        <v>121</v>
      </c>
      <c r="N4015" s="657" t="s">
        <v>115</v>
      </c>
      <c r="O4015" s="646" t="s">
        <v>537</v>
      </c>
    </row>
    <row r="4016" spans="1:15">
      <c r="A4016" s="647">
        <v>4015</v>
      </c>
      <c r="B4016" s="647">
        <v>240000</v>
      </c>
      <c r="C4016" s="646" t="s">
        <v>191</v>
      </c>
      <c r="D4016" s="646">
        <v>101</v>
      </c>
      <c r="E4016" s="646" t="s">
        <v>115</v>
      </c>
      <c r="F4016" s="654" t="str">
        <f>IF(M4016="R",VLOOKUP(D4016,'Routes and Directions'!$A$2:$D$283,3,FALSE),VLOOKUP(D4016,'Routes and Directions'!$A$2:$D$283,4,FALSE))</f>
        <v>NB</v>
      </c>
      <c r="H4016" s="646">
        <v>50.143999999999998</v>
      </c>
      <c r="I4016" s="646">
        <v>50.4</v>
      </c>
      <c r="K4016" s="646">
        <v>0</v>
      </c>
      <c r="L4016" s="646">
        <v>0.25600000000000001</v>
      </c>
      <c r="M4016" s="646" t="s">
        <v>118</v>
      </c>
      <c r="N4016" s="657" t="s">
        <v>115</v>
      </c>
      <c r="O4016" s="646" t="s">
        <v>538</v>
      </c>
    </row>
    <row r="4017" spans="1:15">
      <c r="A4017" s="647">
        <v>4016</v>
      </c>
      <c r="B4017" s="647">
        <v>240000</v>
      </c>
      <c r="C4017" s="646" t="s">
        <v>191</v>
      </c>
      <c r="D4017" s="646">
        <v>101</v>
      </c>
      <c r="E4017" s="646" t="s">
        <v>115</v>
      </c>
      <c r="F4017" s="654" t="str">
        <f>IF(M4017="R",VLOOKUP(D4017,'Routes and Directions'!$A$2:$D$283,3,FALSE),VLOOKUP(D4017,'Routes and Directions'!$A$2:$D$283,4,FALSE))</f>
        <v>NB</v>
      </c>
      <c r="H4017" s="646">
        <v>50.4</v>
      </c>
      <c r="I4017" s="646">
        <v>53.018000000000001</v>
      </c>
      <c r="K4017" s="646">
        <v>0.25600000000000001</v>
      </c>
      <c r="L4017" s="646">
        <v>2.8740000000000001</v>
      </c>
      <c r="M4017" s="646" t="s">
        <v>118</v>
      </c>
      <c r="N4017" s="657" t="s">
        <v>123</v>
      </c>
      <c r="O4017" s="646" t="s">
        <v>538</v>
      </c>
    </row>
    <row r="4018" spans="1:15">
      <c r="A4018" s="647">
        <v>4017</v>
      </c>
      <c r="B4018" s="647">
        <v>240000</v>
      </c>
      <c r="C4018" s="646" t="s">
        <v>191</v>
      </c>
      <c r="D4018" s="646">
        <v>101</v>
      </c>
      <c r="E4018" s="646" t="s">
        <v>115</v>
      </c>
      <c r="F4018" s="654" t="str">
        <f>IF(M4018="R",VLOOKUP(D4018,'Routes and Directions'!$A$2:$D$283,3,FALSE),VLOOKUP(D4018,'Routes and Directions'!$A$2:$D$283,4,FALSE))</f>
        <v>NB</v>
      </c>
      <c r="H4018" s="646">
        <v>53.018000000000001</v>
      </c>
      <c r="I4018" s="646">
        <v>53.405000000000001</v>
      </c>
      <c r="K4018" s="646">
        <v>2.8740000000000001</v>
      </c>
      <c r="L4018" s="646">
        <v>3.2610000000000001</v>
      </c>
      <c r="M4018" s="646" t="s">
        <v>118</v>
      </c>
      <c r="N4018" s="657" t="s">
        <v>115</v>
      </c>
      <c r="O4018" s="646" t="s">
        <v>538</v>
      </c>
    </row>
    <row r="4019" spans="1:15">
      <c r="A4019" s="647">
        <v>4018</v>
      </c>
      <c r="B4019" s="647">
        <v>242230</v>
      </c>
      <c r="C4019" s="646" t="s">
        <v>191</v>
      </c>
      <c r="D4019" s="646">
        <v>101</v>
      </c>
      <c r="E4019" s="646" t="s">
        <v>115</v>
      </c>
      <c r="F4019" s="654" t="str">
        <f>IF(M4019="R",VLOOKUP(D4019,'Routes and Directions'!$A$2:$D$283,3,FALSE),VLOOKUP(D4019,'Routes and Directions'!$A$2:$D$283,4,FALSE))</f>
        <v>NB</v>
      </c>
      <c r="H4019" s="646">
        <v>54.262999999999998</v>
      </c>
      <c r="I4019" s="646">
        <v>54.514000000000003</v>
      </c>
      <c r="K4019" s="646">
        <v>3.2610000000000001</v>
      </c>
      <c r="L4019" s="646">
        <v>3.512</v>
      </c>
      <c r="M4019" s="646" t="s">
        <v>118</v>
      </c>
      <c r="N4019" s="657" t="s">
        <v>115</v>
      </c>
      <c r="O4019" s="646" t="s">
        <v>538</v>
      </c>
    </row>
    <row r="4020" spans="1:15">
      <c r="A4020" s="647">
        <v>4019</v>
      </c>
      <c r="B4020" s="647">
        <v>242300</v>
      </c>
      <c r="C4020" s="646" t="s">
        <v>191</v>
      </c>
      <c r="D4020" s="646">
        <v>101</v>
      </c>
      <c r="E4020" s="646" t="s">
        <v>115</v>
      </c>
      <c r="F4020" s="654" t="str">
        <f>IF(M4020="R",VLOOKUP(D4020,'Routes and Directions'!$A$2:$D$283,3,FALSE),VLOOKUP(D4020,'Routes and Directions'!$A$2:$D$283,4,FALSE))</f>
        <v>NB</v>
      </c>
      <c r="H4020" s="646">
        <v>54.61</v>
      </c>
      <c r="I4020" s="646">
        <v>56.237000000000002</v>
      </c>
      <c r="K4020" s="646">
        <v>3.512</v>
      </c>
      <c r="L4020" s="646">
        <v>5.1390000000000002</v>
      </c>
      <c r="M4020" s="646" t="s">
        <v>118</v>
      </c>
      <c r="N4020" s="657" t="s">
        <v>115</v>
      </c>
      <c r="O4020" s="646" t="s">
        <v>538</v>
      </c>
    </row>
    <row r="4021" spans="1:15">
      <c r="A4021" s="647">
        <v>4020</v>
      </c>
      <c r="B4021" s="647">
        <v>242900</v>
      </c>
      <c r="C4021" s="646" t="s">
        <v>164</v>
      </c>
      <c r="D4021" s="646">
        <v>101</v>
      </c>
      <c r="E4021" s="646" t="s">
        <v>115</v>
      </c>
      <c r="F4021" s="654" t="str">
        <f>IF(M4021="R",VLOOKUP(D4021,'Routes and Directions'!$A$2:$D$283,3,FALSE),VLOOKUP(D4021,'Routes and Directions'!$A$2:$D$283,4,FALSE))</f>
        <v>NB</v>
      </c>
      <c r="H4021" s="646">
        <v>0</v>
      </c>
      <c r="I4021" s="646">
        <v>0.64100000000000001</v>
      </c>
      <c r="K4021" s="646">
        <v>5.1390000000000002</v>
      </c>
      <c r="L4021" s="646">
        <v>5.78</v>
      </c>
      <c r="M4021" s="646" t="s">
        <v>118</v>
      </c>
      <c r="N4021" s="657" t="s">
        <v>115</v>
      </c>
      <c r="O4021" s="646" t="s">
        <v>538</v>
      </c>
    </row>
    <row r="4022" spans="1:15">
      <c r="A4022" s="647">
        <v>4021</v>
      </c>
      <c r="B4022" s="647">
        <v>240000</v>
      </c>
      <c r="C4022" s="646" t="s">
        <v>191</v>
      </c>
      <c r="D4022" s="646">
        <v>101</v>
      </c>
      <c r="E4022" s="646" t="s">
        <v>115</v>
      </c>
      <c r="F4022" s="654" t="str">
        <f>IF(M4022="R",VLOOKUP(D4022,'Routes and Directions'!$A$2:$D$283,3,FALSE),VLOOKUP(D4022,'Routes and Directions'!$A$2:$D$283,4,FALSE))</f>
        <v>SB</v>
      </c>
      <c r="H4022" s="646">
        <v>50.143999999999998</v>
      </c>
      <c r="I4022" s="646">
        <v>50.4</v>
      </c>
      <c r="K4022" s="646">
        <v>0</v>
      </c>
      <c r="L4022" s="646">
        <v>0.25600000000000001</v>
      </c>
      <c r="M4022" s="646" t="s">
        <v>121</v>
      </c>
      <c r="N4022" s="657" t="s">
        <v>115</v>
      </c>
      <c r="O4022" s="646" t="s">
        <v>539</v>
      </c>
    </row>
    <row r="4023" spans="1:15">
      <c r="A4023" s="647">
        <v>4022</v>
      </c>
      <c r="B4023" s="647">
        <v>240000</v>
      </c>
      <c r="C4023" s="646" t="s">
        <v>191</v>
      </c>
      <c r="D4023" s="646">
        <v>101</v>
      </c>
      <c r="E4023" s="646" t="s">
        <v>115</v>
      </c>
      <c r="F4023" s="654" t="str">
        <f>IF(M4023="R",VLOOKUP(D4023,'Routes and Directions'!$A$2:$D$283,3,FALSE),VLOOKUP(D4023,'Routes and Directions'!$A$2:$D$283,4,FALSE))</f>
        <v>SB</v>
      </c>
      <c r="H4023" s="646">
        <v>50.4</v>
      </c>
      <c r="I4023" s="646">
        <v>53.018000000000001</v>
      </c>
      <c r="K4023" s="646">
        <v>0.25600000000000001</v>
      </c>
      <c r="L4023" s="646">
        <v>2.8740000000000001</v>
      </c>
      <c r="M4023" s="646" t="s">
        <v>121</v>
      </c>
      <c r="N4023" s="657" t="s">
        <v>123</v>
      </c>
      <c r="O4023" s="646" t="s">
        <v>539</v>
      </c>
    </row>
    <row r="4024" spans="1:15">
      <c r="A4024" s="647">
        <v>4023</v>
      </c>
      <c r="B4024" s="647">
        <v>240000</v>
      </c>
      <c r="C4024" s="646" t="s">
        <v>191</v>
      </c>
      <c r="D4024" s="646">
        <v>101</v>
      </c>
      <c r="E4024" s="646" t="s">
        <v>115</v>
      </c>
      <c r="F4024" s="654" t="str">
        <f>IF(M4024="R",VLOOKUP(D4024,'Routes and Directions'!$A$2:$D$283,3,FALSE),VLOOKUP(D4024,'Routes and Directions'!$A$2:$D$283,4,FALSE))</f>
        <v>SB</v>
      </c>
      <c r="H4024" s="646">
        <v>53.018000000000001</v>
      </c>
      <c r="I4024" s="646">
        <v>53.405000000000001</v>
      </c>
      <c r="K4024" s="646">
        <v>2.8740000000000001</v>
      </c>
      <c r="L4024" s="646">
        <v>3.2610000000000001</v>
      </c>
      <c r="M4024" s="646" t="s">
        <v>121</v>
      </c>
      <c r="N4024" s="657" t="s">
        <v>115</v>
      </c>
      <c r="O4024" s="646" t="s">
        <v>539</v>
      </c>
    </row>
    <row r="4025" spans="1:15">
      <c r="A4025" s="647">
        <v>4024</v>
      </c>
      <c r="B4025" s="647">
        <v>242230</v>
      </c>
      <c r="C4025" s="646" t="s">
        <v>191</v>
      </c>
      <c r="D4025" s="646">
        <v>101</v>
      </c>
      <c r="E4025" s="646" t="s">
        <v>115</v>
      </c>
      <c r="F4025" s="654" t="str">
        <f>IF(M4025="R",VLOOKUP(D4025,'Routes and Directions'!$A$2:$D$283,3,FALSE),VLOOKUP(D4025,'Routes and Directions'!$A$2:$D$283,4,FALSE))</f>
        <v>SB</v>
      </c>
      <c r="H4025" s="646">
        <v>54.262999999999998</v>
      </c>
      <c r="I4025" s="646">
        <v>54.514000000000003</v>
      </c>
      <c r="K4025" s="646">
        <v>3.2610000000000001</v>
      </c>
      <c r="L4025" s="646">
        <v>3.512</v>
      </c>
      <c r="M4025" s="646" t="s">
        <v>121</v>
      </c>
      <c r="N4025" s="657" t="s">
        <v>115</v>
      </c>
      <c r="O4025" s="646" t="s">
        <v>539</v>
      </c>
    </row>
    <row r="4026" spans="1:15">
      <c r="A4026" s="647">
        <v>4025</v>
      </c>
      <c r="B4026" s="647">
        <v>242300</v>
      </c>
      <c r="C4026" s="646" t="s">
        <v>191</v>
      </c>
      <c r="D4026" s="646">
        <v>101</v>
      </c>
      <c r="E4026" s="646" t="s">
        <v>115</v>
      </c>
      <c r="F4026" s="654" t="str">
        <f>IF(M4026="R",VLOOKUP(D4026,'Routes and Directions'!$A$2:$D$283,3,FALSE),VLOOKUP(D4026,'Routes and Directions'!$A$2:$D$283,4,FALSE))</f>
        <v>SB</v>
      </c>
      <c r="H4026" s="646">
        <v>54.61</v>
      </c>
      <c r="I4026" s="646">
        <v>56.237000000000002</v>
      </c>
      <c r="K4026" s="646">
        <v>3.512</v>
      </c>
      <c r="L4026" s="646">
        <v>5.1390000000000002</v>
      </c>
      <c r="M4026" s="646" t="s">
        <v>121</v>
      </c>
      <c r="N4026" s="657" t="s">
        <v>115</v>
      </c>
      <c r="O4026" s="646" t="s">
        <v>539</v>
      </c>
    </row>
    <row r="4027" spans="1:15">
      <c r="A4027" s="647">
        <v>4026</v>
      </c>
      <c r="B4027" s="647">
        <v>242900</v>
      </c>
      <c r="C4027" s="646" t="s">
        <v>164</v>
      </c>
      <c r="D4027" s="646">
        <v>101</v>
      </c>
      <c r="E4027" s="646" t="s">
        <v>115</v>
      </c>
      <c r="F4027" s="654" t="str">
        <f>IF(M4027="R",VLOOKUP(D4027,'Routes and Directions'!$A$2:$D$283,3,FALSE),VLOOKUP(D4027,'Routes and Directions'!$A$2:$D$283,4,FALSE))</f>
        <v>SB</v>
      </c>
      <c r="H4027" s="646">
        <v>0</v>
      </c>
      <c r="I4027" s="646">
        <v>0.64100000000000001</v>
      </c>
      <c r="K4027" s="646">
        <v>5.1390000000000002</v>
      </c>
      <c r="L4027" s="646">
        <v>5.78</v>
      </c>
      <c r="M4027" s="646" t="s">
        <v>121</v>
      </c>
      <c r="N4027" s="657" t="s">
        <v>115</v>
      </c>
      <c r="O4027" s="646" t="s">
        <v>539</v>
      </c>
    </row>
    <row r="4028" spans="1:15">
      <c r="A4028" s="647">
        <v>4027</v>
      </c>
      <c r="B4028" s="647">
        <v>100</v>
      </c>
      <c r="C4028" s="646" t="s">
        <v>203</v>
      </c>
      <c r="D4028" s="646">
        <v>101</v>
      </c>
      <c r="F4028" s="654" t="str">
        <f>IF(M4028="R",VLOOKUP(D4028,'Routes and Directions'!$A$2:$D$283,3,FALSE),VLOOKUP(D4028,'Routes and Directions'!$A$2:$D$283,4,FALSE))</f>
        <v>NB</v>
      </c>
      <c r="G4028" s="646" t="s">
        <v>116</v>
      </c>
      <c r="H4028" s="646">
        <v>0</v>
      </c>
      <c r="I4028" s="646">
        <v>1.329</v>
      </c>
      <c r="K4028" s="646">
        <v>0</v>
      </c>
      <c r="L4028" s="646">
        <v>1.329</v>
      </c>
      <c r="M4028" s="646" t="s">
        <v>118</v>
      </c>
      <c r="N4028" s="657" t="s">
        <v>123</v>
      </c>
      <c r="O4028" s="646" t="s">
        <v>540</v>
      </c>
    </row>
    <row r="4029" spans="1:15">
      <c r="A4029" s="647">
        <v>4028</v>
      </c>
      <c r="B4029" s="647">
        <v>1900</v>
      </c>
      <c r="C4029" s="646" t="s">
        <v>203</v>
      </c>
      <c r="D4029" s="646">
        <v>101</v>
      </c>
      <c r="F4029" s="654" t="str">
        <f>IF(M4029="R",VLOOKUP(D4029,'Routes and Directions'!$A$2:$D$283,3,FALSE),VLOOKUP(D4029,'Routes and Directions'!$A$2:$D$283,4,FALSE))</f>
        <v>NB</v>
      </c>
      <c r="H4029" s="646">
        <v>0</v>
      </c>
      <c r="I4029" s="646">
        <v>5.7000000000000002E-2</v>
      </c>
      <c r="K4029" s="646">
        <v>1.329</v>
      </c>
      <c r="L4029" s="646">
        <v>1.3859999999999999</v>
      </c>
      <c r="M4029" s="646" t="s">
        <v>118</v>
      </c>
      <c r="N4029" s="657" t="s">
        <v>123</v>
      </c>
      <c r="O4029" s="646" t="s">
        <v>540</v>
      </c>
    </row>
    <row r="4030" spans="1:15">
      <c r="A4030" s="647">
        <v>4029</v>
      </c>
      <c r="B4030" s="647">
        <v>2400</v>
      </c>
      <c r="C4030" s="646" t="s">
        <v>203</v>
      </c>
      <c r="D4030" s="646">
        <v>101</v>
      </c>
      <c r="F4030" s="654" t="str">
        <f>IF(M4030="R",VLOOKUP(D4030,'Routes and Directions'!$A$2:$D$283,3,FALSE),VLOOKUP(D4030,'Routes and Directions'!$A$2:$D$283,4,FALSE))</f>
        <v>NB</v>
      </c>
      <c r="G4030" s="646" t="s">
        <v>121</v>
      </c>
      <c r="H4030" s="646">
        <v>5.7000000000000002E-2</v>
      </c>
      <c r="I4030" s="646">
        <v>7.5999999999999998E-2</v>
      </c>
      <c r="K4030" s="646">
        <v>1.3859999999999999</v>
      </c>
      <c r="L4030" s="646">
        <v>1.405</v>
      </c>
      <c r="M4030" s="646" t="s">
        <v>118</v>
      </c>
      <c r="N4030" s="657" t="s">
        <v>123</v>
      </c>
      <c r="O4030" s="646" t="s">
        <v>540</v>
      </c>
    </row>
    <row r="4031" spans="1:15">
      <c r="A4031" s="647">
        <v>4030</v>
      </c>
      <c r="B4031" s="647">
        <v>2600</v>
      </c>
      <c r="C4031" s="646" t="s">
        <v>203</v>
      </c>
      <c r="D4031" s="646">
        <v>101</v>
      </c>
      <c r="F4031" s="654" t="str">
        <f>IF(M4031="R",VLOOKUP(D4031,'Routes and Directions'!$A$2:$D$283,3,FALSE),VLOOKUP(D4031,'Routes and Directions'!$A$2:$D$283,4,FALSE))</f>
        <v>NB</v>
      </c>
      <c r="H4031" s="646">
        <v>5.7000000000000002E-2</v>
      </c>
      <c r="I4031" s="646">
        <v>11.47</v>
      </c>
      <c r="K4031" s="646">
        <v>1.405</v>
      </c>
      <c r="L4031" s="646">
        <v>12.818</v>
      </c>
      <c r="M4031" s="646" t="s">
        <v>118</v>
      </c>
      <c r="N4031" s="657" t="s">
        <v>123</v>
      </c>
      <c r="O4031" s="646" t="s">
        <v>540</v>
      </c>
    </row>
    <row r="4032" spans="1:15">
      <c r="A4032" s="647">
        <v>4031</v>
      </c>
      <c r="B4032" s="647">
        <v>16210</v>
      </c>
      <c r="C4032" s="646" t="s">
        <v>203</v>
      </c>
      <c r="D4032" s="646">
        <v>101</v>
      </c>
      <c r="F4032" s="654" t="str">
        <f>IF(M4032="R",VLOOKUP(D4032,'Routes and Directions'!$A$2:$D$283,3,FALSE),VLOOKUP(D4032,'Routes and Directions'!$A$2:$D$283,4,FALSE))</f>
        <v>NB</v>
      </c>
      <c r="H4032" s="646">
        <v>11.47</v>
      </c>
      <c r="I4032" s="646">
        <v>11.957000000000001</v>
      </c>
      <c r="J4032" s="646" t="s">
        <v>118</v>
      </c>
      <c r="K4032" s="646">
        <v>12.818</v>
      </c>
      <c r="L4032" s="646">
        <v>13.305</v>
      </c>
      <c r="M4032" s="646" t="s">
        <v>118</v>
      </c>
      <c r="N4032" s="657" t="s">
        <v>118</v>
      </c>
      <c r="O4032" s="646" t="s">
        <v>540</v>
      </c>
    </row>
    <row r="4033" spans="1:15">
      <c r="A4033" s="647">
        <v>4032</v>
      </c>
      <c r="B4033" s="647">
        <v>16540</v>
      </c>
      <c r="C4033" s="646" t="s">
        <v>203</v>
      </c>
      <c r="D4033" s="646">
        <v>101</v>
      </c>
      <c r="F4033" s="654" t="str">
        <f>IF(M4033="R",VLOOKUP(D4033,'Routes and Directions'!$A$2:$D$283,3,FALSE),VLOOKUP(D4033,'Routes and Directions'!$A$2:$D$283,4,FALSE))</f>
        <v>NB</v>
      </c>
      <c r="G4033" s="646" t="s">
        <v>121</v>
      </c>
      <c r="H4033" s="646">
        <v>11.957000000000001</v>
      </c>
      <c r="I4033" s="646">
        <v>11.984999999999999</v>
      </c>
      <c r="J4033" s="646" t="s">
        <v>118</v>
      </c>
      <c r="K4033" s="646">
        <v>13.305</v>
      </c>
      <c r="L4033" s="646">
        <v>13.333</v>
      </c>
      <c r="M4033" s="646" t="s">
        <v>118</v>
      </c>
      <c r="N4033" s="657" t="s">
        <v>118</v>
      </c>
      <c r="O4033" s="646" t="s">
        <v>540</v>
      </c>
    </row>
    <row r="4034" spans="1:15">
      <c r="A4034" s="647">
        <v>4033</v>
      </c>
      <c r="B4034" s="647">
        <v>17700</v>
      </c>
      <c r="C4034" s="646" t="s">
        <v>203</v>
      </c>
      <c r="D4034" s="646">
        <v>101</v>
      </c>
      <c r="F4034" s="654" t="str">
        <f>IF(M4034="R",VLOOKUP(D4034,'Routes and Directions'!$A$2:$D$283,3,FALSE),VLOOKUP(D4034,'Routes and Directions'!$A$2:$D$283,4,FALSE))</f>
        <v>NB</v>
      </c>
      <c r="H4034" s="646">
        <v>11.957000000000001</v>
      </c>
      <c r="I4034" s="646">
        <v>16.844000000000001</v>
      </c>
      <c r="K4034" s="646">
        <v>13.333</v>
      </c>
      <c r="L4034" s="646">
        <v>18.22</v>
      </c>
      <c r="M4034" s="646" t="s">
        <v>118</v>
      </c>
      <c r="N4034" s="657" t="s">
        <v>123</v>
      </c>
      <c r="O4034" s="646" t="s">
        <v>540</v>
      </c>
    </row>
    <row r="4035" spans="1:15">
      <c r="A4035" s="647">
        <v>4034</v>
      </c>
      <c r="B4035" s="647">
        <v>21310</v>
      </c>
      <c r="C4035" s="646" t="s">
        <v>203</v>
      </c>
      <c r="D4035" s="646">
        <v>101</v>
      </c>
      <c r="F4035" s="654" t="str">
        <f>IF(M4035="R",VLOOKUP(D4035,'Routes and Directions'!$A$2:$D$283,3,FALSE),VLOOKUP(D4035,'Routes and Directions'!$A$2:$D$283,4,FALSE))</f>
        <v>NB</v>
      </c>
      <c r="H4035" s="646">
        <v>16.844000000000001</v>
      </c>
      <c r="I4035" s="646">
        <v>17.623999999999999</v>
      </c>
      <c r="J4035" s="646" t="s">
        <v>118</v>
      </c>
      <c r="K4035" s="646">
        <v>18.22</v>
      </c>
      <c r="L4035" s="646">
        <v>19</v>
      </c>
      <c r="M4035" s="646" t="s">
        <v>118</v>
      </c>
      <c r="N4035" s="657" t="s">
        <v>118</v>
      </c>
      <c r="O4035" s="646" t="s">
        <v>540</v>
      </c>
    </row>
    <row r="4036" spans="1:15">
      <c r="A4036" s="647">
        <v>4035</v>
      </c>
      <c r="B4036" s="647">
        <v>23310</v>
      </c>
      <c r="C4036" s="646" t="s">
        <v>203</v>
      </c>
      <c r="D4036" s="646">
        <v>101</v>
      </c>
      <c r="F4036" s="654" t="str">
        <f>IF(M4036="R",VLOOKUP(D4036,'Routes and Directions'!$A$2:$D$283,3,FALSE),VLOOKUP(D4036,'Routes and Directions'!$A$2:$D$283,4,FALSE))</f>
        <v>NB</v>
      </c>
      <c r="H4036" s="646">
        <v>17.640999999999998</v>
      </c>
      <c r="I4036" s="646">
        <v>38.19</v>
      </c>
      <c r="K4036" s="646">
        <v>19</v>
      </c>
      <c r="L4036" s="646">
        <v>39.548999999999999</v>
      </c>
      <c r="M4036" s="646" t="s">
        <v>118</v>
      </c>
      <c r="N4036" s="657" t="s">
        <v>123</v>
      </c>
      <c r="O4036" s="646" t="s">
        <v>540</v>
      </c>
    </row>
    <row r="4037" spans="1:15">
      <c r="A4037" s="647">
        <v>4036</v>
      </c>
      <c r="B4037" s="647">
        <v>34300</v>
      </c>
      <c r="C4037" s="646" t="s">
        <v>196</v>
      </c>
      <c r="D4037" s="646">
        <v>101</v>
      </c>
      <c r="F4037" s="654" t="str">
        <f>IF(M4037="R",VLOOKUP(D4037,'Routes and Directions'!$A$2:$D$283,3,FALSE),VLOOKUP(D4037,'Routes and Directions'!$A$2:$D$283,4,FALSE))</f>
        <v>NB</v>
      </c>
      <c r="H4037" s="646">
        <v>0</v>
      </c>
      <c r="I4037" s="646">
        <v>22.88</v>
      </c>
      <c r="K4037" s="646">
        <v>39.548999999999999</v>
      </c>
      <c r="L4037" s="646">
        <v>62.429000000000002</v>
      </c>
      <c r="M4037" s="646" t="s">
        <v>118</v>
      </c>
      <c r="N4037" s="657" t="s">
        <v>123</v>
      </c>
      <c r="O4037" s="646" t="s">
        <v>540</v>
      </c>
    </row>
    <row r="4038" spans="1:15">
      <c r="A4038" s="647">
        <v>4037</v>
      </c>
      <c r="B4038" s="647">
        <v>46800</v>
      </c>
      <c r="C4038" s="646" t="s">
        <v>196</v>
      </c>
      <c r="D4038" s="646">
        <v>101</v>
      </c>
      <c r="F4038" s="654" t="str">
        <f>IF(M4038="R",VLOOKUP(D4038,'Routes and Directions'!$A$2:$D$283,3,FALSE),VLOOKUP(D4038,'Routes and Directions'!$A$2:$D$283,4,FALSE))</f>
        <v>NB</v>
      </c>
      <c r="G4038" s="646" t="s">
        <v>122</v>
      </c>
      <c r="H4038" s="646">
        <v>22.88</v>
      </c>
      <c r="I4038" s="646">
        <v>22.954999999999998</v>
      </c>
      <c r="K4038" s="646">
        <v>62.429000000000002</v>
      </c>
      <c r="L4038" s="646">
        <v>62.503999999999998</v>
      </c>
      <c r="M4038" s="646" t="s">
        <v>118</v>
      </c>
      <c r="N4038" s="657" t="s">
        <v>123</v>
      </c>
      <c r="O4038" s="646" t="s">
        <v>540</v>
      </c>
    </row>
    <row r="4039" spans="1:15">
      <c r="A4039" s="647">
        <v>4038</v>
      </c>
      <c r="B4039" s="647">
        <v>46900</v>
      </c>
      <c r="C4039" s="646" t="s">
        <v>196</v>
      </c>
      <c r="D4039" s="646">
        <v>101</v>
      </c>
      <c r="F4039" s="654" t="str">
        <f>IF(M4039="R",VLOOKUP(D4039,'Routes and Directions'!$A$2:$D$283,3,FALSE),VLOOKUP(D4039,'Routes and Directions'!$A$2:$D$283,4,FALSE))</f>
        <v>NB</v>
      </c>
      <c r="G4039" s="646" t="s">
        <v>118</v>
      </c>
      <c r="H4039" s="646">
        <v>22.954999999999998</v>
      </c>
      <c r="I4039" s="646">
        <v>25.827000000000002</v>
      </c>
      <c r="K4039" s="646">
        <v>62.503999999999998</v>
      </c>
      <c r="L4039" s="646">
        <v>65.376000000000005</v>
      </c>
      <c r="M4039" s="646" t="s">
        <v>118</v>
      </c>
      <c r="N4039" s="657" t="s">
        <v>123</v>
      </c>
      <c r="O4039" s="646" t="s">
        <v>540</v>
      </c>
    </row>
    <row r="4040" spans="1:15">
      <c r="A4040" s="647">
        <v>4039</v>
      </c>
      <c r="B4040" s="647">
        <v>49500</v>
      </c>
      <c r="C4040" s="646" t="s">
        <v>196</v>
      </c>
      <c r="D4040" s="646">
        <v>101</v>
      </c>
      <c r="F4040" s="654" t="str">
        <f>IF(M4040="R",VLOOKUP(D4040,'Routes and Directions'!$A$2:$D$283,3,FALSE),VLOOKUP(D4040,'Routes and Directions'!$A$2:$D$283,4,FALSE))</f>
        <v>NB</v>
      </c>
      <c r="H4040" s="646">
        <v>25.827999999999999</v>
      </c>
      <c r="I4040" s="646">
        <v>32.274000000000001</v>
      </c>
      <c r="K4040" s="646">
        <v>65.376000000000005</v>
      </c>
      <c r="L4040" s="646">
        <v>71.822000000000003</v>
      </c>
      <c r="M4040" s="646" t="s">
        <v>118</v>
      </c>
      <c r="N4040" s="657" t="s">
        <v>123</v>
      </c>
      <c r="O4040" s="646" t="s">
        <v>540</v>
      </c>
    </row>
    <row r="4041" spans="1:15">
      <c r="A4041" s="647">
        <v>4040</v>
      </c>
      <c r="B4041" s="647">
        <v>54050</v>
      </c>
      <c r="C4041" s="646" t="s">
        <v>196</v>
      </c>
      <c r="D4041" s="646">
        <v>101</v>
      </c>
      <c r="F4041" s="654" t="str">
        <f>IF(M4041="R",VLOOKUP(D4041,'Routes and Directions'!$A$2:$D$283,3,FALSE),VLOOKUP(D4041,'Routes and Directions'!$A$2:$D$283,4,FALSE))</f>
        <v>NB</v>
      </c>
      <c r="G4041" s="646" t="s">
        <v>118</v>
      </c>
      <c r="H4041" s="646">
        <v>32.274000000000001</v>
      </c>
      <c r="I4041" s="646">
        <v>40.396000000000001</v>
      </c>
      <c r="K4041" s="646">
        <v>71.822000000000003</v>
      </c>
      <c r="L4041" s="646">
        <v>79.944000000000003</v>
      </c>
      <c r="M4041" s="646" t="s">
        <v>118</v>
      </c>
      <c r="N4041" s="657" t="s">
        <v>123</v>
      </c>
      <c r="O4041" s="646" t="s">
        <v>540</v>
      </c>
    </row>
    <row r="4042" spans="1:15">
      <c r="A4042" s="647">
        <v>4041</v>
      </c>
      <c r="B4042" s="647">
        <v>57650</v>
      </c>
      <c r="C4042" s="646" t="s">
        <v>196</v>
      </c>
      <c r="D4042" s="646">
        <v>101</v>
      </c>
      <c r="F4042" s="654" t="str">
        <f>IF(M4042="R",VLOOKUP(D4042,'Routes and Directions'!$A$2:$D$283,3,FALSE),VLOOKUP(D4042,'Routes and Directions'!$A$2:$D$283,4,FALSE))</f>
        <v>NB</v>
      </c>
      <c r="G4042" s="646" t="s">
        <v>122</v>
      </c>
      <c r="H4042" s="646">
        <v>40.396000000000001</v>
      </c>
      <c r="I4042" s="646">
        <v>40.613999999999997</v>
      </c>
      <c r="K4042" s="646">
        <v>79.944000000000003</v>
      </c>
      <c r="L4042" s="646">
        <v>80.162000000000006</v>
      </c>
      <c r="M4042" s="646" t="s">
        <v>118</v>
      </c>
      <c r="N4042" s="657" t="s">
        <v>123</v>
      </c>
      <c r="O4042" s="646" t="s">
        <v>540</v>
      </c>
    </row>
    <row r="4043" spans="1:15">
      <c r="A4043" s="647">
        <v>4042</v>
      </c>
      <c r="B4043" s="647">
        <v>57705</v>
      </c>
      <c r="C4043" s="646" t="s">
        <v>196</v>
      </c>
      <c r="D4043" s="646">
        <v>101</v>
      </c>
      <c r="F4043" s="654" t="str">
        <f>IF(M4043="R",VLOOKUP(D4043,'Routes and Directions'!$A$2:$D$283,3,FALSE),VLOOKUP(D4043,'Routes and Directions'!$A$2:$D$283,4,FALSE))</f>
        <v>NB</v>
      </c>
      <c r="H4043" s="646">
        <v>40.720999999999997</v>
      </c>
      <c r="I4043" s="646">
        <v>43.235999999999997</v>
      </c>
      <c r="K4043" s="646">
        <v>80.162000000000006</v>
      </c>
      <c r="L4043" s="646">
        <v>82.677000000000007</v>
      </c>
      <c r="M4043" s="646" t="s">
        <v>118</v>
      </c>
      <c r="N4043" s="657" t="s">
        <v>123</v>
      </c>
      <c r="O4043" s="646" t="s">
        <v>540</v>
      </c>
    </row>
    <row r="4044" spans="1:15">
      <c r="A4044" s="647">
        <v>4043</v>
      </c>
      <c r="B4044" s="647">
        <v>57750</v>
      </c>
      <c r="C4044" s="646" t="s">
        <v>196</v>
      </c>
      <c r="D4044" s="646">
        <v>101</v>
      </c>
      <c r="F4044" s="654" t="str">
        <f>IF(M4044="R",VLOOKUP(D4044,'Routes and Directions'!$A$2:$D$283,3,FALSE),VLOOKUP(D4044,'Routes and Directions'!$A$2:$D$283,4,FALSE))</f>
        <v>NB</v>
      </c>
      <c r="G4044" s="646" t="s">
        <v>118</v>
      </c>
      <c r="H4044" s="646">
        <v>43.235999999999997</v>
      </c>
      <c r="I4044" s="646">
        <v>43.622</v>
      </c>
      <c r="K4044" s="646">
        <v>82.677000000000007</v>
      </c>
      <c r="L4044" s="646">
        <v>83.063000000000002</v>
      </c>
      <c r="M4044" s="646" t="s">
        <v>118</v>
      </c>
      <c r="N4044" s="657" t="s">
        <v>123</v>
      </c>
      <c r="O4044" s="646" t="s">
        <v>540</v>
      </c>
    </row>
    <row r="4045" spans="1:15">
      <c r="A4045" s="647">
        <v>4044</v>
      </c>
      <c r="B4045" s="647">
        <v>58105</v>
      </c>
      <c r="C4045" s="646" t="s">
        <v>193</v>
      </c>
      <c r="D4045" s="646">
        <v>101</v>
      </c>
      <c r="F4045" s="654" t="str">
        <f>IF(M4045="R",VLOOKUP(D4045,'Routes and Directions'!$A$2:$D$283,3,FALSE),VLOOKUP(D4045,'Routes and Directions'!$A$2:$D$283,4,FALSE))</f>
        <v>NB</v>
      </c>
      <c r="G4045" s="646" t="s">
        <v>118</v>
      </c>
      <c r="H4045" s="646">
        <v>0</v>
      </c>
      <c r="I4045" s="646">
        <v>0.98</v>
      </c>
      <c r="K4045" s="646">
        <v>83.063000000000002</v>
      </c>
      <c r="L4045" s="646">
        <v>84.043000000000006</v>
      </c>
      <c r="M4045" s="646" t="s">
        <v>118</v>
      </c>
      <c r="N4045" s="657" t="s">
        <v>123</v>
      </c>
      <c r="O4045" s="646" t="s">
        <v>540</v>
      </c>
    </row>
    <row r="4046" spans="1:15">
      <c r="A4046" s="647">
        <v>4045</v>
      </c>
      <c r="B4046" s="647">
        <v>59150</v>
      </c>
      <c r="C4046" s="646" t="s">
        <v>193</v>
      </c>
      <c r="D4046" s="646">
        <v>101</v>
      </c>
      <c r="F4046" s="654" t="str">
        <f>IF(M4046="R",VLOOKUP(D4046,'Routes and Directions'!$A$2:$D$283,3,FALSE),VLOOKUP(D4046,'Routes and Directions'!$A$2:$D$283,4,FALSE))</f>
        <v>NB</v>
      </c>
      <c r="H4046" s="646">
        <v>1.1200000000000001</v>
      </c>
      <c r="I4046" s="646">
        <v>4.7229999999999999</v>
      </c>
      <c r="K4046" s="646">
        <v>84.043000000000006</v>
      </c>
      <c r="L4046" s="646">
        <v>87.646000000000001</v>
      </c>
      <c r="M4046" s="646" t="s">
        <v>118</v>
      </c>
      <c r="N4046" s="657" t="s">
        <v>123</v>
      </c>
      <c r="O4046" s="646" t="s">
        <v>540</v>
      </c>
    </row>
    <row r="4047" spans="1:15">
      <c r="A4047" s="647">
        <v>4046</v>
      </c>
      <c r="B4047" s="647">
        <v>61500</v>
      </c>
      <c r="C4047" s="646" t="s">
        <v>193</v>
      </c>
      <c r="D4047" s="646">
        <v>101</v>
      </c>
      <c r="F4047" s="654" t="str">
        <f>IF(M4047="R",VLOOKUP(D4047,'Routes and Directions'!$A$2:$D$283,3,FALSE),VLOOKUP(D4047,'Routes and Directions'!$A$2:$D$283,4,FALSE))</f>
        <v>NB</v>
      </c>
      <c r="G4047" s="646" t="s">
        <v>118</v>
      </c>
      <c r="H4047" s="646">
        <v>4.7229999999999999</v>
      </c>
      <c r="I4047" s="646">
        <v>8.4870000000000001</v>
      </c>
      <c r="K4047" s="646">
        <v>87.646000000000001</v>
      </c>
      <c r="L4047" s="646">
        <v>91.41</v>
      </c>
      <c r="M4047" s="646" t="s">
        <v>118</v>
      </c>
      <c r="N4047" s="657" t="s">
        <v>123</v>
      </c>
      <c r="O4047" s="646" t="s">
        <v>540</v>
      </c>
    </row>
    <row r="4048" spans="1:15">
      <c r="A4048" s="647">
        <v>4047</v>
      </c>
      <c r="B4048" s="647">
        <v>63100</v>
      </c>
      <c r="C4048" s="646" t="s">
        <v>193</v>
      </c>
      <c r="D4048" s="646">
        <v>101</v>
      </c>
      <c r="F4048" s="654" t="str">
        <f>IF(M4048="R",VLOOKUP(D4048,'Routes and Directions'!$A$2:$D$283,3,FALSE),VLOOKUP(D4048,'Routes and Directions'!$A$2:$D$283,4,FALSE))</f>
        <v>NB</v>
      </c>
      <c r="H4048" s="646">
        <v>8.4949999999999992</v>
      </c>
      <c r="I4048" s="646">
        <v>13.965</v>
      </c>
      <c r="K4048" s="646">
        <v>91.41</v>
      </c>
      <c r="L4048" s="646">
        <v>96.88</v>
      </c>
      <c r="M4048" s="646" t="s">
        <v>118</v>
      </c>
      <c r="N4048" s="657" t="s">
        <v>123</v>
      </c>
      <c r="O4048" s="646" t="s">
        <v>540</v>
      </c>
    </row>
    <row r="4049" spans="1:15">
      <c r="A4049" s="647">
        <v>4048</v>
      </c>
      <c r="B4049" s="647">
        <v>68012</v>
      </c>
      <c r="C4049" s="646" t="s">
        <v>193</v>
      </c>
      <c r="D4049" s="646">
        <v>101</v>
      </c>
      <c r="F4049" s="654" t="str">
        <f>IF(M4049="R",VLOOKUP(D4049,'Routes and Directions'!$A$2:$D$283,3,FALSE),VLOOKUP(D4049,'Routes and Directions'!$A$2:$D$283,4,FALSE))</f>
        <v>NB</v>
      </c>
      <c r="G4049" s="646" t="s">
        <v>118</v>
      </c>
      <c r="H4049" s="646">
        <v>13.965</v>
      </c>
      <c r="I4049" s="646">
        <v>16.074000000000002</v>
      </c>
      <c r="K4049" s="646">
        <v>96.88</v>
      </c>
      <c r="L4049" s="646">
        <v>98.989000000000004</v>
      </c>
      <c r="M4049" s="646" t="s">
        <v>118</v>
      </c>
      <c r="N4049" s="657" t="s">
        <v>123</v>
      </c>
      <c r="O4049" s="646" t="s">
        <v>540</v>
      </c>
    </row>
    <row r="4050" spans="1:15">
      <c r="A4050" s="647">
        <v>4049</v>
      </c>
      <c r="B4050" s="647">
        <v>69500</v>
      </c>
      <c r="C4050" s="646" t="s">
        <v>193</v>
      </c>
      <c r="D4050" s="646">
        <v>101</v>
      </c>
      <c r="F4050" s="654" t="str">
        <f>IF(M4050="R",VLOOKUP(D4050,'Routes and Directions'!$A$2:$D$283,3,FALSE),VLOOKUP(D4050,'Routes and Directions'!$A$2:$D$283,4,FALSE))</f>
        <v>NB</v>
      </c>
      <c r="H4050" s="646">
        <v>16.097999999999999</v>
      </c>
      <c r="I4050" s="646">
        <v>35.982999999999997</v>
      </c>
      <c r="K4050" s="646">
        <v>98.989000000000004</v>
      </c>
      <c r="L4050" s="646">
        <v>118.874</v>
      </c>
      <c r="M4050" s="646" t="s">
        <v>118</v>
      </c>
      <c r="N4050" s="657" t="s">
        <v>123</v>
      </c>
      <c r="O4050" s="646" t="s">
        <v>540</v>
      </c>
    </row>
    <row r="4051" spans="1:15">
      <c r="A4051" s="647">
        <v>4050</v>
      </c>
      <c r="B4051" s="647">
        <v>76194</v>
      </c>
      <c r="C4051" s="646" t="s">
        <v>193</v>
      </c>
      <c r="D4051" s="646">
        <v>101</v>
      </c>
      <c r="F4051" s="654" t="str">
        <f>IF(M4051="R",VLOOKUP(D4051,'Routes and Directions'!$A$2:$D$283,3,FALSE),VLOOKUP(D4051,'Routes and Directions'!$A$2:$D$283,4,FALSE))</f>
        <v>NB</v>
      </c>
      <c r="G4051" s="646" t="s">
        <v>118</v>
      </c>
      <c r="H4051" s="646">
        <v>35.982999999999997</v>
      </c>
      <c r="I4051" s="646">
        <v>37.578000000000003</v>
      </c>
      <c r="K4051" s="646">
        <v>118.874</v>
      </c>
      <c r="L4051" s="646">
        <v>120.46899999999999</v>
      </c>
      <c r="M4051" s="646" t="s">
        <v>118</v>
      </c>
      <c r="N4051" s="657" t="s">
        <v>123</v>
      </c>
      <c r="O4051" s="646" t="s">
        <v>540</v>
      </c>
    </row>
    <row r="4052" spans="1:15">
      <c r="A4052" s="647">
        <v>4051</v>
      </c>
      <c r="B4052" s="647">
        <v>76940</v>
      </c>
      <c r="C4052" s="646" t="s">
        <v>193</v>
      </c>
      <c r="D4052" s="646">
        <v>101</v>
      </c>
      <c r="F4052" s="654" t="str">
        <f>IF(M4052="R",VLOOKUP(D4052,'Routes and Directions'!$A$2:$D$283,3,FALSE),VLOOKUP(D4052,'Routes and Directions'!$A$2:$D$283,4,FALSE))</f>
        <v>NB</v>
      </c>
      <c r="H4052" s="646">
        <v>37.630000000000003</v>
      </c>
      <c r="I4052" s="646">
        <v>45.07</v>
      </c>
      <c r="K4052" s="646">
        <v>120.46899999999999</v>
      </c>
      <c r="L4052" s="646">
        <v>127.90900000000001</v>
      </c>
      <c r="M4052" s="646" t="s">
        <v>118</v>
      </c>
      <c r="N4052" s="657" t="s">
        <v>123</v>
      </c>
      <c r="O4052" s="646" t="s">
        <v>540</v>
      </c>
    </row>
    <row r="4053" spans="1:15">
      <c r="A4053" s="647">
        <v>4052</v>
      </c>
      <c r="B4053" s="647">
        <v>78900</v>
      </c>
      <c r="C4053" s="646" t="s">
        <v>193</v>
      </c>
      <c r="D4053" s="646">
        <v>101</v>
      </c>
      <c r="F4053" s="654" t="str">
        <f>IF(M4053="R",VLOOKUP(D4053,'Routes and Directions'!$A$2:$D$283,3,FALSE),VLOOKUP(D4053,'Routes and Directions'!$A$2:$D$283,4,FALSE))</f>
        <v>NB</v>
      </c>
      <c r="H4053" s="646">
        <v>45.189</v>
      </c>
      <c r="I4053" s="646">
        <v>48.456000000000003</v>
      </c>
      <c r="K4053" s="646">
        <v>127.90900000000001</v>
      </c>
      <c r="L4053" s="646">
        <v>131.17599999999999</v>
      </c>
      <c r="M4053" s="646" t="s">
        <v>118</v>
      </c>
      <c r="N4053" s="657" t="s">
        <v>123</v>
      </c>
      <c r="O4053" s="646" t="s">
        <v>540</v>
      </c>
    </row>
    <row r="4054" spans="1:15">
      <c r="A4054" s="647">
        <v>4053</v>
      </c>
      <c r="B4054" s="647">
        <v>80000</v>
      </c>
      <c r="C4054" s="646" t="s">
        <v>193</v>
      </c>
      <c r="D4054" s="646">
        <v>101</v>
      </c>
      <c r="F4054" s="654" t="str">
        <f>IF(M4054="R",VLOOKUP(D4054,'Routes and Directions'!$A$2:$D$283,3,FALSE),VLOOKUP(D4054,'Routes and Directions'!$A$2:$D$283,4,FALSE))</f>
        <v>NB</v>
      </c>
      <c r="G4054" s="646" t="s">
        <v>118</v>
      </c>
      <c r="H4054" s="646">
        <v>48.456000000000003</v>
      </c>
      <c r="I4054" s="646">
        <v>52.527999999999999</v>
      </c>
      <c r="K4054" s="646">
        <v>131.17599999999999</v>
      </c>
      <c r="L4054" s="646">
        <v>135.24799999999999</v>
      </c>
      <c r="M4054" s="646" t="s">
        <v>118</v>
      </c>
      <c r="N4054" s="657" t="s">
        <v>123</v>
      </c>
      <c r="O4054" s="646" t="s">
        <v>540</v>
      </c>
    </row>
    <row r="4055" spans="1:15">
      <c r="A4055" s="647">
        <v>4054</v>
      </c>
      <c r="B4055" s="647">
        <v>80790</v>
      </c>
      <c r="C4055" s="646" t="s">
        <v>193</v>
      </c>
      <c r="D4055" s="646">
        <v>101</v>
      </c>
      <c r="F4055" s="654" t="str">
        <f>IF(M4055="R",VLOOKUP(D4055,'Routes and Directions'!$A$2:$D$283,3,FALSE),VLOOKUP(D4055,'Routes and Directions'!$A$2:$D$283,4,FALSE))</f>
        <v>NB</v>
      </c>
      <c r="H4055" s="646">
        <v>52.500999999999998</v>
      </c>
      <c r="I4055" s="646">
        <v>56.088999999999999</v>
      </c>
      <c r="K4055" s="646">
        <v>135.24799999999999</v>
      </c>
      <c r="L4055" s="646">
        <v>138.83600000000001</v>
      </c>
      <c r="M4055" s="646" t="s">
        <v>118</v>
      </c>
      <c r="N4055" s="657" t="s">
        <v>123</v>
      </c>
      <c r="O4055" s="646" t="s">
        <v>540</v>
      </c>
    </row>
    <row r="4056" spans="1:15">
      <c r="A4056" s="647">
        <v>4055</v>
      </c>
      <c r="B4056" s="647">
        <v>81900</v>
      </c>
      <c r="C4056" s="646" t="s">
        <v>193</v>
      </c>
      <c r="D4056" s="646">
        <v>101</v>
      </c>
      <c r="F4056" s="654" t="str">
        <f>IF(M4056="R",VLOOKUP(D4056,'Routes and Directions'!$A$2:$D$283,3,FALSE),VLOOKUP(D4056,'Routes and Directions'!$A$2:$D$283,4,FALSE))</f>
        <v>NB</v>
      </c>
      <c r="G4056" s="646" t="s">
        <v>118</v>
      </c>
      <c r="H4056" s="646">
        <v>56.088999999999999</v>
      </c>
      <c r="I4056" s="646">
        <v>57.856000000000002</v>
      </c>
      <c r="K4056" s="646">
        <v>138.83600000000001</v>
      </c>
      <c r="L4056" s="646">
        <v>140.60300000000001</v>
      </c>
      <c r="M4056" s="646" t="s">
        <v>118</v>
      </c>
      <c r="N4056" s="657" t="s">
        <v>123</v>
      </c>
      <c r="O4056" s="646" t="s">
        <v>540</v>
      </c>
    </row>
    <row r="4057" spans="1:15">
      <c r="A4057" s="647">
        <v>4056</v>
      </c>
      <c r="B4057" s="647">
        <v>83200</v>
      </c>
      <c r="C4057" s="646" t="s">
        <v>193</v>
      </c>
      <c r="D4057" s="646">
        <v>101</v>
      </c>
      <c r="F4057" s="654" t="str">
        <f>IF(M4057="R",VLOOKUP(D4057,'Routes and Directions'!$A$2:$D$283,3,FALSE),VLOOKUP(D4057,'Routes and Directions'!$A$2:$D$283,4,FALSE))</f>
        <v>NB</v>
      </c>
      <c r="H4057" s="646">
        <v>57.945999999999998</v>
      </c>
      <c r="I4057" s="646">
        <v>71.98</v>
      </c>
      <c r="K4057" s="646">
        <v>140.60300000000001</v>
      </c>
      <c r="L4057" s="646">
        <v>154.637</v>
      </c>
      <c r="M4057" s="646" t="s">
        <v>118</v>
      </c>
      <c r="N4057" s="657" t="s">
        <v>123</v>
      </c>
      <c r="O4057" s="646" t="s">
        <v>540</v>
      </c>
    </row>
    <row r="4058" spans="1:15">
      <c r="A4058" s="647">
        <v>4057</v>
      </c>
      <c r="B4058" s="647">
        <v>86100</v>
      </c>
      <c r="C4058" s="646" t="s">
        <v>193</v>
      </c>
      <c r="D4058" s="646">
        <v>101</v>
      </c>
      <c r="F4058" s="654" t="str">
        <f>IF(M4058="R",VLOOKUP(D4058,'Routes and Directions'!$A$2:$D$283,3,FALSE),VLOOKUP(D4058,'Routes and Directions'!$A$2:$D$283,4,FALSE))</f>
        <v>NB</v>
      </c>
      <c r="G4058" s="646" t="s">
        <v>121</v>
      </c>
      <c r="H4058" s="646">
        <v>71.972999999999999</v>
      </c>
      <c r="I4058" s="646">
        <v>72.853999999999999</v>
      </c>
      <c r="K4058" s="646">
        <v>154.637</v>
      </c>
      <c r="L4058" s="646">
        <v>155.518</v>
      </c>
      <c r="M4058" s="646" t="s">
        <v>118</v>
      </c>
      <c r="N4058" s="657" t="s">
        <v>123</v>
      </c>
      <c r="O4058" s="646" t="s">
        <v>540</v>
      </c>
    </row>
    <row r="4059" spans="1:15">
      <c r="A4059" s="647">
        <v>4058</v>
      </c>
      <c r="B4059" s="647">
        <v>86200</v>
      </c>
      <c r="C4059" s="646" t="s">
        <v>193</v>
      </c>
      <c r="D4059" s="646">
        <v>101</v>
      </c>
      <c r="F4059" s="654" t="str">
        <f>IF(M4059="R",VLOOKUP(D4059,'Routes and Directions'!$A$2:$D$283,3,FALSE),VLOOKUP(D4059,'Routes and Directions'!$A$2:$D$283,4,FALSE))</f>
        <v>NB</v>
      </c>
      <c r="H4059" s="646">
        <v>72.853999999999999</v>
      </c>
      <c r="I4059" s="646">
        <v>90.988</v>
      </c>
      <c r="K4059" s="646">
        <v>155.518</v>
      </c>
      <c r="L4059" s="646">
        <v>173.65199999999999</v>
      </c>
      <c r="M4059" s="646" t="s">
        <v>118</v>
      </c>
      <c r="N4059" s="657" t="s">
        <v>123</v>
      </c>
      <c r="O4059" s="646" t="s">
        <v>540</v>
      </c>
    </row>
    <row r="4060" spans="1:15">
      <c r="A4060" s="647">
        <v>4059</v>
      </c>
      <c r="B4060" s="647">
        <v>90400</v>
      </c>
      <c r="C4060" s="646" t="s">
        <v>195</v>
      </c>
      <c r="D4060" s="646">
        <v>101</v>
      </c>
      <c r="F4060" s="654" t="str">
        <f>IF(M4060="R",VLOOKUP(D4060,'Routes and Directions'!$A$2:$D$283,3,FALSE),VLOOKUP(D4060,'Routes and Directions'!$A$2:$D$283,4,FALSE))</f>
        <v>NB</v>
      </c>
      <c r="H4060" s="646">
        <v>0</v>
      </c>
      <c r="I4060" s="646">
        <v>8.1080000000000005</v>
      </c>
      <c r="K4060" s="646">
        <v>173.65199999999999</v>
      </c>
      <c r="L4060" s="646">
        <v>181.76</v>
      </c>
      <c r="M4060" s="646" t="s">
        <v>118</v>
      </c>
      <c r="N4060" s="657" t="s">
        <v>123</v>
      </c>
      <c r="O4060" s="646" t="s">
        <v>540</v>
      </c>
    </row>
    <row r="4061" spans="1:15">
      <c r="A4061" s="647">
        <v>4060</v>
      </c>
      <c r="B4061" s="647">
        <v>92600</v>
      </c>
      <c r="C4061" s="646" t="s">
        <v>195</v>
      </c>
      <c r="D4061" s="646">
        <v>101</v>
      </c>
      <c r="F4061" s="654" t="str">
        <f>IF(M4061="R",VLOOKUP(D4061,'Routes and Directions'!$A$2:$D$283,3,FALSE),VLOOKUP(D4061,'Routes and Directions'!$A$2:$D$283,4,FALSE))</f>
        <v>NB</v>
      </c>
      <c r="H4061" s="646">
        <v>8.1980000000000004</v>
      </c>
      <c r="I4061" s="646">
        <v>19.538</v>
      </c>
      <c r="K4061" s="646">
        <v>181.76</v>
      </c>
      <c r="L4061" s="646">
        <v>193.1</v>
      </c>
      <c r="M4061" s="646" t="s">
        <v>118</v>
      </c>
      <c r="N4061" s="657" t="s">
        <v>123</v>
      </c>
      <c r="O4061" s="646" t="s">
        <v>540</v>
      </c>
    </row>
    <row r="4062" spans="1:15">
      <c r="A4062" s="647">
        <v>4061</v>
      </c>
      <c r="B4062" s="647">
        <v>97600</v>
      </c>
      <c r="C4062" s="646" t="s">
        <v>195</v>
      </c>
      <c r="D4062" s="646">
        <v>101</v>
      </c>
      <c r="F4062" s="654" t="str">
        <f>IF(M4062="R",VLOOKUP(D4062,'Routes and Directions'!$A$2:$D$283,3,FALSE),VLOOKUP(D4062,'Routes and Directions'!$A$2:$D$283,4,FALSE))</f>
        <v>NB</v>
      </c>
      <c r="G4062" s="646" t="s">
        <v>118</v>
      </c>
      <c r="H4062" s="646">
        <v>19.547999999999998</v>
      </c>
      <c r="I4062" s="646">
        <v>25.817</v>
      </c>
      <c r="K4062" s="646">
        <v>193.1</v>
      </c>
      <c r="L4062" s="646">
        <v>199.369</v>
      </c>
      <c r="M4062" s="646" t="s">
        <v>118</v>
      </c>
      <c r="N4062" s="657" t="s">
        <v>123</v>
      </c>
      <c r="O4062" s="646" t="s">
        <v>540</v>
      </c>
    </row>
    <row r="4063" spans="1:15">
      <c r="A4063" s="647">
        <v>4062</v>
      </c>
      <c r="B4063" s="647">
        <v>99600</v>
      </c>
      <c r="C4063" s="646" t="s">
        <v>195</v>
      </c>
      <c r="D4063" s="646">
        <v>101</v>
      </c>
      <c r="F4063" s="654" t="str">
        <f>IF(M4063="R",VLOOKUP(D4063,'Routes and Directions'!$A$2:$D$283,3,FALSE),VLOOKUP(D4063,'Routes and Directions'!$A$2:$D$283,4,FALSE))</f>
        <v>NB</v>
      </c>
      <c r="H4063" s="646">
        <v>25.824999999999999</v>
      </c>
      <c r="I4063" s="646">
        <v>32.975999999999999</v>
      </c>
      <c r="K4063" s="646">
        <v>199.369</v>
      </c>
      <c r="L4063" s="646">
        <v>206.52</v>
      </c>
      <c r="M4063" s="646" t="s">
        <v>118</v>
      </c>
      <c r="N4063" s="657" t="s">
        <v>123</v>
      </c>
      <c r="O4063" s="646" t="s">
        <v>540</v>
      </c>
    </row>
    <row r="4064" spans="1:15">
      <c r="A4064" s="647">
        <v>4063</v>
      </c>
      <c r="B4064" s="647">
        <v>104400</v>
      </c>
      <c r="C4064" s="646" t="s">
        <v>195</v>
      </c>
      <c r="D4064" s="646">
        <v>101</v>
      </c>
      <c r="F4064" s="654" t="str">
        <f>IF(M4064="R",VLOOKUP(D4064,'Routes and Directions'!$A$2:$D$283,3,FALSE),VLOOKUP(D4064,'Routes and Directions'!$A$2:$D$283,4,FALSE))</f>
        <v>NB</v>
      </c>
      <c r="G4064" s="646" t="s">
        <v>118</v>
      </c>
      <c r="H4064" s="646">
        <v>32.975999999999999</v>
      </c>
      <c r="I4064" s="646">
        <v>34.567</v>
      </c>
      <c r="K4064" s="646">
        <v>206.52</v>
      </c>
      <c r="L4064" s="646">
        <v>208.11099999999999</v>
      </c>
      <c r="M4064" s="646" t="s">
        <v>118</v>
      </c>
      <c r="N4064" s="657" t="s">
        <v>123</v>
      </c>
      <c r="O4064" s="646" t="s">
        <v>540</v>
      </c>
    </row>
    <row r="4065" spans="1:15">
      <c r="A4065" s="647">
        <v>4064</v>
      </c>
      <c r="B4065" s="647">
        <v>104700</v>
      </c>
      <c r="C4065" s="646" t="s">
        <v>195</v>
      </c>
      <c r="D4065" s="646">
        <v>101</v>
      </c>
      <c r="F4065" s="654" t="str">
        <f>IF(M4065="R",VLOOKUP(D4065,'Routes and Directions'!$A$2:$D$283,3,FALSE),VLOOKUP(D4065,'Routes and Directions'!$A$2:$D$283,4,FALSE))</f>
        <v>NB</v>
      </c>
      <c r="H4065" s="646">
        <v>34.616</v>
      </c>
      <c r="I4065" s="646">
        <v>49.063000000000002</v>
      </c>
      <c r="K4065" s="646">
        <v>208.11099999999999</v>
      </c>
      <c r="L4065" s="646">
        <v>222.55799999999999</v>
      </c>
      <c r="M4065" s="646" t="s">
        <v>118</v>
      </c>
      <c r="N4065" s="657" t="s">
        <v>123</v>
      </c>
      <c r="O4065" s="646" t="s">
        <v>540</v>
      </c>
    </row>
    <row r="4066" spans="1:15">
      <c r="A4066" s="647">
        <v>4065</v>
      </c>
      <c r="B4066" s="647">
        <v>109200</v>
      </c>
      <c r="C4066" s="646" t="s">
        <v>195</v>
      </c>
      <c r="D4066" s="646">
        <v>101</v>
      </c>
      <c r="F4066" s="654" t="str">
        <f>IF(M4066="R",VLOOKUP(D4066,'Routes and Directions'!$A$2:$D$283,3,FALSE),VLOOKUP(D4066,'Routes and Directions'!$A$2:$D$283,4,FALSE))</f>
        <v>NB</v>
      </c>
      <c r="H4066" s="646">
        <v>49.067</v>
      </c>
      <c r="I4066" s="646">
        <v>49.470999999999997</v>
      </c>
      <c r="K4066" s="646">
        <v>222.55799999999999</v>
      </c>
      <c r="L4066" s="646">
        <v>222.96199999999999</v>
      </c>
      <c r="M4066" s="646" t="s">
        <v>118</v>
      </c>
      <c r="N4066" s="657" t="s">
        <v>123</v>
      </c>
      <c r="O4066" s="646" t="s">
        <v>540</v>
      </c>
    </row>
    <row r="4067" spans="1:15">
      <c r="A4067" s="647">
        <v>4066</v>
      </c>
      <c r="B4067" s="647">
        <v>109700</v>
      </c>
      <c r="C4067" s="646" t="s">
        <v>195</v>
      </c>
      <c r="D4067" s="646">
        <v>101</v>
      </c>
      <c r="F4067" s="654" t="str">
        <f>IF(M4067="R",VLOOKUP(D4067,'Routes and Directions'!$A$2:$D$283,3,FALSE),VLOOKUP(D4067,'Routes and Directions'!$A$2:$D$283,4,FALSE))</f>
        <v>NB</v>
      </c>
      <c r="H4067" s="646">
        <v>49.476999999999997</v>
      </c>
      <c r="I4067" s="646">
        <v>67.456000000000003</v>
      </c>
      <c r="K4067" s="646">
        <v>222.96199999999999</v>
      </c>
      <c r="L4067" s="646">
        <v>240.941</v>
      </c>
      <c r="M4067" s="646" t="s">
        <v>118</v>
      </c>
      <c r="N4067" s="657" t="s">
        <v>123</v>
      </c>
      <c r="O4067" s="646" t="s">
        <v>540</v>
      </c>
    </row>
    <row r="4068" spans="1:15">
      <c r="A4068" s="647">
        <v>4067</v>
      </c>
      <c r="B4068" s="647">
        <v>116800</v>
      </c>
      <c r="C4068" s="646" t="s">
        <v>195</v>
      </c>
      <c r="D4068" s="646">
        <v>101</v>
      </c>
      <c r="F4068" s="654" t="str">
        <f>IF(M4068="R",VLOOKUP(D4068,'Routes and Directions'!$A$2:$D$283,3,FALSE),VLOOKUP(D4068,'Routes and Directions'!$A$2:$D$283,4,FALSE))</f>
        <v>NB</v>
      </c>
      <c r="G4068" s="646" t="s">
        <v>118</v>
      </c>
      <c r="H4068" s="646">
        <v>67.456000000000003</v>
      </c>
      <c r="I4068" s="646">
        <v>69.322000000000003</v>
      </c>
      <c r="K4068" s="646">
        <v>240.941</v>
      </c>
      <c r="L4068" s="646">
        <v>242.80699999999999</v>
      </c>
      <c r="M4068" s="646" t="s">
        <v>118</v>
      </c>
      <c r="N4068" s="657" t="s">
        <v>123</v>
      </c>
      <c r="O4068" s="646" t="s">
        <v>540</v>
      </c>
    </row>
    <row r="4069" spans="1:15">
      <c r="A4069" s="647">
        <v>4068</v>
      </c>
      <c r="B4069" s="647">
        <v>117300</v>
      </c>
      <c r="C4069" s="646" t="s">
        <v>192</v>
      </c>
      <c r="D4069" s="646">
        <v>101</v>
      </c>
      <c r="F4069" s="654" t="str">
        <f>IF(M4069="R",VLOOKUP(D4069,'Routes and Directions'!$A$2:$D$283,3,FALSE),VLOOKUP(D4069,'Routes and Directions'!$A$2:$D$283,4,FALSE))</f>
        <v>NB</v>
      </c>
      <c r="G4069" s="646" t="s">
        <v>118</v>
      </c>
      <c r="H4069" s="646">
        <v>0</v>
      </c>
      <c r="I4069" s="646">
        <v>8.3539999999999992</v>
      </c>
      <c r="K4069" s="646">
        <v>242.80699999999999</v>
      </c>
      <c r="L4069" s="646">
        <v>251.161</v>
      </c>
      <c r="M4069" s="646" t="s">
        <v>118</v>
      </c>
      <c r="N4069" s="657" t="s">
        <v>123</v>
      </c>
      <c r="O4069" s="646" t="s">
        <v>540</v>
      </c>
    </row>
    <row r="4070" spans="1:15">
      <c r="A4070" s="647">
        <v>4069</v>
      </c>
      <c r="B4070" s="647">
        <v>119100</v>
      </c>
      <c r="C4070" s="646" t="s">
        <v>192</v>
      </c>
      <c r="D4070" s="646">
        <v>101</v>
      </c>
      <c r="F4070" s="654" t="str">
        <f>IF(M4070="R",VLOOKUP(D4070,'Routes and Directions'!$A$2:$D$283,3,FALSE),VLOOKUP(D4070,'Routes and Directions'!$A$2:$D$283,4,FALSE))</f>
        <v>NB</v>
      </c>
      <c r="G4070" s="646" t="s">
        <v>118</v>
      </c>
      <c r="H4070" s="646">
        <v>8.9060000000000006</v>
      </c>
      <c r="I4070" s="646">
        <v>19.899000000000001</v>
      </c>
      <c r="K4070" s="646">
        <v>251.161</v>
      </c>
      <c r="L4070" s="646">
        <v>262.154</v>
      </c>
      <c r="M4070" s="646" t="s">
        <v>118</v>
      </c>
      <c r="N4070" s="657" t="s">
        <v>123</v>
      </c>
      <c r="O4070" s="646" t="s">
        <v>540</v>
      </c>
    </row>
    <row r="4071" spans="1:15">
      <c r="A4071" s="647">
        <v>4070</v>
      </c>
      <c r="B4071" s="647">
        <v>120910</v>
      </c>
      <c r="C4071" s="646" t="s">
        <v>192</v>
      </c>
      <c r="D4071" s="646">
        <v>101</v>
      </c>
      <c r="F4071" s="654" t="str">
        <f>IF(M4071="R",VLOOKUP(D4071,'Routes and Directions'!$A$2:$D$283,3,FALSE),VLOOKUP(D4071,'Routes and Directions'!$A$2:$D$283,4,FALSE))</f>
        <v>NB</v>
      </c>
      <c r="G4071" s="646" t="s">
        <v>118</v>
      </c>
      <c r="H4071" s="646">
        <v>21.143000000000001</v>
      </c>
      <c r="I4071" s="646">
        <v>41.048000000000002</v>
      </c>
      <c r="K4071" s="646">
        <v>262.154</v>
      </c>
      <c r="L4071" s="646">
        <v>282.05900000000003</v>
      </c>
      <c r="M4071" s="646" t="s">
        <v>118</v>
      </c>
      <c r="N4071" s="657" t="s">
        <v>123</v>
      </c>
      <c r="O4071" s="646" t="s">
        <v>540</v>
      </c>
    </row>
    <row r="4072" spans="1:15">
      <c r="A4072" s="647">
        <v>4071</v>
      </c>
      <c r="B4072" s="647">
        <v>125720</v>
      </c>
      <c r="C4072" s="646" t="s">
        <v>192</v>
      </c>
      <c r="D4072" s="646">
        <v>101</v>
      </c>
      <c r="F4072" s="654" t="str">
        <f>IF(M4072="R",VLOOKUP(D4072,'Routes and Directions'!$A$2:$D$283,3,FALSE),VLOOKUP(D4072,'Routes and Directions'!$A$2:$D$283,4,FALSE))</f>
        <v>NB</v>
      </c>
      <c r="G4072" s="646" t="s">
        <v>118</v>
      </c>
      <c r="H4072" s="646">
        <v>41.048000000000002</v>
      </c>
      <c r="I4072" s="646">
        <v>42.393999999999998</v>
      </c>
      <c r="J4072" s="646" t="s">
        <v>118</v>
      </c>
      <c r="K4072" s="646">
        <v>282.05900000000003</v>
      </c>
      <c r="L4072" s="646">
        <v>283.40499999999997</v>
      </c>
      <c r="M4072" s="646" t="s">
        <v>118</v>
      </c>
      <c r="N4072" s="657" t="s">
        <v>118</v>
      </c>
      <c r="O4072" s="646" t="s">
        <v>540</v>
      </c>
    </row>
    <row r="4073" spans="1:15">
      <c r="A4073" s="647">
        <v>4072</v>
      </c>
      <c r="B4073" s="647">
        <v>127500</v>
      </c>
      <c r="C4073" s="646" t="s">
        <v>192</v>
      </c>
      <c r="D4073" s="646">
        <v>101</v>
      </c>
      <c r="F4073" s="654" t="str">
        <f>IF(M4073="R",VLOOKUP(D4073,'Routes and Directions'!$A$2:$D$283,3,FALSE),VLOOKUP(D4073,'Routes and Directions'!$A$2:$D$283,4,FALSE))</f>
        <v>NB</v>
      </c>
      <c r="H4073" s="646">
        <v>43.185000000000002</v>
      </c>
      <c r="I4073" s="646">
        <v>88.179000000000002</v>
      </c>
      <c r="K4073" s="646">
        <v>283.40499999999997</v>
      </c>
      <c r="L4073" s="646">
        <v>328.399</v>
      </c>
      <c r="M4073" s="646" t="s">
        <v>118</v>
      </c>
      <c r="N4073" s="657" t="s">
        <v>123</v>
      </c>
      <c r="O4073" s="646" t="s">
        <v>540</v>
      </c>
    </row>
    <row r="4074" spans="1:15">
      <c r="A4074" s="647">
        <v>4073</v>
      </c>
      <c r="B4074" s="647">
        <v>136900</v>
      </c>
      <c r="C4074" s="646" t="s">
        <v>192</v>
      </c>
      <c r="D4074" s="646">
        <v>101</v>
      </c>
      <c r="F4074" s="654" t="str">
        <f>IF(M4074="R",VLOOKUP(D4074,'Routes and Directions'!$A$2:$D$283,3,FALSE),VLOOKUP(D4074,'Routes and Directions'!$A$2:$D$283,4,FALSE))</f>
        <v>NB</v>
      </c>
      <c r="G4074" s="646" t="s">
        <v>118</v>
      </c>
      <c r="H4074" s="646">
        <v>88.179000000000002</v>
      </c>
      <c r="I4074" s="646">
        <v>92.025000000000006</v>
      </c>
      <c r="K4074" s="646">
        <v>328.399</v>
      </c>
      <c r="L4074" s="646">
        <v>332.245</v>
      </c>
      <c r="M4074" s="646" t="s">
        <v>118</v>
      </c>
      <c r="N4074" s="657" t="s">
        <v>123</v>
      </c>
      <c r="O4074" s="646" t="s">
        <v>540</v>
      </c>
    </row>
    <row r="4075" spans="1:15">
      <c r="A4075" s="647">
        <v>4074</v>
      </c>
      <c r="B4075" s="647">
        <v>138700</v>
      </c>
      <c r="C4075" s="646" t="s">
        <v>192</v>
      </c>
      <c r="D4075" s="646">
        <v>101</v>
      </c>
      <c r="F4075" s="654" t="str">
        <f>IF(M4075="R",VLOOKUP(D4075,'Routes and Directions'!$A$2:$D$283,3,FALSE),VLOOKUP(D4075,'Routes and Directions'!$A$2:$D$283,4,FALSE))</f>
        <v>NB</v>
      </c>
      <c r="H4075" s="646">
        <v>91.68</v>
      </c>
      <c r="I4075" s="646">
        <v>101.316</v>
      </c>
      <c r="K4075" s="646">
        <v>332.245</v>
      </c>
      <c r="L4075" s="646">
        <v>341.88099999999997</v>
      </c>
      <c r="M4075" s="646" t="s">
        <v>118</v>
      </c>
      <c r="N4075" s="657" t="s">
        <v>123</v>
      </c>
      <c r="O4075" s="646" t="s">
        <v>540</v>
      </c>
    </row>
    <row r="4076" spans="1:15">
      <c r="A4076" s="647">
        <v>4075</v>
      </c>
      <c r="B4076" s="647">
        <v>141100</v>
      </c>
      <c r="C4076" s="646" t="s">
        <v>194</v>
      </c>
      <c r="D4076" s="646">
        <v>101</v>
      </c>
      <c r="F4076" s="654" t="str">
        <f>IF(M4076="R",VLOOKUP(D4076,'Routes and Directions'!$A$2:$D$283,3,FALSE),VLOOKUP(D4076,'Routes and Directions'!$A$2:$D$283,4,FALSE))</f>
        <v>NB</v>
      </c>
      <c r="H4076" s="646">
        <v>0</v>
      </c>
      <c r="I4076" s="646">
        <v>0.312</v>
      </c>
      <c r="K4076" s="646">
        <v>341.88099999999997</v>
      </c>
      <c r="L4076" s="646">
        <v>342.19299999999998</v>
      </c>
      <c r="M4076" s="646" t="s">
        <v>118</v>
      </c>
      <c r="N4076" s="657" t="s">
        <v>123</v>
      </c>
      <c r="O4076" s="646" t="s">
        <v>540</v>
      </c>
    </row>
    <row r="4077" spans="1:15">
      <c r="A4077" s="647">
        <v>4076</v>
      </c>
      <c r="B4077" s="647">
        <v>141140</v>
      </c>
      <c r="C4077" s="646" t="s">
        <v>194</v>
      </c>
      <c r="D4077" s="646">
        <v>101</v>
      </c>
      <c r="F4077" s="654" t="str">
        <f>IF(M4077="R",VLOOKUP(D4077,'Routes and Directions'!$A$2:$D$283,3,FALSE),VLOOKUP(D4077,'Routes and Directions'!$A$2:$D$283,4,FALSE))</f>
        <v>NB</v>
      </c>
      <c r="H4077" s="646">
        <v>0.312</v>
      </c>
      <c r="I4077" s="646">
        <v>3.173</v>
      </c>
      <c r="J4077" s="646" t="s">
        <v>118</v>
      </c>
      <c r="K4077" s="646">
        <v>342.19299999999998</v>
      </c>
      <c r="L4077" s="646">
        <v>345.05399999999997</v>
      </c>
      <c r="M4077" s="646" t="s">
        <v>118</v>
      </c>
      <c r="N4077" s="657" t="s">
        <v>118</v>
      </c>
      <c r="O4077" s="646" t="s">
        <v>540</v>
      </c>
    </row>
    <row r="4078" spans="1:15">
      <c r="A4078" s="647">
        <v>4077</v>
      </c>
      <c r="B4078" s="647">
        <v>141600</v>
      </c>
      <c r="C4078" s="646" t="s">
        <v>194</v>
      </c>
      <c r="D4078" s="646">
        <v>101</v>
      </c>
      <c r="F4078" s="654" t="str">
        <f>IF(M4078="R",VLOOKUP(D4078,'Routes and Directions'!$A$2:$D$283,3,FALSE),VLOOKUP(D4078,'Routes and Directions'!$A$2:$D$283,4,FALSE))</f>
        <v>NB</v>
      </c>
      <c r="G4078" s="646" t="s">
        <v>118</v>
      </c>
      <c r="H4078" s="646">
        <v>3.2970000000000002</v>
      </c>
      <c r="I4078" s="646">
        <v>4.9249999999999998</v>
      </c>
      <c r="K4078" s="646">
        <v>345.05399999999997</v>
      </c>
      <c r="L4078" s="646">
        <v>346.68200000000002</v>
      </c>
      <c r="M4078" s="646" t="s">
        <v>118</v>
      </c>
      <c r="N4078" s="657" t="s">
        <v>123</v>
      </c>
      <c r="O4078" s="646" t="s">
        <v>540</v>
      </c>
    </row>
    <row r="4079" spans="1:15">
      <c r="A4079" s="647">
        <v>4078</v>
      </c>
      <c r="B4079" s="647">
        <v>143110</v>
      </c>
      <c r="C4079" s="646" t="s">
        <v>194</v>
      </c>
      <c r="D4079" s="646">
        <v>101</v>
      </c>
      <c r="F4079" s="654" t="str">
        <f>IF(M4079="R",VLOOKUP(D4079,'Routes and Directions'!$A$2:$D$283,3,FALSE),VLOOKUP(D4079,'Routes and Directions'!$A$2:$D$283,4,FALSE))</f>
        <v>NB</v>
      </c>
      <c r="H4079" s="646">
        <v>4.9249999999999998</v>
      </c>
      <c r="I4079" s="646">
        <v>6.45</v>
      </c>
      <c r="K4079" s="646">
        <v>346.68200000000002</v>
      </c>
      <c r="L4079" s="646">
        <v>348.20699999999999</v>
      </c>
      <c r="M4079" s="646" t="s">
        <v>118</v>
      </c>
      <c r="N4079" s="657" t="s">
        <v>123</v>
      </c>
      <c r="O4079" s="646" t="s">
        <v>540</v>
      </c>
    </row>
    <row r="4080" spans="1:15">
      <c r="A4080" s="647">
        <v>4079</v>
      </c>
      <c r="B4080" s="647">
        <v>143500</v>
      </c>
      <c r="C4080" s="646" t="s">
        <v>194</v>
      </c>
      <c r="D4080" s="646">
        <v>101</v>
      </c>
      <c r="F4080" s="654" t="str">
        <f>IF(M4080="R",VLOOKUP(D4080,'Routes and Directions'!$A$2:$D$283,3,FALSE),VLOOKUP(D4080,'Routes and Directions'!$A$2:$D$283,4,FALSE))</f>
        <v>NB</v>
      </c>
      <c r="G4080" s="646" t="s">
        <v>118</v>
      </c>
      <c r="H4080" s="646">
        <v>6.45</v>
      </c>
      <c r="I4080" s="646">
        <v>7.5060000000000002</v>
      </c>
      <c r="K4080" s="646">
        <v>348.20699999999999</v>
      </c>
      <c r="L4080" s="646">
        <v>349.26299999999998</v>
      </c>
      <c r="M4080" s="646" t="s">
        <v>118</v>
      </c>
      <c r="N4080" s="657" t="s">
        <v>123</v>
      </c>
      <c r="O4080" s="646" t="s">
        <v>540</v>
      </c>
    </row>
    <row r="4081" spans="1:15">
      <c r="A4081" s="647">
        <v>4080</v>
      </c>
      <c r="B4081" s="647">
        <v>143700</v>
      </c>
      <c r="C4081" s="646" t="s">
        <v>194</v>
      </c>
      <c r="D4081" s="646">
        <v>101</v>
      </c>
      <c r="F4081" s="654" t="str">
        <f>IF(M4081="R",VLOOKUP(D4081,'Routes and Directions'!$A$2:$D$283,3,FALSE),VLOOKUP(D4081,'Routes and Directions'!$A$2:$D$283,4,FALSE))</f>
        <v>NB</v>
      </c>
      <c r="H4081" s="646">
        <v>7.5209999999999999</v>
      </c>
      <c r="I4081" s="646">
        <v>7.55</v>
      </c>
      <c r="K4081" s="646">
        <v>349.26299999999998</v>
      </c>
      <c r="L4081" s="646">
        <v>349.29199999999997</v>
      </c>
      <c r="M4081" s="646" t="s">
        <v>118</v>
      </c>
      <c r="N4081" s="657" t="s">
        <v>123</v>
      </c>
      <c r="O4081" s="646" t="s">
        <v>540</v>
      </c>
    </row>
    <row r="4082" spans="1:15">
      <c r="A4082" s="647">
        <v>4081</v>
      </c>
      <c r="B4082" s="647">
        <v>144100</v>
      </c>
      <c r="C4082" s="646" t="s">
        <v>188</v>
      </c>
      <c r="D4082" s="646">
        <v>101</v>
      </c>
      <c r="F4082" s="654" t="str">
        <f>IF(M4082="R",VLOOKUP(D4082,'Routes and Directions'!$A$2:$D$283,3,FALSE),VLOOKUP(D4082,'Routes and Directions'!$A$2:$D$283,4,FALSE))</f>
        <v>NB</v>
      </c>
      <c r="H4082" s="646">
        <v>2.8000000000000001E-2</v>
      </c>
      <c r="I4082" s="646">
        <v>0.48099999999999998</v>
      </c>
      <c r="K4082" s="646">
        <v>349.29199999999997</v>
      </c>
      <c r="L4082" s="646">
        <v>349.745</v>
      </c>
      <c r="M4082" s="646" t="s">
        <v>118</v>
      </c>
      <c r="N4082" s="657" t="s">
        <v>123</v>
      </c>
      <c r="O4082" s="646" t="s">
        <v>540</v>
      </c>
    </row>
    <row r="4083" spans="1:15">
      <c r="A4083" s="647">
        <v>4082</v>
      </c>
      <c r="B4083" s="647">
        <v>144600</v>
      </c>
      <c r="C4083" s="646" t="s">
        <v>188</v>
      </c>
      <c r="D4083" s="646">
        <v>101</v>
      </c>
      <c r="F4083" s="654" t="str">
        <f>IF(M4083="R",VLOOKUP(D4083,'Routes and Directions'!$A$2:$D$283,3,FALSE),VLOOKUP(D4083,'Routes and Directions'!$A$2:$D$283,4,FALSE))</f>
        <v>NB</v>
      </c>
      <c r="G4083" s="646" t="s">
        <v>118</v>
      </c>
      <c r="H4083" s="646">
        <v>0.48099999999999998</v>
      </c>
      <c r="I4083" s="646">
        <v>1.5229999999999999</v>
      </c>
      <c r="K4083" s="646">
        <v>349.745</v>
      </c>
      <c r="L4083" s="646">
        <v>350.78699999999998</v>
      </c>
      <c r="M4083" s="646" t="s">
        <v>118</v>
      </c>
      <c r="N4083" s="657" t="s">
        <v>123</v>
      </c>
      <c r="O4083" s="646" t="s">
        <v>540</v>
      </c>
    </row>
    <row r="4084" spans="1:15">
      <c r="A4084" s="647">
        <v>4083</v>
      </c>
      <c r="B4084" s="647">
        <v>145100</v>
      </c>
      <c r="C4084" s="646" t="s">
        <v>188</v>
      </c>
      <c r="D4084" s="646">
        <v>101</v>
      </c>
      <c r="F4084" s="654" t="str">
        <f>IF(M4084="R",VLOOKUP(D4084,'Routes and Directions'!$A$2:$D$283,3,FALSE),VLOOKUP(D4084,'Routes and Directions'!$A$2:$D$283,4,FALSE))</f>
        <v>NB</v>
      </c>
      <c r="H4084" s="646">
        <v>1.5289999999999999</v>
      </c>
      <c r="I4084" s="646">
        <v>4.2270000000000003</v>
      </c>
      <c r="K4084" s="646">
        <v>350.78699999999998</v>
      </c>
      <c r="L4084" s="646">
        <v>353.48500000000001</v>
      </c>
      <c r="M4084" s="646" t="s">
        <v>118</v>
      </c>
      <c r="N4084" s="657" t="s">
        <v>123</v>
      </c>
      <c r="O4084" s="646" t="s">
        <v>540</v>
      </c>
    </row>
    <row r="4085" spans="1:15">
      <c r="A4085" s="647">
        <v>4084</v>
      </c>
      <c r="B4085" s="647">
        <v>145920</v>
      </c>
      <c r="C4085" s="646" t="s">
        <v>188</v>
      </c>
      <c r="D4085" s="646">
        <v>101</v>
      </c>
      <c r="F4085" s="654" t="str">
        <f>IF(M4085="R",VLOOKUP(D4085,'Routes and Directions'!$A$2:$D$283,3,FALSE),VLOOKUP(D4085,'Routes and Directions'!$A$2:$D$283,4,FALSE))</f>
        <v>NB</v>
      </c>
      <c r="G4085" s="646" t="s">
        <v>122</v>
      </c>
      <c r="H4085" s="646">
        <v>4.2140000000000004</v>
      </c>
      <c r="I4085" s="646">
        <v>4.5529999999999999</v>
      </c>
      <c r="K4085" s="646">
        <v>353.48500000000001</v>
      </c>
      <c r="L4085" s="646">
        <v>353.82400000000001</v>
      </c>
      <c r="M4085" s="646" t="s">
        <v>118</v>
      </c>
      <c r="N4085" s="657" t="s">
        <v>123</v>
      </c>
      <c r="O4085" s="646" t="s">
        <v>540</v>
      </c>
    </row>
    <row r="4086" spans="1:15">
      <c r="A4086" s="647">
        <v>4085</v>
      </c>
      <c r="B4086" s="647">
        <v>146020</v>
      </c>
      <c r="C4086" s="646" t="s">
        <v>188</v>
      </c>
      <c r="D4086" s="646">
        <v>101</v>
      </c>
      <c r="F4086" s="654" t="str">
        <f>IF(M4086="R",VLOOKUP(D4086,'Routes and Directions'!$A$2:$D$283,3,FALSE),VLOOKUP(D4086,'Routes and Directions'!$A$2:$D$283,4,FALSE))</f>
        <v>NB</v>
      </c>
      <c r="G4086" s="646" t="s">
        <v>118</v>
      </c>
      <c r="H4086" s="646">
        <v>4.5529999999999999</v>
      </c>
      <c r="I4086" s="646">
        <v>29.122</v>
      </c>
      <c r="K4086" s="646">
        <v>353.82400000000001</v>
      </c>
      <c r="L4086" s="646">
        <v>378.39299999999997</v>
      </c>
      <c r="M4086" s="646" t="s">
        <v>118</v>
      </c>
      <c r="N4086" s="657" t="s">
        <v>123</v>
      </c>
      <c r="O4086" s="646" t="s">
        <v>540</v>
      </c>
    </row>
    <row r="4087" spans="1:15">
      <c r="A4087" s="647">
        <v>4086</v>
      </c>
      <c r="B4087" s="647">
        <v>155250</v>
      </c>
      <c r="C4087" s="646" t="s">
        <v>188</v>
      </c>
      <c r="D4087" s="646">
        <v>101</v>
      </c>
      <c r="F4087" s="654" t="str">
        <f>IF(M4087="R",VLOOKUP(D4087,'Routes and Directions'!$A$2:$D$283,3,FALSE),VLOOKUP(D4087,'Routes and Directions'!$A$2:$D$283,4,FALSE))</f>
        <v>NB</v>
      </c>
      <c r="H4087" s="646">
        <v>28.76</v>
      </c>
      <c r="I4087" s="646">
        <v>35.344999999999999</v>
      </c>
      <c r="K4087" s="646">
        <v>378.39299999999997</v>
      </c>
      <c r="L4087" s="646">
        <v>384.97800000000001</v>
      </c>
      <c r="M4087" s="646" t="s">
        <v>118</v>
      </c>
      <c r="N4087" s="657" t="s">
        <v>123</v>
      </c>
      <c r="O4087" s="646" t="s">
        <v>540</v>
      </c>
    </row>
    <row r="4088" spans="1:15">
      <c r="A4088" s="647">
        <v>4087</v>
      </c>
      <c r="B4088" s="647">
        <v>158550</v>
      </c>
      <c r="C4088" s="646" t="s">
        <v>188</v>
      </c>
      <c r="D4088" s="646">
        <v>101</v>
      </c>
      <c r="F4088" s="654" t="str">
        <f>IF(M4088="R",VLOOKUP(D4088,'Routes and Directions'!$A$2:$D$283,3,FALSE),VLOOKUP(D4088,'Routes and Directions'!$A$2:$D$283,4,FALSE))</f>
        <v>NB</v>
      </c>
      <c r="G4088" s="646" t="s">
        <v>118</v>
      </c>
      <c r="H4088" s="646">
        <v>35.344999999999999</v>
      </c>
      <c r="I4088" s="646">
        <v>36.369</v>
      </c>
      <c r="K4088" s="646">
        <v>384.97800000000001</v>
      </c>
      <c r="L4088" s="646">
        <v>386.00200000000001</v>
      </c>
      <c r="M4088" s="646" t="s">
        <v>118</v>
      </c>
      <c r="N4088" s="657" t="s">
        <v>123</v>
      </c>
      <c r="O4088" s="646" t="s">
        <v>540</v>
      </c>
    </row>
    <row r="4089" spans="1:15">
      <c r="A4089" s="647">
        <v>4088</v>
      </c>
      <c r="B4089" s="647">
        <v>160000</v>
      </c>
      <c r="C4089" s="646" t="s">
        <v>188</v>
      </c>
      <c r="D4089" s="646">
        <v>101</v>
      </c>
      <c r="F4089" s="654" t="str">
        <f>IF(M4089="R",VLOOKUP(D4089,'Routes and Directions'!$A$2:$D$283,3,FALSE),VLOOKUP(D4089,'Routes and Directions'!$A$2:$D$283,4,FALSE))</f>
        <v>NB</v>
      </c>
      <c r="H4089" s="646">
        <v>36.365000000000002</v>
      </c>
      <c r="I4089" s="646">
        <v>52.55</v>
      </c>
      <c r="K4089" s="646">
        <v>386.00200000000001</v>
      </c>
      <c r="L4089" s="646">
        <v>402.18700000000001</v>
      </c>
      <c r="M4089" s="646" t="s">
        <v>118</v>
      </c>
      <c r="N4089" s="657" t="s">
        <v>123</v>
      </c>
      <c r="O4089" s="646" t="s">
        <v>540</v>
      </c>
    </row>
    <row r="4090" spans="1:15">
      <c r="A4090" s="647">
        <v>4089</v>
      </c>
      <c r="B4090" s="647">
        <v>170600</v>
      </c>
      <c r="C4090" s="646" t="s">
        <v>190</v>
      </c>
      <c r="D4090" s="646">
        <v>101</v>
      </c>
      <c r="F4090" s="654" t="str">
        <f>IF(M4090="R",VLOOKUP(D4090,'Routes and Directions'!$A$2:$D$283,3,FALSE),VLOOKUP(D4090,'Routes and Directions'!$A$2:$D$283,4,FALSE))</f>
        <v>NB</v>
      </c>
      <c r="H4090" s="646">
        <v>0</v>
      </c>
      <c r="I4090" s="646">
        <v>20.074999999999999</v>
      </c>
      <c r="K4090" s="646">
        <v>402.18700000000001</v>
      </c>
      <c r="L4090" s="646">
        <v>422.262</v>
      </c>
      <c r="M4090" s="646" t="s">
        <v>118</v>
      </c>
      <c r="N4090" s="657" t="s">
        <v>123</v>
      </c>
      <c r="O4090" s="646" t="s">
        <v>540</v>
      </c>
    </row>
    <row r="4091" spans="1:15">
      <c r="A4091" s="647">
        <v>4090</v>
      </c>
      <c r="B4091" s="647">
        <v>182950</v>
      </c>
      <c r="C4091" s="646" t="s">
        <v>190</v>
      </c>
      <c r="D4091" s="646">
        <v>101</v>
      </c>
      <c r="F4091" s="654" t="str">
        <f>IF(M4091="R",VLOOKUP(D4091,'Routes and Directions'!$A$2:$D$283,3,FALSE),VLOOKUP(D4091,'Routes and Directions'!$A$2:$D$283,4,FALSE))</f>
        <v>NB</v>
      </c>
      <c r="G4091" s="646" t="s">
        <v>118</v>
      </c>
      <c r="H4091" s="646">
        <v>20.074999999999999</v>
      </c>
      <c r="I4091" s="646">
        <v>21.184999999999999</v>
      </c>
      <c r="K4091" s="646">
        <v>422.262</v>
      </c>
      <c r="L4091" s="646">
        <v>423.37200000000001</v>
      </c>
      <c r="M4091" s="646" t="s">
        <v>118</v>
      </c>
      <c r="N4091" s="657" t="s">
        <v>123</v>
      </c>
      <c r="O4091" s="646" t="s">
        <v>540</v>
      </c>
    </row>
    <row r="4092" spans="1:15">
      <c r="A4092" s="647">
        <v>4091</v>
      </c>
      <c r="B4092" s="647">
        <v>184005</v>
      </c>
      <c r="C4092" s="646" t="s">
        <v>190</v>
      </c>
      <c r="D4092" s="646">
        <v>101</v>
      </c>
      <c r="F4092" s="654" t="str">
        <f>IF(M4092="R",VLOOKUP(D4092,'Routes and Directions'!$A$2:$D$283,3,FALSE),VLOOKUP(D4092,'Routes and Directions'!$A$2:$D$283,4,FALSE))</f>
        <v>NB</v>
      </c>
      <c r="H4092" s="646">
        <v>21.184999999999999</v>
      </c>
      <c r="I4092" s="646">
        <v>26.106999999999999</v>
      </c>
      <c r="K4092" s="646">
        <v>423.37200000000001</v>
      </c>
      <c r="L4092" s="646">
        <v>428.29399999999998</v>
      </c>
      <c r="M4092" s="646" t="s">
        <v>118</v>
      </c>
      <c r="N4092" s="657" t="s">
        <v>123</v>
      </c>
      <c r="O4092" s="646" t="s">
        <v>540</v>
      </c>
    </row>
    <row r="4093" spans="1:15">
      <c r="A4093" s="647">
        <v>4092</v>
      </c>
      <c r="B4093" s="647">
        <v>187300</v>
      </c>
      <c r="C4093" s="646" t="s">
        <v>187</v>
      </c>
      <c r="D4093" s="646">
        <v>101</v>
      </c>
      <c r="F4093" s="654" t="str">
        <f>IF(M4093="R",VLOOKUP(D4093,'Routes and Directions'!$A$2:$D$283,3,FALSE),VLOOKUP(D4093,'Routes and Directions'!$A$2:$D$283,4,FALSE))</f>
        <v>NB</v>
      </c>
      <c r="H4093" s="646">
        <v>0</v>
      </c>
      <c r="I4093" s="646">
        <v>4.2409999999999997</v>
      </c>
      <c r="K4093" s="646">
        <v>428.29399999999998</v>
      </c>
      <c r="L4093" s="646">
        <v>432.53500000000003</v>
      </c>
      <c r="M4093" s="646" t="s">
        <v>118</v>
      </c>
      <c r="N4093" s="657" t="s">
        <v>123</v>
      </c>
      <c r="O4093" s="646" t="s">
        <v>540</v>
      </c>
    </row>
    <row r="4094" spans="1:15">
      <c r="A4094" s="647">
        <v>4093</v>
      </c>
      <c r="B4094" s="647">
        <v>193710</v>
      </c>
      <c r="C4094" s="646" t="s">
        <v>187</v>
      </c>
      <c r="D4094" s="646">
        <v>101</v>
      </c>
      <c r="F4094" s="654" t="str">
        <f>IF(M4094="R",VLOOKUP(D4094,'Routes and Directions'!$A$2:$D$283,3,FALSE),VLOOKUP(D4094,'Routes and Directions'!$A$2:$D$283,4,FALSE))</f>
        <v>NB</v>
      </c>
      <c r="G4094" s="646" t="s">
        <v>118</v>
      </c>
      <c r="H4094" s="646">
        <v>4.2409999999999997</v>
      </c>
      <c r="I4094" s="646">
        <v>4.6879999999999997</v>
      </c>
      <c r="J4094" s="646" t="s">
        <v>118</v>
      </c>
      <c r="K4094" s="646">
        <v>432.53500000000003</v>
      </c>
      <c r="L4094" s="646">
        <v>432.98200000000003</v>
      </c>
      <c r="M4094" s="646" t="s">
        <v>118</v>
      </c>
      <c r="N4094" s="657" t="s">
        <v>118</v>
      </c>
      <c r="O4094" s="646" t="s">
        <v>540</v>
      </c>
    </row>
    <row r="4095" spans="1:15">
      <c r="A4095" s="647">
        <v>4094</v>
      </c>
      <c r="B4095" s="647">
        <v>195300</v>
      </c>
      <c r="C4095" s="646" t="s">
        <v>187</v>
      </c>
      <c r="D4095" s="646">
        <v>101</v>
      </c>
      <c r="F4095" s="654" t="str">
        <f>IF(M4095="R",VLOOKUP(D4095,'Routes and Directions'!$A$2:$D$283,3,FALSE),VLOOKUP(D4095,'Routes and Directions'!$A$2:$D$283,4,FALSE))</f>
        <v>NB</v>
      </c>
      <c r="G4095" s="646" t="s">
        <v>118</v>
      </c>
      <c r="H4095" s="646">
        <v>4.6879999999999997</v>
      </c>
      <c r="I4095" s="646">
        <v>5.1390000000000002</v>
      </c>
      <c r="K4095" s="646">
        <v>432.98200000000003</v>
      </c>
      <c r="L4095" s="646">
        <v>433.43299999999999</v>
      </c>
      <c r="M4095" s="646" t="s">
        <v>118</v>
      </c>
      <c r="N4095" s="657" t="s">
        <v>123</v>
      </c>
      <c r="O4095" s="646" t="s">
        <v>540</v>
      </c>
    </row>
    <row r="4096" spans="1:15">
      <c r="A4096" s="647">
        <v>4095</v>
      </c>
      <c r="B4096" s="647">
        <v>195610</v>
      </c>
      <c r="C4096" s="646" t="s">
        <v>187</v>
      </c>
      <c r="D4096" s="646">
        <v>101</v>
      </c>
      <c r="F4096" s="654" t="str">
        <f>IF(M4096="R",VLOOKUP(D4096,'Routes and Directions'!$A$2:$D$283,3,FALSE),VLOOKUP(D4096,'Routes and Directions'!$A$2:$D$283,4,FALSE))</f>
        <v>NB</v>
      </c>
      <c r="G4096" s="646" t="s">
        <v>118</v>
      </c>
      <c r="H4096" s="646">
        <v>5.1390000000000002</v>
      </c>
      <c r="I4096" s="646">
        <v>5.4740000000000002</v>
      </c>
      <c r="J4096" s="646" t="s">
        <v>118</v>
      </c>
      <c r="K4096" s="646">
        <v>433.43299999999999</v>
      </c>
      <c r="L4096" s="646">
        <v>433.76799999999997</v>
      </c>
      <c r="M4096" s="646" t="s">
        <v>118</v>
      </c>
      <c r="N4096" s="657" t="s">
        <v>118</v>
      </c>
      <c r="O4096" s="646" t="s">
        <v>540</v>
      </c>
    </row>
    <row r="4097" spans="1:15">
      <c r="A4097" s="647">
        <v>4096</v>
      </c>
      <c r="B4097" s="647">
        <v>195660</v>
      </c>
      <c r="C4097" s="646" t="s">
        <v>187</v>
      </c>
      <c r="D4097" s="646">
        <v>101</v>
      </c>
      <c r="F4097" s="654" t="str">
        <f>IF(M4097="R",VLOOKUP(D4097,'Routes and Directions'!$A$2:$D$283,3,FALSE),VLOOKUP(D4097,'Routes and Directions'!$A$2:$D$283,4,FALSE))</f>
        <v>NB</v>
      </c>
      <c r="H4097" s="646">
        <v>4.5389999999999997</v>
      </c>
      <c r="I4097" s="646">
        <v>4.7619999999999996</v>
      </c>
      <c r="J4097" s="646" t="s">
        <v>118</v>
      </c>
      <c r="K4097" s="646">
        <v>433.76799999999997</v>
      </c>
      <c r="L4097" s="646">
        <v>433.99099999999999</v>
      </c>
      <c r="M4097" s="646" t="s">
        <v>118</v>
      </c>
      <c r="N4097" s="657" t="s">
        <v>118</v>
      </c>
      <c r="O4097" s="646" t="s">
        <v>540</v>
      </c>
    </row>
    <row r="4098" spans="1:15">
      <c r="A4098" s="647">
        <v>4097</v>
      </c>
      <c r="B4098" s="647">
        <v>195670</v>
      </c>
      <c r="C4098" s="646" t="s">
        <v>187</v>
      </c>
      <c r="D4098" s="646">
        <v>101</v>
      </c>
      <c r="F4098" s="654" t="str">
        <f>IF(M4098="R",VLOOKUP(D4098,'Routes and Directions'!$A$2:$D$283,3,FALSE),VLOOKUP(D4098,'Routes and Directions'!$A$2:$D$283,4,FALSE))</f>
        <v>NB</v>
      </c>
      <c r="G4098" s="646" t="s">
        <v>122</v>
      </c>
      <c r="H4098" s="646">
        <v>4.5110000000000001</v>
      </c>
      <c r="I4098" s="646">
        <v>4.6909999999999998</v>
      </c>
      <c r="J4098" s="646" t="s">
        <v>118</v>
      </c>
      <c r="K4098" s="646">
        <v>433.99099999999999</v>
      </c>
      <c r="L4098" s="646">
        <v>434.17099999999999</v>
      </c>
      <c r="M4098" s="646" t="s">
        <v>118</v>
      </c>
      <c r="N4098" s="657" t="s">
        <v>118</v>
      </c>
      <c r="O4098" s="646" t="s">
        <v>540</v>
      </c>
    </row>
    <row r="4099" spans="1:15">
      <c r="A4099" s="647">
        <v>4098</v>
      </c>
      <c r="B4099" s="647">
        <v>197200</v>
      </c>
      <c r="C4099" s="646" t="s">
        <v>187</v>
      </c>
      <c r="D4099" s="646">
        <v>101</v>
      </c>
      <c r="F4099" s="654" t="str">
        <f>IF(M4099="R",VLOOKUP(D4099,'Routes and Directions'!$A$2:$D$283,3,FALSE),VLOOKUP(D4099,'Routes and Directions'!$A$2:$D$283,4,FALSE))</f>
        <v>NB</v>
      </c>
      <c r="G4099" s="646" t="s">
        <v>122</v>
      </c>
      <c r="H4099" s="646">
        <v>4.6909999999999998</v>
      </c>
      <c r="I4099" s="646">
        <v>5.26</v>
      </c>
      <c r="K4099" s="646">
        <v>434.17099999999999</v>
      </c>
      <c r="L4099" s="646">
        <v>434.74</v>
      </c>
      <c r="M4099" s="646" t="s">
        <v>118</v>
      </c>
      <c r="N4099" s="657" t="s">
        <v>123</v>
      </c>
      <c r="O4099" s="646" t="s">
        <v>540</v>
      </c>
    </row>
    <row r="4100" spans="1:15">
      <c r="A4100" s="647">
        <v>4099</v>
      </c>
      <c r="B4100" s="647">
        <v>197400</v>
      </c>
      <c r="C4100" s="646" t="s">
        <v>187</v>
      </c>
      <c r="D4100" s="646">
        <v>101</v>
      </c>
      <c r="F4100" s="654" t="str">
        <f>IF(M4100="R",VLOOKUP(D4100,'Routes and Directions'!$A$2:$D$283,3,FALSE),VLOOKUP(D4100,'Routes and Directions'!$A$2:$D$283,4,FALSE))</f>
        <v>NB</v>
      </c>
      <c r="H4100" s="646">
        <v>5.26</v>
      </c>
      <c r="I4100" s="646">
        <v>5.3220000000000001</v>
      </c>
      <c r="K4100" s="646">
        <v>434.74</v>
      </c>
      <c r="L4100" s="646">
        <v>434.80200000000002</v>
      </c>
      <c r="M4100" s="646" t="s">
        <v>118</v>
      </c>
      <c r="N4100" s="657" t="s">
        <v>123</v>
      </c>
      <c r="O4100" s="646" t="s">
        <v>540</v>
      </c>
    </row>
    <row r="4101" spans="1:15">
      <c r="A4101" s="647">
        <v>4100</v>
      </c>
      <c r="B4101" s="647">
        <v>197500</v>
      </c>
      <c r="C4101" s="646" t="s">
        <v>187</v>
      </c>
      <c r="D4101" s="646">
        <v>101</v>
      </c>
      <c r="F4101" s="654" t="str">
        <f>IF(M4101="R",VLOOKUP(D4101,'Routes and Directions'!$A$2:$D$283,3,FALSE),VLOOKUP(D4101,'Routes and Directions'!$A$2:$D$283,4,FALSE))</f>
        <v>NB</v>
      </c>
      <c r="H4101" s="646">
        <v>5.3520000000000003</v>
      </c>
      <c r="I4101" s="646">
        <v>8.234</v>
      </c>
      <c r="K4101" s="646">
        <v>434.80200000000002</v>
      </c>
      <c r="L4101" s="646">
        <v>437.68400000000003</v>
      </c>
      <c r="M4101" s="646" t="s">
        <v>118</v>
      </c>
      <c r="N4101" s="657" t="s">
        <v>123</v>
      </c>
      <c r="O4101" s="646" t="s">
        <v>540</v>
      </c>
    </row>
    <row r="4102" spans="1:15">
      <c r="A4102" s="647">
        <v>4101</v>
      </c>
      <c r="B4102" s="647">
        <v>198020</v>
      </c>
      <c r="C4102" s="646" t="s">
        <v>187</v>
      </c>
      <c r="D4102" s="646">
        <v>101</v>
      </c>
      <c r="F4102" s="654" t="str">
        <f>IF(M4102="R",VLOOKUP(D4102,'Routes and Directions'!$A$2:$D$283,3,FALSE),VLOOKUP(D4102,'Routes and Directions'!$A$2:$D$283,4,FALSE))</f>
        <v>NB</v>
      </c>
      <c r="H4102" s="646">
        <v>8.234</v>
      </c>
      <c r="I4102" s="646">
        <v>8.44</v>
      </c>
      <c r="J4102" s="646" t="s">
        <v>118</v>
      </c>
      <c r="K4102" s="646">
        <v>437.68400000000003</v>
      </c>
      <c r="L4102" s="646">
        <v>437.89</v>
      </c>
      <c r="M4102" s="646" t="s">
        <v>118</v>
      </c>
      <c r="N4102" s="657" t="s">
        <v>118</v>
      </c>
      <c r="O4102" s="646" t="s">
        <v>540</v>
      </c>
    </row>
    <row r="4103" spans="1:15">
      <c r="A4103" s="647">
        <v>4102</v>
      </c>
      <c r="B4103" s="647">
        <v>198060</v>
      </c>
      <c r="C4103" s="646" t="s">
        <v>187</v>
      </c>
      <c r="D4103" s="646">
        <v>101</v>
      </c>
      <c r="F4103" s="654" t="str">
        <f>IF(M4103="R",VLOOKUP(D4103,'Routes and Directions'!$A$2:$D$283,3,FALSE),VLOOKUP(D4103,'Routes and Directions'!$A$2:$D$283,4,FALSE))</f>
        <v>NB</v>
      </c>
      <c r="G4103" s="646" t="s">
        <v>121</v>
      </c>
      <c r="H4103" s="646">
        <v>8.44</v>
      </c>
      <c r="I4103" s="646">
        <v>8.5860000000000003</v>
      </c>
      <c r="J4103" s="646" t="s">
        <v>118</v>
      </c>
      <c r="K4103" s="646">
        <v>437.89</v>
      </c>
      <c r="L4103" s="646">
        <v>438.036</v>
      </c>
      <c r="M4103" s="646" t="s">
        <v>118</v>
      </c>
      <c r="N4103" s="657" t="s">
        <v>118</v>
      </c>
      <c r="O4103" s="646" t="s">
        <v>540</v>
      </c>
    </row>
    <row r="4104" spans="1:15">
      <c r="A4104" s="647">
        <v>4103</v>
      </c>
      <c r="B4104" s="647">
        <v>198130</v>
      </c>
      <c r="C4104" s="646" t="s">
        <v>187</v>
      </c>
      <c r="D4104" s="646">
        <v>101</v>
      </c>
      <c r="F4104" s="654" t="str">
        <f>IF(M4104="R",VLOOKUP(D4104,'Routes and Directions'!$A$2:$D$283,3,FALSE),VLOOKUP(D4104,'Routes and Directions'!$A$2:$D$283,4,FALSE))</f>
        <v>NB</v>
      </c>
      <c r="H4104" s="646">
        <v>8.44</v>
      </c>
      <c r="I4104" s="646">
        <v>9.4</v>
      </c>
      <c r="K4104" s="646">
        <v>438.036</v>
      </c>
      <c r="L4104" s="646">
        <v>438.99599999999998</v>
      </c>
      <c r="M4104" s="646" t="s">
        <v>118</v>
      </c>
      <c r="N4104" s="657" t="s">
        <v>123</v>
      </c>
      <c r="O4104" s="646" t="s">
        <v>540</v>
      </c>
    </row>
    <row r="4105" spans="1:15">
      <c r="A4105" s="647">
        <v>4104</v>
      </c>
      <c r="B4105" s="647">
        <v>198300</v>
      </c>
      <c r="C4105" s="646" t="s">
        <v>187</v>
      </c>
      <c r="D4105" s="646">
        <v>101</v>
      </c>
      <c r="F4105" s="654" t="str">
        <f>IF(M4105="R",VLOOKUP(D4105,'Routes and Directions'!$A$2:$D$283,3,FALSE),VLOOKUP(D4105,'Routes and Directions'!$A$2:$D$283,4,FALSE))</f>
        <v>NB</v>
      </c>
      <c r="H4105" s="646">
        <v>9.4</v>
      </c>
      <c r="I4105" s="646">
        <v>11.182</v>
      </c>
      <c r="K4105" s="646">
        <v>438.99599999999998</v>
      </c>
      <c r="L4105" s="646">
        <v>440.77800000000002</v>
      </c>
      <c r="M4105" s="646" t="s">
        <v>118</v>
      </c>
      <c r="N4105" s="657" t="s">
        <v>115</v>
      </c>
      <c r="O4105" s="646" t="s">
        <v>540</v>
      </c>
    </row>
    <row r="4106" spans="1:15">
      <c r="A4106" s="647">
        <v>4105</v>
      </c>
      <c r="B4106" s="647">
        <v>198900</v>
      </c>
      <c r="C4106" s="646" t="s">
        <v>185</v>
      </c>
      <c r="D4106" s="646">
        <v>101</v>
      </c>
      <c r="F4106" s="654" t="str">
        <f>IF(M4106="R",VLOOKUP(D4106,'Routes and Directions'!$A$2:$D$283,3,FALSE),VLOOKUP(D4106,'Routes and Directions'!$A$2:$D$283,4,FALSE))</f>
        <v>NB</v>
      </c>
      <c r="G4106" s="646" t="s">
        <v>121</v>
      </c>
      <c r="H4106" s="646">
        <v>0</v>
      </c>
      <c r="I4106" s="646">
        <v>0.495</v>
      </c>
      <c r="K4106" s="646">
        <v>440.77800000000002</v>
      </c>
      <c r="L4106" s="646">
        <v>441.27300000000002</v>
      </c>
      <c r="M4106" s="646" t="s">
        <v>118</v>
      </c>
      <c r="N4106" s="657" t="s">
        <v>115</v>
      </c>
      <c r="O4106" s="646" t="s">
        <v>540</v>
      </c>
    </row>
    <row r="4107" spans="1:15">
      <c r="A4107" s="647">
        <v>4106</v>
      </c>
      <c r="B4107" s="647">
        <v>199100</v>
      </c>
      <c r="C4107" s="646" t="s">
        <v>185</v>
      </c>
      <c r="D4107" s="646">
        <v>101</v>
      </c>
      <c r="F4107" s="654" t="str">
        <f>IF(M4107="R",VLOOKUP(D4107,'Routes and Directions'!$A$2:$D$283,3,FALSE),VLOOKUP(D4107,'Routes and Directions'!$A$2:$D$283,4,FALSE))</f>
        <v>NB</v>
      </c>
      <c r="H4107" s="646">
        <v>0</v>
      </c>
      <c r="I4107" s="646">
        <v>20.178000000000001</v>
      </c>
      <c r="K4107" s="646">
        <v>441.27300000000002</v>
      </c>
      <c r="L4107" s="646">
        <v>461.45100000000002</v>
      </c>
      <c r="M4107" s="646" t="s">
        <v>118</v>
      </c>
      <c r="N4107" s="657" t="s">
        <v>123</v>
      </c>
      <c r="O4107" s="646" t="s">
        <v>540</v>
      </c>
    </row>
    <row r="4108" spans="1:15">
      <c r="A4108" s="647">
        <v>4107</v>
      </c>
      <c r="B4108" s="647">
        <v>216940</v>
      </c>
      <c r="C4108" s="646" t="s">
        <v>185</v>
      </c>
      <c r="D4108" s="646">
        <v>101</v>
      </c>
      <c r="F4108" s="654" t="str">
        <f>IF(M4108="R",VLOOKUP(D4108,'Routes and Directions'!$A$2:$D$283,3,FALSE),VLOOKUP(D4108,'Routes and Directions'!$A$2:$D$283,4,FALSE))</f>
        <v>NB</v>
      </c>
      <c r="G4108" s="646" t="s">
        <v>118</v>
      </c>
      <c r="H4108" s="659">
        <v>20.178000000000001</v>
      </c>
      <c r="I4108" s="659">
        <v>23.271999999999998</v>
      </c>
      <c r="K4108" s="646">
        <v>461.45100000000002</v>
      </c>
      <c r="L4108" s="646">
        <v>464.54500000000002</v>
      </c>
      <c r="M4108" s="646" t="s">
        <v>118</v>
      </c>
      <c r="N4108" s="657" t="s">
        <v>123</v>
      </c>
      <c r="O4108" s="646" t="s">
        <v>540</v>
      </c>
    </row>
    <row r="4109" spans="1:15">
      <c r="A4109" s="647">
        <v>4108</v>
      </c>
      <c r="B4109" s="647">
        <v>218616</v>
      </c>
      <c r="C4109" s="646" t="s">
        <v>185</v>
      </c>
      <c r="D4109" s="646">
        <v>101</v>
      </c>
      <c r="F4109" s="654" t="str">
        <f>IF(M4109="R",VLOOKUP(D4109,'Routes and Directions'!$A$2:$D$283,3,FALSE),VLOOKUP(D4109,'Routes and Directions'!$A$2:$D$283,4,FALSE))</f>
        <v>NB</v>
      </c>
      <c r="H4109" s="659">
        <v>23.47</v>
      </c>
      <c r="I4109" s="659">
        <v>27.626999999999999</v>
      </c>
      <c r="K4109" s="646">
        <v>464.54500000000002</v>
      </c>
      <c r="L4109" s="646">
        <v>468.702</v>
      </c>
      <c r="M4109" s="646" t="s">
        <v>118</v>
      </c>
      <c r="N4109" s="657" t="s">
        <v>123</v>
      </c>
      <c r="O4109" s="646" t="s">
        <v>540</v>
      </c>
    </row>
    <row r="4110" spans="1:15">
      <c r="A4110" s="647">
        <v>4109</v>
      </c>
      <c r="B4110" s="647">
        <v>219300</v>
      </c>
      <c r="C4110" s="646" t="s">
        <v>191</v>
      </c>
      <c r="D4110" s="646">
        <v>101</v>
      </c>
      <c r="F4110" s="654" t="str">
        <f>IF(M4110="R",VLOOKUP(D4110,'Routes and Directions'!$A$2:$D$283,3,FALSE),VLOOKUP(D4110,'Routes and Directions'!$A$2:$D$283,4,FALSE))</f>
        <v>NB</v>
      </c>
      <c r="H4110" s="646">
        <v>0</v>
      </c>
      <c r="I4110" s="646">
        <v>22.131</v>
      </c>
      <c r="K4110" s="646">
        <v>468.702</v>
      </c>
      <c r="L4110" s="646">
        <v>490.83300000000003</v>
      </c>
      <c r="M4110" s="646" t="s">
        <v>118</v>
      </c>
      <c r="N4110" s="657" t="s">
        <v>123</v>
      </c>
      <c r="O4110" s="646" t="s">
        <v>540</v>
      </c>
    </row>
    <row r="4111" spans="1:15">
      <c r="A4111" s="647">
        <v>4110</v>
      </c>
      <c r="B4111" s="647">
        <v>230800</v>
      </c>
      <c r="C4111" s="646" t="s">
        <v>191</v>
      </c>
      <c r="D4111" s="646">
        <v>101</v>
      </c>
      <c r="F4111" s="654" t="str">
        <f>IF(M4111="R",VLOOKUP(D4111,'Routes and Directions'!$A$2:$D$283,3,FALSE),VLOOKUP(D4111,'Routes and Directions'!$A$2:$D$283,4,FALSE))</f>
        <v>NB</v>
      </c>
      <c r="H4111" s="646">
        <v>22.138000000000002</v>
      </c>
      <c r="I4111" s="646">
        <v>38.268000000000001</v>
      </c>
      <c r="K4111" s="646">
        <v>490.83300000000003</v>
      </c>
      <c r="L4111" s="646">
        <v>506.96300000000002</v>
      </c>
      <c r="M4111" s="646" t="s">
        <v>118</v>
      </c>
      <c r="N4111" s="657" t="s">
        <v>123</v>
      </c>
      <c r="O4111" s="646" t="s">
        <v>540</v>
      </c>
    </row>
    <row r="4112" spans="1:15">
      <c r="A4112" s="647">
        <v>4111</v>
      </c>
      <c r="B4112" s="647">
        <v>236340</v>
      </c>
      <c r="C4112" s="646" t="s">
        <v>191</v>
      </c>
      <c r="D4112" s="646">
        <v>101</v>
      </c>
      <c r="F4112" s="654" t="str">
        <f>IF(M4112="R",VLOOKUP(D4112,'Routes and Directions'!$A$2:$D$283,3,FALSE),VLOOKUP(D4112,'Routes and Directions'!$A$2:$D$283,4,FALSE))</f>
        <v>NB</v>
      </c>
      <c r="G4112" s="646" t="s">
        <v>118</v>
      </c>
      <c r="H4112" s="646">
        <v>38.177999999999997</v>
      </c>
      <c r="I4112" s="646">
        <v>53.545000000000002</v>
      </c>
      <c r="K4112" s="646">
        <v>506.96300000000002</v>
      </c>
      <c r="L4112" s="646">
        <v>522.33000000000004</v>
      </c>
      <c r="M4112" s="646" t="s">
        <v>118</v>
      </c>
      <c r="N4112" s="657" t="s">
        <v>123</v>
      </c>
      <c r="O4112" s="646" t="s">
        <v>540</v>
      </c>
    </row>
    <row r="4113" spans="1:15">
      <c r="A4113" s="647">
        <v>4112</v>
      </c>
      <c r="B4113" s="647">
        <v>242400</v>
      </c>
      <c r="C4113" s="646" t="s">
        <v>191</v>
      </c>
      <c r="D4113" s="646">
        <v>101</v>
      </c>
      <c r="F4113" s="654" t="str">
        <f>IF(M4113="R",VLOOKUP(D4113,'Routes and Directions'!$A$2:$D$283,3,FALSE),VLOOKUP(D4113,'Routes and Directions'!$A$2:$D$283,4,FALSE))</f>
        <v>NB</v>
      </c>
      <c r="G4113" s="646" t="s">
        <v>118</v>
      </c>
      <c r="H4113" s="646">
        <v>54.201000000000001</v>
      </c>
      <c r="I4113" s="646">
        <v>56.219000000000001</v>
      </c>
      <c r="K4113" s="646">
        <v>522.33000000000004</v>
      </c>
      <c r="L4113" s="646">
        <v>524.34799999999996</v>
      </c>
      <c r="M4113" s="646" t="s">
        <v>118</v>
      </c>
      <c r="N4113" s="657" t="s">
        <v>123</v>
      </c>
      <c r="O4113" s="646" t="s">
        <v>540</v>
      </c>
    </row>
    <row r="4114" spans="1:15">
      <c r="A4114" s="647">
        <v>4113</v>
      </c>
      <c r="B4114" s="647">
        <v>243000</v>
      </c>
      <c r="C4114" s="646" t="s">
        <v>164</v>
      </c>
      <c r="D4114" s="646">
        <v>101</v>
      </c>
      <c r="F4114" s="654" t="str">
        <f>IF(M4114="R",VLOOKUP(D4114,'Routes and Directions'!$A$2:$D$283,3,FALSE),VLOOKUP(D4114,'Routes and Directions'!$A$2:$D$283,4,FALSE))</f>
        <v>NB</v>
      </c>
      <c r="G4114" s="646" t="s">
        <v>118</v>
      </c>
      <c r="H4114" s="646">
        <v>0.10299999999999999</v>
      </c>
      <c r="I4114" s="646">
        <v>0.84399999999999997</v>
      </c>
      <c r="K4114" s="646">
        <v>524.34799999999996</v>
      </c>
      <c r="L4114" s="646">
        <v>525.08900000000006</v>
      </c>
      <c r="M4114" s="646" t="s">
        <v>118</v>
      </c>
      <c r="N4114" s="657" t="s">
        <v>123</v>
      </c>
      <c r="O4114" s="646" t="s">
        <v>540</v>
      </c>
    </row>
    <row r="4115" spans="1:15">
      <c r="A4115" s="647">
        <v>4114</v>
      </c>
      <c r="B4115" s="647">
        <v>243830</v>
      </c>
      <c r="C4115" s="646" t="s">
        <v>164</v>
      </c>
      <c r="D4115" s="646">
        <v>101</v>
      </c>
      <c r="F4115" s="654" t="str">
        <f>IF(M4115="R",VLOOKUP(D4115,'Routes and Directions'!$A$2:$D$283,3,FALSE),VLOOKUP(D4115,'Routes and Directions'!$A$2:$D$283,4,FALSE))</f>
        <v>NB</v>
      </c>
      <c r="H4115" s="646">
        <v>0.84399999999999997</v>
      </c>
      <c r="I4115" s="646">
        <v>5.6689999999999996</v>
      </c>
      <c r="K4115" s="646">
        <v>525.08900000000006</v>
      </c>
      <c r="L4115" s="646">
        <v>529.91399999999999</v>
      </c>
      <c r="M4115" s="646" t="s">
        <v>118</v>
      </c>
      <c r="N4115" s="657" t="s">
        <v>123</v>
      </c>
      <c r="O4115" s="646" t="s">
        <v>540</v>
      </c>
    </row>
    <row r="4116" spans="1:15">
      <c r="A4116" s="647">
        <v>4115</v>
      </c>
      <c r="B4116" s="647">
        <v>243840</v>
      </c>
      <c r="C4116" s="646" t="s">
        <v>164</v>
      </c>
      <c r="D4116" s="646">
        <v>101</v>
      </c>
      <c r="F4116" s="654" t="str">
        <f>IF(M4116="R",VLOOKUP(D4116,'Routes and Directions'!$A$2:$D$283,3,FALSE),VLOOKUP(D4116,'Routes and Directions'!$A$2:$D$283,4,FALSE))</f>
        <v>NB</v>
      </c>
      <c r="G4116" s="646" t="s">
        <v>118</v>
      </c>
      <c r="H4116" s="646">
        <v>5.6689999999999996</v>
      </c>
      <c r="I4116" s="646">
        <v>6.29</v>
      </c>
      <c r="K4116" s="646">
        <v>529.91399999999999</v>
      </c>
      <c r="L4116" s="646">
        <v>530.53499999999997</v>
      </c>
      <c r="M4116" s="646" t="s">
        <v>118</v>
      </c>
      <c r="N4116" s="657" t="s">
        <v>123</v>
      </c>
      <c r="O4116" s="646" t="s">
        <v>540</v>
      </c>
    </row>
    <row r="4117" spans="1:15">
      <c r="A4117" s="647">
        <v>4116</v>
      </c>
      <c r="B4117" s="647">
        <v>243850</v>
      </c>
      <c r="C4117" s="646" t="s">
        <v>164</v>
      </c>
      <c r="D4117" s="646">
        <v>101</v>
      </c>
      <c r="F4117" s="654" t="str">
        <f>IF(M4117="R",VLOOKUP(D4117,'Routes and Directions'!$A$2:$D$283,3,FALSE),VLOOKUP(D4117,'Routes and Directions'!$A$2:$D$283,4,FALSE))</f>
        <v>NB</v>
      </c>
      <c r="H4117" s="646">
        <v>6.3120000000000003</v>
      </c>
      <c r="I4117" s="646">
        <v>9.09</v>
      </c>
      <c r="K4117" s="646">
        <v>530.53499999999997</v>
      </c>
      <c r="L4117" s="646">
        <v>533.31299999999999</v>
      </c>
      <c r="M4117" s="646" t="s">
        <v>118</v>
      </c>
      <c r="N4117" s="657" t="s">
        <v>123</v>
      </c>
      <c r="O4117" s="646" t="s">
        <v>540</v>
      </c>
    </row>
    <row r="4118" spans="1:15">
      <c r="A4118" s="647">
        <v>4117</v>
      </c>
      <c r="B4118" s="647">
        <v>243850</v>
      </c>
      <c r="C4118" s="646" t="s">
        <v>164</v>
      </c>
      <c r="D4118" s="646">
        <v>101</v>
      </c>
      <c r="F4118" s="654" t="str">
        <f>IF(M4118="R",VLOOKUP(D4118,'Routes and Directions'!$A$2:$D$283,3,FALSE),VLOOKUP(D4118,'Routes and Directions'!$A$2:$D$283,4,FALSE))</f>
        <v>NB</v>
      </c>
      <c r="H4118" s="646">
        <v>9.09</v>
      </c>
      <c r="I4118" s="646">
        <v>9.4559999999999995</v>
      </c>
      <c r="K4118" s="646">
        <v>533.31299999999999</v>
      </c>
      <c r="L4118" s="646">
        <v>533.67899999999997</v>
      </c>
      <c r="M4118" s="646" t="s">
        <v>118</v>
      </c>
      <c r="N4118" s="657" t="s">
        <v>115</v>
      </c>
      <c r="O4118" s="646" t="s">
        <v>540</v>
      </c>
    </row>
    <row r="4119" spans="1:15">
      <c r="A4119" s="647">
        <v>4118</v>
      </c>
      <c r="B4119" s="647">
        <v>245800</v>
      </c>
      <c r="C4119" s="646" t="s">
        <v>164</v>
      </c>
      <c r="D4119" s="646">
        <v>101</v>
      </c>
      <c r="F4119" s="654" t="str">
        <f>IF(M4119="R",VLOOKUP(D4119,'Routes and Directions'!$A$2:$D$283,3,FALSE),VLOOKUP(D4119,'Routes and Directions'!$A$2:$D$283,4,FALSE))</f>
        <v>NB</v>
      </c>
      <c r="G4119" s="646" t="s">
        <v>118</v>
      </c>
      <c r="H4119" s="646">
        <v>9.4559999999999995</v>
      </c>
      <c r="I4119" s="646">
        <v>9.7059999999999995</v>
      </c>
      <c r="K4119" s="646">
        <v>533.67899999999997</v>
      </c>
      <c r="L4119" s="646">
        <v>533.92899999999997</v>
      </c>
      <c r="M4119" s="646" t="s">
        <v>118</v>
      </c>
      <c r="N4119" s="657" t="s">
        <v>115</v>
      </c>
      <c r="O4119" s="646" t="s">
        <v>540</v>
      </c>
    </row>
    <row r="4120" spans="1:15">
      <c r="A4120" s="647">
        <v>4119</v>
      </c>
      <c r="B4120" s="647">
        <v>246100</v>
      </c>
      <c r="C4120" s="646" t="s">
        <v>164</v>
      </c>
      <c r="D4120" s="646">
        <v>101</v>
      </c>
      <c r="F4120" s="654" t="str">
        <f>IF(M4120="R",VLOOKUP(D4120,'Routes and Directions'!$A$2:$D$283,3,FALSE),VLOOKUP(D4120,'Routes and Directions'!$A$2:$D$283,4,FALSE))</f>
        <v>NB</v>
      </c>
      <c r="H4120" s="646">
        <v>9.7059999999999995</v>
      </c>
      <c r="I4120" s="646">
        <v>10.81</v>
      </c>
      <c r="K4120" s="646">
        <v>533.92899999999997</v>
      </c>
      <c r="L4120" s="646">
        <v>535.03300000000002</v>
      </c>
      <c r="M4120" s="646" t="s">
        <v>118</v>
      </c>
      <c r="N4120" s="657" t="s">
        <v>115</v>
      </c>
      <c r="O4120" s="646" t="s">
        <v>540</v>
      </c>
    </row>
    <row r="4121" spans="1:15">
      <c r="A4121" s="647">
        <v>4120</v>
      </c>
      <c r="B4121" s="647">
        <v>246100</v>
      </c>
      <c r="C4121" s="646" t="s">
        <v>164</v>
      </c>
      <c r="D4121" s="646">
        <v>101</v>
      </c>
      <c r="F4121" s="654" t="str">
        <f>IF(M4121="R",VLOOKUP(D4121,'Routes and Directions'!$A$2:$D$283,3,FALSE),VLOOKUP(D4121,'Routes and Directions'!$A$2:$D$283,4,FALSE))</f>
        <v>NB</v>
      </c>
      <c r="H4121" s="646">
        <v>10.81</v>
      </c>
      <c r="I4121" s="646">
        <v>11.176</v>
      </c>
      <c r="K4121" s="646">
        <v>535.03300000000002</v>
      </c>
      <c r="L4121" s="646">
        <v>535.399</v>
      </c>
      <c r="M4121" s="646" t="s">
        <v>118</v>
      </c>
      <c r="N4121" s="657" t="s">
        <v>123</v>
      </c>
      <c r="O4121" s="646" t="s">
        <v>540</v>
      </c>
    </row>
    <row r="4122" spans="1:15">
      <c r="A4122" s="647">
        <v>4121</v>
      </c>
      <c r="B4122" s="647">
        <v>246100</v>
      </c>
      <c r="C4122" s="646" t="s">
        <v>164</v>
      </c>
      <c r="D4122" s="646">
        <v>101</v>
      </c>
      <c r="F4122" s="654" t="str">
        <f>IF(M4122="R",VLOOKUP(D4122,'Routes and Directions'!$A$2:$D$283,3,FALSE),VLOOKUP(D4122,'Routes and Directions'!$A$2:$D$283,4,FALSE))</f>
        <v>NB</v>
      </c>
      <c r="H4122" s="646">
        <v>11.176</v>
      </c>
      <c r="I4122" s="646">
        <v>17.579999999999998</v>
      </c>
      <c r="K4122" s="646">
        <v>535.399</v>
      </c>
      <c r="L4122" s="646">
        <v>541.803</v>
      </c>
      <c r="M4122" s="646" t="s">
        <v>118</v>
      </c>
      <c r="N4122" s="657" t="s">
        <v>115</v>
      </c>
      <c r="O4122" s="646" t="s">
        <v>540</v>
      </c>
    </row>
    <row r="4123" spans="1:15">
      <c r="A4123" s="647">
        <v>4122</v>
      </c>
      <c r="B4123" s="647">
        <v>246100</v>
      </c>
      <c r="C4123" s="646" t="s">
        <v>164</v>
      </c>
      <c r="D4123" s="646">
        <v>101</v>
      </c>
      <c r="F4123" s="654" t="str">
        <f>IF(M4123="R",VLOOKUP(D4123,'Routes and Directions'!$A$2:$D$283,3,FALSE),VLOOKUP(D4123,'Routes and Directions'!$A$2:$D$283,4,FALSE))</f>
        <v>NB</v>
      </c>
      <c r="H4123" s="646">
        <v>17.579999999999998</v>
      </c>
      <c r="I4123" s="646">
        <v>21.036999999999999</v>
      </c>
      <c r="K4123" s="646">
        <v>541.803</v>
      </c>
      <c r="L4123" s="646">
        <v>545.26</v>
      </c>
      <c r="M4123" s="646" t="s">
        <v>118</v>
      </c>
      <c r="N4123" s="657" t="s">
        <v>123</v>
      </c>
      <c r="O4123" s="646" t="s">
        <v>540</v>
      </c>
    </row>
    <row r="4124" spans="1:15">
      <c r="A4124" s="647">
        <v>4123</v>
      </c>
      <c r="B4124" s="647">
        <v>250500</v>
      </c>
      <c r="C4124" s="646" t="s">
        <v>164</v>
      </c>
      <c r="D4124" s="646">
        <v>101</v>
      </c>
      <c r="F4124" s="654" t="str">
        <f>IF(M4124="R",VLOOKUP(D4124,'Routes and Directions'!$A$2:$D$283,3,FALSE),VLOOKUP(D4124,'Routes and Directions'!$A$2:$D$283,4,FALSE))</f>
        <v>NB</v>
      </c>
      <c r="G4124" s="646" t="s">
        <v>118</v>
      </c>
      <c r="H4124" s="646">
        <v>21.036999999999999</v>
      </c>
      <c r="I4124" s="646">
        <v>26.42</v>
      </c>
      <c r="K4124" s="646">
        <v>545.26</v>
      </c>
      <c r="L4124" s="646">
        <v>550.64300000000003</v>
      </c>
      <c r="M4124" s="646" t="s">
        <v>118</v>
      </c>
      <c r="N4124" s="657" t="s">
        <v>123</v>
      </c>
      <c r="O4124" s="646" t="s">
        <v>540</v>
      </c>
    </row>
    <row r="4125" spans="1:15">
      <c r="A4125" s="647">
        <v>4124</v>
      </c>
      <c r="B4125" s="647">
        <v>253800</v>
      </c>
      <c r="C4125" s="646" t="s">
        <v>164</v>
      </c>
      <c r="D4125" s="646">
        <v>101</v>
      </c>
      <c r="F4125" s="654" t="str">
        <f>IF(M4125="R",VLOOKUP(D4125,'Routes and Directions'!$A$2:$D$283,3,FALSE),VLOOKUP(D4125,'Routes and Directions'!$A$2:$D$283,4,FALSE))</f>
        <v>NB</v>
      </c>
      <c r="H4125" s="646">
        <v>26.24</v>
      </c>
      <c r="I4125" s="646">
        <v>31.065999999999999</v>
      </c>
      <c r="K4125" s="646">
        <v>550.64300000000003</v>
      </c>
      <c r="L4125" s="646">
        <v>555.46900000000005</v>
      </c>
      <c r="M4125" s="646" t="s">
        <v>118</v>
      </c>
      <c r="N4125" s="657" t="s">
        <v>123</v>
      </c>
      <c r="O4125" s="646" t="s">
        <v>540</v>
      </c>
    </row>
    <row r="4126" spans="1:15">
      <c r="A4126" s="647">
        <v>4125</v>
      </c>
      <c r="B4126" s="647">
        <v>256400</v>
      </c>
      <c r="C4126" s="646" t="s">
        <v>164</v>
      </c>
      <c r="D4126" s="646">
        <v>101</v>
      </c>
      <c r="F4126" s="654" t="str">
        <f>IF(M4126="R",VLOOKUP(D4126,'Routes and Directions'!$A$2:$D$283,3,FALSE),VLOOKUP(D4126,'Routes and Directions'!$A$2:$D$283,4,FALSE))</f>
        <v>NB</v>
      </c>
      <c r="G4126" s="646" t="s">
        <v>118</v>
      </c>
      <c r="H4126" s="646">
        <v>31.065999999999999</v>
      </c>
      <c r="I4126" s="646">
        <v>36.164000000000001</v>
      </c>
      <c r="K4126" s="646">
        <v>555.46900000000005</v>
      </c>
      <c r="L4126" s="646">
        <v>560.56700000000001</v>
      </c>
      <c r="M4126" s="646" t="s">
        <v>118</v>
      </c>
      <c r="N4126" s="657" t="s">
        <v>123</v>
      </c>
      <c r="O4126" s="646" t="s">
        <v>540</v>
      </c>
    </row>
    <row r="4127" spans="1:15">
      <c r="A4127" s="647">
        <v>4126</v>
      </c>
      <c r="B4127" s="647">
        <v>257450</v>
      </c>
      <c r="C4127" s="646" t="s">
        <v>164</v>
      </c>
      <c r="D4127" s="646">
        <v>101</v>
      </c>
      <c r="F4127" s="654" t="str">
        <f>IF(M4127="R",VLOOKUP(D4127,'Routes and Directions'!$A$2:$D$283,3,FALSE),VLOOKUP(D4127,'Routes and Directions'!$A$2:$D$283,4,FALSE))</f>
        <v>NB</v>
      </c>
      <c r="H4127" s="646">
        <v>36.164000000000001</v>
      </c>
      <c r="I4127" s="646">
        <v>42.463000000000001</v>
      </c>
      <c r="K4127" s="646">
        <v>560.56700000000001</v>
      </c>
      <c r="L4127" s="646">
        <v>566.86599999999999</v>
      </c>
      <c r="M4127" s="646" t="s">
        <v>118</v>
      </c>
      <c r="N4127" s="657" t="s">
        <v>123</v>
      </c>
      <c r="O4127" s="646" t="s">
        <v>540</v>
      </c>
    </row>
    <row r="4128" spans="1:15">
      <c r="A4128" s="647">
        <v>4127</v>
      </c>
      <c r="B4128" s="647">
        <v>258200</v>
      </c>
      <c r="C4128" s="646" t="s">
        <v>164</v>
      </c>
      <c r="D4128" s="646">
        <v>101</v>
      </c>
      <c r="F4128" s="654" t="str">
        <f>IF(M4128="R",VLOOKUP(D4128,'Routes and Directions'!$A$2:$D$283,3,FALSE),VLOOKUP(D4128,'Routes and Directions'!$A$2:$D$283,4,FALSE))</f>
        <v>NB</v>
      </c>
      <c r="G4128" s="646" t="s">
        <v>118</v>
      </c>
      <c r="H4128" s="646">
        <v>42.463000000000001</v>
      </c>
      <c r="I4128" s="646">
        <v>43.5</v>
      </c>
      <c r="K4128" s="646">
        <v>566.86599999999999</v>
      </c>
      <c r="L4128" s="646">
        <v>567.90300000000002</v>
      </c>
      <c r="M4128" s="646" t="s">
        <v>118</v>
      </c>
      <c r="N4128" s="657" t="s">
        <v>123</v>
      </c>
      <c r="O4128" s="646" t="s">
        <v>540</v>
      </c>
    </row>
    <row r="4129" spans="1:15">
      <c r="A4129" s="647">
        <v>4128</v>
      </c>
      <c r="B4129" s="647">
        <v>258500</v>
      </c>
      <c r="C4129" s="646" t="s">
        <v>164</v>
      </c>
      <c r="D4129" s="646">
        <v>101</v>
      </c>
      <c r="F4129" s="654" t="str">
        <f>IF(M4129="R",VLOOKUP(D4129,'Routes and Directions'!$A$2:$D$283,3,FALSE),VLOOKUP(D4129,'Routes and Directions'!$A$2:$D$283,4,FALSE))</f>
        <v>NB</v>
      </c>
      <c r="G4129" s="646" t="s">
        <v>122</v>
      </c>
      <c r="H4129" s="646">
        <v>43.5</v>
      </c>
      <c r="I4129" s="646">
        <v>44.216000000000001</v>
      </c>
      <c r="K4129" s="646">
        <v>567.90300000000002</v>
      </c>
      <c r="L4129" s="646">
        <v>568.61900000000003</v>
      </c>
      <c r="M4129" s="646" t="s">
        <v>118</v>
      </c>
      <c r="N4129" s="657" t="s">
        <v>115</v>
      </c>
      <c r="O4129" s="646" t="s">
        <v>540</v>
      </c>
    </row>
    <row r="4130" spans="1:15">
      <c r="A4130" s="647">
        <v>4129</v>
      </c>
      <c r="B4130" s="647">
        <v>259100</v>
      </c>
      <c r="C4130" s="646" t="s">
        <v>164</v>
      </c>
      <c r="D4130" s="646">
        <v>101</v>
      </c>
      <c r="F4130" s="654" t="str">
        <f>IF(M4130="R",VLOOKUP(D4130,'Routes and Directions'!$A$2:$D$283,3,FALSE),VLOOKUP(D4130,'Routes and Directions'!$A$2:$D$283,4,FALSE))</f>
        <v>NB</v>
      </c>
      <c r="H4130" s="646">
        <v>44.131</v>
      </c>
      <c r="I4130" s="646">
        <v>46.235999999999997</v>
      </c>
      <c r="K4130" s="646">
        <v>568.61900000000003</v>
      </c>
      <c r="L4130" s="646">
        <v>570.72400000000005</v>
      </c>
      <c r="M4130" s="646" t="s">
        <v>118</v>
      </c>
      <c r="N4130" s="657" t="s">
        <v>115</v>
      </c>
      <c r="O4130" s="646" t="s">
        <v>540</v>
      </c>
    </row>
    <row r="4131" spans="1:15">
      <c r="A4131" s="647">
        <v>4130</v>
      </c>
      <c r="B4131" s="647">
        <v>259100</v>
      </c>
      <c r="C4131" s="646" t="s">
        <v>164</v>
      </c>
      <c r="D4131" s="646">
        <v>101</v>
      </c>
      <c r="F4131" s="654" t="str">
        <f>IF(M4131="R",VLOOKUP(D4131,'Routes and Directions'!$A$2:$D$283,3,FALSE),VLOOKUP(D4131,'Routes and Directions'!$A$2:$D$283,4,FALSE))</f>
        <v>NB</v>
      </c>
      <c r="H4131" s="646">
        <v>46.235999999999997</v>
      </c>
      <c r="I4131" s="646">
        <v>47.274000000000001</v>
      </c>
      <c r="K4131" s="646">
        <v>570.72400000000005</v>
      </c>
      <c r="L4131" s="646">
        <v>571.76199999999994</v>
      </c>
      <c r="M4131" s="646" t="s">
        <v>118</v>
      </c>
      <c r="N4131" s="657" t="s">
        <v>123</v>
      </c>
      <c r="O4131" s="646" t="s">
        <v>540</v>
      </c>
    </row>
    <row r="4132" spans="1:15">
      <c r="A4132" s="647">
        <v>4131</v>
      </c>
      <c r="B4132" s="647">
        <v>259100</v>
      </c>
      <c r="C4132" s="646" t="s">
        <v>164</v>
      </c>
      <c r="D4132" s="646">
        <v>101</v>
      </c>
      <c r="F4132" s="654" t="str">
        <f>IF(M4132="R",VLOOKUP(D4132,'Routes and Directions'!$A$2:$D$283,3,FALSE),VLOOKUP(D4132,'Routes and Directions'!$A$2:$D$283,4,FALSE))</f>
        <v>NB</v>
      </c>
      <c r="H4132" s="646">
        <v>47.274000000000001</v>
      </c>
      <c r="I4132" s="646">
        <v>55.179000000000002</v>
      </c>
      <c r="K4132" s="646">
        <v>571.76199999999994</v>
      </c>
      <c r="L4132" s="646">
        <v>579.66700000000003</v>
      </c>
      <c r="M4132" s="646" t="s">
        <v>118</v>
      </c>
      <c r="N4132" s="657" t="s">
        <v>115</v>
      </c>
      <c r="O4132" s="646" t="s">
        <v>540</v>
      </c>
    </row>
    <row r="4133" spans="1:15">
      <c r="A4133" s="647">
        <v>4132</v>
      </c>
      <c r="B4133" s="647">
        <v>259100</v>
      </c>
      <c r="C4133" s="646" t="s">
        <v>164</v>
      </c>
      <c r="D4133" s="646">
        <v>101</v>
      </c>
      <c r="F4133" s="654" t="str">
        <f>IF(M4133="R",VLOOKUP(D4133,'Routes and Directions'!$A$2:$D$283,3,FALSE),VLOOKUP(D4133,'Routes and Directions'!$A$2:$D$283,4,FALSE))</f>
        <v>NB</v>
      </c>
      <c r="H4133" s="646">
        <v>55.179000000000002</v>
      </c>
      <c r="I4133" s="646">
        <v>64.725999999999999</v>
      </c>
      <c r="K4133" s="646">
        <v>579.66700000000003</v>
      </c>
      <c r="L4133" s="646">
        <v>589.21400000000006</v>
      </c>
      <c r="M4133" s="646" t="s">
        <v>118</v>
      </c>
      <c r="N4133" s="657" t="s">
        <v>123</v>
      </c>
      <c r="O4133" s="646" t="s">
        <v>540</v>
      </c>
    </row>
    <row r="4134" spans="1:15">
      <c r="A4134" s="647">
        <v>4133</v>
      </c>
      <c r="B4134" s="647">
        <v>259100</v>
      </c>
      <c r="C4134" s="646" t="s">
        <v>164</v>
      </c>
      <c r="D4134" s="646">
        <v>101</v>
      </c>
      <c r="F4134" s="654" t="str">
        <f>IF(M4134="R",VLOOKUP(D4134,'Routes and Directions'!$A$2:$D$283,3,FALSE),VLOOKUP(D4134,'Routes and Directions'!$A$2:$D$283,4,FALSE))</f>
        <v>NB</v>
      </c>
      <c r="H4134" s="646">
        <v>64.725999999999999</v>
      </c>
      <c r="I4134" s="646">
        <v>65.856999999999999</v>
      </c>
      <c r="K4134" s="646">
        <v>589.21400000000006</v>
      </c>
      <c r="L4134" s="646">
        <v>590.34500000000003</v>
      </c>
      <c r="M4134" s="646" t="s">
        <v>118</v>
      </c>
      <c r="N4134" s="657" t="s">
        <v>115</v>
      </c>
      <c r="O4134" s="646" t="s">
        <v>540</v>
      </c>
    </row>
    <row r="4135" spans="1:15">
      <c r="A4135" s="647">
        <v>4134</v>
      </c>
      <c r="B4135" s="647">
        <v>265100</v>
      </c>
      <c r="C4135" s="646" t="s">
        <v>164</v>
      </c>
      <c r="D4135" s="646">
        <v>101</v>
      </c>
      <c r="F4135" s="654" t="str">
        <f>IF(M4135="R",VLOOKUP(D4135,'Routes and Directions'!$A$2:$D$283,3,FALSE),VLOOKUP(D4135,'Routes and Directions'!$A$2:$D$283,4,FALSE))</f>
        <v>NB</v>
      </c>
      <c r="G4135" s="646" t="s">
        <v>122</v>
      </c>
      <c r="H4135" s="646">
        <v>65.858999999999995</v>
      </c>
      <c r="I4135" s="646">
        <v>66.03</v>
      </c>
      <c r="K4135" s="646">
        <v>590.34500000000003</v>
      </c>
      <c r="L4135" s="646">
        <v>590.51599999999996</v>
      </c>
      <c r="M4135" s="646" t="s">
        <v>118</v>
      </c>
      <c r="N4135" s="657" t="s">
        <v>115</v>
      </c>
      <c r="O4135" s="646" t="s">
        <v>540</v>
      </c>
    </row>
    <row r="4136" spans="1:15">
      <c r="A4136" s="647">
        <v>4135</v>
      </c>
      <c r="B4136" s="647">
        <v>265200</v>
      </c>
      <c r="C4136" s="646" t="s">
        <v>164</v>
      </c>
      <c r="D4136" s="646">
        <v>101</v>
      </c>
      <c r="F4136" s="654" t="str">
        <f>IF(M4136="R",VLOOKUP(D4136,'Routes and Directions'!$A$2:$D$283,3,FALSE),VLOOKUP(D4136,'Routes and Directions'!$A$2:$D$283,4,FALSE))</f>
        <v>NB</v>
      </c>
      <c r="H4136" s="646">
        <v>66.03</v>
      </c>
      <c r="I4136" s="646">
        <v>67.085999999999999</v>
      </c>
      <c r="K4136" s="646">
        <v>590.51599999999996</v>
      </c>
      <c r="L4136" s="646">
        <v>591.572</v>
      </c>
      <c r="M4136" s="646" t="s">
        <v>118</v>
      </c>
      <c r="N4136" s="657" t="s">
        <v>115</v>
      </c>
      <c r="O4136" s="646" t="s">
        <v>540</v>
      </c>
    </row>
    <row r="4137" spans="1:15">
      <c r="A4137" s="647">
        <v>4136</v>
      </c>
      <c r="B4137" s="647">
        <v>265700</v>
      </c>
      <c r="C4137" s="646" t="s">
        <v>164</v>
      </c>
      <c r="D4137" s="646">
        <v>101</v>
      </c>
      <c r="F4137" s="654" t="str">
        <f>IF(M4137="R",VLOOKUP(D4137,'Routes and Directions'!$A$2:$D$283,3,FALSE),VLOOKUP(D4137,'Routes and Directions'!$A$2:$D$283,4,FALSE))</f>
        <v>NB</v>
      </c>
      <c r="G4137" s="646" t="s">
        <v>118</v>
      </c>
      <c r="H4137" s="646">
        <v>67.085999999999999</v>
      </c>
      <c r="I4137" s="646">
        <v>67.706999999999994</v>
      </c>
      <c r="K4137" s="646">
        <v>591.572</v>
      </c>
      <c r="L4137" s="646">
        <v>592.19299999999998</v>
      </c>
      <c r="M4137" s="646" t="s">
        <v>118</v>
      </c>
      <c r="N4137" s="657" t="s">
        <v>115</v>
      </c>
      <c r="O4137" s="646" t="s">
        <v>540</v>
      </c>
    </row>
    <row r="4138" spans="1:15">
      <c r="A4138" s="647">
        <v>4137</v>
      </c>
      <c r="B4138" s="647">
        <v>265900</v>
      </c>
      <c r="C4138" s="646" t="s">
        <v>164</v>
      </c>
      <c r="D4138" s="646">
        <v>101</v>
      </c>
      <c r="F4138" s="654" t="str">
        <f>IF(M4138="R",VLOOKUP(D4138,'Routes and Directions'!$A$2:$D$283,3,FALSE),VLOOKUP(D4138,'Routes and Directions'!$A$2:$D$283,4,FALSE))</f>
        <v>NB</v>
      </c>
      <c r="H4138" s="646">
        <v>67.716999999999999</v>
      </c>
      <c r="I4138" s="646">
        <v>68.903000000000006</v>
      </c>
      <c r="K4138" s="646">
        <v>592.19299999999998</v>
      </c>
      <c r="L4138" s="646">
        <v>593.37900000000002</v>
      </c>
      <c r="M4138" s="646" t="s">
        <v>118</v>
      </c>
      <c r="N4138" s="657" t="s">
        <v>115</v>
      </c>
      <c r="O4138" s="646" t="s">
        <v>540</v>
      </c>
    </row>
    <row r="4139" spans="1:15">
      <c r="A4139" s="647">
        <v>4138</v>
      </c>
      <c r="B4139" s="647">
        <v>265900</v>
      </c>
      <c r="C4139" s="646" t="s">
        <v>164</v>
      </c>
      <c r="D4139" s="646">
        <v>101</v>
      </c>
      <c r="F4139" s="654" t="str">
        <f>IF(M4139="R",VLOOKUP(D4139,'Routes and Directions'!$A$2:$D$283,3,FALSE),VLOOKUP(D4139,'Routes and Directions'!$A$2:$D$283,4,FALSE))</f>
        <v>NB</v>
      </c>
      <c r="H4139" s="646">
        <v>68.903000000000006</v>
      </c>
      <c r="I4139" s="646">
        <v>69.558000000000007</v>
      </c>
      <c r="K4139" s="646">
        <v>593.37900000000002</v>
      </c>
      <c r="L4139" s="646">
        <v>594.03399999999999</v>
      </c>
      <c r="M4139" s="646" t="s">
        <v>118</v>
      </c>
      <c r="N4139" s="657" t="s">
        <v>123</v>
      </c>
      <c r="O4139" s="646" t="s">
        <v>540</v>
      </c>
    </row>
    <row r="4140" spans="1:15">
      <c r="A4140" s="647">
        <v>4139</v>
      </c>
      <c r="B4140" s="647">
        <v>265900</v>
      </c>
      <c r="C4140" s="646" t="s">
        <v>164</v>
      </c>
      <c r="D4140" s="646">
        <v>101</v>
      </c>
      <c r="F4140" s="654" t="str">
        <f>IF(M4140="R",VLOOKUP(D4140,'Routes and Directions'!$A$2:$D$283,3,FALSE),VLOOKUP(D4140,'Routes and Directions'!$A$2:$D$283,4,FALSE))</f>
        <v>NB</v>
      </c>
      <c r="H4140" s="646">
        <v>69.558000000000007</v>
      </c>
      <c r="I4140" s="646">
        <v>81.433000000000007</v>
      </c>
      <c r="K4140" s="646">
        <v>594.03399999999999</v>
      </c>
      <c r="L4140" s="646">
        <v>605.90899999999999</v>
      </c>
      <c r="M4140" s="646" t="s">
        <v>118</v>
      </c>
      <c r="N4140" s="657" t="s">
        <v>115</v>
      </c>
      <c r="O4140" s="646" t="s">
        <v>540</v>
      </c>
    </row>
    <row r="4141" spans="1:15">
      <c r="A4141" s="647">
        <v>4140</v>
      </c>
      <c r="B4141" s="647">
        <v>265900</v>
      </c>
      <c r="C4141" s="646" t="s">
        <v>164</v>
      </c>
      <c r="D4141" s="646">
        <v>101</v>
      </c>
      <c r="F4141" s="654" t="str">
        <f>IF(M4141="R",VLOOKUP(D4141,'Routes and Directions'!$A$2:$D$283,3,FALSE),VLOOKUP(D4141,'Routes and Directions'!$A$2:$D$283,4,FALSE))</f>
        <v>NB</v>
      </c>
      <c r="H4141" s="646">
        <v>81.433000000000007</v>
      </c>
      <c r="I4141" s="646">
        <v>83.881</v>
      </c>
      <c r="K4141" s="646">
        <v>605.90899999999999</v>
      </c>
      <c r="L4141" s="646">
        <v>608.35699999999997</v>
      </c>
      <c r="M4141" s="646" t="s">
        <v>118</v>
      </c>
      <c r="N4141" s="657" t="s">
        <v>123</v>
      </c>
      <c r="O4141" s="646" t="s">
        <v>540</v>
      </c>
    </row>
    <row r="4142" spans="1:15">
      <c r="A4142" s="647">
        <v>4141</v>
      </c>
      <c r="B4142" s="647">
        <v>268100</v>
      </c>
      <c r="C4142" s="646" t="s">
        <v>164</v>
      </c>
      <c r="D4142" s="646">
        <v>101</v>
      </c>
      <c r="F4142" s="654" t="str">
        <f>IF(M4142="R",VLOOKUP(D4142,'Routes and Directions'!$A$2:$D$283,3,FALSE),VLOOKUP(D4142,'Routes and Directions'!$A$2:$D$283,4,FALSE))</f>
        <v>NB</v>
      </c>
      <c r="G4142" s="646" t="s">
        <v>118</v>
      </c>
      <c r="H4142" s="646">
        <v>83.881</v>
      </c>
      <c r="I4142" s="646">
        <v>90.944000000000003</v>
      </c>
      <c r="K4142" s="646">
        <v>608.35699999999997</v>
      </c>
      <c r="L4142" s="646">
        <v>615.41999999999996</v>
      </c>
      <c r="M4142" s="646" t="s">
        <v>118</v>
      </c>
      <c r="N4142" s="657" t="s">
        <v>123</v>
      </c>
      <c r="O4142" s="646" t="s">
        <v>540</v>
      </c>
    </row>
    <row r="4143" spans="1:15">
      <c r="A4143" s="647">
        <v>4142</v>
      </c>
      <c r="B4143" s="647">
        <v>271000</v>
      </c>
      <c r="C4143" s="646" t="s">
        <v>164</v>
      </c>
      <c r="D4143" s="646">
        <v>101</v>
      </c>
      <c r="F4143" s="654" t="str">
        <f>IF(M4143="R",VLOOKUP(D4143,'Routes and Directions'!$A$2:$D$283,3,FALSE),VLOOKUP(D4143,'Routes and Directions'!$A$2:$D$283,4,FALSE))</f>
        <v>NB</v>
      </c>
      <c r="G4143" s="646" t="s">
        <v>122</v>
      </c>
      <c r="H4143" s="646">
        <v>90.944000000000003</v>
      </c>
      <c r="I4143" s="646">
        <v>91.355000000000004</v>
      </c>
      <c r="K4143" s="646">
        <v>615.41999999999996</v>
      </c>
      <c r="L4143" s="646">
        <v>615.83100000000002</v>
      </c>
      <c r="M4143" s="646" t="s">
        <v>118</v>
      </c>
      <c r="N4143" s="657" t="s">
        <v>123</v>
      </c>
      <c r="O4143" s="646" t="s">
        <v>540</v>
      </c>
    </row>
    <row r="4144" spans="1:15">
      <c r="A4144" s="647">
        <v>4143</v>
      </c>
      <c r="B4144" s="647">
        <v>271300</v>
      </c>
      <c r="C4144" s="646" t="s">
        <v>164</v>
      </c>
      <c r="D4144" s="646">
        <v>101</v>
      </c>
      <c r="F4144" s="654" t="str">
        <f>IF(M4144="R",VLOOKUP(D4144,'Routes and Directions'!$A$2:$D$283,3,FALSE),VLOOKUP(D4144,'Routes and Directions'!$A$2:$D$283,4,FALSE))</f>
        <v>NB</v>
      </c>
      <c r="H4144" s="646">
        <v>92.451999999999998</v>
      </c>
      <c r="I4144" s="646">
        <v>97.6</v>
      </c>
      <c r="K4144" s="646">
        <v>615.83100000000002</v>
      </c>
      <c r="L4144" s="646">
        <v>620.97900000000004</v>
      </c>
      <c r="M4144" s="646" t="s">
        <v>118</v>
      </c>
      <c r="N4144" s="657" t="s">
        <v>115</v>
      </c>
      <c r="O4144" s="646" t="s">
        <v>540</v>
      </c>
    </row>
    <row r="4145" spans="1:15">
      <c r="A4145" s="647">
        <v>4144</v>
      </c>
      <c r="B4145" s="647">
        <v>273180</v>
      </c>
      <c r="C4145" s="646" t="s">
        <v>164</v>
      </c>
      <c r="D4145" s="646">
        <v>101</v>
      </c>
      <c r="F4145" s="654" t="str">
        <f>IF(M4145="R",VLOOKUP(D4145,'Routes and Directions'!$A$2:$D$283,3,FALSE),VLOOKUP(D4145,'Routes and Directions'!$A$2:$D$283,4,FALSE))</f>
        <v>NB</v>
      </c>
      <c r="G4145" s="646" t="s">
        <v>119</v>
      </c>
      <c r="H4145" s="646">
        <v>97.6</v>
      </c>
      <c r="I4145" s="646">
        <v>97.933000000000007</v>
      </c>
      <c r="K4145" s="646">
        <v>620.97900000000004</v>
      </c>
      <c r="L4145" s="646">
        <v>621.31200000000001</v>
      </c>
      <c r="M4145" s="646" t="s">
        <v>118</v>
      </c>
      <c r="N4145" s="657" t="s">
        <v>115</v>
      </c>
      <c r="O4145" s="646" t="s">
        <v>540</v>
      </c>
    </row>
    <row r="4146" spans="1:15">
      <c r="A4146" s="647">
        <v>4145</v>
      </c>
      <c r="B4146" s="647">
        <v>273320</v>
      </c>
      <c r="C4146" s="646" t="s">
        <v>164</v>
      </c>
      <c r="D4146" s="646">
        <v>101</v>
      </c>
      <c r="F4146" s="654" t="str">
        <f>IF(M4146="R",VLOOKUP(D4146,'Routes and Directions'!$A$2:$D$283,3,FALSE),VLOOKUP(D4146,'Routes and Directions'!$A$2:$D$283,4,FALSE))</f>
        <v>NB</v>
      </c>
      <c r="H4146" s="646">
        <v>98.253</v>
      </c>
      <c r="I4146" s="646">
        <v>100.27800000000001</v>
      </c>
      <c r="K4146" s="646">
        <v>621.31200000000001</v>
      </c>
      <c r="L4146" s="646">
        <v>623.33699999999999</v>
      </c>
      <c r="M4146" s="646" t="s">
        <v>118</v>
      </c>
      <c r="N4146" s="657" t="s">
        <v>115</v>
      </c>
      <c r="O4146" s="646" t="s">
        <v>540</v>
      </c>
    </row>
    <row r="4147" spans="1:15">
      <c r="A4147" s="647">
        <v>4146</v>
      </c>
      <c r="B4147" s="647">
        <v>273320</v>
      </c>
      <c r="C4147" s="646" t="s">
        <v>164</v>
      </c>
      <c r="D4147" s="646">
        <v>101</v>
      </c>
      <c r="F4147" s="654" t="str">
        <f>IF(M4147="R",VLOOKUP(D4147,'Routes and Directions'!$A$2:$D$283,3,FALSE),VLOOKUP(D4147,'Routes and Directions'!$A$2:$D$283,4,FALSE))</f>
        <v>NB</v>
      </c>
      <c r="H4147" s="646">
        <v>100.27800000000001</v>
      </c>
      <c r="I4147" s="646">
        <v>100.319</v>
      </c>
      <c r="K4147" s="646">
        <v>623.33699999999999</v>
      </c>
      <c r="L4147" s="646">
        <v>623.37800000000004</v>
      </c>
      <c r="M4147" s="646" t="s">
        <v>118</v>
      </c>
      <c r="N4147" s="657" t="s">
        <v>123</v>
      </c>
      <c r="O4147" s="646" t="s">
        <v>540</v>
      </c>
    </row>
    <row r="4148" spans="1:15">
      <c r="A4148" s="647">
        <v>4147</v>
      </c>
      <c r="B4148" s="647">
        <v>274110</v>
      </c>
      <c r="C4148" s="646" t="s">
        <v>164</v>
      </c>
      <c r="D4148" s="646">
        <v>101</v>
      </c>
      <c r="F4148" s="654" t="str">
        <f>IF(M4148="R",VLOOKUP(D4148,'Routes and Directions'!$A$2:$D$283,3,FALSE),VLOOKUP(D4148,'Routes and Directions'!$A$2:$D$283,4,FALSE))</f>
        <v>NB</v>
      </c>
      <c r="G4148" s="646" t="s">
        <v>118</v>
      </c>
      <c r="H4148" s="646">
        <v>100.319</v>
      </c>
      <c r="I4148" s="646">
        <v>106.721</v>
      </c>
      <c r="K4148" s="646">
        <v>623.37800000000004</v>
      </c>
      <c r="L4148" s="646">
        <v>629.78</v>
      </c>
      <c r="M4148" s="646" t="s">
        <v>118</v>
      </c>
      <c r="N4148" s="657" t="s">
        <v>123</v>
      </c>
      <c r="O4148" s="646" t="s">
        <v>540</v>
      </c>
    </row>
    <row r="4149" spans="1:15">
      <c r="A4149" s="647">
        <v>4148</v>
      </c>
      <c r="B4149" s="647">
        <v>276500</v>
      </c>
      <c r="C4149" s="646" t="s">
        <v>164</v>
      </c>
      <c r="D4149" s="646">
        <v>101</v>
      </c>
      <c r="F4149" s="654" t="str">
        <f>IF(M4149="R",VLOOKUP(D4149,'Routes and Directions'!$A$2:$D$283,3,FALSE),VLOOKUP(D4149,'Routes and Directions'!$A$2:$D$283,4,FALSE))</f>
        <v>NB</v>
      </c>
      <c r="G4149" s="646" t="s">
        <v>122</v>
      </c>
      <c r="H4149" s="646">
        <v>106.721</v>
      </c>
      <c r="I4149" s="646">
        <v>106.801</v>
      </c>
      <c r="K4149" s="646">
        <v>629.78</v>
      </c>
      <c r="L4149" s="646">
        <v>629.86</v>
      </c>
      <c r="M4149" s="646" t="s">
        <v>118</v>
      </c>
      <c r="N4149" s="657" t="s">
        <v>115</v>
      </c>
      <c r="O4149" s="646" t="s">
        <v>540</v>
      </c>
    </row>
    <row r="4150" spans="1:15">
      <c r="A4150" s="647">
        <v>4149</v>
      </c>
      <c r="B4150" s="647">
        <v>276800</v>
      </c>
      <c r="C4150" s="646" t="s">
        <v>162</v>
      </c>
      <c r="D4150" s="646">
        <v>101</v>
      </c>
      <c r="F4150" s="654" t="str">
        <f>IF(M4150="R",VLOOKUP(D4150,'Routes and Directions'!$A$2:$D$283,3,FALSE),VLOOKUP(D4150,'Routes and Directions'!$A$2:$D$283,4,FALSE))</f>
        <v>NB</v>
      </c>
      <c r="G4150" s="646" t="s">
        <v>122</v>
      </c>
      <c r="H4150" s="646">
        <v>0</v>
      </c>
      <c r="I4150" s="646">
        <v>0.26500000000000001</v>
      </c>
      <c r="K4150" s="646">
        <v>629.86</v>
      </c>
      <c r="L4150" s="646">
        <v>630.125</v>
      </c>
      <c r="M4150" s="646" t="s">
        <v>118</v>
      </c>
      <c r="N4150" s="657" t="s">
        <v>115</v>
      </c>
      <c r="O4150" s="646" t="s">
        <v>540</v>
      </c>
    </row>
    <row r="4151" spans="1:15">
      <c r="A4151" s="647">
        <v>4150</v>
      </c>
      <c r="B4151" s="647">
        <v>277000</v>
      </c>
      <c r="C4151" s="646" t="s">
        <v>162</v>
      </c>
      <c r="D4151" s="646">
        <v>101</v>
      </c>
      <c r="F4151" s="654" t="str">
        <f>IF(M4151="R",VLOOKUP(D4151,'Routes and Directions'!$A$2:$D$283,3,FALSE),VLOOKUP(D4151,'Routes and Directions'!$A$2:$D$283,4,FALSE))</f>
        <v>NB</v>
      </c>
      <c r="H4151" s="646">
        <v>0.30599999999999999</v>
      </c>
      <c r="I4151" s="646">
        <v>2.72</v>
      </c>
      <c r="K4151" s="646">
        <v>630.125</v>
      </c>
      <c r="L4151" s="646">
        <v>632.53899999999999</v>
      </c>
      <c r="M4151" s="646" t="s">
        <v>118</v>
      </c>
      <c r="N4151" s="657" t="s">
        <v>115</v>
      </c>
      <c r="O4151" s="646" t="s">
        <v>540</v>
      </c>
    </row>
    <row r="4152" spans="1:15">
      <c r="A4152" s="647">
        <v>4151</v>
      </c>
      <c r="B4152" s="647">
        <v>278200</v>
      </c>
      <c r="C4152" s="646" t="s">
        <v>162</v>
      </c>
      <c r="D4152" s="646">
        <v>101</v>
      </c>
      <c r="F4152" s="654" t="str">
        <f>IF(M4152="R",VLOOKUP(D4152,'Routes and Directions'!$A$2:$D$283,3,FALSE),VLOOKUP(D4152,'Routes and Directions'!$A$2:$D$283,4,FALSE))</f>
        <v>NB</v>
      </c>
      <c r="G4152" s="646" t="s">
        <v>118</v>
      </c>
      <c r="H4152" s="646">
        <v>2.72</v>
      </c>
      <c r="I4152" s="646">
        <v>2.92</v>
      </c>
      <c r="K4152" s="646">
        <v>632.53899999999999</v>
      </c>
      <c r="L4152" s="646">
        <v>632.73900000000003</v>
      </c>
      <c r="M4152" s="646" t="s">
        <v>118</v>
      </c>
      <c r="N4152" s="657" t="s">
        <v>115</v>
      </c>
      <c r="O4152" s="646" t="s">
        <v>540</v>
      </c>
    </row>
    <row r="4153" spans="1:15">
      <c r="A4153" s="647">
        <v>4152</v>
      </c>
      <c r="B4153" s="647">
        <v>278310</v>
      </c>
      <c r="C4153" s="646" t="s">
        <v>162</v>
      </c>
      <c r="D4153" s="646">
        <v>101</v>
      </c>
      <c r="F4153" s="654" t="str">
        <f>IF(M4153="R",VLOOKUP(D4153,'Routes and Directions'!$A$2:$D$283,3,FALSE),VLOOKUP(D4153,'Routes and Directions'!$A$2:$D$283,4,FALSE))</f>
        <v>NB</v>
      </c>
      <c r="G4153" s="646" t="s">
        <v>118</v>
      </c>
      <c r="H4153" s="646">
        <v>5.1079999999999997</v>
      </c>
      <c r="I4153" s="646">
        <v>5.47</v>
      </c>
      <c r="K4153" s="646">
        <v>632.73900000000003</v>
      </c>
      <c r="L4153" s="646">
        <v>633.101</v>
      </c>
      <c r="M4153" s="646" t="s">
        <v>118</v>
      </c>
      <c r="N4153" s="657" t="s">
        <v>115</v>
      </c>
      <c r="O4153" s="646" t="s">
        <v>540</v>
      </c>
    </row>
    <row r="4154" spans="1:15">
      <c r="A4154" s="647">
        <v>4153</v>
      </c>
      <c r="B4154" s="647">
        <v>278310</v>
      </c>
      <c r="C4154" s="646" t="s">
        <v>162</v>
      </c>
      <c r="D4154" s="646">
        <v>101</v>
      </c>
      <c r="F4154" s="654" t="str">
        <f>IF(M4154="R",VLOOKUP(D4154,'Routes and Directions'!$A$2:$D$283,3,FALSE),VLOOKUP(D4154,'Routes and Directions'!$A$2:$D$283,4,FALSE))</f>
        <v>NB</v>
      </c>
      <c r="G4154" s="646" t="s">
        <v>118</v>
      </c>
      <c r="H4154" s="646">
        <v>5.47</v>
      </c>
      <c r="I4154" s="646">
        <v>16.841999999999999</v>
      </c>
      <c r="K4154" s="646">
        <v>633.101</v>
      </c>
      <c r="L4154" s="646">
        <v>644.47299999999996</v>
      </c>
      <c r="M4154" s="646" t="s">
        <v>118</v>
      </c>
      <c r="N4154" s="657" t="s">
        <v>123</v>
      </c>
      <c r="O4154" s="646" t="s">
        <v>540</v>
      </c>
    </row>
    <row r="4155" spans="1:15">
      <c r="A4155" s="647">
        <v>4154</v>
      </c>
      <c r="B4155" s="647">
        <v>282800</v>
      </c>
      <c r="C4155" s="646" t="s">
        <v>162</v>
      </c>
      <c r="D4155" s="646">
        <v>101</v>
      </c>
      <c r="F4155" s="654" t="str">
        <f>IF(M4155="R",VLOOKUP(D4155,'Routes and Directions'!$A$2:$D$283,3,FALSE),VLOOKUP(D4155,'Routes and Directions'!$A$2:$D$283,4,FALSE))</f>
        <v>NB</v>
      </c>
      <c r="G4155" s="646" t="s">
        <v>118</v>
      </c>
      <c r="H4155" s="646">
        <v>16.920000000000002</v>
      </c>
      <c r="I4155" s="646">
        <v>22.545000000000002</v>
      </c>
      <c r="K4155" s="646">
        <v>644.47299999999996</v>
      </c>
      <c r="L4155" s="646">
        <v>650.09799999999996</v>
      </c>
      <c r="M4155" s="646" t="s">
        <v>118</v>
      </c>
      <c r="N4155" s="657" t="s">
        <v>123</v>
      </c>
      <c r="O4155" s="646" t="s">
        <v>540</v>
      </c>
    </row>
    <row r="4156" spans="1:15">
      <c r="A4156" s="647">
        <v>4155</v>
      </c>
      <c r="B4156" s="647">
        <v>284000</v>
      </c>
      <c r="C4156" s="646" t="s">
        <v>162</v>
      </c>
      <c r="D4156" s="646">
        <v>101</v>
      </c>
      <c r="F4156" s="654" t="str">
        <f>IF(M4156="R",VLOOKUP(D4156,'Routes and Directions'!$A$2:$D$283,3,FALSE),VLOOKUP(D4156,'Routes and Directions'!$A$2:$D$283,4,FALSE))</f>
        <v>NB</v>
      </c>
      <c r="H4156" s="646">
        <v>22.545000000000002</v>
      </c>
      <c r="I4156" s="646">
        <v>39.180999999999997</v>
      </c>
      <c r="K4156" s="646">
        <v>650.09799999999996</v>
      </c>
      <c r="L4156" s="646">
        <v>666.73400000000004</v>
      </c>
      <c r="M4156" s="646" t="s">
        <v>118</v>
      </c>
      <c r="N4156" s="657" t="s">
        <v>123</v>
      </c>
      <c r="O4156" s="646" t="s">
        <v>540</v>
      </c>
    </row>
    <row r="4157" spans="1:15">
      <c r="A4157" s="647">
        <v>4156</v>
      </c>
      <c r="B4157" s="647">
        <v>287600</v>
      </c>
      <c r="C4157" s="646" t="s">
        <v>162</v>
      </c>
      <c r="D4157" s="646">
        <v>101</v>
      </c>
      <c r="F4157" s="654" t="str">
        <f>IF(M4157="R",VLOOKUP(D4157,'Routes and Directions'!$A$2:$D$283,3,FALSE),VLOOKUP(D4157,'Routes and Directions'!$A$2:$D$283,4,FALSE))</f>
        <v>NB</v>
      </c>
      <c r="G4157" s="646" t="s">
        <v>118</v>
      </c>
      <c r="H4157" s="646">
        <v>39.180999999999997</v>
      </c>
      <c r="I4157" s="646">
        <v>46.173000000000002</v>
      </c>
      <c r="K4157" s="646">
        <v>666.73400000000004</v>
      </c>
      <c r="L4157" s="646">
        <v>673.726</v>
      </c>
      <c r="M4157" s="646" t="s">
        <v>118</v>
      </c>
      <c r="N4157" s="657" t="s">
        <v>123</v>
      </c>
      <c r="O4157" s="646" t="s">
        <v>540</v>
      </c>
    </row>
    <row r="4158" spans="1:15">
      <c r="A4158" s="647">
        <v>4157</v>
      </c>
      <c r="B4158" s="647">
        <v>289300</v>
      </c>
      <c r="C4158" s="646" t="s">
        <v>162</v>
      </c>
      <c r="D4158" s="646">
        <v>101</v>
      </c>
      <c r="F4158" s="654" t="str">
        <f>IF(M4158="R",VLOOKUP(D4158,'Routes and Directions'!$A$2:$D$283,3,FALSE),VLOOKUP(D4158,'Routes and Directions'!$A$2:$D$283,4,FALSE))</f>
        <v>NB</v>
      </c>
      <c r="G4158" s="646" t="s">
        <v>118</v>
      </c>
      <c r="H4158" s="646">
        <v>46.180999999999997</v>
      </c>
      <c r="I4158" s="646">
        <v>48.281999999999996</v>
      </c>
      <c r="K4158" s="646">
        <v>673.726</v>
      </c>
      <c r="L4158" s="646">
        <v>675.827</v>
      </c>
      <c r="M4158" s="646" t="s">
        <v>118</v>
      </c>
      <c r="N4158" s="657" t="s">
        <v>123</v>
      </c>
      <c r="O4158" s="646" t="s">
        <v>540</v>
      </c>
    </row>
    <row r="4159" spans="1:15">
      <c r="A4159" s="647">
        <v>4158</v>
      </c>
      <c r="B4159" s="647">
        <v>290110</v>
      </c>
      <c r="C4159" s="646" t="s">
        <v>162</v>
      </c>
      <c r="D4159" s="646">
        <v>101</v>
      </c>
      <c r="F4159" s="654" t="str">
        <f>IF(M4159="R",VLOOKUP(D4159,'Routes and Directions'!$A$2:$D$283,3,FALSE),VLOOKUP(D4159,'Routes and Directions'!$A$2:$D$283,4,FALSE))</f>
        <v>NB</v>
      </c>
      <c r="G4159" s="646" t="s">
        <v>118</v>
      </c>
      <c r="H4159" s="646">
        <v>48.685000000000002</v>
      </c>
      <c r="I4159" s="646">
        <v>48.936</v>
      </c>
      <c r="K4159" s="646">
        <v>675.827</v>
      </c>
      <c r="L4159" s="646">
        <v>676.07799999999997</v>
      </c>
      <c r="M4159" s="646" t="s">
        <v>118</v>
      </c>
      <c r="N4159" s="657" t="s">
        <v>123</v>
      </c>
      <c r="O4159" s="646" t="s">
        <v>540</v>
      </c>
    </row>
    <row r="4160" spans="1:15">
      <c r="A4160" s="647">
        <v>4159</v>
      </c>
      <c r="B4160" s="647">
        <v>290110</v>
      </c>
      <c r="C4160" s="646" t="s">
        <v>162</v>
      </c>
      <c r="D4160" s="646">
        <v>101</v>
      </c>
      <c r="F4160" s="654" t="str">
        <f>IF(M4160="R",VLOOKUP(D4160,'Routes and Directions'!$A$2:$D$283,3,FALSE),VLOOKUP(D4160,'Routes and Directions'!$A$2:$D$283,4,FALSE))</f>
        <v>NB</v>
      </c>
      <c r="G4160" s="646" t="s">
        <v>118</v>
      </c>
      <c r="H4160" s="646">
        <v>48.936</v>
      </c>
      <c r="I4160" s="646">
        <v>49.058</v>
      </c>
      <c r="K4160" s="646">
        <v>676.07799999999997</v>
      </c>
      <c r="L4160" s="646">
        <v>676.2</v>
      </c>
      <c r="M4160" s="646" t="s">
        <v>118</v>
      </c>
      <c r="N4160" s="657" t="s">
        <v>115</v>
      </c>
      <c r="O4160" s="646" t="s">
        <v>540</v>
      </c>
    </row>
    <row r="4161" spans="1:15">
      <c r="A4161" s="647">
        <v>4160</v>
      </c>
      <c r="B4161" s="647">
        <v>290750</v>
      </c>
      <c r="C4161" s="646" t="s">
        <v>162</v>
      </c>
      <c r="D4161" s="646">
        <v>101</v>
      </c>
      <c r="F4161" s="654" t="str">
        <f>IF(M4161="R",VLOOKUP(D4161,'Routes and Directions'!$A$2:$D$283,3,FALSE),VLOOKUP(D4161,'Routes and Directions'!$A$2:$D$283,4,FALSE))</f>
        <v>NB</v>
      </c>
      <c r="G4161" s="646" t="s">
        <v>118</v>
      </c>
      <c r="H4161" s="646">
        <v>49.058</v>
      </c>
      <c r="I4161" s="646">
        <v>51.155000000000001</v>
      </c>
      <c r="K4161" s="646">
        <v>676.2</v>
      </c>
      <c r="L4161" s="646">
        <v>678.29700000000003</v>
      </c>
      <c r="M4161" s="646" t="s">
        <v>118</v>
      </c>
      <c r="N4161" s="657" t="s">
        <v>123</v>
      </c>
      <c r="O4161" s="646" t="s">
        <v>540</v>
      </c>
    </row>
    <row r="4162" spans="1:15">
      <c r="A4162" s="647">
        <v>4161</v>
      </c>
      <c r="B4162" s="647">
        <v>291600</v>
      </c>
      <c r="C4162" s="646" t="s">
        <v>162</v>
      </c>
      <c r="D4162" s="646">
        <v>101</v>
      </c>
      <c r="F4162" s="654" t="str">
        <f>IF(M4162="R",VLOOKUP(D4162,'Routes and Directions'!$A$2:$D$283,3,FALSE),VLOOKUP(D4162,'Routes and Directions'!$A$2:$D$283,4,FALSE))</f>
        <v>NB</v>
      </c>
      <c r="H4162" s="646">
        <v>51.155000000000001</v>
      </c>
      <c r="I4162" s="646">
        <v>51.695</v>
      </c>
      <c r="K4162" s="646">
        <v>678.29700000000003</v>
      </c>
      <c r="L4162" s="646">
        <v>678.83699999999999</v>
      </c>
      <c r="M4162" s="646" t="s">
        <v>118</v>
      </c>
      <c r="N4162" s="657" t="s">
        <v>123</v>
      </c>
      <c r="O4162" s="646" t="s">
        <v>540</v>
      </c>
    </row>
    <row r="4163" spans="1:15">
      <c r="A4163" s="647">
        <v>4162</v>
      </c>
      <c r="B4163" s="647">
        <v>291910</v>
      </c>
      <c r="C4163" s="646" t="s">
        <v>162</v>
      </c>
      <c r="D4163" s="646">
        <v>101</v>
      </c>
      <c r="F4163" s="654" t="str">
        <f>IF(M4163="R",VLOOKUP(D4163,'Routes and Directions'!$A$2:$D$283,3,FALSE),VLOOKUP(D4163,'Routes and Directions'!$A$2:$D$283,4,FALSE))</f>
        <v>NB</v>
      </c>
      <c r="G4163" s="646" t="s">
        <v>118</v>
      </c>
      <c r="H4163" s="646">
        <v>51.487000000000002</v>
      </c>
      <c r="I4163" s="646">
        <v>53.704999999999998</v>
      </c>
      <c r="K4163" s="646">
        <v>678.83699999999999</v>
      </c>
      <c r="L4163" s="646">
        <v>681.05499999999995</v>
      </c>
      <c r="M4163" s="646" t="s">
        <v>118</v>
      </c>
      <c r="N4163" s="657" t="s">
        <v>123</v>
      </c>
      <c r="O4163" s="646" t="s">
        <v>540</v>
      </c>
    </row>
    <row r="4164" spans="1:15">
      <c r="A4164" s="647">
        <v>4163</v>
      </c>
      <c r="B4164" s="647">
        <v>292300</v>
      </c>
      <c r="C4164" s="646" t="s">
        <v>162</v>
      </c>
      <c r="D4164" s="646">
        <v>101</v>
      </c>
      <c r="F4164" s="654" t="str">
        <f>IF(M4164="R",VLOOKUP(D4164,'Routes and Directions'!$A$2:$D$283,3,FALSE),VLOOKUP(D4164,'Routes and Directions'!$A$2:$D$283,4,FALSE))</f>
        <v>NB</v>
      </c>
      <c r="G4164" s="646" t="s">
        <v>119</v>
      </c>
      <c r="H4164" s="646">
        <v>53.704999999999998</v>
      </c>
      <c r="I4164" s="646">
        <v>54.613</v>
      </c>
      <c r="K4164" s="646">
        <v>681.05499999999995</v>
      </c>
      <c r="L4164" s="646">
        <v>681.96299999999997</v>
      </c>
      <c r="M4164" s="646" t="s">
        <v>118</v>
      </c>
      <c r="N4164" s="657" t="s">
        <v>123</v>
      </c>
      <c r="O4164" s="646" t="s">
        <v>540</v>
      </c>
    </row>
    <row r="4165" spans="1:15">
      <c r="A4165" s="647">
        <v>4164</v>
      </c>
      <c r="B4165" s="647">
        <v>294214</v>
      </c>
      <c r="C4165" s="646" t="s">
        <v>162</v>
      </c>
      <c r="D4165" s="646">
        <v>101</v>
      </c>
      <c r="F4165" s="654" t="str">
        <f>IF(M4165="R",VLOOKUP(D4165,'Routes and Directions'!$A$2:$D$283,3,FALSE),VLOOKUP(D4165,'Routes and Directions'!$A$2:$D$283,4,FALSE))</f>
        <v>NB</v>
      </c>
      <c r="H4165" s="646">
        <v>54.613</v>
      </c>
      <c r="I4165" s="646">
        <v>75.741</v>
      </c>
      <c r="K4165" s="646">
        <v>681.96299999999997</v>
      </c>
      <c r="L4165" s="646">
        <v>703.09100000000001</v>
      </c>
      <c r="M4165" s="646" t="s">
        <v>118</v>
      </c>
      <c r="N4165" s="657" t="s">
        <v>123</v>
      </c>
      <c r="O4165" s="646" t="s">
        <v>540</v>
      </c>
    </row>
    <row r="4166" spans="1:15">
      <c r="A4166" s="647">
        <v>4165</v>
      </c>
      <c r="B4166" s="647">
        <v>294214</v>
      </c>
      <c r="C4166" s="646" t="s">
        <v>162</v>
      </c>
      <c r="D4166" s="646">
        <v>101</v>
      </c>
      <c r="F4166" s="654" t="str">
        <f>IF(M4166="R",VLOOKUP(D4166,'Routes and Directions'!$A$2:$D$283,3,FALSE),VLOOKUP(D4166,'Routes and Directions'!$A$2:$D$283,4,FALSE))</f>
        <v>NB</v>
      </c>
      <c r="H4166" s="646">
        <v>75.741</v>
      </c>
      <c r="I4166" s="646">
        <v>75.91</v>
      </c>
      <c r="K4166" s="646">
        <v>703.09100000000001</v>
      </c>
      <c r="L4166" s="646">
        <v>703.26</v>
      </c>
      <c r="M4166" s="646" t="s">
        <v>118</v>
      </c>
      <c r="N4166" s="657" t="s">
        <v>115</v>
      </c>
      <c r="O4166" s="646" t="s">
        <v>540</v>
      </c>
    </row>
    <row r="4167" spans="1:15">
      <c r="A4167" s="647">
        <v>4166</v>
      </c>
      <c r="B4167" s="647">
        <v>294214</v>
      </c>
      <c r="C4167" s="646" t="s">
        <v>162</v>
      </c>
      <c r="D4167" s="646">
        <v>101</v>
      </c>
      <c r="F4167" s="654" t="str">
        <f>IF(M4167="R",VLOOKUP(D4167,'Routes and Directions'!$A$2:$D$283,3,FALSE),VLOOKUP(D4167,'Routes and Directions'!$A$2:$D$283,4,FALSE))</f>
        <v>NB</v>
      </c>
      <c r="H4167" s="646">
        <v>75.91</v>
      </c>
      <c r="I4167" s="646">
        <v>77.233000000000004</v>
      </c>
      <c r="K4167" s="646">
        <v>703.26</v>
      </c>
      <c r="L4167" s="646">
        <v>704.58299999999997</v>
      </c>
      <c r="M4167" s="646" t="s">
        <v>118</v>
      </c>
      <c r="N4167" s="657" t="s">
        <v>123</v>
      </c>
      <c r="O4167" s="646" t="s">
        <v>540</v>
      </c>
    </row>
    <row r="4168" spans="1:15">
      <c r="A4168" s="647">
        <v>4167</v>
      </c>
      <c r="B4168" s="647">
        <v>294214</v>
      </c>
      <c r="C4168" s="646" t="s">
        <v>162</v>
      </c>
      <c r="D4168" s="646">
        <v>101</v>
      </c>
      <c r="F4168" s="654" t="str">
        <f>IF(M4168="R",VLOOKUP(D4168,'Routes and Directions'!$A$2:$D$283,3,FALSE),VLOOKUP(D4168,'Routes and Directions'!$A$2:$D$283,4,FALSE))</f>
        <v>NB</v>
      </c>
      <c r="H4168" s="646">
        <v>77.233000000000004</v>
      </c>
      <c r="I4168" s="646">
        <v>77.299000000000007</v>
      </c>
      <c r="K4168" s="646">
        <v>704.58299999999997</v>
      </c>
      <c r="L4168" s="646">
        <v>704.649</v>
      </c>
      <c r="M4168" s="646" t="s">
        <v>118</v>
      </c>
      <c r="N4168" s="657" t="s">
        <v>115</v>
      </c>
      <c r="O4168" s="646" t="s">
        <v>540</v>
      </c>
    </row>
    <row r="4169" spans="1:15">
      <c r="A4169" s="647">
        <v>4168</v>
      </c>
      <c r="B4169" s="647">
        <v>294214</v>
      </c>
      <c r="C4169" s="646" t="s">
        <v>162</v>
      </c>
      <c r="D4169" s="646">
        <v>101</v>
      </c>
      <c r="F4169" s="654" t="str">
        <f>IF(M4169="R",VLOOKUP(D4169,'Routes and Directions'!$A$2:$D$283,3,FALSE),VLOOKUP(D4169,'Routes and Directions'!$A$2:$D$283,4,FALSE))</f>
        <v>NB</v>
      </c>
      <c r="H4169" s="646">
        <v>77.299000000000007</v>
      </c>
      <c r="I4169" s="646">
        <v>77.966999999999999</v>
      </c>
      <c r="K4169" s="646">
        <v>704.649</v>
      </c>
      <c r="L4169" s="646">
        <v>705.31700000000001</v>
      </c>
      <c r="M4169" s="646" t="s">
        <v>118</v>
      </c>
      <c r="N4169" s="657" t="s">
        <v>123</v>
      </c>
      <c r="O4169" s="646" t="s">
        <v>540</v>
      </c>
    </row>
    <row r="4170" spans="1:15">
      <c r="A4170" s="647">
        <v>4169</v>
      </c>
      <c r="B4170" s="647">
        <v>302820</v>
      </c>
      <c r="C4170" s="646" t="s">
        <v>162</v>
      </c>
      <c r="D4170" s="646">
        <v>101</v>
      </c>
      <c r="F4170" s="654" t="str">
        <f>IF(M4170="R",VLOOKUP(D4170,'Routes and Directions'!$A$2:$D$283,3,FALSE),VLOOKUP(D4170,'Routes and Directions'!$A$2:$D$283,4,FALSE))</f>
        <v>NB</v>
      </c>
      <c r="H4170" s="646">
        <v>78.025999999999996</v>
      </c>
      <c r="I4170" s="646">
        <v>79.573999999999998</v>
      </c>
      <c r="J4170" s="646" t="s">
        <v>118</v>
      </c>
      <c r="K4170" s="646">
        <v>705.31700000000001</v>
      </c>
      <c r="L4170" s="646">
        <v>706.86500000000001</v>
      </c>
      <c r="M4170" s="646" t="s">
        <v>118</v>
      </c>
      <c r="N4170" s="657" t="s">
        <v>118</v>
      </c>
      <c r="O4170" s="646" t="s">
        <v>540</v>
      </c>
    </row>
    <row r="4171" spans="1:15">
      <c r="A4171" s="647">
        <v>4170</v>
      </c>
      <c r="B4171" s="647">
        <v>304700</v>
      </c>
      <c r="C4171" s="646" t="s">
        <v>162</v>
      </c>
      <c r="D4171" s="646">
        <v>101</v>
      </c>
      <c r="F4171" s="654" t="str">
        <f>IF(M4171="R",VLOOKUP(D4171,'Routes and Directions'!$A$2:$D$283,3,FALSE),VLOOKUP(D4171,'Routes and Directions'!$A$2:$D$283,4,FALSE))</f>
        <v>NB</v>
      </c>
      <c r="H4171" s="646">
        <v>79.573999999999998</v>
      </c>
      <c r="I4171" s="646">
        <v>89.772000000000006</v>
      </c>
      <c r="K4171" s="646">
        <v>706.86500000000001</v>
      </c>
      <c r="L4171" s="646">
        <v>717.06299999999999</v>
      </c>
      <c r="M4171" s="646" t="s">
        <v>118</v>
      </c>
      <c r="N4171" s="657" t="s">
        <v>123</v>
      </c>
      <c r="O4171" s="646" t="s">
        <v>540</v>
      </c>
    </row>
    <row r="4172" spans="1:15">
      <c r="A4172" s="647">
        <v>4171</v>
      </c>
      <c r="B4172" s="647">
        <v>310200</v>
      </c>
      <c r="C4172" s="646" t="s">
        <v>162</v>
      </c>
      <c r="D4172" s="646">
        <v>101</v>
      </c>
      <c r="F4172" s="654" t="str">
        <f>IF(M4172="R",VLOOKUP(D4172,'Routes and Directions'!$A$2:$D$283,3,FALSE),VLOOKUP(D4172,'Routes and Directions'!$A$2:$D$283,4,FALSE))</f>
        <v>NB</v>
      </c>
      <c r="G4172" s="646" t="s">
        <v>118</v>
      </c>
      <c r="H4172" s="646">
        <v>89.772000000000006</v>
      </c>
      <c r="I4172" s="646">
        <v>97.747</v>
      </c>
      <c r="K4172" s="646">
        <v>717.06299999999999</v>
      </c>
      <c r="L4172" s="646">
        <v>725.03800000000001</v>
      </c>
      <c r="M4172" s="646" t="s">
        <v>118</v>
      </c>
      <c r="N4172" s="657" t="s">
        <v>123</v>
      </c>
      <c r="O4172" s="646" t="s">
        <v>540</v>
      </c>
    </row>
    <row r="4173" spans="1:15">
      <c r="A4173" s="647">
        <v>4172</v>
      </c>
      <c r="B4173" s="647">
        <v>312600</v>
      </c>
      <c r="C4173" s="646" t="s">
        <v>162</v>
      </c>
      <c r="D4173" s="646">
        <v>101</v>
      </c>
      <c r="F4173" s="654" t="str">
        <f>IF(M4173="R",VLOOKUP(D4173,'Routes and Directions'!$A$2:$D$283,3,FALSE),VLOOKUP(D4173,'Routes and Directions'!$A$2:$D$283,4,FALSE))</f>
        <v>NB</v>
      </c>
      <c r="H4173" s="646">
        <v>97.478999999999999</v>
      </c>
      <c r="I4173" s="646">
        <v>100.73699999999999</v>
      </c>
      <c r="K4173" s="646">
        <v>725.03800000000001</v>
      </c>
      <c r="L4173" s="646">
        <v>728.29600000000005</v>
      </c>
      <c r="M4173" s="646" t="s">
        <v>118</v>
      </c>
      <c r="N4173" s="657" t="s">
        <v>123</v>
      </c>
      <c r="O4173" s="646" t="s">
        <v>540</v>
      </c>
    </row>
    <row r="4174" spans="1:15">
      <c r="A4174" s="647">
        <v>4173</v>
      </c>
      <c r="B4174" s="647">
        <v>314200</v>
      </c>
      <c r="C4174" s="646" t="s">
        <v>162</v>
      </c>
      <c r="D4174" s="646">
        <v>101</v>
      </c>
      <c r="F4174" s="654" t="str">
        <f>IF(M4174="R",VLOOKUP(D4174,'Routes and Directions'!$A$2:$D$283,3,FALSE),VLOOKUP(D4174,'Routes and Directions'!$A$2:$D$283,4,FALSE))</f>
        <v>NB</v>
      </c>
      <c r="G4174" s="646" t="s">
        <v>118</v>
      </c>
      <c r="H4174" s="646">
        <v>100.73699999999999</v>
      </c>
      <c r="I4174" s="646">
        <v>106.285</v>
      </c>
      <c r="K4174" s="646">
        <v>728.29600000000005</v>
      </c>
      <c r="L4174" s="646">
        <v>733.84400000000005</v>
      </c>
      <c r="M4174" s="646" t="s">
        <v>118</v>
      </c>
      <c r="N4174" s="657" t="s">
        <v>123</v>
      </c>
      <c r="O4174" s="646" t="s">
        <v>540</v>
      </c>
    </row>
    <row r="4175" spans="1:15">
      <c r="A4175" s="647">
        <v>4174</v>
      </c>
      <c r="B4175" s="647">
        <v>315100</v>
      </c>
      <c r="C4175" s="646" t="s">
        <v>162</v>
      </c>
      <c r="D4175" s="646">
        <v>101</v>
      </c>
      <c r="F4175" s="654" t="str">
        <f>IF(M4175="R",VLOOKUP(D4175,'Routes and Directions'!$A$2:$D$283,3,FALSE),VLOOKUP(D4175,'Routes and Directions'!$A$2:$D$283,4,FALSE))</f>
        <v>NB</v>
      </c>
      <c r="H4175" s="646">
        <v>106.63</v>
      </c>
      <c r="I4175" s="646">
        <v>109.494</v>
      </c>
      <c r="K4175" s="646">
        <v>733.84400000000005</v>
      </c>
      <c r="L4175" s="646">
        <v>736.70799999999997</v>
      </c>
      <c r="M4175" s="646" t="s">
        <v>118</v>
      </c>
      <c r="N4175" s="657" t="s">
        <v>123</v>
      </c>
      <c r="O4175" s="646" t="s">
        <v>540</v>
      </c>
    </row>
    <row r="4176" spans="1:15">
      <c r="A4176" s="647">
        <v>4175</v>
      </c>
      <c r="B4176" s="647">
        <v>315100</v>
      </c>
      <c r="C4176" s="646" t="s">
        <v>162</v>
      </c>
      <c r="D4176" s="646">
        <v>101</v>
      </c>
      <c r="F4176" s="654" t="str">
        <f>IF(M4176="R",VLOOKUP(D4176,'Routes and Directions'!$A$2:$D$283,3,FALSE),VLOOKUP(D4176,'Routes and Directions'!$A$2:$D$283,4,FALSE))</f>
        <v>NB</v>
      </c>
      <c r="H4176" s="646">
        <v>109.494</v>
      </c>
      <c r="I4176" s="646">
        <v>112.669</v>
      </c>
      <c r="K4176" s="646">
        <v>736.70799999999997</v>
      </c>
      <c r="L4176" s="646">
        <v>739.88300000000004</v>
      </c>
      <c r="M4176" s="646" t="s">
        <v>118</v>
      </c>
      <c r="N4176" s="657" t="s">
        <v>115</v>
      </c>
      <c r="O4176" s="646" t="s">
        <v>540</v>
      </c>
    </row>
    <row r="4177" spans="1:15">
      <c r="A4177" s="647">
        <v>4176</v>
      </c>
      <c r="B4177" s="647">
        <v>316210</v>
      </c>
      <c r="C4177" s="646" t="s">
        <v>162</v>
      </c>
      <c r="D4177" s="646">
        <v>101</v>
      </c>
      <c r="F4177" s="654" t="str">
        <f>IF(M4177="R",VLOOKUP(D4177,'Routes and Directions'!$A$2:$D$283,3,FALSE),VLOOKUP(D4177,'Routes and Directions'!$A$2:$D$283,4,FALSE))</f>
        <v>NB</v>
      </c>
      <c r="G4177" s="646" t="s">
        <v>118</v>
      </c>
      <c r="H4177" s="646">
        <v>112.669</v>
      </c>
      <c r="I4177" s="646">
        <v>112.893</v>
      </c>
      <c r="K4177" s="646">
        <v>739.88300000000004</v>
      </c>
      <c r="L4177" s="646">
        <v>740.10699999999997</v>
      </c>
      <c r="M4177" s="646" t="s">
        <v>118</v>
      </c>
      <c r="N4177" s="657" t="s">
        <v>115</v>
      </c>
      <c r="O4177" s="646" t="s">
        <v>540</v>
      </c>
    </row>
    <row r="4178" spans="1:15">
      <c r="A4178" s="647">
        <v>4177</v>
      </c>
      <c r="B4178" s="647">
        <v>316210</v>
      </c>
      <c r="C4178" s="646" t="s">
        <v>162</v>
      </c>
      <c r="D4178" s="646">
        <v>101</v>
      </c>
      <c r="F4178" s="654" t="str">
        <f>IF(M4178="R",VLOOKUP(D4178,'Routes and Directions'!$A$2:$D$283,3,FALSE),VLOOKUP(D4178,'Routes and Directions'!$A$2:$D$283,4,FALSE))</f>
        <v>NB</v>
      </c>
      <c r="G4178" s="646" t="s">
        <v>118</v>
      </c>
      <c r="H4178" s="646">
        <v>112.893</v>
      </c>
      <c r="I4178" s="646">
        <v>113.994</v>
      </c>
      <c r="K4178" s="646">
        <v>740.10699999999997</v>
      </c>
      <c r="L4178" s="646">
        <v>741.20799999999997</v>
      </c>
      <c r="M4178" s="646" t="s">
        <v>118</v>
      </c>
      <c r="N4178" s="657" t="s">
        <v>123</v>
      </c>
      <c r="O4178" s="646" t="s">
        <v>540</v>
      </c>
    </row>
    <row r="4179" spans="1:15">
      <c r="A4179" s="647">
        <v>4178</v>
      </c>
      <c r="B4179" s="647">
        <v>316350</v>
      </c>
      <c r="C4179" s="646" t="s">
        <v>162</v>
      </c>
      <c r="D4179" s="646">
        <v>101</v>
      </c>
      <c r="F4179" s="654" t="str">
        <f>IF(M4179="R",VLOOKUP(D4179,'Routes and Directions'!$A$2:$D$283,3,FALSE),VLOOKUP(D4179,'Routes and Directions'!$A$2:$D$283,4,FALSE))</f>
        <v>NB</v>
      </c>
      <c r="G4179" s="646" t="s">
        <v>122</v>
      </c>
      <c r="H4179" s="646">
        <v>113.994</v>
      </c>
      <c r="I4179" s="646">
        <v>114.273</v>
      </c>
      <c r="K4179" s="646">
        <v>741.20799999999997</v>
      </c>
      <c r="L4179" s="646">
        <v>741.48699999999997</v>
      </c>
      <c r="M4179" s="646" t="s">
        <v>118</v>
      </c>
      <c r="N4179" s="657" t="s">
        <v>115</v>
      </c>
      <c r="O4179" s="646" t="s">
        <v>540</v>
      </c>
    </row>
    <row r="4180" spans="1:15">
      <c r="A4180" s="647">
        <v>4179</v>
      </c>
      <c r="B4180" s="647">
        <v>316422</v>
      </c>
      <c r="C4180" s="646" t="s">
        <v>162</v>
      </c>
      <c r="D4180" s="646">
        <v>101</v>
      </c>
      <c r="F4180" s="654" t="str">
        <f>IF(M4180="R",VLOOKUP(D4180,'Routes and Directions'!$A$2:$D$283,3,FALSE),VLOOKUP(D4180,'Routes and Directions'!$A$2:$D$283,4,FALSE))</f>
        <v>NB</v>
      </c>
      <c r="H4180" s="646">
        <v>114.452</v>
      </c>
      <c r="I4180" s="646">
        <v>120.69</v>
      </c>
      <c r="K4180" s="646">
        <v>741.48699999999997</v>
      </c>
      <c r="L4180" s="646">
        <v>747.72500000000002</v>
      </c>
      <c r="M4180" s="646" t="s">
        <v>118</v>
      </c>
      <c r="N4180" s="657" t="s">
        <v>115</v>
      </c>
      <c r="O4180" s="646" t="s">
        <v>540</v>
      </c>
    </row>
    <row r="4181" spans="1:15">
      <c r="A4181" s="647">
        <v>4180</v>
      </c>
      <c r="B4181" s="647">
        <v>316422</v>
      </c>
      <c r="C4181" s="646" t="s">
        <v>162</v>
      </c>
      <c r="D4181" s="646">
        <v>101</v>
      </c>
      <c r="F4181" s="654" t="str">
        <f>IF(M4181="R",VLOOKUP(D4181,'Routes and Directions'!$A$2:$D$283,3,FALSE),VLOOKUP(D4181,'Routes and Directions'!$A$2:$D$283,4,FALSE))</f>
        <v>NB</v>
      </c>
      <c r="H4181" s="646">
        <v>120.69</v>
      </c>
      <c r="I4181" s="646">
        <v>121.07</v>
      </c>
      <c r="K4181" s="646">
        <v>747.72500000000002</v>
      </c>
      <c r="L4181" s="646">
        <v>748.10500000000002</v>
      </c>
      <c r="M4181" s="646" t="s">
        <v>118</v>
      </c>
      <c r="N4181" s="657" t="s">
        <v>123</v>
      </c>
      <c r="O4181" s="646" t="s">
        <v>540</v>
      </c>
    </row>
    <row r="4182" spans="1:15">
      <c r="A4182" s="647">
        <v>4181</v>
      </c>
      <c r="B4182" s="647">
        <v>316422</v>
      </c>
      <c r="C4182" s="646" t="s">
        <v>162</v>
      </c>
      <c r="D4182" s="646">
        <v>101</v>
      </c>
      <c r="F4182" s="654" t="str">
        <f>IF(M4182="R",VLOOKUP(D4182,'Routes and Directions'!$A$2:$D$283,3,FALSE),VLOOKUP(D4182,'Routes and Directions'!$A$2:$D$283,4,FALSE))</f>
        <v>NB</v>
      </c>
      <c r="H4182" s="646">
        <v>121.07</v>
      </c>
      <c r="I4182" s="646">
        <v>121.15900000000001</v>
      </c>
      <c r="K4182" s="646">
        <v>748.10500000000002</v>
      </c>
      <c r="L4182" s="646">
        <v>748.19399999999996</v>
      </c>
      <c r="M4182" s="646" t="s">
        <v>118</v>
      </c>
      <c r="N4182" s="657" t="s">
        <v>115</v>
      </c>
      <c r="O4182" s="646" t="s">
        <v>540</v>
      </c>
    </row>
    <row r="4183" spans="1:15">
      <c r="A4183" s="647">
        <v>4182</v>
      </c>
      <c r="B4183" s="647">
        <v>316422</v>
      </c>
      <c r="C4183" s="646" t="s">
        <v>162</v>
      </c>
      <c r="D4183" s="646">
        <v>101</v>
      </c>
      <c r="F4183" s="654" t="str">
        <f>IF(M4183="R",VLOOKUP(D4183,'Routes and Directions'!$A$2:$D$283,3,FALSE),VLOOKUP(D4183,'Routes and Directions'!$A$2:$D$283,4,FALSE))</f>
        <v>NB</v>
      </c>
      <c r="H4183" s="646">
        <v>121.15900000000001</v>
      </c>
      <c r="I4183" s="646">
        <v>121.68</v>
      </c>
      <c r="K4183" s="646">
        <v>748.19399999999996</v>
      </c>
      <c r="L4183" s="646">
        <v>748.71500000000003</v>
      </c>
      <c r="M4183" s="646" t="s">
        <v>118</v>
      </c>
      <c r="N4183" s="657" t="s">
        <v>123</v>
      </c>
      <c r="O4183" s="646" t="s">
        <v>540</v>
      </c>
    </row>
    <row r="4184" spans="1:15">
      <c r="A4184" s="647">
        <v>4183</v>
      </c>
      <c r="B4184" s="647">
        <v>316422</v>
      </c>
      <c r="C4184" s="646" t="s">
        <v>162</v>
      </c>
      <c r="D4184" s="646">
        <v>101</v>
      </c>
      <c r="F4184" s="654" t="str">
        <f>IF(M4184="R",VLOOKUP(D4184,'Routes and Directions'!$A$2:$D$283,3,FALSE),VLOOKUP(D4184,'Routes and Directions'!$A$2:$D$283,4,FALSE))</f>
        <v>NB</v>
      </c>
      <c r="H4184" s="646">
        <v>121.68</v>
      </c>
      <c r="I4184" s="646">
        <v>125.75700000000001</v>
      </c>
      <c r="K4184" s="646">
        <v>748.71500000000003</v>
      </c>
      <c r="L4184" s="646">
        <v>752.79200000000003</v>
      </c>
      <c r="M4184" s="646" t="s">
        <v>118</v>
      </c>
      <c r="N4184" s="657" t="s">
        <v>115</v>
      </c>
      <c r="O4184" s="646" t="s">
        <v>540</v>
      </c>
    </row>
    <row r="4185" spans="1:15">
      <c r="A4185" s="647">
        <v>4184</v>
      </c>
      <c r="B4185" s="647">
        <v>321310</v>
      </c>
      <c r="C4185" s="646" t="s">
        <v>162</v>
      </c>
      <c r="D4185" s="646">
        <v>101</v>
      </c>
      <c r="F4185" s="654" t="str">
        <f>IF(M4185="R",VLOOKUP(D4185,'Routes and Directions'!$A$2:$D$283,3,FALSE),VLOOKUP(D4185,'Routes and Directions'!$A$2:$D$283,4,FALSE))</f>
        <v>NB</v>
      </c>
      <c r="G4185" s="646" t="s">
        <v>118</v>
      </c>
      <c r="H4185" s="646">
        <v>125.75700000000001</v>
      </c>
      <c r="I4185" s="646">
        <v>125.843</v>
      </c>
      <c r="K4185" s="646">
        <v>752.79200000000003</v>
      </c>
      <c r="L4185" s="646">
        <v>752.87800000000004</v>
      </c>
      <c r="M4185" s="646" t="s">
        <v>118</v>
      </c>
      <c r="N4185" s="657" t="s">
        <v>115</v>
      </c>
      <c r="O4185" s="646" t="s">
        <v>540</v>
      </c>
    </row>
    <row r="4186" spans="1:15">
      <c r="A4186" s="647">
        <v>4185</v>
      </c>
      <c r="B4186" s="647">
        <v>321310</v>
      </c>
      <c r="C4186" s="646" t="s">
        <v>162</v>
      </c>
      <c r="D4186" s="646">
        <v>101</v>
      </c>
      <c r="F4186" s="654" t="str">
        <f>IF(M4186="R",VLOOKUP(D4186,'Routes and Directions'!$A$2:$D$283,3,FALSE),VLOOKUP(D4186,'Routes and Directions'!$A$2:$D$283,4,FALSE))</f>
        <v>NB</v>
      </c>
      <c r="G4186" s="646" t="s">
        <v>118</v>
      </c>
      <c r="H4186" s="646">
        <v>125.843</v>
      </c>
      <c r="I4186" s="646">
        <v>137.14400000000001</v>
      </c>
      <c r="K4186" s="646">
        <v>752.87800000000004</v>
      </c>
      <c r="L4186" s="646">
        <v>764.17899999999997</v>
      </c>
      <c r="M4186" s="646" t="s">
        <v>118</v>
      </c>
      <c r="N4186" s="657" t="s">
        <v>123</v>
      </c>
      <c r="O4186" s="646" t="s">
        <v>540</v>
      </c>
    </row>
    <row r="4187" spans="1:15">
      <c r="A4187" s="647">
        <v>4186</v>
      </c>
      <c r="B4187" s="647">
        <v>321450</v>
      </c>
      <c r="C4187" s="646" t="s">
        <v>173</v>
      </c>
      <c r="D4187" s="646">
        <v>101</v>
      </c>
      <c r="F4187" s="654" t="str">
        <f>IF(M4187="R",VLOOKUP(D4187,'Routes and Directions'!$A$2:$D$283,3,FALSE),VLOOKUP(D4187,'Routes and Directions'!$A$2:$D$283,4,FALSE))</f>
        <v>NB</v>
      </c>
      <c r="G4187" s="646" t="s">
        <v>119</v>
      </c>
      <c r="H4187" s="646">
        <v>0</v>
      </c>
      <c r="I4187" s="646">
        <v>0.38</v>
      </c>
      <c r="K4187" s="646">
        <v>764.17899999999997</v>
      </c>
      <c r="L4187" s="646">
        <v>764.55899999999997</v>
      </c>
      <c r="M4187" s="646" t="s">
        <v>118</v>
      </c>
      <c r="N4187" s="657" t="s">
        <v>123</v>
      </c>
      <c r="O4187" s="646" t="s">
        <v>540</v>
      </c>
    </row>
    <row r="4188" spans="1:15">
      <c r="A4188" s="647">
        <v>4187</v>
      </c>
      <c r="B4188" s="647">
        <v>321650</v>
      </c>
      <c r="C4188" s="646" t="s">
        <v>173</v>
      </c>
      <c r="D4188" s="646">
        <v>101</v>
      </c>
      <c r="F4188" s="654" t="str">
        <f>IF(M4188="R",VLOOKUP(D4188,'Routes and Directions'!$A$2:$D$283,3,FALSE),VLOOKUP(D4188,'Routes and Directions'!$A$2:$D$283,4,FALSE))</f>
        <v>NB</v>
      </c>
      <c r="G4188" s="646" t="s">
        <v>118</v>
      </c>
      <c r="H4188" s="646">
        <v>0.34699999999999998</v>
      </c>
      <c r="I4188" s="646">
        <v>3.6469999999999998</v>
      </c>
      <c r="K4188" s="646">
        <v>764.55899999999997</v>
      </c>
      <c r="L4188" s="646">
        <v>767.85900000000004</v>
      </c>
      <c r="M4188" s="646" t="s">
        <v>118</v>
      </c>
      <c r="N4188" s="657" t="s">
        <v>123</v>
      </c>
      <c r="O4188" s="646" t="s">
        <v>540</v>
      </c>
    </row>
    <row r="4189" spans="1:15">
      <c r="A4189" s="647">
        <v>4188</v>
      </c>
      <c r="B4189" s="647">
        <v>321650</v>
      </c>
      <c r="C4189" s="646" t="s">
        <v>173</v>
      </c>
      <c r="D4189" s="646">
        <v>101</v>
      </c>
      <c r="F4189" s="654" t="str">
        <f>IF(M4189="R",VLOOKUP(D4189,'Routes and Directions'!$A$2:$D$283,3,FALSE),VLOOKUP(D4189,'Routes and Directions'!$A$2:$D$283,4,FALSE))</f>
        <v>NB</v>
      </c>
      <c r="G4189" s="646" t="s">
        <v>118</v>
      </c>
      <c r="H4189" s="646">
        <v>3.6469999999999998</v>
      </c>
      <c r="I4189" s="646">
        <v>5.77</v>
      </c>
      <c r="K4189" s="646">
        <v>767.85900000000004</v>
      </c>
      <c r="L4189" s="646">
        <v>769.98199999999997</v>
      </c>
      <c r="M4189" s="646" t="s">
        <v>118</v>
      </c>
      <c r="N4189" s="657" t="s">
        <v>115</v>
      </c>
      <c r="O4189" s="646" t="s">
        <v>540</v>
      </c>
    </row>
    <row r="4190" spans="1:15">
      <c r="A4190" s="647">
        <v>4189</v>
      </c>
      <c r="B4190" s="647">
        <v>322900</v>
      </c>
      <c r="C4190" s="646" t="s">
        <v>173</v>
      </c>
      <c r="D4190" s="646">
        <v>101</v>
      </c>
      <c r="F4190" s="654" t="str">
        <f>IF(M4190="R",VLOOKUP(D4190,'Routes and Directions'!$A$2:$D$283,3,FALSE),VLOOKUP(D4190,'Routes and Directions'!$A$2:$D$283,4,FALSE))</f>
        <v>NB</v>
      </c>
      <c r="G4190" s="646" t="s">
        <v>122</v>
      </c>
      <c r="H4190" s="646">
        <v>5.77</v>
      </c>
      <c r="I4190" s="646">
        <v>6.05</v>
      </c>
      <c r="K4190" s="646">
        <v>769.98199999999997</v>
      </c>
      <c r="L4190" s="646">
        <v>770.26199999999994</v>
      </c>
      <c r="M4190" s="646" t="s">
        <v>118</v>
      </c>
      <c r="N4190" s="657" t="s">
        <v>123</v>
      </c>
      <c r="O4190" s="646" t="s">
        <v>540</v>
      </c>
    </row>
    <row r="4191" spans="1:15">
      <c r="A4191" s="647">
        <v>4190</v>
      </c>
      <c r="B4191" s="647">
        <v>323000</v>
      </c>
      <c r="C4191" s="646" t="s">
        <v>173</v>
      </c>
      <c r="D4191" s="646">
        <v>101</v>
      </c>
      <c r="F4191" s="654" t="str">
        <f>IF(M4191="R",VLOOKUP(D4191,'Routes and Directions'!$A$2:$D$283,3,FALSE),VLOOKUP(D4191,'Routes and Directions'!$A$2:$D$283,4,FALSE))</f>
        <v>NB</v>
      </c>
      <c r="H4191" s="646">
        <v>7.15</v>
      </c>
      <c r="I4191" s="646">
        <v>7.74</v>
      </c>
      <c r="K4191" s="646">
        <v>770.26199999999994</v>
      </c>
      <c r="L4191" s="646">
        <v>770.85199999999998</v>
      </c>
      <c r="M4191" s="646" t="s">
        <v>118</v>
      </c>
      <c r="N4191" s="657" t="s">
        <v>123</v>
      </c>
      <c r="O4191" s="646" t="s">
        <v>540</v>
      </c>
    </row>
    <row r="4192" spans="1:15">
      <c r="A4192" s="647">
        <v>4191</v>
      </c>
      <c r="B4192" s="647">
        <v>323000</v>
      </c>
      <c r="C4192" s="646" t="s">
        <v>173</v>
      </c>
      <c r="D4192" s="646">
        <v>101</v>
      </c>
      <c r="F4192" s="654" t="str">
        <f>IF(M4192="R",VLOOKUP(D4192,'Routes and Directions'!$A$2:$D$283,3,FALSE),VLOOKUP(D4192,'Routes and Directions'!$A$2:$D$283,4,FALSE))</f>
        <v>NB</v>
      </c>
      <c r="H4192" s="646">
        <v>7.74</v>
      </c>
      <c r="I4192" s="646">
        <v>9.7129999999999992</v>
      </c>
      <c r="K4192" s="646">
        <v>770.85199999999998</v>
      </c>
      <c r="L4192" s="646">
        <v>772.82500000000005</v>
      </c>
      <c r="M4192" s="646" t="s">
        <v>118</v>
      </c>
      <c r="N4192" s="657" t="s">
        <v>115</v>
      </c>
      <c r="O4192" s="646" t="s">
        <v>540</v>
      </c>
    </row>
    <row r="4193" spans="1:15">
      <c r="A4193" s="647">
        <v>4192</v>
      </c>
      <c r="B4193" s="647">
        <v>323000</v>
      </c>
      <c r="C4193" s="646" t="s">
        <v>173</v>
      </c>
      <c r="D4193" s="646">
        <v>101</v>
      </c>
      <c r="F4193" s="654" t="str">
        <f>IF(M4193="R",VLOOKUP(D4193,'Routes and Directions'!$A$2:$D$283,3,FALSE),VLOOKUP(D4193,'Routes and Directions'!$A$2:$D$283,4,FALSE))</f>
        <v>NB</v>
      </c>
      <c r="H4193" s="646">
        <v>9.7129999999999992</v>
      </c>
      <c r="I4193" s="646">
        <v>10.32</v>
      </c>
      <c r="K4193" s="646">
        <v>772.82500000000005</v>
      </c>
      <c r="L4193" s="646">
        <v>773.43200000000002</v>
      </c>
      <c r="M4193" s="646" t="s">
        <v>118</v>
      </c>
      <c r="N4193" s="657" t="s">
        <v>123</v>
      </c>
      <c r="O4193" s="646" t="s">
        <v>540</v>
      </c>
    </row>
    <row r="4194" spans="1:15">
      <c r="A4194" s="647">
        <v>4193</v>
      </c>
      <c r="B4194" s="647">
        <v>323000</v>
      </c>
      <c r="C4194" s="646" t="s">
        <v>173</v>
      </c>
      <c r="D4194" s="646">
        <v>101</v>
      </c>
      <c r="F4194" s="654" t="str">
        <f>IF(M4194="R",VLOOKUP(D4194,'Routes and Directions'!$A$2:$D$283,3,FALSE),VLOOKUP(D4194,'Routes and Directions'!$A$2:$D$283,4,FALSE))</f>
        <v>NB</v>
      </c>
      <c r="H4194" s="646">
        <v>10.32</v>
      </c>
      <c r="I4194" s="646">
        <v>10.811999999999999</v>
      </c>
      <c r="K4194" s="646">
        <v>773.43200000000002</v>
      </c>
      <c r="L4194" s="646">
        <v>773.92399999999998</v>
      </c>
      <c r="M4194" s="646" t="s">
        <v>118</v>
      </c>
      <c r="N4194" s="657" t="s">
        <v>115</v>
      </c>
      <c r="O4194" s="646" t="s">
        <v>540</v>
      </c>
    </row>
    <row r="4195" spans="1:15">
      <c r="A4195" s="647">
        <v>4194</v>
      </c>
      <c r="B4195" s="647">
        <v>323000</v>
      </c>
      <c r="C4195" s="646" t="s">
        <v>173</v>
      </c>
      <c r="D4195" s="646">
        <v>101</v>
      </c>
      <c r="F4195" s="654" t="str">
        <f>IF(M4195="R",VLOOKUP(D4195,'Routes and Directions'!$A$2:$D$283,3,FALSE),VLOOKUP(D4195,'Routes and Directions'!$A$2:$D$283,4,FALSE))</f>
        <v>NB</v>
      </c>
      <c r="H4195" s="646">
        <v>10.811999999999999</v>
      </c>
      <c r="I4195" s="646">
        <v>11.03</v>
      </c>
      <c r="K4195" s="646">
        <v>773.92399999999998</v>
      </c>
      <c r="L4195" s="646">
        <v>774.14200000000005</v>
      </c>
      <c r="M4195" s="646" t="s">
        <v>118</v>
      </c>
      <c r="N4195" s="657" t="s">
        <v>123</v>
      </c>
      <c r="O4195" s="646" t="s">
        <v>540</v>
      </c>
    </row>
    <row r="4196" spans="1:15">
      <c r="A4196" s="647">
        <v>4195</v>
      </c>
      <c r="B4196" s="647">
        <v>323000</v>
      </c>
      <c r="C4196" s="646" t="s">
        <v>173</v>
      </c>
      <c r="D4196" s="646">
        <v>101</v>
      </c>
      <c r="F4196" s="654" t="str">
        <f>IF(M4196="R",VLOOKUP(D4196,'Routes and Directions'!$A$2:$D$283,3,FALSE),VLOOKUP(D4196,'Routes and Directions'!$A$2:$D$283,4,FALSE))</f>
        <v>NB</v>
      </c>
      <c r="H4196" s="646">
        <v>11.03</v>
      </c>
      <c r="I4196" s="646">
        <v>12.487</v>
      </c>
      <c r="K4196" s="646">
        <v>774.14200000000005</v>
      </c>
      <c r="L4196" s="646">
        <v>775.59900000000005</v>
      </c>
      <c r="M4196" s="646" t="s">
        <v>118</v>
      </c>
      <c r="N4196" s="657" t="s">
        <v>115</v>
      </c>
      <c r="O4196" s="646" t="s">
        <v>540</v>
      </c>
    </row>
    <row r="4197" spans="1:15">
      <c r="A4197" s="647">
        <v>4196</v>
      </c>
      <c r="B4197" s="647">
        <v>323000</v>
      </c>
      <c r="C4197" s="646" t="s">
        <v>173</v>
      </c>
      <c r="D4197" s="646">
        <v>101</v>
      </c>
      <c r="F4197" s="654" t="str">
        <f>IF(M4197="R",VLOOKUP(D4197,'Routes and Directions'!$A$2:$D$283,3,FALSE),VLOOKUP(D4197,'Routes and Directions'!$A$2:$D$283,4,FALSE))</f>
        <v>NB</v>
      </c>
      <c r="H4197" s="646">
        <v>12.487</v>
      </c>
      <c r="I4197" s="646">
        <v>13.284000000000001</v>
      </c>
      <c r="K4197" s="646">
        <v>775.59900000000005</v>
      </c>
      <c r="L4197" s="646">
        <v>776.39599999999996</v>
      </c>
      <c r="M4197" s="646" t="s">
        <v>118</v>
      </c>
      <c r="N4197" s="657" t="s">
        <v>123</v>
      </c>
      <c r="O4197" s="646" t="s">
        <v>540</v>
      </c>
    </row>
    <row r="4198" spans="1:15">
      <c r="A4198" s="647">
        <v>4197</v>
      </c>
      <c r="B4198" s="647">
        <v>323000</v>
      </c>
      <c r="C4198" s="646" t="s">
        <v>173</v>
      </c>
      <c r="D4198" s="646">
        <v>101</v>
      </c>
      <c r="F4198" s="654" t="str">
        <f>IF(M4198="R",VLOOKUP(D4198,'Routes and Directions'!$A$2:$D$283,3,FALSE),VLOOKUP(D4198,'Routes and Directions'!$A$2:$D$283,4,FALSE))</f>
        <v>NB</v>
      </c>
      <c r="H4198" s="646">
        <v>13.284000000000001</v>
      </c>
      <c r="I4198" s="646">
        <v>15.414</v>
      </c>
      <c r="K4198" s="646">
        <v>776.39599999999996</v>
      </c>
      <c r="L4198" s="646">
        <v>778.52599999999995</v>
      </c>
      <c r="M4198" s="646" t="s">
        <v>118</v>
      </c>
      <c r="N4198" s="657" t="s">
        <v>115</v>
      </c>
      <c r="O4198" s="646" t="s">
        <v>540</v>
      </c>
    </row>
    <row r="4199" spans="1:15">
      <c r="A4199" s="647">
        <v>4198</v>
      </c>
      <c r="B4199" s="647">
        <v>326300</v>
      </c>
      <c r="C4199" s="646" t="s">
        <v>173</v>
      </c>
      <c r="D4199" s="646">
        <v>101</v>
      </c>
      <c r="F4199" s="654" t="str">
        <f>IF(M4199="R",VLOOKUP(D4199,'Routes and Directions'!$A$2:$D$283,3,FALSE),VLOOKUP(D4199,'Routes and Directions'!$A$2:$D$283,4,FALSE))</f>
        <v>NB</v>
      </c>
      <c r="H4199" s="646">
        <v>15.462</v>
      </c>
      <c r="I4199" s="646">
        <v>22.565000000000001</v>
      </c>
      <c r="K4199" s="646">
        <v>778.52599999999995</v>
      </c>
      <c r="L4199" s="646">
        <v>785.62900000000002</v>
      </c>
      <c r="M4199" s="646" t="s">
        <v>118</v>
      </c>
      <c r="N4199" s="657" t="s">
        <v>115</v>
      </c>
      <c r="O4199" s="646" t="s">
        <v>540</v>
      </c>
    </row>
    <row r="4200" spans="1:15">
      <c r="A4200" s="647">
        <v>4199</v>
      </c>
      <c r="B4200" s="647">
        <v>326300</v>
      </c>
      <c r="C4200" s="646" t="s">
        <v>173</v>
      </c>
      <c r="D4200" s="646">
        <v>101</v>
      </c>
      <c r="F4200" s="654" t="str">
        <f>IF(M4200="R",VLOOKUP(D4200,'Routes and Directions'!$A$2:$D$283,3,FALSE),VLOOKUP(D4200,'Routes and Directions'!$A$2:$D$283,4,FALSE))</f>
        <v>NB</v>
      </c>
      <c r="H4200" s="646">
        <v>22.565000000000001</v>
      </c>
      <c r="I4200" s="646">
        <v>22.847999999999999</v>
      </c>
      <c r="K4200" s="646">
        <v>785.62900000000002</v>
      </c>
      <c r="L4200" s="646">
        <v>785.91200000000003</v>
      </c>
      <c r="M4200" s="646" t="s">
        <v>118</v>
      </c>
      <c r="N4200" s="657" t="s">
        <v>123</v>
      </c>
      <c r="O4200" s="646" t="s">
        <v>540</v>
      </c>
    </row>
    <row r="4201" spans="1:15">
      <c r="A4201" s="647">
        <v>4200</v>
      </c>
      <c r="B4201" s="647">
        <v>326300</v>
      </c>
      <c r="C4201" s="646" t="s">
        <v>173</v>
      </c>
      <c r="D4201" s="646">
        <v>101</v>
      </c>
      <c r="F4201" s="654" t="str">
        <f>IF(M4201="R",VLOOKUP(D4201,'Routes and Directions'!$A$2:$D$283,3,FALSE),VLOOKUP(D4201,'Routes and Directions'!$A$2:$D$283,4,FALSE))</f>
        <v>NB</v>
      </c>
      <c r="H4201" s="646">
        <v>22.847999999999999</v>
      </c>
      <c r="I4201" s="646">
        <v>25.24</v>
      </c>
      <c r="K4201" s="646">
        <v>785.91200000000003</v>
      </c>
      <c r="L4201" s="646">
        <v>788.30399999999997</v>
      </c>
      <c r="M4201" s="646" t="s">
        <v>118</v>
      </c>
      <c r="N4201" s="657" t="s">
        <v>115</v>
      </c>
      <c r="O4201" s="646" t="s">
        <v>540</v>
      </c>
    </row>
    <row r="4202" spans="1:15">
      <c r="A4202" s="647">
        <v>4201</v>
      </c>
      <c r="B4202" s="647">
        <v>326300</v>
      </c>
      <c r="C4202" s="646" t="s">
        <v>173</v>
      </c>
      <c r="D4202" s="646">
        <v>101</v>
      </c>
      <c r="F4202" s="654" t="str">
        <f>IF(M4202="R",VLOOKUP(D4202,'Routes and Directions'!$A$2:$D$283,3,FALSE),VLOOKUP(D4202,'Routes and Directions'!$A$2:$D$283,4,FALSE))</f>
        <v>NB</v>
      </c>
      <c r="H4202" s="646">
        <v>25.24</v>
      </c>
      <c r="I4202" s="646">
        <v>26.183</v>
      </c>
      <c r="K4202" s="646">
        <v>788.30399999999997</v>
      </c>
      <c r="L4202" s="646">
        <v>789.24699999999996</v>
      </c>
      <c r="M4202" s="646" t="s">
        <v>118</v>
      </c>
      <c r="N4202" s="657" t="s">
        <v>123</v>
      </c>
      <c r="O4202" s="646" t="s">
        <v>540</v>
      </c>
    </row>
    <row r="4203" spans="1:15">
      <c r="A4203" s="647">
        <v>4202</v>
      </c>
      <c r="B4203" s="647">
        <v>330630</v>
      </c>
      <c r="C4203" s="646" t="s">
        <v>173</v>
      </c>
      <c r="D4203" s="646">
        <v>101</v>
      </c>
      <c r="F4203" s="654" t="str">
        <f>IF(M4203="R",VLOOKUP(D4203,'Routes and Directions'!$A$2:$D$283,3,FALSE),VLOOKUP(D4203,'Routes and Directions'!$A$2:$D$283,4,FALSE))</f>
        <v>NB</v>
      </c>
      <c r="H4203" s="646">
        <v>26.183</v>
      </c>
      <c r="I4203" s="646">
        <v>26.771000000000001</v>
      </c>
      <c r="J4203" s="646" t="s">
        <v>118</v>
      </c>
      <c r="K4203" s="646">
        <v>789.24699999999996</v>
      </c>
      <c r="L4203" s="646">
        <v>789.83500000000004</v>
      </c>
      <c r="M4203" s="646" t="s">
        <v>118</v>
      </c>
      <c r="N4203" s="657" t="s">
        <v>118</v>
      </c>
      <c r="O4203" s="646" t="s">
        <v>540</v>
      </c>
    </row>
    <row r="4204" spans="1:15">
      <c r="A4204" s="647">
        <v>4203</v>
      </c>
      <c r="B4204" s="647">
        <v>331600</v>
      </c>
      <c r="C4204" s="646" t="s">
        <v>173</v>
      </c>
      <c r="D4204" s="646">
        <v>101</v>
      </c>
      <c r="F4204" s="654" t="str">
        <f>IF(M4204="R",VLOOKUP(D4204,'Routes and Directions'!$A$2:$D$283,3,FALSE),VLOOKUP(D4204,'Routes and Directions'!$A$2:$D$283,4,FALSE))</f>
        <v>NB</v>
      </c>
      <c r="H4204" s="646">
        <v>26.812999999999999</v>
      </c>
      <c r="I4204" s="646">
        <v>27.48</v>
      </c>
      <c r="K4204" s="646">
        <v>789.83500000000004</v>
      </c>
      <c r="L4204" s="646">
        <v>790.50199999999995</v>
      </c>
      <c r="M4204" s="646" t="s">
        <v>118</v>
      </c>
      <c r="N4204" s="657" t="s">
        <v>123</v>
      </c>
      <c r="O4204" s="646" t="s">
        <v>540</v>
      </c>
    </row>
    <row r="4205" spans="1:15">
      <c r="A4205" s="647">
        <v>4204</v>
      </c>
      <c r="B4205" s="647">
        <v>332210</v>
      </c>
      <c r="C4205" s="646" t="s">
        <v>173</v>
      </c>
      <c r="D4205" s="646">
        <v>101</v>
      </c>
      <c r="F4205" s="654" t="str">
        <f>IF(M4205="R",VLOOKUP(D4205,'Routes and Directions'!$A$2:$D$283,3,FALSE),VLOOKUP(D4205,'Routes and Directions'!$A$2:$D$283,4,FALSE))</f>
        <v>NB</v>
      </c>
      <c r="G4205" s="646" t="s">
        <v>118</v>
      </c>
      <c r="H4205" s="646">
        <v>27.48</v>
      </c>
      <c r="I4205" s="646">
        <v>31.024000000000001</v>
      </c>
      <c r="K4205" s="646">
        <v>790.50199999999995</v>
      </c>
      <c r="L4205" s="646">
        <v>794.04600000000005</v>
      </c>
      <c r="M4205" s="646" t="s">
        <v>118</v>
      </c>
      <c r="N4205" s="657" t="s">
        <v>123</v>
      </c>
      <c r="O4205" s="646" t="s">
        <v>540</v>
      </c>
    </row>
    <row r="4206" spans="1:15">
      <c r="A4206" s="647">
        <v>4205</v>
      </c>
      <c r="B4206" s="647">
        <v>333102</v>
      </c>
      <c r="C4206" s="646" t="s">
        <v>173</v>
      </c>
      <c r="D4206" s="646">
        <v>101</v>
      </c>
      <c r="F4206" s="654" t="str">
        <f>IF(M4206="R",VLOOKUP(D4206,'Routes and Directions'!$A$2:$D$283,3,FALSE),VLOOKUP(D4206,'Routes and Directions'!$A$2:$D$283,4,FALSE))</f>
        <v>NB</v>
      </c>
      <c r="H4206" s="646">
        <v>31.082000000000001</v>
      </c>
      <c r="I4206" s="646">
        <v>31.42</v>
      </c>
      <c r="K4206" s="646">
        <v>794.04600000000005</v>
      </c>
      <c r="L4206" s="646">
        <v>794.38400000000001</v>
      </c>
      <c r="M4206" s="646" t="s">
        <v>118</v>
      </c>
      <c r="N4206" s="657" t="s">
        <v>123</v>
      </c>
      <c r="O4206" s="646" t="s">
        <v>540</v>
      </c>
    </row>
    <row r="4207" spans="1:15">
      <c r="A4207" s="647">
        <v>4206</v>
      </c>
      <c r="B4207" s="647">
        <v>333102</v>
      </c>
      <c r="C4207" s="646" t="s">
        <v>173</v>
      </c>
      <c r="D4207" s="646">
        <v>101</v>
      </c>
      <c r="F4207" s="654" t="str">
        <f>IF(M4207="R",VLOOKUP(D4207,'Routes and Directions'!$A$2:$D$283,3,FALSE),VLOOKUP(D4207,'Routes and Directions'!$A$2:$D$283,4,FALSE))</f>
        <v>NB</v>
      </c>
      <c r="H4207" s="646">
        <v>31.42</v>
      </c>
      <c r="I4207" s="646">
        <v>42.357999999999997</v>
      </c>
      <c r="K4207" s="646">
        <v>794.38400000000001</v>
      </c>
      <c r="L4207" s="646">
        <v>805.322</v>
      </c>
      <c r="M4207" s="646" t="s">
        <v>118</v>
      </c>
      <c r="N4207" s="657" t="s">
        <v>115</v>
      </c>
      <c r="O4207" s="646" t="s">
        <v>540</v>
      </c>
    </row>
    <row r="4208" spans="1:15">
      <c r="A4208" s="647">
        <v>4207</v>
      </c>
      <c r="B4208" s="647">
        <v>333102</v>
      </c>
      <c r="C4208" s="646" t="s">
        <v>173</v>
      </c>
      <c r="D4208" s="646">
        <v>101</v>
      </c>
      <c r="F4208" s="654" t="str">
        <f>IF(M4208="R",VLOOKUP(D4208,'Routes and Directions'!$A$2:$D$283,3,FALSE),VLOOKUP(D4208,'Routes and Directions'!$A$2:$D$283,4,FALSE))</f>
        <v>NB</v>
      </c>
      <c r="H4208" s="646">
        <v>42.357999999999997</v>
      </c>
      <c r="I4208" s="646">
        <v>43.636000000000003</v>
      </c>
      <c r="K4208" s="646">
        <v>805.322</v>
      </c>
      <c r="L4208" s="646">
        <v>806.6</v>
      </c>
      <c r="M4208" s="646" t="s">
        <v>118</v>
      </c>
      <c r="N4208" s="657" t="s">
        <v>123</v>
      </c>
      <c r="O4208" s="646" t="s">
        <v>540</v>
      </c>
    </row>
    <row r="4209" spans="1:15">
      <c r="A4209" s="647">
        <v>4208</v>
      </c>
      <c r="B4209" s="647">
        <v>333102</v>
      </c>
      <c r="C4209" s="646" t="s">
        <v>173</v>
      </c>
      <c r="D4209" s="646">
        <v>101</v>
      </c>
      <c r="F4209" s="654" t="str">
        <f>IF(M4209="R",VLOOKUP(D4209,'Routes and Directions'!$A$2:$D$283,3,FALSE),VLOOKUP(D4209,'Routes and Directions'!$A$2:$D$283,4,FALSE))</f>
        <v>NB</v>
      </c>
      <c r="H4209" s="646">
        <v>43.636000000000003</v>
      </c>
      <c r="I4209" s="646">
        <v>45.87</v>
      </c>
      <c r="K4209" s="646">
        <v>806.6</v>
      </c>
      <c r="L4209" s="646">
        <v>808.83399999999995</v>
      </c>
      <c r="M4209" s="646" t="s">
        <v>118</v>
      </c>
      <c r="N4209" s="657" t="s">
        <v>115</v>
      </c>
      <c r="O4209" s="646" t="s">
        <v>540</v>
      </c>
    </row>
    <row r="4210" spans="1:15">
      <c r="A4210" s="647">
        <v>4209</v>
      </c>
      <c r="B4210" s="647">
        <v>333102</v>
      </c>
      <c r="C4210" s="646" t="s">
        <v>173</v>
      </c>
      <c r="D4210" s="646">
        <v>101</v>
      </c>
      <c r="F4210" s="654" t="str">
        <f>IF(M4210="R",VLOOKUP(D4210,'Routes and Directions'!$A$2:$D$283,3,FALSE),VLOOKUP(D4210,'Routes and Directions'!$A$2:$D$283,4,FALSE))</f>
        <v>NB</v>
      </c>
      <c r="H4210" s="646">
        <v>45.87</v>
      </c>
      <c r="I4210" s="646">
        <v>46.143999999999998</v>
      </c>
      <c r="K4210" s="646">
        <v>808.83399999999995</v>
      </c>
      <c r="L4210" s="646">
        <v>809.10799999999995</v>
      </c>
      <c r="M4210" s="646" t="s">
        <v>118</v>
      </c>
      <c r="N4210" s="657" t="s">
        <v>123</v>
      </c>
      <c r="O4210" s="646" t="s">
        <v>540</v>
      </c>
    </row>
    <row r="4211" spans="1:15">
      <c r="A4211" s="647">
        <v>4210</v>
      </c>
      <c r="B4211" s="647">
        <v>333102</v>
      </c>
      <c r="C4211" s="646" t="s">
        <v>173</v>
      </c>
      <c r="D4211" s="646">
        <v>101</v>
      </c>
      <c r="F4211" s="654" t="str">
        <f>IF(M4211="R",VLOOKUP(D4211,'Routes and Directions'!$A$2:$D$283,3,FALSE),VLOOKUP(D4211,'Routes and Directions'!$A$2:$D$283,4,FALSE))</f>
        <v>NB</v>
      </c>
      <c r="H4211" s="646">
        <v>46.143999999999998</v>
      </c>
      <c r="I4211" s="646">
        <v>46.491999999999997</v>
      </c>
      <c r="K4211" s="646">
        <v>809.10799999999995</v>
      </c>
      <c r="L4211" s="646">
        <v>809.45600000000002</v>
      </c>
      <c r="M4211" s="646" t="s">
        <v>118</v>
      </c>
      <c r="N4211" s="657" t="s">
        <v>115</v>
      </c>
      <c r="O4211" s="646" t="s">
        <v>540</v>
      </c>
    </row>
    <row r="4212" spans="1:15">
      <c r="A4212" s="647">
        <v>4211</v>
      </c>
      <c r="B4212" s="647">
        <v>100</v>
      </c>
      <c r="C4212" s="646" t="s">
        <v>203</v>
      </c>
      <c r="D4212" s="646">
        <v>101</v>
      </c>
      <c r="F4212" s="654" t="str">
        <f>IF(M4212="R",VLOOKUP(D4212,'Routes and Directions'!$A$2:$D$283,3,FALSE),VLOOKUP(D4212,'Routes and Directions'!$A$2:$D$283,4,FALSE))</f>
        <v>SB</v>
      </c>
      <c r="G4212" s="646" t="s">
        <v>116</v>
      </c>
      <c r="H4212" s="646">
        <v>0</v>
      </c>
      <c r="I4212" s="646">
        <v>1.329</v>
      </c>
      <c r="K4212" s="646">
        <v>0</v>
      </c>
      <c r="L4212" s="646">
        <v>1.329</v>
      </c>
      <c r="M4212" s="646" t="s">
        <v>121</v>
      </c>
      <c r="N4212" s="657" t="s">
        <v>123</v>
      </c>
      <c r="O4212" s="646" t="s">
        <v>541</v>
      </c>
    </row>
    <row r="4213" spans="1:15">
      <c r="A4213" s="647">
        <v>4212</v>
      </c>
      <c r="B4213" s="647">
        <v>1900</v>
      </c>
      <c r="C4213" s="646" t="s">
        <v>203</v>
      </c>
      <c r="D4213" s="646">
        <v>101</v>
      </c>
      <c r="F4213" s="654" t="str">
        <f>IF(M4213="R",VLOOKUP(D4213,'Routes and Directions'!$A$2:$D$283,3,FALSE),VLOOKUP(D4213,'Routes and Directions'!$A$2:$D$283,4,FALSE))</f>
        <v>SB</v>
      </c>
      <c r="H4213" s="646">
        <v>0</v>
      </c>
      <c r="I4213" s="646">
        <v>5.7000000000000002E-2</v>
      </c>
      <c r="K4213" s="646">
        <v>1.329</v>
      </c>
      <c r="L4213" s="646">
        <v>1.3859999999999999</v>
      </c>
      <c r="M4213" s="646" t="s">
        <v>121</v>
      </c>
      <c r="N4213" s="657" t="s">
        <v>123</v>
      </c>
      <c r="O4213" s="646" t="s">
        <v>541</v>
      </c>
    </row>
    <row r="4214" spans="1:15">
      <c r="A4214" s="647">
        <v>4213</v>
      </c>
      <c r="B4214" s="647">
        <v>2400</v>
      </c>
      <c r="C4214" s="646" t="s">
        <v>203</v>
      </c>
      <c r="D4214" s="646">
        <v>101</v>
      </c>
      <c r="F4214" s="654" t="str">
        <f>IF(M4214="R",VLOOKUP(D4214,'Routes and Directions'!$A$2:$D$283,3,FALSE),VLOOKUP(D4214,'Routes and Directions'!$A$2:$D$283,4,FALSE))</f>
        <v>SB</v>
      </c>
      <c r="G4214" s="646" t="s">
        <v>121</v>
      </c>
      <c r="H4214" s="646">
        <v>5.7000000000000002E-2</v>
      </c>
      <c r="I4214" s="646">
        <v>7.5999999999999998E-2</v>
      </c>
      <c r="K4214" s="646">
        <v>1.3859999999999999</v>
      </c>
      <c r="L4214" s="646">
        <v>1.405</v>
      </c>
      <c r="M4214" s="646" t="s">
        <v>121</v>
      </c>
      <c r="N4214" s="657" t="s">
        <v>123</v>
      </c>
      <c r="O4214" s="646" t="s">
        <v>541</v>
      </c>
    </row>
    <row r="4215" spans="1:15">
      <c r="A4215" s="647">
        <v>4214</v>
      </c>
      <c r="B4215" s="647">
        <v>2600</v>
      </c>
      <c r="C4215" s="646" t="s">
        <v>203</v>
      </c>
      <c r="D4215" s="646">
        <v>101</v>
      </c>
      <c r="F4215" s="654" t="str">
        <f>IF(M4215="R",VLOOKUP(D4215,'Routes and Directions'!$A$2:$D$283,3,FALSE),VLOOKUP(D4215,'Routes and Directions'!$A$2:$D$283,4,FALSE))</f>
        <v>SB</v>
      </c>
      <c r="H4215" s="646">
        <v>5.7000000000000002E-2</v>
      </c>
      <c r="I4215" s="646">
        <v>11.47</v>
      </c>
      <c r="K4215" s="646">
        <v>1.405</v>
      </c>
      <c r="L4215" s="646">
        <v>12.818</v>
      </c>
      <c r="M4215" s="646" t="s">
        <v>121</v>
      </c>
      <c r="N4215" s="657" t="s">
        <v>123</v>
      </c>
      <c r="O4215" s="646" t="s">
        <v>541</v>
      </c>
    </row>
    <row r="4216" spans="1:15">
      <c r="A4216" s="647">
        <v>4215</v>
      </c>
      <c r="B4216" s="647">
        <v>16610</v>
      </c>
      <c r="C4216" s="646" t="s">
        <v>203</v>
      </c>
      <c r="D4216" s="646">
        <v>101</v>
      </c>
      <c r="F4216" s="654" t="str">
        <f>IF(M4216="R",VLOOKUP(D4216,'Routes and Directions'!$A$2:$D$283,3,FALSE),VLOOKUP(D4216,'Routes and Directions'!$A$2:$D$283,4,FALSE))</f>
        <v>SB</v>
      </c>
      <c r="H4216" s="646">
        <v>11.47</v>
      </c>
      <c r="I4216" s="646">
        <v>11.724</v>
      </c>
      <c r="J4216" s="646" t="s">
        <v>121</v>
      </c>
      <c r="K4216" s="646">
        <v>12.818</v>
      </c>
      <c r="L4216" s="646">
        <v>13.071999999999999</v>
      </c>
      <c r="M4216" s="646" t="s">
        <v>121</v>
      </c>
      <c r="N4216" s="657" t="s">
        <v>121</v>
      </c>
      <c r="O4216" s="646" t="s">
        <v>541</v>
      </c>
    </row>
    <row r="4217" spans="1:15">
      <c r="A4217" s="647">
        <v>4216</v>
      </c>
      <c r="B4217" s="647">
        <v>16630</v>
      </c>
      <c r="C4217" s="646" t="s">
        <v>203</v>
      </c>
      <c r="D4217" s="646">
        <v>101</v>
      </c>
      <c r="F4217" s="654" t="str">
        <f>IF(M4217="R",VLOOKUP(D4217,'Routes and Directions'!$A$2:$D$283,3,FALSE),VLOOKUP(D4217,'Routes and Directions'!$A$2:$D$283,4,FALSE))</f>
        <v>SB</v>
      </c>
      <c r="H4217" s="646">
        <v>11.725</v>
      </c>
      <c r="I4217" s="646">
        <v>11.927</v>
      </c>
      <c r="J4217" s="646" t="s">
        <v>121</v>
      </c>
      <c r="K4217" s="646">
        <v>13.071999999999999</v>
      </c>
      <c r="L4217" s="646">
        <v>13.273999999999999</v>
      </c>
      <c r="M4217" s="646" t="s">
        <v>121</v>
      </c>
      <c r="N4217" s="657" t="s">
        <v>121</v>
      </c>
      <c r="O4217" s="646" t="s">
        <v>541</v>
      </c>
    </row>
    <row r="4218" spans="1:15">
      <c r="A4218" s="647">
        <v>4217</v>
      </c>
      <c r="B4218" s="647">
        <v>17700</v>
      </c>
      <c r="C4218" s="646" t="s">
        <v>203</v>
      </c>
      <c r="D4218" s="646">
        <v>101</v>
      </c>
      <c r="F4218" s="654" t="str">
        <f>IF(M4218="R",VLOOKUP(D4218,'Routes and Directions'!$A$2:$D$283,3,FALSE),VLOOKUP(D4218,'Routes and Directions'!$A$2:$D$283,4,FALSE))</f>
        <v>SB</v>
      </c>
      <c r="H4218" s="646">
        <v>11.957000000000001</v>
      </c>
      <c r="I4218" s="646">
        <v>16.844000000000001</v>
      </c>
      <c r="K4218" s="646">
        <v>13.273999999999999</v>
      </c>
      <c r="L4218" s="646">
        <v>18.161000000000001</v>
      </c>
      <c r="M4218" s="646" t="s">
        <v>121</v>
      </c>
      <c r="N4218" s="657" t="s">
        <v>123</v>
      </c>
      <c r="O4218" s="646" t="s">
        <v>541</v>
      </c>
    </row>
    <row r="4219" spans="1:15">
      <c r="A4219" s="647">
        <v>4218</v>
      </c>
      <c r="B4219" s="647">
        <v>22310</v>
      </c>
      <c r="C4219" s="646" t="s">
        <v>203</v>
      </c>
      <c r="D4219" s="646">
        <v>101</v>
      </c>
      <c r="F4219" s="654" t="str">
        <f>IF(M4219="R",VLOOKUP(D4219,'Routes and Directions'!$A$2:$D$283,3,FALSE),VLOOKUP(D4219,'Routes and Directions'!$A$2:$D$283,4,FALSE))</f>
        <v>SB</v>
      </c>
      <c r="H4219" s="646">
        <v>16.844000000000001</v>
      </c>
      <c r="I4219" s="646">
        <v>17.640999999999998</v>
      </c>
      <c r="J4219" s="646" t="s">
        <v>121</v>
      </c>
      <c r="K4219" s="646">
        <v>18.161000000000001</v>
      </c>
      <c r="L4219" s="646">
        <v>18.957999999999998</v>
      </c>
      <c r="M4219" s="646" t="s">
        <v>121</v>
      </c>
      <c r="N4219" s="657" t="s">
        <v>121</v>
      </c>
      <c r="O4219" s="646" t="s">
        <v>541</v>
      </c>
    </row>
    <row r="4220" spans="1:15">
      <c r="A4220" s="647">
        <v>4219</v>
      </c>
      <c r="B4220" s="647">
        <v>23210</v>
      </c>
      <c r="C4220" s="646" t="s">
        <v>203</v>
      </c>
      <c r="D4220" s="646">
        <v>101</v>
      </c>
      <c r="F4220" s="654" t="str">
        <f>IF(M4220="R",VLOOKUP(D4220,'Routes and Directions'!$A$2:$D$283,3,FALSE),VLOOKUP(D4220,'Routes and Directions'!$A$2:$D$283,4,FALSE))</f>
        <v>SB</v>
      </c>
      <c r="G4220" s="646" t="s">
        <v>121</v>
      </c>
      <c r="H4220" s="646">
        <v>17.640999999999998</v>
      </c>
      <c r="I4220" s="646">
        <v>17.655999999999999</v>
      </c>
      <c r="J4220" s="646" t="s">
        <v>121</v>
      </c>
      <c r="K4220" s="646">
        <v>18.957999999999998</v>
      </c>
      <c r="L4220" s="646">
        <v>18.972999999999999</v>
      </c>
      <c r="M4220" s="646" t="s">
        <v>121</v>
      </c>
      <c r="N4220" s="657" t="s">
        <v>121</v>
      </c>
      <c r="O4220" s="646" t="s">
        <v>541</v>
      </c>
    </row>
    <row r="4221" spans="1:15">
      <c r="A4221" s="647">
        <v>4220</v>
      </c>
      <c r="B4221" s="647">
        <v>23310</v>
      </c>
      <c r="C4221" s="646" t="s">
        <v>203</v>
      </c>
      <c r="D4221" s="646">
        <v>101</v>
      </c>
      <c r="F4221" s="654" t="str">
        <f>IF(M4221="R",VLOOKUP(D4221,'Routes and Directions'!$A$2:$D$283,3,FALSE),VLOOKUP(D4221,'Routes and Directions'!$A$2:$D$283,4,FALSE))</f>
        <v>SB</v>
      </c>
      <c r="H4221" s="646">
        <v>17.640999999999998</v>
      </c>
      <c r="I4221" s="646">
        <v>38.19</v>
      </c>
      <c r="K4221" s="646">
        <v>18.972999999999999</v>
      </c>
      <c r="L4221" s="646">
        <v>39.521999999999998</v>
      </c>
      <c r="M4221" s="646" t="s">
        <v>121</v>
      </c>
      <c r="N4221" s="657" t="s">
        <v>123</v>
      </c>
      <c r="O4221" s="646" t="s">
        <v>541</v>
      </c>
    </row>
    <row r="4222" spans="1:15">
      <c r="A4222" s="647">
        <v>4221</v>
      </c>
      <c r="B4222" s="647">
        <v>34300</v>
      </c>
      <c r="C4222" s="646" t="s">
        <v>196</v>
      </c>
      <c r="D4222" s="646">
        <v>101</v>
      </c>
      <c r="F4222" s="654" t="str">
        <f>IF(M4222="R",VLOOKUP(D4222,'Routes and Directions'!$A$2:$D$283,3,FALSE),VLOOKUP(D4222,'Routes and Directions'!$A$2:$D$283,4,FALSE))</f>
        <v>SB</v>
      </c>
      <c r="H4222" s="646">
        <v>0</v>
      </c>
      <c r="I4222" s="646">
        <v>22.88</v>
      </c>
      <c r="K4222" s="646">
        <v>39.521999999999998</v>
      </c>
      <c r="L4222" s="646">
        <v>62.402000000000001</v>
      </c>
      <c r="M4222" s="646" t="s">
        <v>121</v>
      </c>
      <c r="N4222" s="657" t="s">
        <v>123</v>
      </c>
      <c r="O4222" s="646" t="s">
        <v>541</v>
      </c>
    </row>
    <row r="4223" spans="1:15">
      <c r="A4223" s="647">
        <v>4222</v>
      </c>
      <c r="B4223" s="647">
        <v>46800</v>
      </c>
      <c r="C4223" s="646" t="s">
        <v>196</v>
      </c>
      <c r="D4223" s="646">
        <v>101</v>
      </c>
      <c r="F4223" s="654" t="str">
        <f>IF(M4223="R",VLOOKUP(D4223,'Routes and Directions'!$A$2:$D$283,3,FALSE),VLOOKUP(D4223,'Routes and Directions'!$A$2:$D$283,4,FALSE))</f>
        <v>SB</v>
      </c>
      <c r="G4223" s="646" t="s">
        <v>122</v>
      </c>
      <c r="H4223" s="646">
        <v>22.88</v>
      </c>
      <c r="I4223" s="646">
        <v>22.954999999999998</v>
      </c>
      <c r="K4223" s="646">
        <v>62.402000000000001</v>
      </c>
      <c r="L4223" s="646">
        <v>62.476999999999997</v>
      </c>
      <c r="M4223" s="646" t="s">
        <v>121</v>
      </c>
      <c r="N4223" s="657" t="s">
        <v>123</v>
      </c>
      <c r="O4223" s="646" t="s">
        <v>541</v>
      </c>
    </row>
    <row r="4224" spans="1:15">
      <c r="A4224" s="647">
        <v>4223</v>
      </c>
      <c r="B4224" s="647">
        <v>46900</v>
      </c>
      <c r="C4224" s="646" t="s">
        <v>196</v>
      </c>
      <c r="D4224" s="646">
        <v>101</v>
      </c>
      <c r="F4224" s="654" t="str">
        <f>IF(M4224="R",VLOOKUP(D4224,'Routes and Directions'!$A$2:$D$283,3,FALSE),VLOOKUP(D4224,'Routes and Directions'!$A$2:$D$283,4,FALSE))</f>
        <v>SB</v>
      </c>
      <c r="G4224" s="646" t="s">
        <v>118</v>
      </c>
      <c r="H4224" s="646">
        <v>22.954999999999998</v>
      </c>
      <c r="I4224" s="646">
        <v>25.827000000000002</v>
      </c>
      <c r="K4224" s="646">
        <v>62.476999999999997</v>
      </c>
      <c r="L4224" s="646">
        <v>65.349000000000004</v>
      </c>
      <c r="M4224" s="646" t="s">
        <v>121</v>
      </c>
      <c r="N4224" s="657" t="s">
        <v>123</v>
      </c>
      <c r="O4224" s="646" t="s">
        <v>541</v>
      </c>
    </row>
    <row r="4225" spans="1:15">
      <c r="A4225" s="647">
        <v>4224</v>
      </c>
      <c r="B4225" s="647">
        <v>49500</v>
      </c>
      <c r="C4225" s="646" t="s">
        <v>196</v>
      </c>
      <c r="D4225" s="646">
        <v>101</v>
      </c>
      <c r="F4225" s="654" t="str">
        <f>IF(M4225="R",VLOOKUP(D4225,'Routes and Directions'!$A$2:$D$283,3,FALSE),VLOOKUP(D4225,'Routes and Directions'!$A$2:$D$283,4,FALSE))</f>
        <v>SB</v>
      </c>
      <c r="H4225" s="646">
        <v>25.827999999999999</v>
      </c>
      <c r="I4225" s="646">
        <v>32.274000000000001</v>
      </c>
      <c r="K4225" s="646">
        <v>65.349000000000004</v>
      </c>
      <c r="L4225" s="646">
        <v>71.795000000000002</v>
      </c>
      <c r="M4225" s="646" t="s">
        <v>121</v>
      </c>
      <c r="N4225" s="657" t="s">
        <v>123</v>
      </c>
      <c r="O4225" s="646" t="s">
        <v>541</v>
      </c>
    </row>
    <row r="4226" spans="1:15">
      <c r="A4226" s="647">
        <v>4225</v>
      </c>
      <c r="B4226" s="647">
        <v>54050</v>
      </c>
      <c r="C4226" s="646" t="s">
        <v>196</v>
      </c>
      <c r="D4226" s="646">
        <v>101</v>
      </c>
      <c r="F4226" s="654" t="str">
        <f>IF(M4226="R",VLOOKUP(D4226,'Routes and Directions'!$A$2:$D$283,3,FALSE),VLOOKUP(D4226,'Routes and Directions'!$A$2:$D$283,4,FALSE))</f>
        <v>SB</v>
      </c>
      <c r="G4226" s="646" t="s">
        <v>118</v>
      </c>
      <c r="H4226" s="646">
        <v>32.274000000000001</v>
      </c>
      <c r="I4226" s="646">
        <v>40.396000000000001</v>
      </c>
      <c r="K4226" s="646">
        <v>71.795000000000002</v>
      </c>
      <c r="L4226" s="646">
        <v>79.917000000000002</v>
      </c>
      <c r="M4226" s="646" t="s">
        <v>121</v>
      </c>
      <c r="N4226" s="657" t="s">
        <v>123</v>
      </c>
      <c r="O4226" s="646" t="s">
        <v>541</v>
      </c>
    </row>
    <row r="4227" spans="1:15">
      <c r="A4227" s="647">
        <v>4226</v>
      </c>
      <c r="B4227" s="647">
        <v>57650</v>
      </c>
      <c r="C4227" s="646" t="s">
        <v>196</v>
      </c>
      <c r="D4227" s="646">
        <v>101</v>
      </c>
      <c r="F4227" s="654" t="str">
        <f>IF(M4227="R",VLOOKUP(D4227,'Routes and Directions'!$A$2:$D$283,3,FALSE),VLOOKUP(D4227,'Routes and Directions'!$A$2:$D$283,4,FALSE))</f>
        <v>SB</v>
      </c>
      <c r="G4227" s="646" t="s">
        <v>122</v>
      </c>
      <c r="H4227" s="646">
        <v>40.396000000000001</v>
      </c>
      <c r="I4227" s="646">
        <v>40.613999999999997</v>
      </c>
      <c r="K4227" s="646">
        <v>79.917000000000002</v>
      </c>
      <c r="L4227" s="646">
        <v>80.135000000000005</v>
      </c>
      <c r="M4227" s="646" t="s">
        <v>121</v>
      </c>
      <c r="N4227" s="657" t="s">
        <v>123</v>
      </c>
      <c r="O4227" s="646" t="s">
        <v>541</v>
      </c>
    </row>
    <row r="4228" spans="1:15">
      <c r="A4228" s="647">
        <v>4227</v>
      </c>
      <c r="B4228" s="647">
        <v>57705</v>
      </c>
      <c r="C4228" s="646" t="s">
        <v>196</v>
      </c>
      <c r="D4228" s="646">
        <v>101</v>
      </c>
      <c r="F4228" s="654" t="str">
        <f>IF(M4228="R",VLOOKUP(D4228,'Routes and Directions'!$A$2:$D$283,3,FALSE),VLOOKUP(D4228,'Routes and Directions'!$A$2:$D$283,4,FALSE))</f>
        <v>SB</v>
      </c>
      <c r="H4228" s="646">
        <v>40.720999999999997</v>
      </c>
      <c r="I4228" s="646">
        <v>43.235999999999997</v>
      </c>
      <c r="K4228" s="646">
        <v>80.135000000000005</v>
      </c>
      <c r="L4228" s="646">
        <v>82.65</v>
      </c>
      <c r="M4228" s="646" t="s">
        <v>121</v>
      </c>
      <c r="N4228" s="657" t="s">
        <v>123</v>
      </c>
      <c r="O4228" s="646" t="s">
        <v>541</v>
      </c>
    </row>
    <row r="4229" spans="1:15">
      <c r="A4229" s="647">
        <v>4228</v>
      </c>
      <c r="B4229" s="647">
        <v>57750</v>
      </c>
      <c r="C4229" s="646" t="s">
        <v>196</v>
      </c>
      <c r="D4229" s="646">
        <v>101</v>
      </c>
      <c r="F4229" s="654" t="str">
        <f>IF(M4229="R",VLOOKUP(D4229,'Routes and Directions'!$A$2:$D$283,3,FALSE),VLOOKUP(D4229,'Routes and Directions'!$A$2:$D$283,4,FALSE))</f>
        <v>SB</v>
      </c>
      <c r="G4229" s="646" t="s">
        <v>118</v>
      </c>
      <c r="H4229" s="646">
        <v>43.235999999999997</v>
      </c>
      <c r="I4229" s="646">
        <v>43.622</v>
      </c>
      <c r="K4229" s="646">
        <v>82.65</v>
      </c>
      <c r="L4229" s="646">
        <v>83.036000000000001</v>
      </c>
      <c r="M4229" s="646" t="s">
        <v>121</v>
      </c>
      <c r="N4229" s="657" t="s">
        <v>123</v>
      </c>
      <c r="O4229" s="646" t="s">
        <v>541</v>
      </c>
    </row>
    <row r="4230" spans="1:15">
      <c r="A4230" s="647">
        <v>4229</v>
      </c>
      <c r="B4230" s="647">
        <v>58105</v>
      </c>
      <c r="C4230" s="646" t="s">
        <v>193</v>
      </c>
      <c r="D4230" s="646">
        <v>101</v>
      </c>
      <c r="F4230" s="654" t="str">
        <f>IF(M4230="R",VLOOKUP(D4230,'Routes and Directions'!$A$2:$D$283,3,FALSE),VLOOKUP(D4230,'Routes and Directions'!$A$2:$D$283,4,FALSE))</f>
        <v>SB</v>
      </c>
      <c r="G4230" s="646" t="s">
        <v>118</v>
      </c>
      <c r="H4230" s="646">
        <v>0</v>
      </c>
      <c r="I4230" s="646">
        <v>0.98</v>
      </c>
      <c r="K4230" s="646">
        <v>83.036000000000001</v>
      </c>
      <c r="L4230" s="646">
        <v>84.016000000000005</v>
      </c>
      <c r="M4230" s="646" t="s">
        <v>121</v>
      </c>
      <c r="N4230" s="657" t="s">
        <v>123</v>
      </c>
      <c r="O4230" s="646" t="s">
        <v>541</v>
      </c>
    </row>
    <row r="4231" spans="1:15">
      <c r="A4231" s="647">
        <v>4230</v>
      </c>
      <c r="B4231" s="647">
        <v>59150</v>
      </c>
      <c r="C4231" s="646" t="s">
        <v>193</v>
      </c>
      <c r="D4231" s="646">
        <v>101</v>
      </c>
      <c r="F4231" s="654" t="str">
        <f>IF(M4231="R",VLOOKUP(D4231,'Routes and Directions'!$A$2:$D$283,3,FALSE),VLOOKUP(D4231,'Routes and Directions'!$A$2:$D$283,4,FALSE))</f>
        <v>SB</v>
      </c>
      <c r="H4231" s="646">
        <v>1.1200000000000001</v>
      </c>
      <c r="I4231" s="646">
        <v>4.7229999999999999</v>
      </c>
      <c r="K4231" s="646">
        <v>84.016000000000005</v>
      </c>
      <c r="L4231" s="646">
        <v>87.619</v>
      </c>
      <c r="M4231" s="646" t="s">
        <v>121</v>
      </c>
      <c r="N4231" s="657" t="s">
        <v>123</v>
      </c>
      <c r="O4231" s="646" t="s">
        <v>541</v>
      </c>
    </row>
    <row r="4232" spans="1:15">
      <c r="A4232" s="647">
        <v>4231</v>
      </c>
      <c r="B4232" s="647">
        <v>61500</v>
      </c>
      <c r="C4232" s="646" t="s">
        <v>193</v>
      </c>
      <c r="D4232" s="646">
        <v>101</v>
      </c>
      <c r="F4232" s="654" t="str">
        <f>IF(M4232="R",VLOOKUP(D4232,'Routes and Directions'!$A$2:$D$283,3,FALSE),VLOOKUP(D4232,'Routes and Directions'!$A$2:$D$283,4,FALSE))</f>
        <v>SB</v>
      </c>
      <c r="G4232" s="646" t="s">
        <v>118</v>
      </c>
      <c r="H4232" s="646">
        <v>4.7229999999999999</v>
      </c>
      <c r="I4232" s="646">
        <v>8.4870000000000001</v>
      </c>
      <c r="K4232" s="646">
        <v>87.619</v>
      </c>
      <c r="L4232" s="646">
        <v>91.382999999999996</v>
      </c>
      <c r="M4232" s="646" t="s">
        <v>121</v>
      </c>
      <c r="N4232" s="657" t="s">
        <v>123</v>
      </c>
      <c r="O4232" s="646" t="s">
        <v>541</v>
      </c>
    </row>
    <row r="4233" spans="1:15">
      <c r="A4233" s="647">
        <v>4232</v>
      </c>
      <c r="B4233" s="647">
        <v>63100</v>
      </c>
      <c r="C4233" s="646" t="s">
        <v>193</v>
      </c>
      <c r="D4233" s="646">
        <v>101</v>
      </c>
      <c r="F4233" s="654" t="str">
        <f>IF(M4233="R",VLOOKUP(D4233,'Routes and Directions'!$A$2:$D$283,3,FALSE),VLOOKUP(D4233,'Routes and Directions'!$A$2:$D$283,4,FALSE))</f>
        <v>SB</v>
      </c>
      <c r="H4233" s="646">
        <v>8.4949999999999992</v>
      </c>
      <c r="I4233" s="646">
        <v>13.965</v>
      </c>
      <c r="K4233" s="646">
        <v>91.382999999999996</v>
      </c>
      <c r="L4233" s="646">
        <v>96.852999999999994</v>
      </c>
      <c r="M4233" s="646" t="s">
        <v>121</v>
      </c>
      <c r="N4233" s="657" t="s">
        <v>123</v>
      </c>
      <c r="O4233" s="646" t="s">
        <v>541</v>
      </c>
    </row>
    <row r="4234" spans="1:15">
      <c r="A4234" s="647">
        <v>4233</v>
      </c>
      <c r="B4234" s="647">
        <v>68012</v>
      </c>
      <c r="C4234" s="646" t="s">
        <v>193</v>
      </c>
      <c r="D4234" s="646">
        <v>101</v>
      </c>
      <c r="F4234" s="654" t="str">
        <f>IF(M4234="R",VLOOKUP(D4234,'Routes and Directions'!$A$2:$D$283,3,FALSE),VLOOKUP(D4234,'Routes and Directions'!$A$2:$D$283,4,FALSE))</f>
        <v>SB</v>
      </c>
      <c r="G4234" s="646" t="s">
        <v>118</v>
      </c>
      <c r="H4234" s="646">
        <v>13.965</v>
      </c>
      <c r="I4234" s="646">
        <v>16.074000000000002</v>
      </c>
      <c r="K4234" s="646">
        <v>96.852999999999994</v>
      </c>
      <c r="L4234" s="646">
        <v>98.962000000000003</v>
      </c>
      <c r="M4234" s="646" t="s">
        <v>121</v>
      </c>
      <c r="N4234" s="657" t="s">
        <v>123</v>
      </c>
      <c r="O4234" s="646" t="s">
        <v>541</v>
      </c>
    </row>
    <row r="4235" spans="1:15">
      <c r="A4235" s="647">
        <v>4234</v>
      </c>
      <c r="B4235" s="647">
        <v>69500</v>
      </c>
      <c r="C4235" s="646" t="s">
        <v>193</v>
      </c>
      <c r="D4235" s="646">
        <v>101</v>
      </c>
      <c r="F4235" s="654" t="str">
        <f>IF(M4235="R",VLOOKUP(D4235,'Routes and Directions'!$A$2:$D$283,3,FALSE),VLOOKUP(D4235,'Routes and Directions'!$A$2:$D$283,4,FALSE))</f>
        <v>SB</v>
      </c>
      <c r="H4235" s="646">
        <v>16.097999999999999</v>
      </c>
      <c r="I4235" s="646">
        <v>35.982999999999997</v>
      </c>
      <c r="K4235" s="646">
        <v>98.962000000000003</v>
      </c>
      <c r="L4235" s="646">
        <v>118.84699999999999</v>
      </c>
      <c r="M4235" s="646" t="s">
        <v>121</v>
      </c>
      <c r="N4235" s="657" t="s">
        <v>123</v>
      </c>
      <c r="O4235" s="646" t="s">
        <v>541</v>
      </c>
    </row>
    <row r="4236" spans="1:15">
      <c r="A4236" s="647">
        <v>4235</v>
      </c>
      <c r="B4236" s="647">
        <v>76194</v>
      </c>
      <c r="C4236" s="646" t="s">
        <v>193</v>
      </c>
      <c r="D4236" s="646">
        <v>101</v>
      </c>
      <c r="F4236" s="654" t="str">
        <f>IF(M4236="R",VLOOKUP(D4236,'Routes and Directions'!$A$2:$D$283,3,FALSE),VLOOKUP(D4236,'Routes and Directions'!$A$2:$D$283,4,FALSE))</f>
        <v>SB</v>
      </c>
      <c r="G4236" s="646" t="s">
        <v>118</v>
      </c>
      <c r="H4236" s="646">
        <v>35.982999999999997</v>
      </c>
      <c r="I4236" s="646">
        <v>37.578000000000003</v>
      </c>
      <c r="K4236" s="646">
        <v>118.84699999999999</v>
      </c>
      <c r="L4236" s="646">
        <v>120.44199999999999</v>
      </c>
      <c r="M4236" s="646" t="s">
        <v>121</v>
      </c>
      <c r="N4236" s="657" t="s">
        <v>123</v>
      </c>
      <c r="O4236" s="646" t="s">
        <v>541</v>
      </c>
    </row>
    <row r="4237" spans="1:15">
      <c r="A4237" s="647">
        <v>4236</v>
      </c>
      <c r="B4237" s="647">
        <v>76940</v>
      </c>
      <c r="C4237" s="646" t="s">
        <v>193</v>
      </c>
      <c r="D4237" s="646">
        <v>101</v>
      </c>
      <c r="F4237" s="654" t="str">
        <f>IF(M4237="R",VLOOKUP(D4237,'Routes and Directions'!$A$2:$D$283,3,FALSE),VLOOKUP(D4237,'Routes and Directions'!$A$2:$D$283,4,FALSE))</f>
        <v>SB</v>
      </c>
      <c r="H4237" s="646">
        <v>37.630000000000003</v>
      </c>
      <c r="I4237" s="646">
        <v>45.07</v>
      </c>
      <c r="K4237" s="646">
        <v>120.44199999999999</v>
      </c>
      <c r="L4237" s="646">
        <v>127.88200000000001</v>
      </c>
      <c r="M4237" s="646" t="s">
        <v>121</v>
      </c>
      <c r="N4237" s="657" t="s">
        <v>123</v>
      </c>
      <c r="O4237" s="646" t="s">
        <v>541</v>
      </c>
    </row>
    <row r="4238" spans="1:15">
      <c r="A4238" s="647">
        <v>4237</v>
      </c>
      <c r="B4238" s="647">
        <v>78900</v>
      </c>
      <c r="C4238" s="646" t="s">
        <v>193</v>
      </c>
      <c r="D4238" s="646">
        <v>101</v>
      </c>
      <c r="F4238" s="654" t="str">
        <f>IF(M4238="R",VLOOKUP(D4238,'Routes and Directions'!$A$2:$D$283,3,FALSE),VLOOKUP(D4238,'Routes and Directions'!$A$2:$D$283,4,FALSE))</f>
        <v>SB</v>
      </c>
      <c r="H4238" s="646">
        <v>45.189</v>
      </c>
      <c r="I4238" s="646">
        <v>48.456000000000003</v>
      </c>
      <c r="K4238" s="646">
        <v>127.88200000000001</v>
      </c>
      <c r="L4238" s="646">
        <v>131.149</v>
      </c>
      <c r="M4238" s="646" t="s">
        <v>121</v>
      </c>
      <c r="N4238" s="657" t="s">
        <v>123</v>
      </c>
      <c r="O4238" s="646" t="s">
        <v>541</v>
      </c>
    </row>
    <row r="4239" spans="1:15">
      <c r="A4239" s="647">
        <v>4238</v>
      </c>
      <c r="B4239" s="647">
        <v>80000</v>
      </c>
      <c r="C4239" s="646" t="s">
        <v>193</v>
      </c>
      <c r="D4239" s="646">
        <v>101</v>
      </c>
      <c r="F4239" s="654" t="str">
        <f>IF(M4239="R",VLOOKUP(D4239,'Routes and Directions'!$A$2:$D$283,3,FALSE),VLOOKUP(D4239,'Routes and Directions'!$A$2:$D$283,4,FALSE))</f>
        <v>SB</v>
      </c>
      <c r="G4239" s="646" t="s">
        <v>118</v>
      </c>
      <c r="H4239" s="646">
        <v>48.456000000000003</v>
      </c>
      <c r="I4239" s="646">
        <v>52.527999999999999</v>
      </c>
      <c r="K4239" s="646">
        <v>131.149</v>
      </c>
      <c r="L4239" s="646">
        <v>135.221</v>
      </c>
      <c r="M4239" s="646" t="s">
        <v>121</v>
      </c>
      <c r="N4239" s="657" t="s">
        <v>123</v>
      </c>
      <c r="O4239" s="646" t="s">
        <v>541</v>
      </c>
    </row>
    <row r="4240" spans="1:15">
      <c r="A4240" s="647">
        <v>4239</v>
      </c>
      <c r="B4240" s="647">
        <v>80790</v>
      </c>
      <c r="C4240" s="646" t="s">
        <v>193</v>
      </c>
      <c r="D4240" s="646">
        <v>101</v>
      </c>
      <c r="F4240" s="654" t="str">
        <f>IF(M4240="R",VLOOKUP(D4240,'Routes and Directions'!$A$2:$D$283,3,FALSE),VLOOKUP(D4240,'Routes and Directions'!$A$2:$D$283,4,FALSE))</f>
        <v>SB</v>
      </c>
      <c r="H4240" s="646">
        <v>52.500999999999998</v>
      </c>
      <c r="I4240" s="646">
        <v>56.088999999999999</v>
      </c>
      <c r="K4240" s="646">
        <v>135.221</v>
      </c>
      <c r="L4240" s="646">
        <v>138.809</v>
      </c>
      <c r="M4240" s="646" t="s">
        <v>121</v>
      </c>
      <c r="N4240" s="657" t="s">
        <v>123</v>
      </c>
      <c r="O4240" s="646" t="s">
        <v>541</v>
      </c>
    </row>
    <row r="4241" spans="1:15">
      <c r="A4241" s="647">
        <v>4240</v>
      </c>
      <c r="B4241" s="647">
        <v>81900</v>
      </c>
      <c r="C4241" s="646" t="s">
        <v>193</v>
      </c>
      <c r="D4241" s="646">
        <v>101</v>
      </c>
      <c r="F4241" s="654" t="str">
        <f>IF(M4241="R",VLOOKUP(D4241,'Routes and Directions'!$A$2:$D$283,3,FALSE),VLOOKUP(D4241,'Routes and Directions'!$A$2:$D$283,4,FALSE))</f>
        <v>SB</v>
      </c>
      <c r="G4241" s="646" t="s">
        <v>118</v>
      </c>
      <c r="H4241" s="646">
        <v>56.088999999999999</v>
      </c>
      <c r="I4241" s="646">
        <v>57.856000000000002</v>
      </c>
      <c r="K4241" s="646">
        <v>138.809</v>
      </c>
      <c r="L4241" s="646">
        <v>140.57599999999999</v>
      </c>
      <c r="M4241" s="646" t="s">
        <v>121</v>
      </c>
      <c r="N4241" s="657" t="s">
        <v>123</v>
      </c>
      <c r="O4241" s="646" t="s">
        <v>541</v>
      </c>
    </row>
    <row r="4242" spans="1:15">
      <c r="A4242" s="647">
        <v>4241</v>
      </c>
      <c r="B4242" s="647">
        <v>83200</v>
      </c>
      <c r="C4242" s="646" t="s">
        <v>193</v>
      </c>
      <c r="D4242" s="646">
        <v>101</v>
      </c>
      <c r="F4242" s="654" t="str">
        <f>IF(M4242="R",VLOOKUP(D4242,'Routes and Directions'!$A$2:$D$283,3,FALSE),VLOOKUP(D4242,'Routes and Directions'!$A$2:$D$283,4,FALSE))</f>
        <v>SB</v>
      </c>
      <c r="H4242" s="646">
        <v>57.945999999999998</v>
      </c>
      <c r="I4242" s="646">
        <v>71.98</v>
      </c>
      <c r="K4242" s="646">
        <v>140.57599999999999</v>
      </c>
      <c r="L4242" s="646">
        <v>154.61000000000001</v>
      </c>
      <c r="M4242" s="646" t="s">
        <v>121</v>
      </c>
      <c r="N4242" s="657" t="s">
        <v>123</v>
      </c>
      <c r="O4242" s="646" t="s">
        <v>541</v>
      </c>
    </row>
    <row r="4243" spans="1:15">
      <c r="A4243" s="647">
        <v>4242</v>
      </c>
      <c r="B4243" s="647">
        <v>86100</v>
      </c>
      <c r="C4243" s="646" t="s">
        <v>193</v>
      </c>
      <c r="D4243" s="646">
        <v>101</v>
      </c>
      <c r="F4243" s="654" t="str">
        <f>IF(M4243="R",VLOOKUP(D4243,'Routes and Directions'!$A$2:$D$283,3,FALSE),VLOOKUP(D4243,'Routes and Directions'!$A$2:$D$283,4,FALSE))</f>
        <v>SB</v>
      </c>
      <c r="G4243" s="646" t="s">
        <v>121</v>
      </c>
      <c r="H4243" s="646">
        <v>71.972999999999999</v>
      </c>
      <c r="I4243" s="646">
        <v>72.853999999999999</v>
      </c>
      <c r="K4243" s="646">
        <v>154.61000000000001</v>
      </c>
      <c r="L4243" s="646">
        <v>155.49100000000001</v>
      </c>
      <c r="M4243" s="646" t="s">
        <v>121</v>
      </c>
      <c r="N4243" s="657" t="s">
        <v>123</v>
      </c>
      <c r="O4243" s="646" t="s">
        <v>541</v>
      </c>
    </row>
    <row r="4244" spans="1:15">
      <c r="A4244" s="647">
        <v>4243</v>
      </c>
      <c r="B4244" s="647">
        <v>86200</v>
      </c>
      <c r="C4244" s="646" t="s">
        <v>193</v>
      </c>
      <c r="D4244" s="646">
        <v>101</v>
      </c>
      <c r="F4244" s="654" t="str">
        <f>IF(M4244="R",VLOOKUP(D4244,'Routes and Directions'!$A$2:$D$283,3,FALSE),VLOOKUP(D4244,'Routes and Directions'!$A$2:$D$283,4,FALSE))</f>
        <v>SB</v>
      </c>
      <c r="H4244" s="646">
        <v>72.853999999999999</v>
      </c>
      <c r="I4244" s="646">
        <v>90.988</v>
      </c>
      <c r="K4244" s="646">
        <v>155.49100000000001</v>
      </c>
      <c r="L4244" s="646">
        <v>173.625</v>
      </c>
      <c r="M4244" s="646" t="s">
        <v>121</v>
      </c>
      <c r="N4244" s="657" t="s">
        <v>123</v>
      </c>
      <c r="O4244" s="646" t="s">
        <v>541</v>
      </c>
    </row>
    <row r="4245" spans="1:15">
      <c r="A4245" s="647">
        <v>4244</v>
      </c>
      <c r="B4245" s="647">
        <v>90400</v>
      </c>
      <c r="C4245" s="646" t="s">
        <v>195</v>
      </c>
      <c r="D4245" s="646">
        <v>101</v>
      </c>
      <c r="F4245" s="654" t="str">
        <f>IF(M4245="R",VLOOKUP(D4245,'Routes and Directions'!$A$2:$D$283,3,FALSE),VLOOKUP(D4245,'Routes and Directions'!$A$2:$D$283,4,FALSE))</f>
        <v>SB</v>
      </c>
      <c r="H4245" s="646">
        <v>0</v>
      </c>
      <c r="I4245" s="646">
        <v>8.1080000000000005</v>
      </c>
      <c r="K4245" s="646">
        <v>173.625</v>
      </c>
      <c r="L4245" s="646">
        <v>181.733</v>
      </c>
      <c r="M4245" s="646" t="s">
        <v>121</v>
      </c>
      <c r="N4245" s="657" t="s">
        <v>123</v>
      </c>
      <c r="O4245" s="646" t="s">
        <v>541</v>
      </c>
    </row>
    <row r="4246" spans="1:15">
      <c r="A4246" s="647">
        <v>4245</v>
      </c>
      <c r="B4246" s="647">
        <v>92600</v>
      </c>
      <c r="C4246" s="646" t="s">
        <v>195</v>
      </c>
      <c r="D4246" s="646">
        <v>101</v>
      </c>
      <c r="F4246" s="654" t="str">
        <f>IF(M4246="R",VLOOKUP(D4246,'Routes and Directions'!$A$2:$D$283,3,FALSE),VLOOKUP(D4246,'Routes and Directions'!$A$2:$D$283,4,FALSE))</f>
        <v>SB</v>
      </c>
      <c r="H4246" s="646">
        <v>8.1980000000000004</v>
      </c>
      <c r="I4246" s="646">
        <v>19.538</v>
      </c>
      <c r="K4246" s="646">
        <v>181.733</v>
      </c>
      <c r="L4246" s="646">
        <v>193.07300000000001</v>
      </c>
      <c r="M4246" s="646" t="s">
        <v>121</v>
      </c>
      <c r="N4246" s="657" t="s">
        <v>123</v>
      </c>
      <c r="O4246" s="646" t="s">
        <v>541</v>
      </c>
    </row>
    <row r="4247" spans="1:15">
      <c r="A4247" s="647">
        <v>4246</v>
      </c>
      <c r="B4247" s="647">
        <v>97600</v>
      </c>
      <c r="C4247" s="646" t="s">
        <v>195</v>
      </c>
      <c r="D4247" s="646">
        <v>101</v>
      </c>
      <c r="F4247" s="654" t="str">
        <f>IF(M4247="R",VLOOKUP(D4247,'Routes and Directions'!$A$2:$D$283,3,FALSE),VLOOKUP(D4247,'Routes and Directions'!$A$2:$D$283,4,FALSE))</f>
        <v>SB</v>
      </c>
      <c r="G4247" s="646" t="s">
        <v>118</v>
      </c>
      <c r="H4247" s="646">
        <v>19.547999999999998</v>
      </c>
      <c r="I4247" s="646">
        <v>25.817</v>
      </c>
      <c r="K4247" s="646">
        <v>193.07300000000001</v>
      </c>
      <c r="L4247" s="646">
        <v>199.34200000000001</v>
      </c>
      <c r="M4247" s="646" t="s">
        <v>121</v>
      </c>
      <c r="N4247" s="657" t="s">
        <v>123</v>
      </c>
      <c r="O4247" s="646" t="s">
        <v>541</v>
      </c>
    </row>
    <row r="4248" spans="1:15">
      <c r="A4248" s="647">
        <v>4247</v>
      </c>
      <c r="B4248" s="647">
        <v>99600</v>
      </c>
      <c r="C4248" s="646" t="s">
        <v>195</v>
      </c>
      <c r="D4248" s="646">
        <v>101</v>
      </c>
      <c r="F4248" s="654" t="str">
        <f>IF(M4248="R",VLOOKUP(D4248,'Routes and Directions'!$A$2:$D$283,3,FALSE),VLOOKUP(D4248,'Routes and Directions'!$A$2:$D$283,4,FALSE))</f>
        <v>SB</v>
      </c>
      <c r="H4248" s="646">
        <v>25.824999999999999</v>
      </c>
      <c r="I4248" s="646">
        <v>32.975999999999999</v>
      </c>
      <c r="K4248" s="646">
        <v>199.34200000000001</v>
      </c>
      <c r="L4248" s="646">
        <v>206.49299999999999</v>
      </c>
      <c r="M4248" s="646" t="s">
        <v>121</v>
      </c>
      <c r="N4248" s="657" t="s">
        <v>123</v>
      </c>
      <c r="O4248" s="646" t="s">
        <v>541</v>
      </c>
    </row>
    <row r="4249" spans="1:15">
      <c r="A4249" s="647">
        <v>4248</v>
      </c>
      <c r="B4249" s="647">
        <v>104400</v>
      </c>
      <c r="C4249" s="646" t="s">
        <v>195</v>
      </c>
      <c r="D4249" s="646">
        <v>101</v>
      </c>
      <c r="F4249" s="654" t="str">
        <f>IF(M4249="R",VLOOKUP(D4249,'Routes and Directions'!$A$2:$D$283,3,FALSE),VLOOKUP(D4249,'Routes and Directions'!$A$2:$D$283,4,FALSE))</f>
        <v>SB</v>
      </c>
      <c r="G4249" s="646" t="s">
        <v>118</v>
      </c>
      <c r="H4249" s="646">
        <v>32.975999999999999</v>
      </c>
      <c r="I4249" s="646">
        <v>34.567</v>
      </c>
      <c r="K4249" s="646">
        <v>206.49299999999999</v>
      </c>
      <c r="L4249" s="646">
        <v>208.084</v>
      </c>
      <c r="M4249" s="646" t="s">
        <v>121</v>
      </c>
      <c r="N4249" s="657" t="s">
        <v>123</v>
      </c>
      <c r="O4249" s="646" t="s">
        <v>541</v>
      </c>
    </row>
    <row r="4250" spans="1:15">
      <c r="A4250" s="647">
        <v>4249</v>
      </c>
      <c r="B4250" s="647">
        <v>104700</v>
      </c>
      <c r="C4250" s="646" t="s">
        <v>195</v>
      </c>
      <c r="D4250" s="646">
        <v>101</v>
      </c>
      <c r="F4250" s="654" t="str">
        <f>IF(M4250="R",VLOOKUP(D4250,'Routes and Directions'!$A$2:$D$283,3,FALSE),VLOOKUP(D4250,'Routes and Directions'!$A$2:$D$283,4,FALSE))</f>
        <v>SB</v>
      </c>
      <c r="H4250" s="646">
        <v>34.616</v>
      </c>
      <c r="I4250" s="646">
        <v>49.063000000000002</v>
      </c>
      <c r="K4250" s="646">
        <v>208.084</v>
      </c>
      <c r="L4250" s="646">
        <v>222.53100000000001</v>
      </c>
      <c r="M4250" s="646" t="s">
        <v>121</v>
      </c>
      <c r="N4250" s="657" t="s">
        <v>123</v>
      </c>
      <c r="O4250" s="646" t="s">
        <v>541</v>
      </c>
    </row>
    <row r="4251" spans="1:15">
      <c r="A4251" s="647">
        <v>4250</v>
      </c>
      <c r="B4251" s="647">
        <v>109200</v>
      </c>
      <c r="C4251" s="646" t="s">
        <v>195</v>
      </c>
      <c r="D4251" s="646">
        <v>101</v>
      </c>
      <c r="F4251" s="654" t="str">
        <f>IF(M4251="R",VLOOKUP(D4251,'Routes and Directions'!$A$2:$D$283,3,FALSE),VLOOKUP(D4251,'Routes and Directions'!$A$2:$D$283,4,FALSE))</f>
        <v>SB</v>
      </c>
      <c r="H4251" s="646">
        <v>49.067</v>
      </c>
      <c r="I4251" s="646">
        <v>49.470999999999997</v>
      </c>
      <c r="K4251" s="646">
        <v>222.53100000000001</v>
      </c>
      <c r="L4251" s="646">
        <v>222.935</v>
      </c>
      <c r="M4251" s="646" t="s">
        <v>121</v>
      </c>
      <c r="N4251" s="657" t="s">
        <v>123</v>
      </c>
      <c r="O4251" s="646" t="s">
        <v>541</v>
      </c>
    </row>
    <row r="4252" spans="1:15">
      <c r="A4252" s="647">
        <v>4251</v>
      </c>
      <c r="B4252" s="647">
        <v>109700</v>
      </c>
      <c r="C4252" s="646" t="s">
        <v>195</v>
      </c>
      <c r="D4252" s="646">
        <v>101</v>
      </c>
      <c r="F4252" s="654" t="str">
        <f>IF(M4252="R",VLOOKUP(D4252,'Routes and Directions'!$A$2:$D$283,3,FALSE),VLOOKUP(D4252,'Routes and Directions'!$A$2:$D$283,4,FALSE))</f>
        <v>SB</v>
      </c>
      <c r="H4252" s="646">
        <v>49.476999999999997</v>
      </c>
      <c r="I4252" s="646">
        <v>67.456000000000003</v>
      </c>
      <c r="K4252" s="646">
        <v>222.935</v>
      </c>
      <c r="L4252" s="646">
        <v>240.91399999999999</v>
      </c>
      <c r="M4252" s="646" t="s">
        <v>121</v>
      </c>
      <c r="N4252" s="657" t="s">
        <v>123</v>
      </c>
      <c r="O4252" s="646" t="s">
        <v>541</v>
      </c>
    </row>
    <row r="4253" spans="1:15">
      <c r="A4253" s="647">
        <v>4252</v>
      </c>
      <c r="B4253" s="647">
        <v>116800</v>
      </c>
      <c r="C4253" s="646" t="s">
        <v>195</v>
      </c>
      <c r="D4253" s="646">
        <v>101</v>
      </c>
      <c r="F4253" s="654" t="str">
        <f>IF(M4253="R",VLOOKUP(D4253,'Routes and Directions'!$A$2:$D$283,3,FALSE),VLOOKUP(D4253,'Routes and Directions'!$A$2:$D$283,4,FALSE))</f>
        <v>SB</v>
      </c>
      <c r="G4253" s="646" t="s">
        <v>118</v>
      </c>
      <c r="H4253" s="646">
        <v>67.456000000000003</v>
      </c>
      <c r="I4253" s="646">
        <v>69.322000000000003</v>
      </c>
      <c r="K4253" s="646">
        <v>240.91399999999999</v>
      </c>
      <c r="L4253" s="646">
        <v>242.78</v>
      </c>
      <c r="M4253" s="646" t="s">
        <v>121</v>
      </c>
      <c r="N4253" s="657" t="s">
        <v>123</v>
      </c>
      <c r="O4253" s="646" t="s">
        <v>541</v>
      </c>
    </row>
    <row r="4254" spans="1:15">
      <c r="A4254" s="647">
        <v>4253</v>
      </c>
      <c r="B4254" s="647">
        <v>117300</v>
      </c>
      <c r="C4254" s="646" t="s">
        <v>192</v>
      </c>
      <c r="D4254" s="646">
        <v>101</v>
      </c>
      <c r="F4254" s="654" t="str">
        <f>IF(M4254="R",VLOOKUP(D4254,'Routes and Directions'!$A$2:$D$283,3,FALSE),VLOOKUP(D4254,'Routes and Directions'!$A$2:$D$283,4,FALSE))</f>
        <v>SB</v>
      </c>
      <c r="G4254" s="646" t="s">
        <v>118</v>
      </c>
      <c r="H4254" s="659">
        <v>0</v>
      </c>
      <c r="I4254" s="659">
        <v>8.3539999999999992</v>
      </c>
      <c r="K4254" s="646">
        <v>242.78</v>
      </c>
      <c r="L4254" s="646">
        <v>251.13399999999999</v>
      </c>
      <c r="M4254" s="646" t="s">
        <v>121</v>
      </c>
      <c r="N4254" s="657" t="s">
        <v>123</v>
      </c>
      <c r="O4254" s="646" t="s">
        <v>541</v>
      </c>
    </row>
    <row r="4255" spans="1:15">
      <c r="A4255" s="647">
        <v>4254</v>
      </c>
      <c r="B4255" s="647">
        <v>119100</v>
      </c>
      <c r="C4255" s="646" t="s">
        <v>192</v>
      </c>
      <c r="D4255" s="646">
        <v>101</v>
      </c>
      <c r="F4255" s="654" t="str">
        <f>IF(M4255="R",VLOOKUP(D4255,'Routes and Directions'!$A$2:$D$283,3,FALSE),VLOOKUP(D4255,'Routes and Directions'!$A$2:$D$283,4,FALSE))</f>
        <v>SB</v>
      </c>
      <c r="G4255" s="646" t="s">
        <v>118</v>
      </c>
      <c r="H4255" s="659">
        <v>8.9060000000000006</v>
      </c>
      <c r="I4255" s="659">
        <v>19.899000000000001</v>
      </c>
      <c r="K4255" s="646">
        <v>251.13399999999999</v>
      </c>
      <c r="L4255" s="646">
        <v>262.12700000000001</v>
      </c>
      <c r="M4255" s="646" t="s">
        <v>121</v>
      </c>
      <c r="N4255" s="657" t="s">
        <v>123</v>
      </c>
      <c r="O4255" s="646" t="s">
        <v>541</v>
      </c>
    </row>
    <row r="4256" spans="1:15">
      <c r="A4256" s="647">
        <v>4255</v>
      </c>
      <c r="B4256" s="647">
        <v>120910</v>
      </c>
      <c r="C4256" s="646" t="s">
        <v>192</v>
      </c>
      <c r="D4256" s="646">
        <v>101</v>
      </c>
      <c r="F4256" s="654" t="str">
        <f>IF(M4256="R",VLOOKUP(D4256,'Routes and Directions'!$A$2:$D$283,3,FALSE),VLOOKUP(D4256,'Routes and Directions'!$A$2:$D$283,4,FALSE))</f>
        <v>SB</v>
      </c>
      <c r="G4256" s="646" t="s">
        <v>118</v>
      </c>
      <c r="H4256" s="659">
        <v>21.143000000000001</v>
      </c>
      <c r="I4256" s="659">
        <v>41.048000000000002</v>
      </c>
      <c r="K4256" s="646">
        <v>262.12700000000001</v>
      </c>
      <c r="L4256" s="646">
        <v>282.03199999999998</v>
      </c>
      <c r="M4256" s="646" t="s">
        <v>121</v>
      </c>
      <c r="N4256" s="657" t="s">
        <v>123</v>
      </c>
      <c r="O4256" s="646" t="s">
        <v>541</v>
      </c>
    </row>
    <row r="4257" spans="1:15">
      <c r="A4257" s="647">
        <v>4256</v>
      </c>
      <c r="B4257" s="647">
        <v>126170</v>
      </c>
      <c r="C4257" s="646" t="s">
        <v>192</v>
      </c>
      <c r="D4257" s="646">
        <v>101</v>
      </c>
      <c r="F4257" s="654" t="str">
        <f>IF(M4257="R",VLOOKUP(D4257,'Routes and Directions'!$A$2:$D$283,3,FALSE),VLOOKUP(D4257,'Routes and Directions'!$A$2:$D$283,4,FALSE))</f>
        <v>SB</v>
      </c>
      <c r="G4257" s="646" t="s">
        <v>118</v>
      </c>
      <c r="H4257" s="646">
        <v>41.048000000000002</v>
      </c>
      <c r="I4257" s="646">
        <v>42.401000000000003</v>
      </c>
      <c r="J4257" s="646" t="s">
        <v>121</v>
      </c>
      <c r="K4257" s="646">
        <v>282.03199999999998</v>
      </c>
      <c r="L4257" s="646">
        <v>283.38499999999999</v>
      </c>
      <c r="M4257" s="646" t="s">
        <v>121</v>
      </c>
      <c r="N4257" s="657" t="s">
        <v>121</v>
      </c>
      <c r="O4257" s="646" t="s">
        <v>541</v>
      </c>
    </row>
    <row r="4258" spans="1:15">
      <c r="A4258" s="647">
        <v>4257</v>
      </c>
      <c r="B4258" s="647">
        <v>127500</v>
      </c>
      <c r="C4258" s="646" t="s">
        <v>192</v>
      </c>
      <c r="D4258" s="646">
        <v>101</v>
      </c>
      <c r="F4258" s="654" t="str">
        <f>IF(M4258="R",VLOOKUP(D4258,'Routes and Directions'!$A$2:$D$283,3,FALSE),VLOOKUP(D4258,'Routes and Directions'!$A$2:$D$283,4,FALSE))</f>
        <v>SB</v>
      </c>
      <c r="H4258" s="646">
        <v>43.185000000000002</v>
      </c>
      <c r="I4258" s="646">
        <v>88.179000000000002</v>
      </c>
      <c r="K4258" s="646">
        <v>283.38499999999999</v>
      </c>
      <c r="L4258" s="646">
        <v>328.37900000000002</v>
      </c>
      <c r="M4258" s="646" t="s">
        <v>121</v>
      </c>
      <c r="N4258" s="657" t="s">
        <v>123</v>
      </c>
      <c r="O4258" s="646" t="s">
        <v>541</v>
      </c>
    </row>
    <row r="4259" spans="1:15">
      <c r="A4259" s="647">
        <v>4258</v>
      </c>
      <c r="B4259" s="647">
        <v>136900</v>
      </c>
      <c r="C4259" s="646" t="s">
        <v>192</v>
      </c>
      <c r="D4259" s="646">
        <v>101</v>
      </c>
      <c r="F4259" s="654" t="str">
        <f>IF(M4259="R",VLOOKUP(D4259,'Routes and Directions'!$A$2:$D$283,3,FALSE),VLOOKUP(D4259,'Routes and Directions'!$A$2:$D$283,4,FALSE))</f>
        <v>SB</v>
      </c>
      <c r="G4259" s="646" t="s">
        <v>118</v>
      </c>
      <c r="H4259" s="646">
        <v>88.179000000000002</v>
      </c>
      <c r="I4259" s="646">
        <v>92.025000000000006</v>
      </c>
      <c r="K4259" s="646">
        <v>328.37900000000002</v>
      </c>
      <c r="L4259" s="646">
        <v>332.22500000000002</v>
      </c>
      <c r="M4259" s="646" t="s">
        <v>121</v>
      </c>
      <c r="N4259" s="657" t="s">
        <v>123</v>
      </c>
      <c r="O4259" s="646" t="s">
        <v>541</v>
      </c>
    </row>
    <row r="4260" spans="1:15">
      <c r="A4260" s="647">
        <v>4259</v>
      </c>
      <c r="B4260" s="647">
        <v>138700</v>
      </c>
      <c r="C4260" s="646" t="s">
        <v>192</v>
      </c>
      <c r="D4260" s="646">
        <v>101</v>
      </c>
      <c r="F4260" s="654" t="str">
        <f>IF(M4260="R",VLOOKUP(D4260,'Routes and Directions'!$A$2:$D$283,3,FALSE),VLOOKUP(D4260,'Routes and Directions'!$A$2:$D$283,4,FALSE))</f>
        <v>SB</v>
      </c>
      <c r="H4260" s="646">
        <v>91.68</v>
      </c>
      <c r="I4260" s="646">
        <v>101.316</v>
      </c>
      <c r="K4260" s="646">
        <v>332.22500000000002</v>
      </c>
      <c r="L4260" s="646">
        <v>341.86099999999999</v>
      </c>
      <c r="M4260" s="646" t="s">
        <v>121</v>
      </c>
      <c r="N4260" s="657" t="s">
        <v>123</v>
      </c>
      <c r="O4260" s="646" t="s">
        <v>541</v>
      </c>
    </row>
    <row r="4261" spans="1:15">
      <c r="A4261" s="647">
        <v>4260</v>
      </c>
      <c r="B4261" s="647">
        <v>141100</v>
      </c>
      <c r="C4261" s="646" t="s">
        <v>194</v>
      </c>
      <c r="D4261" s="646">
        <v>101</v>
      </c>
      <c r="F4261" s="654" t="str">
        <f>IF(M4261="R",VLOOKUP(D4261,'Routes and Directions'!$A$2:$D$283,3,FALSE),VLOOKUP(D4261,'Routes and Directions'!$A$2:$D$283,4,FALSE))</f>
        <v>SB</v>
      </c>
      <c r="H4261" s="646">
        <v>0</v>
      </c>
      <c r="I4261" s="646">
        <v>0.312</v>
      </c>
      <c r="K4261" s="646">
        <v>341.86099999999999</v>
      </c>
      <c r="L4261" s="646">
        <v>342.173</v>
      </c>
      <c r="M4261" s="646" t="s">
        <v>121</v>
      </c>
      <c r="N4261" s="657" t="s">
        <v>123</v>
      </c>
      <c r="O4261" s="646" t="s">
        <v>541</v>
      </c>
    </row>
    <row r="4262" spans="1:15">
      <c r="A4262" s="647">
        <v>4261</v>
      </c>
      <c r="B4262" s="647">
        <v>141380</v>
      </c>
      <c r="C4262" s="646" t="s">
        <v>194</v>
      </c>
      <c r="D4262" s="646">
        <v>101</v>
      </c>
      <c r="F4262" s="654" t="str">
        <f>IF(M4262="R",VLOOKUP(D4262,'Routes and Directions'!$A$2:$D$283,3,FALSE),VLOOKUP(D4262,'Routes and Directions'!$A$2:$D$283,4,FALSE))</f>
        <v>SB</v>
      </c>
      <c r="H4262" s="646">
        <v>0.312</v>
      </c>
      <c r="I4262" s="646">
        <v>3.2290000000000001</v>
      </c>
      <c r="J4262" s="646" t="s">
        <v>121</v>
      </c>
      <c r="K4262" s="646">
        <v>342.173</v>
      </c>
      <c r="L4262" s="646">
        <v>345.09</v>
      </c>
      <c r="M4262" s="646" t="s">
        <v>121</v>
      </c>
      <c r="N4262" s="657" t="s">
        <v>121</v>
      </c>
      <c r="O4262" s="646" t="s">
        <v>541</v>
      </c>
    </row>
    <row r="4263" spans="1:15">
      <c r="A4263" s="647">
        <v>4262</v>
      </c>
      <c r="B4263" s="647">
        <v>141600</v>
      </c>
      <c r="C4263" s="646" t="s">
        <v>194</v>
      </c>
      <c r="D4263" s="646">
        <v>101</v>
      </c>
      <c r="F4263" s="654" t="str">
        <f>IF(M4263="R",VLOOKUP(D4263,'Routes and Directions'!$A$2:$D$283,3,FALSE),VLOOKUP(D4263,'Routes and Directions'!$A$2:$D$283,4,FALSE))</f>
        <v>SB</v>
      </c>
      <c r="G4263" s="646" t="s">
        <v>118</v>
      </c>
      <c r="H4263" s="646">
        <v>3.2970000000000002</v>
      </c>
      <c r="I4263" s="646">
        <v>4.9249999999999998</v>
      </c>
      <c r="K4263" s="646">
        <v>345.09</v>
      </c>
      <c r="L4263" s="646">
        <v>346.71800000000002</v>
      </c>
      <c r="M4263" s="646" t="s">
        <v>121</v>
      </c>
      <c r="N4263" s="657" t="s">
        <v>123</v>
      </c>
      <c r="O4263" s="646" t="s">
        <v>541</v>
      </c>
    </row>
    <row r="4264" spans="1:15">
      <c r="A4264" s="647">
        <v>4263</v>
      </c>
      <c r="B4264" s="647">
        <v>143110</v>
      </c>
      <c r="C4264" s="646" t="s">
        <v>194</v>
      </c>
      <c r="D4264" s="646">
        <v>101</v>
      </c>
      <c r="F4264" s="654" t="str">
        <f>IF(M4264="R",VLOOKUP(D4264,'Routes and Directions'!$A$2:$D$283,3,FALSE),VLOOKUP(D4264,'Routes and Directions'!$A$2:$D$283,4,FALSE))</f>
        <v>SB</v>
      </c>
      <c r="H4264" s="646">
        <v>4.9249999999999998</v>
      </c>
      <c r="I4264" s="646">
        <v>6.45</v>
      </c>
      <c r="K4264" s="646">
        <v>346.71800000000002</v>
      </c>
      <c r="L4264" s="646">
        <v>348.24299999999999</v>
      </c>
      <c r="M4264" s="646" t="s">
        <v>121</v>
      </c>
      <c r="N4264" s="657" t="s">
        <v>123</v>
      </c>
      <c r="O4264" s="646" t="s">
        <v>541</v>
      </c>
    </row>
    <row r="4265" spans="1:15">
      <c r="A4265" s="647">
        <v>4264</v>
      </c>
      <c r="B4265" s="647">
        <v>143500</v>
      </c>
      <c r="C4265" s="646" t="s">
        <v>194</v>
      </c>
      <c r="D4265" s="646">
        <v>101</v>
      </c>
      <c r="F4265" s="654" t="str">
        <f>IF(M4265="R",VLOOKUP(D4265,'Routes and Directions'!$A$2:$D$283,3,FALSE),VLOOKUP(D4265,'Routes and Directions'!$A$2:$D$283,4,FALSE))</f>
        <v>SB</v>
      </c>
      <c r="G4265" s="646" t="s">
        <v>118</v>
      </c>
      <c r="H4265" s="646">
        <v>6.45</v>
      </c>
      <c r="I4265" s="646">
        <v>7.5060000000000002</v>
      </c>
      <c r="K4265" s="646">
        <v>348.24299999999999</v>
      </c>
      <c r="L4265" s="646">
        <v>349.29899999999998</v>
      </c>
      <c r="M4265" s="646" t="s">
        <v>121</v>
      </c>
      <c r="N4265" s="657" t="s">
        <v>123</v>
      </c>
      <c r="O4265" s="646" t="s">
        <v>541</v>
      </c>
    </row>
    <row r="4266" spans="1:15">
      <c r="A4266" s="647">
        <v>4265</v>
      </c>
      <c r="B4266" s="647">
        <v>143700</v>
      </c>
      <c r="C4266" s="646" t="s">
        <v>194</v>
      </c>
      <c r="D4266" s="646">
        <v>101</v>
      </c>
      <c r="F4266" s="654" t="str">
        <f>IF(M4266="R",VLOOKUP(D4266,'Routes and Directions'!$A$2:$D$283,3,FALSE),VLOOKUP(D4266,'Routes and Directions'!$A$2:$D$283,4,FALSE))</f>
        <v>SB</v>
      </c>
      <c r="H4266" s="646">
        <v>7.5209999999999999</v>
      </c>
      <c r="I4266" s="646">
        <v>7.55</v>
      </c>
      <c r="K4266" s="646">
        <v>349.29899999999998</v>
      </c>
      <c r="L4266" s="646">
        <v>349.32799999999997</v>
      </c>
      <c r="M4266" s="646" t="s">
        <v>121</v>
      </c>
      <c r="N4266" s="657" t="s">
        <v>123</v>
      </c>
      <c r="O4266" s="646" t="s">
        <v>541</v>
      </c>
    </row>
    <row r="4267" spans="1:15">
      <c r="A4267" s="647">
        <v>4266</v>
      </c>
      <c r="B4267" s="647">
        <v>144100</v>
      </c>
      <c r="C4267" s="646" t="s">
        <v>188</v>
      </c>
      <c r="D4267" s="646">
        <v>101</v>
      </c>
      <c r="F4267" s="654" t="str">
        <f>IF(M4267="R",VLOOKUP(D4267,'Routes and Directions'!$A$2:$D$283,3,FALSE),VLOOKUP(D4267,'Routes and Directions'!$A$2:$D$283,4,FALSE))</f>
        <v>SB</v>
      </c>
      <c r="H4267" s="646">
        <v>2.8000000000000001E-2</v>
      </c>
      <c r="I4267" s="646">
        <v>0.48099999999999998</v>
      </c>
      <c r="K4267" s="646">
        <v>349.32799999999997</v>
      </c>
      <c r="L4267" s="646">
        <v>349.78100000000001</v>
      </c>
      <c r="M4267" s="646" t="s">
        <v>121</v>
      </c>
      <c r="N4267" s="657" t="s">
        <v>123</v>
      </c>
      <c r="O4267" s="646" t="s">
        <v>541</v>
      </c>
    </row>
    <row r="4268" spans="1:15">
      <c r="A4268" s="647">
        <v>4267</v>
      </c>
      <c r="B4268" s="647">
        <v>144600</v>
      </c>
      <c r="C4268" s="646" t="s">
        <v>188</v>
      </c>
      <c r="D4268" s="646">
        <v>101</v>
      </c>
      <c r="F4268" s="654" t="str">
        <f>IF(M4268="R",VLOOKUP(D4268,'Routes and Directions'!$A$2:$D$283,3,FALSE),VLOOKUP(D4268,'Routes and Directions'!$A$2:$D$283,4,FALSE))</f>
        <v>SB</v>
      </c>
      <c r="G4268" s="646" t="s">
        <v>118</v>
      </c>
      <c r="H4268" s="646">
        <v>0.48099999999999998</v>
      </c>
      <c r="I4268" s="646">
        <v>1.5229999999999999</v>
      </c>
      <c r="K4268" s="646">
        <v>349.78100000000001</v>
      </c>
      <c r="L4268" s="646">
        <v>350.82299999999998</v>
      </c>
      <c r="M4268" s="646" t="s">
        <v>121</v>
      </c>
      <c r="N4268" s="657" t="s">
        <v>123</v>
      </c>
      <c r="O4268" s="646" t="s">
        <v>541</v>
      </c>
    </row>
    <row r="4269" spans="1:15">
      <c r="A4269" s="647">
        <v>4268</v>
      </c>
      <c r="B4269" s="647">
        <v>145100</v>
      </c>
      <c r="C4269" s="646" t="s">
        <v>188</v>
      </c>
      <c r="D4269" s="646">
        <v>101</v>
      </c>
      <c r="F4269" s="654" t="str">
        <f>IF(M4269="R",VLOOKUP(D4269,'Routes and Directions'!$A$2:$D$283,3,FALSE),VLOOKUP(D4269,'Routes and Directions'!$A$2:$D$283,4,FALSE))</f>
        <v>SB</v>
      </c>
      <c r="H4269" s="646">
        <v>1.5289999999999999</v>
      </c>
      <c r="I4269" s="646">
        <v>4.2270000000000003</v>
      </c>
      <c r="K4269" s="646">
        <v>350.82299999999998</v>
      </c>
      <c r="L4269" s="646">
        <v>353.52100000000002</v>
      </c>
      <c r="M4269" s="646" t="s">
        <v>121</v>
      </c>
      <c r="N4269" s="657" t="s">
        <v>123</v>
      </c>
      <c r="O4269" s="646" t="s">
        <v>541</v>
      </c>
    </row>
    <row r="4270" spans="1:15">
      <c r="A4270" s="647">
        <v>4269</v>
      </c>
      <c r="B4270" s="647">
        <v>145920</v>
      </c>
      <c r="C4270" s="646" t="s">
        <v>188</v>
      </c>
      <c r="D4270" s="646">
        <v>101</v>
      </c>
      <c r="F4270" s="654" t="str">
        <f>IF(M4270="R",VLOOKUP(D4270,'Routes and Directions'!$A$2:$D$283,3,FALSE),VLOOKUP(D4270,'Routes and Directions'!$A$2:$D$283,4,FALSE))</f>
        <v>SB</v>
      </c>
      <c r="G4270" s="646" t="s">
        <v>122</v>
      </c>
      <c r="H4270" s="646">
        <v>4.2140000000000004</v>
      </c>
      <c r="I4270" s="646">
        <v>4.5529999999999999</v>
      </c>
      <c r="K4270" s="646">
        <v>353.52100000000002</v>
      </c>
      <c r="L4270" s="646">
        <v>353.86</v>
      </c>
      <c r="M4270" s="646" t="s">
        <v>121</v>
      </c>
      <c r="N4270" s="657" t="s">
        <v>123</v>
      </c>
      <c r="O4270" s="646" t="s">
        <v>541</v>
      </c>
    </row>
    <row r="4271" spans="1:15">
      <c r="A4271" s="647">
        <v>4270</v>
      </c>
      <c r="B4271" s="647">
        <v>146020</v>
      </c>
      <c r="C4271" s="646" t="s">
        <v>188</v>
      </c>
      <c r="D4271" s="646">
        <v>101</v>
      </c>
      <c r="F4271" s="654" t="str">
        <f>IF(M4271="R",VLOOKUP(D4271,'Routes and Directions'!$A$2:$D$283,3,FALSE),VLOOKUP(D4271,'Routes and Directions'!$A$2:$D$283,4,FALSE))</f>
        <v>SB</v>
      </c>
      <c r="G4271" s="646" t="s">
        <v>118</v>
      </c>
      <c r="H4271" s="646">
        <v>4.5529999999999999</v>
      </c>
      <c r="I4271" s="646">
        <v>29.122</v>
      </c>
      <c r="K4271" s="646">
        <v>353.86</v>
      </c>
      <c r="L4271" s="646">
        <v>378.42899999999997</v>
      </c>
      <c r="M4271" s="646" t="s">
        <v>121</v>
      </c>
      <c r="N4271" s="657" t="s">
        <v>123</v>
      </c>
      <c r="O4271" s="646" t="s">
        <v>541</v>
      </c>
    </row>
    <row r="4272" spans="1:15">
      <c r="A4272" s="647">
        <v>4271</v>
      </c>
      <c r="B4272" s="647">
        <v>155250</v>
      </c>
      <c r="C4272" s="646" t="s">
        <v>188</v>
      </c>
      <c r="D4272" s="646">
        <v>101</v>
      </c>
      <c r="F4272" s="654" t="str">
        <f>IF(M4272="R",VLOOKUP(D4272,'Routes and Directions'!$A$2:$D$283,3,FALSE),VLOOKUP(D4272,'Routes and Directions'!$A$2:$D$283,4,FALSE))</f>
        <v>SB</v>
      </c>
      <c r="H4272" s="646">
        <v>28.76</v>
      </c>
      <c r="I4272" s="646">
        <v>35.344999999999999</v>
      </c>
      <c r="K4272" s="646">
        <v>378.42899999999997</v>
      </c>
      <c r="L4272" s="646">
        <v>385.01400000000001</v>
      </c>
      <c r="M4272" s="646" t="s">
        <v>121</v>
      </c>
      <c r="N4272" s="657" t="s">
        <v>123</v>
      </c>
      <c r="O4272" s="646" t="s">
        <v>541</v>
      </c>
    </row>
    <row r="4273" spans="1:15">
      <c r="A4273" s="647">
        <v>4272</v>
      </c>
      <c r="B4273" s="647">
        <v>158550</v>
      </c>
      <c r="C4273" s="646" t="s">
        <v>188</v>
      </c>
      <c r="D4273" s="646">
        <v>101</v>
      </c>
      <c r="F4273" s="654" t="str">
        <f>IF(M4273="R",VLOOKUP(D4273,'Routes and Directions'!$A$2:$D$283,3,FALSE),VLOOKUP(D4273,'Routes and Directions'!$A$2:$D$283,4,FALSE))</f>
        <v>SB</v>
      </c>
      <c r="G4273" s="646" t="s">
        <v>118</v>
      </c>
      <c r="H4273" s="646">
        <v>35.344999999999999</v>
      </c>
      <c r="I4273" s="646">
        <v>36.369</v>
      </c>
      <c r="K4273" s="646">
        <v>385.01400000000001</v>
      </c>
      <c r="L4273" s="646">
        <v>386.03800000000001</v>
      </c>
      <c r="M4273" s="646" t="s">
        <v>121</v>
      </c>
      <c r="N4273" s="657" t="s">
        <v>123</v>
      </c>
      <c r="O4273" s="646" t="s">
        <v>541</v>
      </c>
    </row>
    <row r="4274" spans="1:15">
      <c r="A4274" s="647">
        <v>4273</v>
      </c>
      <c r="B4274" s="647">
        <v>160000</v>
      </c>
      <c r="C4274" s="646" t="s">
        <v>188</v>
      </c>
      <c r="D4274" s="646">
        <v>101</v>
      </c>
      <c r="F4274" s="654" t="str">
        <f>IF(M4274="R",VLOOKUP(D4274,'Routes and Directions'!$A$2:$D$283,3,FALSE),VLOOKUP(D4274,'Routes and Directions'!$A$2:$D$283,4,FALSE))</f>
        <v>SB</v>
      </c>
      <c r="H4274" s="646">
        <v>36.365000000000002</v>
      </c>
      <c r="I4274" s="646">
        <v>52.55</v>
      </c>
      <c r="K4274" s="646">
        <v>386.03800000000001</v>
      </c>
      <c r="L4274" s="646">
        <v>402.22300000000001</v>
      </c>
      <c r="M4274" s="646" t="s">
        <v>121</v>
      </c>
      <c r="N4274" s="657" t="s">
        <v>123</v>
      </c>
      <c r="O4274" s="646" t="s">
        <v>541</v>
      </c>
    </row>
    <row r="4275" spans="1:15">
      <c r="A4275" s="647">
        <v>4274</v>
      </c>
      <c r="B4275" s="647">
        <v>170600</v>
      </c>
      <c r="C4275" s="646" t="s">
        <v>190</v>
      </c>
      <c r="D4275" s="646">
        <v>101</v>
      </c>
      <c r="F4275" s="654" t="str">
        <f>IF(M4275="R",VLOOKUP(D4275,'Routes and Directions'!$A$2:$D$283,3,FALSE),VLOOKUP(D4275,'Routes and Directions'!$A$2:$D$283,4,FALSE))</f>
        <v>SB</v>
      </c>
      <c r="H4275" s="646">
        <v>0</v>
      </c>
      <c r="I4275" s="646">
        <v>20.074999999999999</v>
      </c>
      <c r="K4275" s="646">
        <v>402.22300000000001</v>
      </c>
      <c r="L4275" s="646">
        <v>422.298</v>
      </c>
      <c r="M4275" s="646" t="s">
        <v>121</v>
      </c>
      <c r="N4275" s="657" t="s">
        <v>123</v>
      </c>
      <c r="O4275" s="646" t="s">
        <v>541</v>
      </c>
    </row>
    <row r="4276" spans="1:15">
      <c r="A4276" s="647">
        <v>4275</v>
      </c>
      <c r="B4276" s="647">
        <v>182950</v>
      </c>
      <c r="C4276" s="646" t="s">
        <v>190</v>
      </c>
      <c r="D4276" s="646">
        <v>101</v>
      </c>
      <c r="F4276" s="654" t="str">
        <f>IF(M4276="R",VLOOKUP(D4276,'Routes and Directions'!$A$2:$D$283,3,FALSE),VLOOKUP(D4276,'Routes and Directions'!$A$2:$D$283,4,FALSE))</f>
        <v>SB</v>
      </c>
      <c r="G4276" s="646" t="s">
        <v>118</v>
      </c>
      <c r="H4276" s="646">
        <v>20.074999999999999</v>
      </c>
      <c r="I4276" s="646">
        <v>21.184999999999999</v>
      </c>
      <c r="K4276" s="646">
        <v>422.298</v>
      </c>
      <c r="L4276" s="646">
        <v>423.40800000000002</v>
      </c>
      <c r="M4276" s="646" t="s">
        <v>121</v>
      </c>
      <c r="N4276" s="657" t="s">
        <v>123</v>
      </c>
      <c r="O4276" s="646" t="s">
        <v>541</v>
      </c>
    </row>
    <row r="4277" spans="1:15">
      <c r="A4277" s="647">
        <v>4276</v>
      </c>
      <c r="B4277" s="647">
        <v>184005</v>
      </c>
      <c r="C4277" s="646" t="s">
        <v>190</v>
      </c>
      <c r="D4277" s="646">
        <v>101</v>
      </c>
      <c r="F4277" s="654" t="str">
        <f>IF(M4277="R",VLOOKUP(D4277,'Routes and Directions'!$A$2:$D$283,3,FALSE),VLOOKUP(D4277,'Routes and Directions'!$A$2:$D$283,4,FALSE))</f>
        <v>SB</v>
      </c>
      <c r="H4277" s="646">
        <v>21.184999999999999</v>
      </c>
      <c r="I4277" s="646">
        <v>26.106999999999999</v>
      </c>
      <c r="K4277" s="646">
        <v>423.40800000000002</v>
      </c>
      <c r="L4277" s="646">
        <v>428.33</v>
      </c>
      <c r="M4277" s="646" t="s">
        <v>121</v>
      </c>
      <c r="N4277" s="657" t="s">
        <v>123</v>
      </c>
      <c r="O4277" s="646" t="s">
        <v>541</v>
      </c>
    </row>
    <row r="4278" spans="1:15">
      <c r="A4278" s="647">
        <v>4277</v>
      </c>
      <c r="B4278" s="647">
        <v>187300</v>
      </c>
      <c r="C4278" s="646" t="s">
        <v>187</v>
      </c>
      <c r="D4278" s="646">
        <v>101</v>
      </c>
      <c r="F4278" s="654" t="str">
        <f>IF(M4278="R",VLOOKUP(D4278,'Routes and Directions'!$A$2:$D$283,3,FALSE),VLOOKUP(D4278,'Routes and Directions'!$A$2:$D$283,4,FALSE))</f>
        <v>SB</v>
      </c>
      <c r="H4278" s="646">
        <v>0</v>
      </c>
      <c r="I4278" s="646">
        <v>4.2409999999999997</v>
      </c>
      <c r="K4278" s="646">
        <v>428.33</v>
      </c>
      <c r="L4278" s="646">
        <v>432.57100000000003</v>
      </c>
      <c r="M4278" s="646" t="s">
        <v>121</v>
      </c>
      <c r="N4278" s="657" t="s">
        <v>123</v>
      </c>
      <c r="O4278" s="646" t="s">
        <v>541</v>
      </c>
    </row>
    <row r="4279" spans="1:15">
      <c r="A4279" s="647">
        <v>4278</v>
      </c>
      <c r="B4279" s="647">
        <v>193960</v>
      </c>
      <c r="C4279" s="646" t="s">
        <v>187</v>
      </c>
      <c r="D4279" s="646">
        <v>101</v>
      </c>
      <c r="F4279" s="654" t="str">
        <f>IF(M4279="R",VLOOKUP(D4279,'Routes and Directions'!$A$2:$D$283,3,FALSE),VLOOKUP(D4279,'Routes and Directions'!$A$2:$D$283,4,FALSE))</f>
        <v>SB</v>
      </c>
      <c r="G4279" s="646" t="s">
        <v>118</v>
      </c>
      <c r="H4279" s="646">
        <v>4.2409999999999997</v>
      </c>
      <c r="I4279" s="646">
        <v>4.6340000000000003</v>
      </c>
      <c r="J4279" s="646" t="s">
        <v>121</v>
      </c>
      <c r="K4279" s="646">
        <v>432.57100000000003</v>
      </c>
      <c r="L4279" s="646">
        <v>432.964</v>
      </c>
      <c r="M4279" s="646" t="s">
        <v>121</v>
      </c>
      <c r="N4279" s="657" t="s">
        <v>121</v>
      </c>
      <c r="O4279" s="646" t="s">
        <v>541</v>
      </c>
    </row>
    <row r="4280" spans="1:15">
      <c r="A4280" s="647">
        <v>4279</v>
      </c>
      <c r="B4280" s="647">
        <v>195300</v>
      </c>
      <c r="C4280" s="646" t="s">
        <v>187</v>
      </c>
      <c r="D4280" s="646">
        <v>101</v>
      </c>
      <c r="F4280" s="654" t="str">
        <f>IF(M4280="R",VLOOKUP(D4280,'Routes and Directions'!$A$2:$D$283,3,FALSE),VLOOKUP(D4280,'Routes and Directions'!$A$2:$D$283,4,FALSE))</f>
        <v>SB</v>
      </c>
      <c r="G4280" s="646" t="s">
        <v>118</v>
      </c>
      <c r="H4280" s="646">
        <v>4.6879999999999997</v>
      </c>
      <c r="I4280" s="646">
        <v>5.1390000000000002</v>
      </c>
      <c r="K4280" s="646">
        <v>432.964</v>
      </c>
      <c r="L4280" s="646">
        <v>433.41500000000002</v>
      </c>
      <c r="M4280" s="646" t="s">
        <v>121</v>
      </c>
      <c r="N4280" s="657" t="s">
        <v>123</v>
      </c>
      <c r="O4280" s="646" t="s">
        <v>541</v>
      </c>
    </row>
    <row r="4281" spans="1:15">
      <c r="A4281" s="647">
        <v>4280</v>
      </c>
      <c r="B4281" s="647">
        <v>195680</v>
      </c>
      <c r="C4281" s="646" t="s">
        <v>187</v>
      </c>
      <c r="D4281" s="646">
        <v>101</v>
      </c>
      <c r="F4281" s="654" t="str">
        <f>IF(M4281="R",VLOOKUP(D4281,'Routes and Directions'!$A$2:$D$283,3,FALSE),VLOOKUP(D4281,'Routes and Directions'!$A$2:$D$283,4,FALSE))</f>
        <v>SB</v>
      </c>
      <c r="G4281" s="646" t="s">
        <v>122</v>
      </c>
      <c r="H4281" s="646">
        <v>4.4160000000000004</v>
      </c>
      <c r="I4281" s="646">
        <v>4.6909999999999998</v>
      </c>
      <c r="J4281" s="646" t="s">
        <v>121</v>
      </c>
      <c r="K4281" s="646">
        <v>433.41500000000002</v>
      </c>
      <c r="L4281" s="646">
        <v>433.69</v>
      </c>
      <c r="M4281" s="646" t="s">
        <v>121</v>
      </c>
      <c r="N4281" s="657" t="s">
        <v>121</v>
      </c>
      <c r="O4281" s="646" t="s">
        <v>541</v>
      </c>
    </row>
    <row r="4282" spans="1:15">
      <c r="A4282" s="647">
        <v>4281</v>
      </c>
      <c r="B4282" s="647">
        <v>197200</v>
      </c>
      <c r="C4282" s="646" t="s">
        <v>187</v>
      </c>
      <c r="D4282" s="646">
        <v>101</v>
      </c>
      <c r="F4282" s="654" t="str">
        <f>IF(M4282="R",VLOOKUP(D4282,'Routes and Directions'!$A$2:$D$283,3,FALSE),VLOOKUP(D4282,'Routes and Directions'!$A$2:$D$283,4,FALSE))</f>
        <v>SB</v>
      </c>
      <c r="G4282" s="646" t="s">
        <v>122</v>
      </c>
      <c r="H4282" s="646">
        <v>4.6909999999999998</v>
      </c>
      <c r="I4282" s="646">
        <v>5.26</v>
      </c>
      <c r="K4282" s="646">
        <v>433.69</v>
      </c>
      <c r="L4282" s="646">
        <v>434.25900000000001</v>
      </c>
      <c r="M4282" s="646" t="s">
        <v>121</v>
      </c>
      <c r="N4282" s="657" t="s">
        <v>123</v>
      </c>
      <c r="O4282" s="646" t="s">
        <v>541</v>
      </c>
    </row>
    <row r="4283" spans="1:15">
      <c r="A4283" s="647">
        <v>4282</v>
      </c>
      <c r="B4283" s="647">
        <v>197400</v>
      </c>
      <c r="C4283" s="646" t="s">
        <v>187</v>
      </c>
      <c r="D4283" s="646">
        <v>101</v>
      </c>
      <c r="F4283" s="654" t="str">
        <f>IF(M4283="R",VLOOKUP(D4283,'Routes and Directions'!$A$2:$D$283,3,FALSE),VLOOKUP(D4283,'Routes and Directions'!$A$2:$D$283,4,FALSE))</f>
        <v>SB</v>
      </c>
      <c r="H4283" s="646">
        <v>5.26</v>
      </c>
      <c r="I4283" s="646">
        <v>5.3220000000000001</v>
      </c>
      <c r="K4283" s="646">
        <v>434.25900000000001</v>
      </c>
      <c r="L4283" s="646">
        <v>434.32100000000003</v>
      </c>
      <c r="M4283" s="646" t="s">
        <v>121</v>
      </c>
      <c r="N4283" s="657" t="s">
        <v>123</v>
      </c>
      <c r="O4283" s="646" t="s">
        <v>541</v>
      </c>
    </row>
    <row r="4284" spans="1:15">
      <c r="A4284" s="647">
        <v>4283</v>
      </c>
      <c r="B4284" s="647">
        <v>197500</v>
      </c>
      <c r="C4284" s="646" t="s">
        <v>187</v>
      </c>
      <c r="D4284" s="646">
        <v>101</v>
      </c>
      <c r="F4284" s="654" t="str">
        <f>IF(M4284="R",VLOOKUP(D4284,'Routes and Directions'!$A$2:$D$283,3,FALSE),VLOOKUP(D4284,'Routes and Directions'!$A$2:$D$283,4,FALSE))</f>
        <v>SB</v>
      </c>
      <c r="H4284" s="646">
        <v>5.3520000000000003</v>
      </c>
      <c r="I4284" s="646">
        <v>8.234</v>
      </c>
      <c r="K4284" s="646">
        <v>434.32100000000003</v>
      </c>
      <c r="L4284" s="646">
        <v>437.20299999999997</v>
      </c>
      <c r="M4284" s="646" t="s">
        <v>121</v>
      </c>
      <c r="N4284" s="657" t="s">
        <v>123</v>
      </c>
      <c r="O4284" s="646" t="s">
        <v>541</v>
      </c>
    </row>
    <row r="4285" spans="1:15">
      <c r="A4285" s="647">
        <v>4284</v>
      </c>
      <c r="B4285" s="647">
        <v>198090</v>
      </c>
      <c r="C4285" s="646" t="s">
        <v>187</v>
      </c>
      <c r="D4285" s="646">
        <v>101</v>
      </c>
      <c r="F4285" s="654" t="str">
        <f>IF(M4285="R",VLOOKUP(D4285,'Routes and Directions'!$A$2:$D$283,3,FALSE),VLOOKUP(D4285,'Routes and Directions'!$A$2:$D$283,4,FALSE))</f>
        <v>SB</v>
      </c>
      <c r="H4285" s="646">
        <v>8.234</v>
      </c>
      <c r="I4285" s="646">
        <v>8.3989999999999991</v>
      </c>
      <c r="J4285" s="646" t="s">
        <v>121</v>
      </c>
      <c r="K4285" s="646">
        <v>437.20299999999997</v>
      </c>
      <c r="L4285" s="646">
        <v>437.36799999999999</v>
      </c>
      <c r="M4285" s="646" t="s">
        <v>121</v>
      </c>
      <c r="N4285" s="657" t="s">
        <v>121</v>
      </c>
      <c r="O4285" s="646" t="s">
        <v>541</v>
      </c>
    </row>
    <row r="4286" spans="1:15">
      <c r="A4286" s="647">
        <v>4285</v>
      </c>
      <c r="B4286" s="647">
        <v>198130</v>
      </c>
      <c r="C4286" s="646" t="s">
        <v>187</v>
      </c>
      <c r="D4286" s="646">
        <v>101</v>
      </c>
      <c r="F4286" s="654" t="str">
        <f>IF(M4286="R",VLOOKUP(D4286,'Routes and Directions'!$A$2:$D$283,3,FALSE),VLOOKUP(D4286,'Routes and Directions'!$A$2:$D$283,4,FALSE))</f>
        <v>SB</v>
      </c>
      <c r="H4286" s="646">
        <v>8.44</v>
      </c>
      <c r="I4286" s="646">
        <v>9.4</v>
      </c>
      <c r="K4286" s="646">
        <v>437.36799999999999</v>
      </c>
      <c r="L4286" s="646">
        <v>438.32799999999997</v>
      </c>
      <c r="M4286" s="646" t="s">
        <v>121</v>
      </c>
      <c r="N4286" s="657" t="s">
        <v>123</v>
      </c>
      <c r="O4286" s="646" t="s">
        <v>541</v>
      </c>
    </row>
    <row r="4287" spans="1:15">
      <c r="A4287" s="647">
        <v>4286</v>
      </c>
      <c r="B4287" s="647">
        <v>198300</v>
      </c>
      <c r="C4287" s="646" t="s">
        <v>187</v>
      </c>
      <c r="D4287" s="646">
        <v>101</v>
      </c>
      <c r="F4287" s="654" t="str">
        <f>IF(M4287="R",VLOOKUP(D4287,'Routes and Directions'!$A$2:$D$283,3,FALSE),VLOOKUP(D4287,'Routes and Directions'!$A$2:$D$283,4,FALSE))</f>
        <v>SB</v>
      </c>
      <c r="H4287" s="646">
        <v>9.4</v>
      </c>
      <c r="I4287" s="646">
        <v>11.182</v>
      </c>
      <c r="K4287" s="646">
        <v>438.32799999999997</v>
      </c>
      <c r="L4287" s="646">
        <v>440.11</v>
      </c>
      <c r="M4287" s="646" t="s">
        <v>121</v>
      </c>
      <c r="N4287" s="657" t="s">
        <v>115</v>
      </c>
      <c r="O4287" s="646" t="s">
        <v>541</v>
      </c>
    </row>
    <row r="4288" spans="1:15">
      <c r="A4288" s="647">
        <v>4287</v>
      </c>
      <c r="B4288" s="647">
        <v>198900</v>
      </c>
      <c r="C4288" s="646" t="s">
        <v>185</v>
      </c>
      <c r="D4288" s="646">
        <v>101</v>
      </c>
      <c r="F4288" s="654" t="str">
        <f>IF(M4288="R",VLOOKUP(D4288,'Routes and Directions'!$A$2:$D$283,3,FALSE),VLOOKUP(D4288,'Routes and Directions'!$A$2:$D$283,4,FALSE))</f>
        <v>SB</v>
      </c>
      <c r="G4288" s="646" t="s">
        <v>121</v>
      </c>
      <c r="H4288" s="646">
        <v>0</v>
      </c>
      <c r="I4288" s="646">
        <v>0.495</v>
      </c>
      <c r="K4288" s="646">
        <v>440.11</v>
      </c>
      <c r="L4288" s="646">
        <v>440.60500000000002</v>
      </c>
      <c r="M4288" s="646" t="s">
        <v>121</v>
      </c>
      <c r="N4288" s="657" t="s">
        <v>115</v>
      </c>
      <c r="O4288" s="646" t="s">
        <v>541</v>
      </c>
    </row>
    <row r="4289" spans="1:15">
      <c r="A4289" s="647">
        <v>4288</v>
      </c>
      <c r="B4289" s="647">
        <v>199100</v>
      </c>
      <c r="C4289" s="646" t="s">
        <v>185</v>
      </c>
      <c r="D4289" s="646">
        <v>101</v>
      </c>
      <c r="F4289" s="654" t="str">
        <f>IF(M4289="R",VLOOKUP(D4289,'Routes and Directions'!$A$2:$D$283,3,FALSE),VLOOKUP(D4289,'Routes and Directions'!$A$2:$D$283,4,FALSE))</f>
        <v>SB</v>
      </c>
      <c r="H4289" s="646">
        <v>0</v>
      </c>
      <c r="I4289" s="646">
        <v>20.178000000000001</v>
      </c>
      <c r="K4289" s="646">
        <v>440.60500000000002</v>
      </c>
      <c r="L4289" s="646">
        <v>460.78300000000002</v>
      </c>
      <c r="M4289" s="646" t="s">
        <v>121</v>
      </c>
      <c r="N4289" s="657" t="s">
        <v>123</v>
      </c>
      <c r="O4289" s="646" t="s">
        <v>541</v>
      </c>
    </row>
    <row r="4290" spans="1:15">
      <c r="A4290" s="647">
        <v>4289</v>
      </c>
      <c r="B4290" s="647">
        <v>216940</v>
      </c>
      <c r="C4290" s="646" t="s">
        <v>185</v>
      </c>
      <c r="D4290" s="646">
        <v>101</v>
      </c>
      <c r="F4290" s="654" t="str">
        <f>IF(M4290="R",VLOOKUP(D4290,'Routes and Directions'!$A$2:$D$283,3,FALSE),VLOOKUP(D4290,'Routes and Directions'!$A$2:$D$283,4,FALSE))</f>
        <v>SB</v>
      </c>
      <c r="G4290" s="646" t="s">
        <v>118</v>
      </c>
      <c r="H4290" s="646">
        <v>20.178000000000001</v>
      </c>
      <c r="I4290" s="646">
        <v>23.271999999999998</v>
      </c>
      <c r="K4290" s="646">
        <v>460.78300000000002</v>
      </c>
      <c r="L4290" s="646">
        <v>463.87700000000001</v>
      </c>
      <c r="M4290" s="646" t="s">
        <v>121</v>
      </c>
      <c r="N4290" s="657" t="s">
        <v>123</v>
      </c>
      <c r="O4290" s="646" t="s">
        <v>541</v>
      </c>
    </row>
    <row r="4291" spans="1:15">
      <c r="A4291" s="647">
        <v>4290</v>
      </c>
      <c r="B4291" s="647">
        <v>218616</v>
      </c>
      <c r="C4291" s="646" t="s">
        <v>185</v>
      </c>
      <c r="D4291" s="646">
        <v>101</v>
      </c>
      <c r="F4291" s="654" t="str">
        <f>IF(M4291="R",VLOOKUP(D4291,'Routes and Directions'!$A$2:$D$283,3,FALSE),VLOOKUP(D4291,'Routes and Directions'!$A$2:$D$283,4,FALSE))</f>
        <v>SB</v>
      </c>
      <c r="H4291" s="646">
        <v>23.47</v>
      </c>
      <c r="I4291" s="646">
        <v>27.626999999999999</v>
      </c>
      <c r="K4291" s="646">
        <v>463.87700000000001</v>
      </c>
      <c r="L4291" s="646">
        <v>468.03399999999999</v>
      </c>
      <c r="M4291" s="646" t="s">
        <v>121</v>
      </c>
      <c r="N4291" s="657" t="s">
        <v>123</v>
      </c>
      <c r="O4291" s="646" t="s">
        <v>541</v>
      </c>
    </row>
    <row r="4292" spans="1:15">
      <c r="A4292" s="647">
        <v>4291</v>
      </c>
      <c r="B4292" s="647">
        <v>219300</v>
      </c>
      <c r="C4292" s="646" t="s">
        <v>191</v>
      </c>
      <c r="D4292" s="646">
        <v>101</v>
      </c>
      <c r="F4292" s="654" t="str">
        <f>IF(M4292="R",VLOOKUP(D4292,'Routes and Directions'!$A$2:$D$283,3,FALSE),VLOOKUP(D4292,'Routes and Directions'!$A$2:$D$283,4,FALSE))</f>
        <v>SB</v>
      </c>
      <c r="H4292" s="646">
        <v>0</v>
      </c>
      <c r="I4292" s="646">
        <v>22.131</v>
      </c>
      <c r="K4292" s="646">
        <v>468.03399999999999</v>
      </c>
      <c r="L4292" s="646">
        <v>490.16500000000002</v>
      </c>
      <c r="M4292" s="646" t="s">
        <v>121</v>
      </c>
      <c r="N4292" s="657" t="s">
        <v>123</v>
      </c>
      <c r="O4292" s="646" t="s">
        <v>541</v>
      </c>
    </row>
    <row r="4293" spans="1:15">
      <c r="A4293" s="647">
        <v>4292</v>
      </c>
      <c r="B4293" s="647">
        <v>230800</v>
      </c>
      <c r="C4293" s="646" t="s">
        <v>191</v>
      </c>
      <c r="D4293" s="646">
        <v>101</v>
      </c>
      <c r="F4293" s="654" t="str">
        <f>IF(M4293="R",VLOOKUP(D4293,'Routes and Directions'!$A$2:$D$283,3,FALSE),VLOOKUP(D4293,'Routes and Directions'!$A$2:$D$283,4,FALSE))</f>
        <v>SB</v>
      </c>
      <c r="H4293" s="646">
        <v>22.138000000000002</v>
      </c>
      <c r="I4293" s="646">
        <v>38.268000000000001</v>
      </c>
      <c r="K4293" s="646">
        <v>490.16500000000002</v>
      </c>
      <c r="L4293" s="646">
        <v>506.29500000000002</v>
      </c>
      <c r="M4293" s="646" t="s">
        <v>121</v>
      </c>
      <c r="N4293" s="657" t="s">
        <v>123</v>
      </c>
      <c r="O4293" s="646" t="s">
        <v>541</v>
      </c>
    </row>
    <row r="4294" spans="1:15">
      <c r="A4294" s="647">
        <v>4293</v>
      </c>
      <c r="B4294" s="647">
        <v>236340</v>
      </c>
      <c r="C4294" s="646" t="s">
        <v>191</v>
      </c>
      <c r="D4294" s="646">
        <v>101</v>
      </c>
      <c r="F4294" s="654" t="str">
        <f>IF(M4294="R",VLOOKUP(D4294,'Routes and Directions'!$A$2:$D$283,3,FALSE),VLOOKUP(D4294,'Routes and Directions'!$A$2:$D$283,4,FALSE))</f>
        <v>SB</v>
      </c>
      <c r="G4294" s="646" t="s">
        <v>118</v>
      </c>
      <c r="H4294" s="659">
        <v>38.177999999999997</v>
      </c>
      <c r="I4294" s="659">
        <v>53.545000000000002</v>
      </c>
      <c r="K4294" s="646">
        <v>506.29500000000002</v>
      </c>
      <c r="L4294" s="646">
        <v>521.66200000000003</v>
      </c>
      <c r="M4294" s="646" t="s">
        <v>121</v>
      </c>
      <c r="N4294" s="657" t="s">
        <v>123</v>
      </c>
      <c r="O4294" s="646" t="s">
        <v>541</v>
      </c>
    </row>
    <row r="4295" spans="1:15">
      <c r="A4295" s="647">
        <v>4294</v>
      </c>
      <c r="B4295" s="647">
        <v>242400</v>
      </c>
      <c r="C4295" s="646" t="s">
        <v>191</v>
      </c>
      <c r="D4295" s="646">
        <v>101</v>
      </c>
      <c r="F4295" s="654" t="str">
        <f>IF(M4295="R",VLOOKUP(D4295,'Routes and Directions'!$A$2:$D$283,3,FALSE),VLOOKUP(D4295,'Routes and Directions'!$A$2:$D$283,4,FALSE))</f>
        <v>SB</v>
      </c>
      <c r="G4295" s="646" t="s">
        <v>118</v>
      </c>
      <c r="H4295" s="659">
        <v>54.201000000000001</v>
      </c>
      <c r="I4295" s="659">
        <v>56.219000000000001</v>
      </c>
      <c r="K4295" s="646">
        <v>521.66200000000003</v>
      </c>
      <c r="L4295" s="646">
        <v>523.67999999999995</v>
      </c>
      <c r="M4295" s="646" t="s">
        <v>121</v>
      </c>
      <c r="N4295" s="657" t="s">
        <v>123</v>
      </c>
      <c r="O4295" s="646" t="s">
        <v>541</v>
      </c>
    </row>
    <row r="4296" spans="1:15">
      <c r="A4296" s="647">
        <v>4295</v>
      </c>
      <c r="B4296" s="647">
        <v>243000</v>
      </c>
      <c r="C4296" s="646" t="s">
        <v>164</v>
      </c>
      <c r="D4296" s="646">
        <v>101</v>
      </c>
      <c r="F4296" s="654" t="str">
        <f>IF(M4296="R",VLOOKUP(D4296,'Routes and Directions'!$A$2:$D$283,3,FALSE),VLOOKUP(D4296,'Routes and Directions'!$A$2:$D$283,4,FALSE))</f>
        <v>SB</v>
      </c>
      <c r="G4296" s="646" t="s">
        <v>118</v>
      </c>
      <c r="H4296" s="646">
        <v>0.10299999999999999</v>
      </c>
      <c r="I4296" s="646">
        <v>0.84399999999999997</v>
      </c>
      <c r="K4296" s="646">
        <v>523.67999999999995</v>
      </c>
      <c r="L4296" s="646">
        <v>524.42100000000005</v>
      </c>
      <c r="M4296" s="646" t="s">
        <v>121</v>
      </c>
      <c r="N4296" s="657" t="s">
        <v>123</v>
      </c>
      <c r="O4296" s="646" t="s">
        <v>541</v>
      </c>
    </row>
    <row r="4297" spans="1:15">
      <c r="A4297" s="647">
        <v>4296</v>
      </c>
      <c r="B4297" s="647">
        <v>243830</v>
      </c>
      <c r="C4297" s="646" t="s">
        <v>164</v>
      </c>
      <c r="D4297" s="646">
        <v>101</v>
      </c>
      <c r="F4297" s="654" t="str">
        <f>IF(M4297="R",VLOOKUP(D4297,'Routes and Directions'!$A$2:$D$283,3,FALSE),VLOOKUP(D4297,'Routes and Directions'!$A$2:$D$283,4,FALSE))</f>
        <v>SB</v>
      </c>
      <c r="H4297" s="646">
        <v>0.84399999999999997</v>
      </c>
      <c r="I4297" s="646">
        <v>5.6689999999999996</v>
      </c>
      <c r="K4297" s="646">
        <v>524.42100000000005</v>
      </c>
      <c r="L4297" s="646">
        <v>529.24599999999998</v>
      </c>
      <c r="M4297" s="646" t="s">
        <v>121</v>
      </c>
      <c r="N4297" s="657" t="s">
        <v>123</v>
      </c>
      <c r="O4297" s="646" t="s">
        <v>541</v>
      </c>
    </row>
    <row r="4298" spans="1:15">
      <c r="A4298" s="647">
        <v>4297</v>
      </c>
      <c r="B4298" s="647">
        <v>243840</v>
      </c>
      <c r="C4298" s="646" t="s">
        <v>164</v>
      </c>
      <c r="D4298" s="646">
        <v>101</v>
      </c>
      <c r="F4298" s="654" t="str">
        <f>IF(M4298="R",VLOOKUP(D4298,'Routes and Directions'!$A$2:$D$283,3,FALSE),VLOOKUP(D4298,'Routes and Directions'!$A$2:$D$283,4,FALSE))</f>
        <v>SB</v>
      </c>
      <c r="G4298" s="646" t="s">
        <v>118</v>
      </c>
      <c r="H4298" s="646">
        <v>5.6689999999999996</v>
      </c>
      <c r="I4298" s="646">
        <v>6.29</v>
      </c>
      <c r="K4298" s="646">
        <v>529.24599999999998</v>
      </c>
      <c r="L4298" s="646">
        <v>529.86699999999996</v>
      </c>
      <c r="M4298" s="646" t="s">
        <v>121</v>
      </c>
      <c r="N4298" s="657" t="s">
        <v>123</v>
      </c>
      <c r="O4298" s="646" t="s">
        <v>541</v>
      </c>
    </row>
    <row r="4299" spans="1:15">
      <c r="A4299" s="647">
        <v>4298</v>
      </c>
      <c r="B4299" s="647">
        <v>243850</v>
      </c>
      <c r="C4299" s="646" t="s">
        <v>164</v>
      </c>
      <c r="D4299" s="646">
        <v>101</v>
      </c>
      <c r="F4299" s="654" t="str">
        <f>IF(M4299="R",VLOOKUP(D4299,'Routes and Directions'!$A$2:$D$283,3,FALSE),VLOOKUP(D4299,'Routes and Directions'!$A$2:$D$283,4,FALSE))</f>
        <v>SB</v>
      </c>
      <c r="H4299" s="646">
        <v>6.3120000000000003</v>
      </c>
      <c r="I4299" s="646">
        <v>9.09</v>
      </c>
      <c r="K4299" s="646">
        <v>529.86699999999996</v>
      </c>
      <c r="L4299" s="646">
        <v>532.64499999999998</v>
      </c>
      <c r="M4299" s="646" t="s">
        <v>121</v>
      </c>
      <c r="N4299" s="657" t="s">
        <v>123</v>
      </c>
      <c r="O4299" s="646" t="s">
        <v>541</v>
      </c>
    </row>
    <row r="4300" spans="1:15">
      <c r="A4300" s="647">
        <v>4299</v>
      </c>
      <c r="B4300" s="647">
        <v>243850</v>
      </c>
      <c r="C4300" s="646" t="s">
        <v>164</v>
      </c>
      <c r="D4300" s="646">
        <v>101</v>
      </c>
      <c r="F4300" s="654" t="str">
        <f>IF(M4300="R",VLOOKUP(D4300,'Routes and Directions'!$A$2:$D$283,3,FALSE),VLOOKUP(D4300,'Routes and Directions'!$A$2:$D$283,4,FALSE))</f>
        <v>SB</v>
      </c>
      <c r="H4300" s="646">
        <v>9.09</v>
      </c>
      <c r="I4300" s="646">
        <v>9.4559999999999995</v>
      </c>
      <c r="K4300" s="646">
        <v>532.64499999999998</v>
      </c>
      <c r="L4300" s="646">
        <v>533.01099999999997</v>
      </c>
      <c r="M4300" s="646" t="s">
        <v>121</v>
      </c>
      <c r="N4300" s="657" t="s">
        <v>115</v>
      </c>
      <c r="O4300" s="646" t="s">
        <v>541</v>
      </c>
    </row>
    <row r="4301" spans="1:15">
      <c r="A4301" s="647">
        <v>4300</v>
      </c>
      <c r="B4301" s="647">
        <v>245800</v>
      </c>
      <c r="C4301" s="646" t="s">
        <v>164</v>
      </c>
      <c r="D4301" s="646">
        <v>101</v>
      </c>
      <c r="F4301" s="654" t="str">
        <f>IF(M4301="R",VLOOKUP(D4301,'Routes and Directions'!$A$2:$D$283,3,FALSE),VLOOKUP(D4301,'Routes and Directions'!$A$2:$D$283,4,FALSE))</f>
        <v>SB</v>
      </c>
      <c r="G4301" s="646" t="s">
        <v>118</v>
      </c>
      <c r="H4301" s="646">
        <v>9.4559999999999995</v>
      </c>
      <c r="I4301" s="646">
        <v>9.7059999999999995</v>
      </c>
      <c r="K4301" s="646">
        <v>533.01099999999997</v>
      </c>
      <c r="L4301" s="646">
        <v>533.26099999999997</v>
      </c>
      <c r="M4301" s="646" t="s">
        <v>121</v>
      </c>
      <c r="N4301" s="657" t="s">
        <v>115</v>
      </c>
      <c r="O4301" s="646" t="s">
        <v>541</v>
      </c>
    </row>
    <row r="4302" spans="1:15">
      <c r="A4302" s="647">
        <v>4301</v>
      </c>
      <c r="B4302" s="647">
        <v>246100</v>
      </c>
      <c r="C4302" s="646" t="s">
        <v>164</v>
      </c>
      <c r="D4302" s="646">
        <v>101</v>
      </c>
      <c r="F4302" s="654" t="str">
        <f>IF(M4302="R",VLOOKUP(D4302,'Routes and Directions'!$A$2:$D$283,3,FALSE),VLOOKUP(D4302,'Routes and Directions'!$A$2:$D$283,4,FALSE))</f>
        <v>SB</v>
      </c>
      <c r="H4302" s="646">
        <v>9.7059999999999995</v>
      </c>
      <c r="I4302" s="646">
        <v>10.81</v>
      </c>
      <c r="K4302" s="646">
        <v>533.26099999999997</v>
      </c>
      <c r="L4302" s="646">
        <v>534.36500000000001</v>
      </c>
      <c r="M4302" s="646" t="s">
        <v>121</v>
      </c>
      <c r="N4302" s="657" t="s">
        <v>115</v>
      </c>
      <c r="O4302" s="646" t="s">
        <v>541</v>
      </c>
    </row>
    <row r="4303" spans="1:15">
      <c r="A4303" s="647">
        <v>4302</v>
      </c>
      <c r="B4303" s="647">
        <v>246100</v>
      </c>
      <c r="C4303" s="646" t="s">
        <v>164</v>
      </c>
      <c r="D4303" s="646">
        <v>101</v>
      </c>
      <c r="F4303" s="654" t="str">
        <f>IF(M4303="R",VLOOKUP(D4303,'Routes and Directions'!$A$2:$D$283,3,FALSE),VLOOKUP(D4303,'Routes and Directions'!$A$2:$D$283,4,FALSE))</f>
        <v>SB</v>
      </c>
      <c r="H4303" s="646">
        <v>10.81</v>
      </c>
      <c r="I4303" s="646">
        <v>11.176</v>
      </c>
      <c r="K4303" s="646">
        <v>534.36500000000001</v>
      </c>
      <c r="L4303" s="646">
        <v>534.73099999999999</v>
      </c>
      <c r="M4303" s="646" t="s">
        <v>121</v>
      </c>
      <c r="N4303" s="657" t="s">
        <v>123</v>
      </c>
      <c r="O4303" s="646" t="s">
        <v>541</v>
      </c>
    </row>
    <row r="4304" spans="1:15">
      <c r="A4304" s="647">
        <v>4303</v>
      </c>
      <c r="B4304" s="647">
        <v>246100</v>
      </c>
      <c r="C4304" s="646" t="s">
        <v>164</v>
      </c>
      <c r="D4304" s="646">
        <v>101</v>
      </c>
      <c r="F4304" s="654" t="str">
        <f>IF(M4304="R",VLOOKUP(D4304,'Routes and Directions'!$A$2:$D$283,3,FALSE),VLOOKUP(D4304,'Routes and Directions'!$A$2:$D$283,4,FALSE))</f>
        <v>SB</v>
      </c>
      <c r="H4304" s="646">
        <v>11.176</v>
      </c>
      <c r="I4304" s="646">
        <v>17.579999999999998</v>
      </c>
      <c r="K4304" s="646">
        <v>534.73099999999999</v>
      </c>
      <c r="L4304" s="646">
        <v>541.13499999999999</v>
      </c>
      <c r="M4304" s="646" t="s">
        <v>121</v>
      </c>
      <c r="N4304" s="657" t="s">
        <v>115</v>
      </c>
      <c r="O4304" s="646" t="s">
        <v>541</v>
      </c>
    </row>
    <row r="4305" spans="1:15">
      <c r="A4305" s="647">
        <v>4304</v>
      </c>
      <c r="B4305" s="647">
        <v>246100</v>
      </c>
      <c r="C4305" s="646" t="s">
        <v>164</v>
      </c>
      <c r="D4305" s="646">
        <v>101</v>
      </c>
      <c r="F4305" s="654" t="str">
        <f>IF(M4305="R",VLOOKUP(D4305,'Routes and Directions'!$A$2:$D$283,3,FALSE),VLOOKUP(D4305,'Routes and Directions'!$A$2:$D$283,4,FALSE))</f>
        <v>SB</v>
      </c>
      <c r="H4305" s="646">
        <v>17.579999999999998</v>
      </c>
      <c r="I4305" s="646">
        <v>21.036999999999999</v>
      </c>
      <c r="K4305" s="646">
        <v>541.13499999999999</v>
      </c>
      <c r="L4305" s="646">
        <v>544.59199999999998</v>
      </c>
      <c r="M4305" s="646" t="s">
        <v>121</v>
      </c>
      <c r="N4305" s="657" t="s">
        <v>123</v>
      </c>
      <c r="O4305" s="646" t="s">
        <v>541</v>
      </c>
    </row>
    <row r="4306" spans="1:15">
      <c r="A4306" s="647">
        <v>4305</v>
      </c>
      <c r="B4306" s="647">
        <v>250500</v>
      </c>
      <c r="C4306" s="646" t="s">
        <v>164</v>
      </c>
      <c r="D4306" s="646">
        <v>101</v>
      </c>
      <c r="F4306" s="654" t="str">
        <f>IF(M4306="R",VLOOKUP(D4306,'Routes and Directions'!$A$2:$D$283,3,FALSE),VLOOKUP(D4306,'Routes and Directions'!$A$2:$D$283,4,FALSE))</f>
        <v>SB</v>
      </c>
      <c r="G4306" s="646" t="s">
        <v>118</v>
      </c>
      <c r="H4306" s="646">
        <v>21.036999999999999</v>
      </c>
      <c r="I4306" s="646">
        <v>26.42</v>
      </c>
      <c r="K4306" s="646">
        <v>544.59199999999998</v>
      </c>
      <c r="L4306" s="646">
        <v>549.97500000000002</v>
      </c>
      <c r="M4306" s="646" t="s">
        <v>121</v>
      </c>
      <c r="N4306" s="657" t="s">
        <v>123</v>
      </c>
      <c r="O4306" s="646" t="s">
        <v>541</v>
      </c>
    </row>
    <row r="4307" spans="1:15">
      <c r="A4307" s="647">
        <v>4306</v>
      </c>
      <c r="B4307" s="647">
        <v>253800</v>
      </c>
      <c r="C4307" s="646" t="s">
        <v>164</v>
      </c>
      <c r="D4307" s="646">
        <v>101</v>
      </c>
      <c r="F4307" s="654" t="str">
        <f>IF(M4307="R",VLOOKUP(D4307,'Routes and Directions'!$A$2:$D$283,3,FALSE),VLOOKUP(D4307,'Routes and Directions'!$A$2:$D$283,4,FALSE))</f>
        <v>SB</v>
      </c>
      <c r="H4307" s="646">
        <v>26.24</v>
      </c>
      <c r="I4307" s="646">
        <v>31.065999999999999</v>
      </c>
      <c r="K4307" s="646">
        <v>549.97500000000002</v>
      </c>
      <c r="L4307" s="646">
        <v>554.80100000000004</v>
      </c>
      <c r="M4307" s="646" t="s">
        <v>121</v>
      </c>
      <c r="N4307" s="657" t="s">
        <v>123</v>
      </c>
      <c r="O4307" s="646" t="s">
        <v>541</v>
      </c>
    </row>
    <row r="4308" spans="1:15">
      <c r="A4308" s="647">
        <v>4307</v>
      </c>
      <c r="B4308" s="647">
        <v>256400</v>
      </c>
      <c r="C4308" s="646" t="s">
        <v>164</v>
      </c>
      <c r="D4308" s="646">
        <v>101</v>
      </c>
      <c r="F4308" s="654" t="str">
        <f>IF(M4308="R",VLOOKUP(D4308,'Routes and Directions'!$A$2:$D$283,3,FALSE),VLOOKUP(D4308,'Routes and Directions'!$A$2:$D$283,4,FALSE))</f>
        <v>SB</v>
      </c>
      <c r="G4308" s="646" t="s">
        <v>118</v>
      </c>
      <c r="H4308" s="646">
        <v>31.065999999999999</v>
      </c>
      <c r="I4308" s="646">
        <v>36.164000000000001</v>
      </c>
      <c r="K4308" s="646">
        <v>554.80100000000004</v>
      </c>
      <c r="L4308" s="646">
        <v>559.899</v>
      </c>
      <c r="M4308" s="646" t="s">
        <v>121</v>
      </c>
      <c r="N4308" s="657" t="s">
        <v>123</v>
      </c>
      <c r="O4308" s="646" t="s">
        <v>541</v>
      </c>
    </row>
    <row r="4309" spans="1:15">
      <c r="A4309" s="647">
        <v>4308</v>
      </c>
      <c r="B4309" s="647">
        <v>257450</v>
      </c>
      <c r="C4309" s="646" t="s">
        <v>164</v>
      </c>
      <c r="D4309" s="646">
        <v>101</v>
      </c>
      <c r="F4309" s="654" t="str">
        <f>IF(M4309="R",VLOOKUP(D4309,'Routes and Directions'!$A$2:$D$283,3,FALSE),VLOOKUP(D4309,'Routes and Directions'!$A$2:$D$283,4,FALSE))</f>
        <v>SB</v>
      </c>
      <c r="H4309" s="646">
        <v>36.164000000000001</v>
      </c>
      <c r="I4309" s="646">
        <v>42.463000000000001</v>
      </c>
      <c r="K4309" s="646">
        <v>559.899</v>
      </c>
      <c r="L4309" s="646">
        <v>566.19799999999998</v>
      </c>
      <c r="M4309" s="646" t="s">
        <v>121</v>
      </c>
      <c r="N4309" s="657" t="s">
        <v>123</v>
      </c>
      <c r="O4309" s="646" t="s">
        <v>541</v>
      </c>
    </row>
    <row r="4310" spans="1:15">
      <c r="A4310" s="647">
        <v>4309</v>
      </c>
      <c r="B4310" s="647">
        <v>258200</v>
      </c>
      <c r="C4310" s="646" t="s">
        <v>164</v>
      </c>
      <c r="D4310" s="646">
        <v>101</v>
      </c>
      <c r="F4310" s="654" t="str">
        <f>IF(M4310="R",VLOOKUP(D4310,'Routes and Directions'!$A$2:$D$283,3,FALSE),VLOOKUP(D4310,'Routes and Directions'!$A$2:$D$283,4,FALSE))</f>
        <v>SB</v>
      </c>
      <c r="G4310" s="646" t="s">
        <v>118</v>
      </c>
      <c r="H4310" s="646">
        <v>42.463000000000001</v>
      </c>
      <c r="I4310" s="646">
        <v>43.5</v>
      </c>
      <c r="K4310" s="646">
        <v>566.19799999999998</v>
      </c>
      <c r="L4310" s="646">
        <v>567.23500000000001</v>
      </c>
      <c r="M4310" s="646" t="s">
        <v>121</v>
      </c>
      <c r="N4310" s="657" t="s">
        <v>123</v>
      </c>
      <c r="O4310" s="646" t="s">
        <v>541</v>
      </c>
    </row>
    <row r="4311" spans="1:15">
      <c r="A4311" s="647">
        <v>4310</v>
      </c>
      <c r="B4311" s="647">
        <v>258500</v>
      </c>
      <c r="C4311" s="646" t="s">
        <v>164</v>
      </c>
      <c r="D4311" s="646">
        <v>101</v>
      </c>
      <c r="F4311" s="654" t="str">
        <f>IF(M4311="R",VLOOKUP(D4311,'Routes and Directions'!$A$2:$D$283,3,FALSE),VLOOKUP(D4311,'Routes and Directions'!$A$2:$D$283,4,FALSE))</f>
        <v>SB</v>
      </c>
      <c r="G4311" s="646" t="s">
        <v>122</v>
      </c>
      <c r="H4311" s="646">
        <v>43.5</v>
      </c>
      <c r="I4311" s="646">
        <v>44.216000000000001</v>
      </c>
      <c r="K4311" s="646">
        <v>567.23500000000001</v>
      </c>
      <c r="L4311" s="646">
        <v>567.95100000000002</v>
      </c>
      <c r="M4311" s="646" t="s">
        <v>121</v>
      </c>
      <c r="N4311" s="657" t="s">
        <v>115</v>
      </c>
      <c r="O4311" s="646" t="s">
        <v>541</v>
      </c>
    </row>
    <row r="4312" spans="1:15">
      <c r="A4312" s="647">
        <v>4311</v>
      </c>
      <c r="B4312" s="647">
        <v>259100</v>
      </c>
      <c r="C4312" s="646" t="s">
        <v>164</v>
      </c>
      <c r="D4312" s="646">
        <v>101</v>
      </c>
      <c r="F4312" s="654" t="str">
        <f>IF(M4312="R",VLOOKUP(D4312,'Routes and Directions'!$A$2:$D$283,3,FALSE),VLOOKUP(D4312,'Routes and Directions'!$A$2:$D$283,4,FALSE))</f>
        <v>SB</v>
      </c>
      <c r="H4312" s="646">
        <v>44.131</v>
      </c>
      <c r="I4312" s="646">
        <v>46.235999999999997</v>
      </c>
      <c r="K4312" s="646">
        <v>567.95100000000002</v>
      </c>
      <c r="L4312" s="646">
        <v>570.05600000000004</v>
      </c>
      <c r="M4312" s="646" t="s">
        <v>121</v>
      </c>
      <c r="N4312" s="657" t="s">
        <v>115</v>
      </c>
      <c r="O4312" s="646" t="s">
        <v>541</v>
      </c>
    </row>
    <row r="4313" spans="1:15">
      <c r="A4313" s="647">
        <v>4312</v>
      </c>
      <c r="B4313" s="647">
        <v>259100</v>
      </c>
      <c r="C4313" s="646" t="s">
        <v>164</v>
      </c>
      <c r="D4313" s="646">
        <v>101</v>
      </c>
      <c r="F4313" s="654" t="str">
        <f>IF(M4313="R",VLOOKUP(D4313,'Routes and Directions'!$A$2:$D$283,3,FALSE),VLOOKUP(D4313,'Routes and Directions'!$A$2:$D$283,4,FALSE))</f>
        <v>SB</v>
      </c>
      <c r="H4313" s="646">
        <v>46.235999999999997</v>
      </c>
      <c r="I4313" s="646">
        <v>47.274000000000001</v>
      </c>
      <c r="K4313" s="646">
        <v>570.05600000000004</v>
      </c>
      <c r="L4313" s="646">
        <v>571.09400000000005</v>
      </c>
      <c r="M4313" s="646" t="s">
        <v>121</v>
      </c>
      <c r="N4313" s="657" t="s">
        <v>123</v>
      </c>
      <c r="O4313" s="646" t="s">
        <v>541</v>
      </c>
    </row>
    <row r="4314" spans="1:15">
      <c r="A4314" s="647">
        <v>4313</v>
      </c>
      <c r="B4314" s="647">
        <v>259100</v>
      </c>
      <c r="C4314" s="646" t="s">
        <v>164</v>
      </c>
      <c r="D4314" s="646">
        <v>101</v>
      </c>
      <c r="F4314" s="654" t="str">
        <f>IF(M4314="R",VLOOKUP(D4314,'Routes and Directions'!$A$2:$D$283,3,FALSE),VLOOKUP(D4314,'Routes and Directions'!$A$2:$D$283,4,FALSE))</f>
        <v>SB</v>
      </c>
      <c r="H4314" s="646">
        <v>47.274000000000001</v>
      </c>
      <c r="I4314" s="646">
        <v>55.179000000000002</v>
      </c>
      <c r="K4314" s="646">
        <v>571.09400000000005</v>
      </c>
      <c r="L4314" s="646">
        <v>578.99900000000002</v>
      </c>
      <c r="M4314" s="646" t="s">
        <v>121</v>
      </c>
      <c r="N4314" s="657" t="s">
        <v>115</v>
      </c>
      <c r="O4314" s="646" t="s">
        <v>541</v>
      </c>
    </row>
    <row r="4315" spans="1:15">
      <c r="A4315" s="647">
        <v>4314</v>
      </c>
      <c r="B4315" s="647">
        <v>259100</v>
      </c>
      <c r="C4315" s="646" t="s">
        <v>164</v>
      </c>
      <c r="D4315" s="646">
        <v>101</v>
      </c>
      <c r="F4315" s="654" t="str">
        <f>IF(M4315="R",VLOOKUP(D4315,'Routes and Directions'!$A$2:$D$283,3,FALSE),VLOOKUP(D4315,'Routes and Directions'!$A$2:$D$283,4,FALSE))</f>
        <v>SB</v>
      </c>
      <c r="H4315" s="646">
        <v>55.179000000000002</v>
      </c>
      <c r="I4315" s="646">
        <v>64.725999999999999</v>
      </c>
      <c r="K4315" s="646">
        <v>578.99900000000002</v>
      </c>
      <c r="L4315" s="646">
        <v>588.54600000000005</v>
      </c>
      <c r="M4315" s="646" t="s">
        <v>121</v>
      </c>
      <c r="N4315" s="657" t="s">
        <v>123</v>
      </c>
      <c r="O4315" s="646" t="s">
        <v>541</v>
      </c>
    </row>
    <row r="4316" spans="1:15">
      <c r="A4316" s="647">
        <v>4315</v>
      </c>
      <c r="B4316" s="647">
        <v>259100</v>
      </c>
      <c r="C4316" s="646" t="s">
        <v>164</v>
      </c>
      <c r="D4316" s="646">
        <v>101</v>
      </c>
      <c r="F4316" s="654" t="str">
        <f>IF(M4316="R",VLOOKUP(D4316,'Routes and Directions'!$A$2:$D$283,3,FALSE),VLOOKUP(D4316,'Routes and Directions'!$A$2:$D$283,4,FALSE))</f>
        <v>SB</v>
      </c>
      <c r="H4316" s="646">
        <v>64.725999999999999</v>
      </c>
      <c r="I4316" s="646">
        <v>65.856999999999999</v>
      </c>
      <c r="K4316" s="646">
        <v>588.54600000000005</v>
      </c>
      <c r="L4316" s="646">
        <v>589.67700000000002</v>
      </c>
      <c r="M4316" s="646" t="s">
        <v>121</v>
      </c>
      <c r="N4316" s="657" t="s">
        <v>115</v>
      </c>
      <c r="O4316" s="646" t="s">
        <v>541</v>
      </c>
    </row>
    <row r="4317" spans="1:15">
      <c r="A4317" s="647">
        <v>4316</v>
      </c>
      <c r="B4317" s="647">
        <v>265100</v>
      </c>
      <c r="C4317" s="646" t="s">
        <v>164</v>
      </c>
      <c r="D4317" s="646">
        <v>101</v>
      </c>
      <c r="F4317" s="654" t="str">
        <f>IF(M4317="R",VLOOKUP(D4317,'Routes and Directions'!$A$2:$D$283,3,FALSE),VLOOKUP(D4317,'Routes and Directions'!$A$2:$D$283,4,FALSE))</f>
        <v>SB</v>
      </c>
      <c r="G4317" s="646" t="s">
        <v>122</v>
      </c>
      <c r="H4317" s="646">
        <v>65.858999999999995</v>
      </c>
      <c r="I4317" s="646">
        <v>66.03</v>
      </c>
      <c r="K4317" s="646">
        <v>589.67700000000002</v>
      </c>
      <c r="L4317" s="646">
        <v>589.84799999999996</v>
      </c>
      <c r="M4317" s="646" t="s">
        <v>121</v>
      </c>
      <c r="N4317" s="657" t="s">
        <v>115</v>
      </c>
      <c r="O4317" s="646" t="s">
        <v>541</v>
      </c>
    </row>
    <row r="4318" spans="1:15">
      <c r="A4318" s="647">
        <v>4317</v>
      </c>
      <c r="B4318" s="647">
        <v>265200</v>
      </c>
      <c r="C4318" s="646" t="s">
        <v>164</v>
      </c>
      <c r="D4318" s="646">
        <v>101</v>
      </c>
      <c r="F4318" s="654" t="str">
        <f>IF(M4318="R",VLOOKUP(D4318,'Routes and Directions'!$A$2:$D$283,3,FALSE),VLOOKUP(D4318,'Routes and Directions'!$A$2:$D$283,4,FALSE))</f>
        <v>SB</v>
      </c>
      <c r="H4318" s="646">
        <v>66.03</v>
      </c>
      <c r="I4318" s="646">
        <v>67.085999999999999</v>
      </c>
      <c r="K4318" s="646">
        <v>589.84799999999996</v>
      </c>
      <c r="L4318" s="646">
        <v>590.904</v>
      </c>
      <c r="M4318" s="646" t="s">
        <v>121</v>
      </c>
      <c r="N4318" s="657" t="s">
        <v>115</v>
      </c>
      <c r="O4318" s="646" t="s">
        <v>541</v>
      </c>
    </row>
    <row r="4319" spans="1:15">
      <c r="A4319" s="647">
        <v>4318</v>
      </c>
      <c r="B4319" s="647">
        <v>265700</v>
      </c>
      <c r="C4319" s="646" t="s">
        <v>164</v>
      </c>
      <c r="D4319" s="646">
        <v>101</v>
      </c>
      <c r="F4319" s="654" t="str">
        <f>IF(M4319="R",VLOOKUP(D4319,'Routes and Directions'!$A$2:$D$283,3,FALSE),VLOOKUP(D4319,'Routes and Directions'!$A$2:$D$283,4,FALSE))</f>
        <v>SB</v>
      </c>
      <c r="G4319" s="646" t="s">
        <v>118</v>
      </c>
      <c r="H4319" s="646">
        <v>67.085999999999999</v>
      </c>
      <c r="I4319" s="646">
        <v>67.706999999999994</v>
      </c>
      <c r="K4319" s="646">
        <v>590.904</v>
      </c>
      <c r="L4319" s="646">
        <v>591.52499999999998</v>
      </c>
      <c r="M4319" s="646" t="s">
        <v>121</v>
      </c>
      <c r="N4319" s="657" t="s">
        <v>115</v>
      </c>
      <c r="O4319" s="646" t="s">
        <v>541</v>
      </c>
    </row>
    <row r="4320" spans="1:15">
      <c r="A4320" s="647">
        <v>4319</v>
      </c>
      <c r="B4320" s="647">
        <v>265900</v>
      </c>
      <c r="C4320" s="646" t="s">
        <v>164</v>
      </c>
      <c r="D4320" s="646">
        <v>101</v>
      </c>
      <c r="F4320" s="654" t="str">
        <f>IF(M4320="R",VLOOKUP(D4320,'Routes and Directions'!$A$2:$D$283,3,FALSE),VLOOKUP(D4320,'Routes and Directions'!$A$2:$D$283,4,FALSE))</f>
        <v>SB</v>
      </c>
      <c r="H4320" s="646">
        <v>67.716999999999999</v>
      </c>
      <c r="I4320" s="646">
        <v>68.903000000000006</v>
      </c>
      <c r="K4320" s="646">
        <v>591.52499999999998</v>
      </c>
      <c r="L4320" s="646">
        <v>592.71100000000001</v>
      </c>
      <c r="M4320" s="646" t="s">
        <v>121</v>
      </c>
      <c r="N4320" s="657" t="s">
        <v>115</v>
      </c>
      <c r="O4320" s="646" t="s">
        <v>541</v>
      </c>
    </row>
    <row r="4321" spans="1:15">
      <c r="A4321" s="647">
        <v>4320</v>
      </c>
      <c r="B4321" s="647">
        <v>265900</v>
      </c>
      <c r="C4321" s="646" t="s">
        <v>164</v>
      </c>
      <c r="D4321" s="646">
        <v>101</v>
      </c>
      <c r="F4321" s="654" t="str">
        <f>IF(M4321="R",VLOOKUP(D4321,'Routes and Directions'!$A$2:$D$283,3,FALSE),VLOOKUP(D4321,'Routes and Directions'!$A$2:$D$283,4,FALSE))</f>
        <v>SB</v>
      </c>
      <c r="H4321" s="646">
        <v>68.903000000000006</v>
      </c>
      <c r="I4321" s="646">
        <v>69.558000000000007</v>
      </c>
      <c r="K4321" s="646">
        <v>592.71100000000001</v>
      </c>
      <c r="L4321" s="646">
        <v>593.36599999999999</v>
      </c>
      <c r="M4321" s="646" t="s">
        <v>121</v>
      </c>
      <c r="N4321" s="657" t="s">
        <v>123</v>
      </c>
      <c r="O4321" s="646" t="s">
        <v>541</v>
      </c>
    </row>
    <row r="4322" spans="1:15">
      <c r="A4322" s="647">
        <v>4321</v>
      </c>
      <c r="B4322" s="647">
        <v>265900</v>
      </c>
      <c r="C4322" s="646" t="s">
        <v>164</v>
      </c>
      <c r="D4322" s="646">
        <v>101</v>
      </c>
      <c r="F4322" s="654" t="str">
        <f>IF(M4322="R",VLOOKUP(D4322,'Routes and Directions'!$A$2:$D$283,3,FALSE),VLOOKUP(D4322,'Routes and Directions'!$A$2:$D$283,4,FALSE))</f>
        <v>SB</v>
      </c>
      <c r="H4322" s="646">
        <v>69.558000000000007</v>
      </c>
      <c r="I4322" s="646">
        <v>81.433000000000007</v>
      </c>
      <c r="K4322" s="646">
        <v>593.36599999999999</v>
      </c>
      <c r="L4322" s="646">
        <v>605.24099999999999</v>
      </c>
      <c r="M4322" s="646" t="s">
        <v>121</v>
      </c>
      <c r="N4322" s="657" t="s">
        <v>115</v>
      </c>
      <c r="O4322" s="646" t="s">
        <v>541</v>
      </c>
    </row>
    <row r="4323" spans="1:15">
      <c r="A4323" s="647">
        <v>4322</v>
      </c>
      <c r="B4323" s="647">
        <v>265900</v>
      </c>
      <c r="C4323" s="646" t="s">
        <v>164</v>
      </c>
      <c r="D4323" s="646">
        <v>101</v>
      </c>
      <c r="F4323" s="654" t="str">
        <f>IF(M4323="R",VLOOKUP(D4323,'Routes and Directions'!$A$2:$D$283,3,FALSE),VLOOKUP(D4323,'Routes and Directions'!$A$2:$D$283,4,FALSE))</f>
        <v>SB</v>
      </c>
      <c r="H4323" s="646">
        <v>81.433000000000007</v>
      </c>
      <c r="I4323" s="646">
        <v>83.881</v>
      </c>
      <c r="K4323" s="646">
        <v>605.24099999999999</v>
      </c>
      <c r="L4323" s="646">
        <v>607.68899999999996</v>
      </c>
      <c r="M4323" s="646" t="s">
        <v>121</v>
      </c>
      <c r="N4323" s="657" t="s">
        <v>123</v>
      </c>
      <c r="O4323" s="646" t="s">
        <v>541</v>
      </c>
    </row>
    <row r="4324" spans="1:15">
      <c r="A4324" s="647">
        <v>4323</v>
      </c>
      <c r="B4324" s="647">
        <v>268100</v>
      </c>
      <c r="C4324" s="646" t="s">
        <v>164</v>
      </c>
      <c r="D4324" s="646">
        <v>101</v>
      </c>
      <c r="F4324" s="654" t="str">
        <f>IF(M4324="R",VLOOKUP(D4324,'Routes and Directions'!$A$2:$D$283,3,FALSE),VLOOKUP(D4324,'Routes and Directions'!$A$2:$D$283,4,FALSE))</f>
        <v>SB</v>
      </c>
      <c r="G4324" s="646" t="s">
        <v>118</v>
      </c>
      <c r="H4324" s="646">
        <v>83.881</v>
      </c>
      <c r="I4324" s="646">
        <v>90.944000000000003</v>
      </c>
      <c r="K4324" s="646">
        <v>607.68899999999996</v>
      </c>
      <c r="L4324" s="646">
        <v>614.75199999999995</v>
      </c>
      <c r="M4324" s="646" t="s">
        <v>121</v>
      </c>
      <c r="N4324" s="657" t="s">
        <v>123</v>
      </c>
      <c r="O4324" s="646" t="s">
        <v>541</v>
      </c>
    </row>
    <row r="4325" spans="1:15">
      <c r="A4325" s="647">
        <v>4324</v>
      </c>
      <c r="B4325" s="647">
        <v>271000</v>
      </c>
      <c r="C4325" s="646" t="s">
        <v>164</v>
      </c>
      <c r="D4325" s="646">
        <v>101</v>
      </c>
      <c r="F4325" s="654" t="str">
        <f>IF(M4325="R",VLOOKUP(D4325,'Routes and Directions'!$A$2:$D$283,3,FALSE),VLOOKUP(D4325,'Routes and Directions'!$A$2:$D$283,4,FALSE))</f>
        <v>SB</v>
      </c>
      <c r="G4325" s="646" t="s">
        <v>122</v>
      </c>
      <c r="H4325" s="646">
        <v>90.944000000000003</v>
      </c>
      <c r="I4325" s="646">
        <v>91.355000000000004</v>
      </c>
      <c r="K4325" s="646">
        <v>614.75199999999995</v>
      </c>
      <c r="L4325" s="646">
        <v>615.16300000000001</v>
      </c>
      <c r="M4325" s="646" t="s">
        <v>121</v>
      </c>
      <c r="N4325" s="657" t="s">
        <v>123</v>
      </c>
      <c r="O4325" s="646" t="s">
        <v>541</v>
      </c>
    </row>
    <row r="4326" spans="1:15">
      <c r="A4326" s="647">
        <v>4325</v>
      </c>
      <c r="B4326" s="647">
        <v>271300</v>
      </c>
      <c r="C4326" s="646" t="s">
        <v>164</v>
      </c>
      <c r="D4326" s="646">
        <v>101</v>
      </c>
      <c r="F4326" s="654" t="str">
        <f>IF(M4326="R",VLOOKUP(D4326,'Routes and Directions'!$A$2:$D$283,3,FALSE),VLOOKUP(D4326,'Routes and Directions'!$A$2:$D$283,4,FALSE))</f>
        <v>SB</v>
      </c>
      <c r="H4326" s="646">
        <v>92.451999999999998</v>
      </c>
      <c r="I4326" s="646">
        <v>97.6</v>
      </c>
      <c r="K4326" s="646">
        <v>615.16300000000001</v>
      </c>
      <c r="L4326" s="646">
        <v>620.31100000000004</v>
      </c>
      <c r="M4326" s="646" t="s">
        <v>121</v>
      </c>
      <c r="N4326" s="657" t="s">
        <v>115</v>
      </c>
      <c r="O4326" s="646" t="s">
        <v>541</v>
      </c>
    </row>
    <row r="4327" spans="1:15">
      <c r="A4327" s="647">
        <v>4326</v>
      </c>
      <c r="B4327" s="647">
        <v>273180</v>
      </c>
      <c r="C4327" s="646" t="s">
        <v>164</v>
      </c>
      <c r="D4327" s="646">
        <v>101</v>
      </c>
      <c r="F4327" s="654" t="str">
        <f>IF(M4327="R",VLOOKUP(D4327,'Routes and Directions'!$A$2:$D$283,3,FALSE),VLOOKUP(D4327,'Routes and Directions'!$A$2:$D$283,4,FALSE))</f>
        <v>SB</v>
      </c>
      <c r="G4327" s="646" t="s">
        <v>119</v>
      </c>
      <c r="H4327" s="646">
        <v>97.6</v>
      </c>
      <c r="I4327" s="646">
        <v>97.933000000000007</v>
      </c>
      <c r="K4327" s="646">
        <v>620.31100000000004</v>
      </c>
      <c r="L4327" s="646">
        <v>620.64400000000001</v>
      </c>
      <c r="M4327" s="646" t="s">
        <v>121</v>
      </c>
      <c r="N4327" s="657" t="s">
        <v>115</v>
      </c>
      <c r="O4327" s="646" t="s">
        <v>541</v>
      </c>
    </row>
    <row r="4328" spans="1:15">
      <c r="A4328" s="647">
        <v>4327</v>
      </c>
      <c r="B4328" s="647">
        <v>273320</v>
      </c>
      <c r="C4328" s="646" t="s">
        <v>164</v>
      </c>
      <c r="D4328" s="646">
        <v>101</v>
      </c>
      <c r="F4328" s="654" t="str">
        <f>IF(M4328="R",VLOOKUP(D4328,'Routes and Directions'!$A$2:$D$283,3,FALSE),VLOOKUP(D4328,'Routes and Directions'!$A$2:$D$283,4,FALSE))</f>
        <v>SB</v>
      </c>
      <c r="H4328" s="646">
        <v>98.253</v>
      </c>
      <c r="I4328" s="646">
        <v>100.27800000000001</v>
      </c>
      <c r="K4328" s="646">
        <v>620.64400000000001</v>
      </c>
      <c r="L4328" s="646">
        <v>622.66899999999998</v>
      </c>
      <c r="M4328" s="646" t="s">
        <v>121</v>
      </c>
      <c r="N4328" s="657" t="s">
        <v>115</v>
      </c>
      <c r="O4328" s="646" t="s">
        <v>541</v>
      </c>
    </row>
    <row r="4329" spans="1:15">
      <c r="A4329" s="647">
        <v>4328</v>
      </c>
      <c r="B4329" s="647">
        <v>273320</v>
      </c>
      <c r="C4329" s="646" t="s">
        <v>164</v>
      </c>
      <c r="D4329" s="646">
        <v>101</v>
      </c>
      <c r="F4329" s="654" t="str">
        <f>IF(M4329="R",VLOOKUP(D4329,'Routes and Directions'!$A$2:$D$283,3,FALSE),VLOOKUP(D4329,'Routes and Directions'!$A$2:$D$283,4,FALSE))</f>
        <v>SB</v>
      </c>
      <c r="H4329" s="646">
        <v>100.27800000000001</v>
      </c>
      <c r="I4329" s="646">
        <v>100.319</v>
      </c>
      <c r="K4329" s="646">
        <v>622.66899999999998</v>
      </c>
      <c r="L4329" s="646">
        <v>622.71</v>
      </c>
      <c r="M4329" s="646" t="s">
        <v>121</v>
      </c>
      <c r="N4329" s="657" t="s">
        <v>123</v>
      </c>
      <c r="O4329" s="646" t="s">
        <v>541</v>
      </c>
    </row>
    <row r="4330" spans="1:15">
      <c r="A4330" s="647">
        <v>4329</v>
      </c>
      <c r="B4330" s="647">
        <v>274110</v>
      </c>
      <c r="C4330" s="646" t="s">
        <v>164</v>
      </c>
      <c r="D4330" s="646">
        <v>101</v>
      </c>
      <c r="F4330" s="654" t="str">
        <f>IF(M4330="R",VLOOKUP(D4330,'Routes and Directions'!$A$2:$D$283,3,FALSE),VLOOKUP(D4330,'Routes and Directions'!$A$2:$D$283,4,FALSE))</f>
        <v>SB</v>
      </c>
      <c r="G4330" s="646" t="s">
        <v>118</v>
      </c>
      <c r="H4330" s="646">
        <v>100.319</v>
      </c>
      <c r="I4330" s="646">
        <v>106.721</v>
      </c>
      <c r="K4330" s="646">
        <v>622.71</v>
      </c>
      <c r="L4330" s="646">
        <v>629.11199999999997</v>
      </c>
      <c r="M4330" s="646" t="s">
        <v>121</v>
      </c>
      <c r="N4330" s="657" t="s">
        <v>123</v>
      </c>
      <c r="O4330" s="646" t="s">
        <v>541</v>
      </c>
    </row>
    <row r="4331" spans="1:15">
      <c r="A4331" s="647">
        <v>4330</v>
      </c>
      <c r="B4331" s="647">
        <v>276500</v>
      </c>
      <c r="C4331" s="646" t="s">
        <v>164</v>
      </c>
      <c r="D4331" s="646">
        <v>101</v>
      </c>
      <c r="F4331" s="654" t="str">
        <f>IF(M4331="R",VLOOKUP(D4331,'Routes and Directions'!$A$2:$D$283,3,FALSE),VLOOKUP(D4331,'Routes and Directions'!$A$2:$D$283,4,FALSE))</f>
        <v>SB</v>
      </c>
      <c r="G4331" s="646" t="s">
        <v>122</v>
      </c>
      <c r="H4331" s="646">
        <v>106.721</v>
      </c>
      <c r="I4331" s="646">
        <v>106.801</v>
      </c>
      <c r="K4331" s="646">
        <v>629.11199999999997</v>
      </c>
      <c r="L4331" s="646">
        <v>629.19200000000001</v>
      </c>
      <c r="M4331" s="646" t="s">
        <v>121</v>
      </c>
      <c r="N4331" s="657" t="s">
        <v>115</v>
      </c>
      <c r="O4331" s="646" t="s">
        <v>541</v>
      </c>
    </row>
    <row r="4332" spans="1:15">
      <c r="A4332" s="647">
        <v>4331</v>
      </c>
      <c r="B4332" s="647">
        <v>276800</v>
      </c>
      <c r="C4332" s="646" t="s">
        <v>162</v>
      </c>
      <c r="D4332" s="646">
        <v>101</v>
      </c>
      <c r="F4332" s="654" t="str">
        <f>IF(M4332="R",VLOOKUP(D4332,'Routes and Directions'!$A$2:$D$283,3,FALSE),VLOOKUP(D4332,'Routes and Directions'!$A$2:$D$283,4,FALSE))</f>
        <v>SB</v>
      </c>
      <c r="G4332" s="646" t="s">
        <v>122</v>
      </c>
      <c r="H4332" s="646">
        <v>0</v>
      </c>
      <c r="I4332" s="646">
        <v>0.26500000000000001</v>
      </c>
      <c r="K4332" s="646">
        <v>629.19200000000001</v>
      </c>
      <c r="L4332" s="646">
        <v>629.45699999999999</v>
      </c>
      <c r="M4332" s="646" t="s">
        <v>121</v>
      </c>
      <c r="N4332" s="657" t="s">
        <v>115</v>
      </c>
      <c r="O4332" s="646" t="s">
        <v>541</v>
      </c>
    </row>
    <row r="4333" spans="1:15">
      <c r="A4333" s="647">
        <v>4332</v>
      </c>
      <c r="B4333" s="647">
        <v>277000</v>
      </c>
      <c r="C4333" s="646" t="s">
        <v>162</v>
      </c>
      <c r="D4333" s="646">
        <v>101</v>
      </c>
      <c r="F4333" s="654" t="str">
        <f>IF(M4333="R",VLOOKUP(D4333,'Routes and Directions'!$A$2:$D$283,3,FALSE),VLOOKUP(D4333,'Routes and Directions'!$A$2:$D$283,4,FALSE))</f>
        <v>SB</v>
      </c>
      <c r="H4333" s="646">
        <v>0.30599999999999999</v>
      </c>
      <c r="I4333" s="646">
        <v>2.72</v>
      </c>
      <c r="K4333" s="646">
        <v>629.45699999999999</v>
      </c>
      <c r="L4333" s="646">
        <v>631.87099999999998</v>
      </c>
      <c r="M4333" s="646" t="s">
        <v>121</v>
      </c>
      <c r="N4333" s="657" t="s">
        <v>115</v>
      </c>
      <c r="O4333" s="646" t="s">
        <v>541</v>
      </c>
    </row>
    <row r="4334" spans="1:15">
      <c r="A4334" s="647">
        <v>4333</v>
      </c>
      <c r="B4334" s="647">
        <v>278200</v>
      </c>
      <c r="C4334" s="646" t="s">
        <v>162</v>
      </c>
      <c r="D4334" s="646">
        <v>101</v>
      </c>
      <c r="F4334" s="654" t="str">
        <f>IF(M4334="R",VLOOKUP(D4334,'Routes and Directions'!$A$2:$D$283,3,FALSE),VLOOKUP(D4334,'Routes and Directions'!$A$2:$D$283,4,FALSE))</f>
        <v>SB</v>
      </c>
      <c r="G4334" s="646" t="s">
        <v>118</v>
      </c>
      <c r="H4334" s="646">
        <v>2.72</v>
      </c>
      <c r="I4334" s="646">
        <v>2.92</v>
      </c>
      <c r="K4334" s="646">
        <v>631.87099999999998</v>
      </c>
      <c r="L4334" s="646">
        <v>632.07100000000003</v>
      </c>
      <c r="M4334" s="646" t="s">
        <v>121</v>
      </c>
      <c r="N4334" s="657" t="s">
        <v>115</v>
      </c>
      <c r="O4334" s="646" t="s">
        <v>541</v>
      </c>
    </row>
    <row r="4335" spans="1:15">
      <c r="A4335" s="647">
        <v>4334</v>
      </c>
      <c r="B4335" s="647">
        <v>278310</v>
      </c>
      <c r="C4335" s="646" t="s">
        <v>162</v>
      </c>
      <c r="D4335" s="646">
        <v>101</v>
      </c>
      <c r="F4335" s="654" t="str">
        <f>IF(M4335="R",VLOOKUP(D4335,'Routes and Directions'!$A$2:$D$283,3,FALSE),VLOOKUP(D4335,'Routes and Directions'!$A$2:$D$283,4,FALSE))</f>
        <v>SB</v>
      </c>
      <c r="G4335" s="646" t="s">
        <v>118</v>
      </c>
      <c r="H4335" s="646">
        <v>5.1079999999999997</v>
      </c>
      <c r="I4335" s="646">
        <v>5.47</v>
      </c>
      <c r="K4335" s="646">
        <v>632.07100000000003</v>
      </c>
      <c r="L4335" s="646">
        <v>632.43299999999999</v>
      </c>
      <c r="M4335" s="646" t="s">
        <v>121</v>
      </c>
      <c r="N4335" s="657" t="s">
        <v>115</v>
      </c>
      <c r="O4335" s="646" t="s">
        <v>541</v>
      </c>
    </row>
    <row r="4336" spans="1:15">
      <c r="A4336" s="647">
        <v>4335</v>
      </c>
      <c r="B4336" s="647">
        <v>278310</v>
      </c>
      <c r="C4336" s="646" t="s">
        <v>162</v>
      </c>
      <c r="D4336" s="646">
        <v>101</v>
      </c>
      <c r="F4336" s="654" t="str">
        <f>IF(M4336="R",VLOOKUP(D4336,'Routes and Directions'!$A$2:$D$283,3,FALSE),VLOOKUP(D4336,'Routes and Directions'!$A$2:$D$283,4,FALSE))</f>
        <v>SB</v>
      </c>
      <c r="G4336" s="646" t="s">
        <v>118</v>
      </c>
      <c r="H4336" s="646">
        <v>5.47</v>
      </c>
      <c r="I4336" s="646">
        <v>16.841999999999999</v>
      </c>
      <c r="K4336" s="646">
        <v>632.43299999999999</v>
      </c>
      <c r="L4336" s="646">
        <v>643.80499999999995</v>
      </c>
      <c r="M4336" s="646" t="s">
        <v>121</v>
      </c>
      <c r="N4336" s="657" t="s">
        <v>123</v>
      </c>
      <c r="O4336" s="646" t="s">
        <v>541</v>
      </c>
    </row>
    <row r="4337" spans="1:15">
      <c r="A4337" s="647">
        <v>4336</v>
      </c>
      <c r="B4337" s="647">
        <v>282800</v>
      </c>
      <c r="C4337" s="646" t="s">
        <v>162</v>
      </c>
      <c r="D4337" s="646">
        <v>101</v>
      </c>
      <c r="F4337" s="654" t="str">
        <f>IF(M4337="R",VLOOKUP(D4337,'Routes and Directions'!$A$2:$D$283,3,FALSE),VLOOKUP(D4337,'Routes and Directions'!$A$2:$D$283,4,FALSE))</f>
        <v>SB</v>
      </c>
      <c r="G4337" s="646" t="s">
        <v>118</v>
      </c>
      <c r="H4337" s="646">
        <v>16.920000000000002</v>
      </c>
      <c r="I4337" s="646">
        <v>22.545000000000002</v>
      </c>
      <c r="K4337" s="646">
        <v>643.80499999999995</v>
      </c>
      <c r="L4337" s="646">
        <v>649.42999999999995</v>
      </c>
      <c r="M4337" s="646" t="s">
        <v>121</v>
      </c>
      <c r="N4337" s="657" t="s">
        <v>123</v>
      </c>
      <c r="O4337" s="646" t="s">
        <v>541</v>
      </c>
    </row>
    <row r="4338" spans="1:15">
      <c r="A4338" s="647">
        <v>4337</v>
      </c>
      <c r="B4338" s="647">
        <v>284000</v>
      </c>
      <c r="C4338" s="646" t="s">
        <v>162</v>
      </c>
      <c r="D4338" s="646">
        <v>101</v>
      </c>
      <c r="F4338" s="654" t="str">
        <f>IF(M4338="R",VLOOKUP(D4338,'Routes and Directions'!$A$2:$D$283,3,FALSE),VLOOKUP(D4338,'Routes and Directions'!$A$2:$D$283,4,FALSE))</f>
        <v>SB</v>
      </c>
      <c r="H4338" s="646">
        <v>22.545000000000002</v>
      </c>
      <c r="I4338" s="646">
        <v>39.180999999999997</v>
      </c>
      <c r="K4338" s="646">
        <v>649.42999999999995</v>
      </c>
      <c r="L4338" s="646">
        <v>666.06600000000003</v>
      </c>
      <c r="M4338" s="646" t="s">
        <v>121</v>
      </c>
      <c r="N4338" s="657" t="s">
        <v>123</v>
      </c>
      <c r="O4338" s="646" t="s">
        <v>541</v>
      </c>
    </row>
    <row r="4339" spans="1:15">
      <c r="A4339" s="647">
        <v>4338</v>
      </c>
      <c r="B4339" s="647">
        <v>287600</v>
      </c>
      <c r="C4339" s="646" t="s">
        <v>162</v>
      </c>
      <c r="D4339" s="646">
        <v>101</v>
      </c>
      <c r="F4339" s="654" t="str">
        <f>IF(M4339="R",VLOOKUP(D4339,'Routes and Directions'!$A$2:$D$283,3,FALSE),VLOOKUP(D4339,'Routes and Directions'!$A$2:$D$283,4,FALSE))</f>
        <v>SB</v>
      </c>
      <c r="G4339" s="646" t="s">
        <v>118</v>
      </c>
      <c r="H4339" s="646">
        <v>39.180999999999997</v>
      </c>
      <c r="I4339" s="646">
        <v>46.173000000000002</v>
      </c>
      <c r="K4339" s="646">
        <v>666.06600000000003</v>
      </c>
      <c r="L4339" s="646">
        <v>673.05799999999999</v>
      </c>
      <c r="M4339" s="646" t="s">
        <v>121</v>
      </c>
      <c r="N4339" s="657" t="s">
        <v>123</v>
      </c>
      <c r="O4339" s="646" t="s">
        <v>541</v>
      </c>
    </row>
    <row r="4340" spans="1:15">
      <c r="A4340" s="647">
        <v>4339</v>
      </c>
      <c r="B4340" s="647">
        <v>289300</v>
      </c>
      <c r="C4340" s="646" t="s">
        <v>162</v>
      </c>
      <c r="D4340" s="646">
        <v>101</v>
      </c>
      <c r="F4340" s="654" t="str">
        <f>IF(M4340="R",VLOOKUP(D4340,'Routes and Directions'!$A$2:$D$283,3,FALSE),VLOOKUP(D4340,'Routes and Directions'!$A$2:$D$283,4,FALSE))</f>
        <v>SB</v>
      </c>
      <c r="G4340" s="646" t="s">
        <v>118</v>
      </c>
      <c r="H4340" s="646">
        <v>46.180999999999997</v>
      </c>
      <c r="I4340" s="646">
        <v>48.281999999999996</v>
      </c>
      <c r="K4340" s="646">
        <v>673.05799999999999</v>
      </c>
      <c r="L4340" s="646">
        <v>675.15899999999999</v>
      </c>
      <c r="M4340" s="646" t="s">
        <v>121</v>
      </c>
      <c r="N4340" s="657" t="s">
        <v>123</v>
      </c>
      <c r="O4340" s="646" t="s">
        <v>541</v>
      </c>
    </row>
    <row r="4341" spans="1:15">
      <c r="A4341" s="647">
        <v>4340</v>
      </c>
      <c r="B4341" s="647">
        <v>290110</v>
      </c>
      <c r="C4341" s="646" t="s">
        <v>162</v>
      </c>
      <c r="D4341" s="646">
        <v>101</v>
      </c>
      <c r="F4341" s="654" t="str">
        <f>IF(M4341="R",VLOOKUP(D4341,'Routes and Directions'!$A$2:$D$283,3,FALSE),VLOOKUP(D4341,'Routes and Directions'!$A$2:$D$283,4,FALSE))</f>
        <v>SB</v>
      </c>
      <c r="G4341" s="646" t="s">
        <v>118</v>
      </c>
      <c r="H4341" s="646">
        <v>48.685000000000002</v>
      </c>
      <c r="I4341" s="646">
        <v>48.936</v>
      </c>
      <c r="K4341" s="646">
        <v>675.15899999999999</v>
      </c>
      <c r="L4341" s="646">
        <v>675.41</v>
      </c>
      <c r="M4341" s="646" t="s">
        <v>121</v>
      </c>
      <c r="N4341" s="657" t="s">
        <v>123</v>
      </c>
      <c r="O4341" s="646" t="s">
        <v>541</v>
      </c>
    </row>
    <row r="4342" spans="1:15">
      <c r="A4342" s="647">
        <v>4341</v>
      </c>
      <c r="B4342" s="647">
        <v>290110</v>
      </c>
      <c r="C4342" s="646" t="s">
        <v>162</v>
      </c>
      <c r="D4342" s="646">
        <v>101</v>
      </c>
      <c r="F4342" s="654" t="str">
        <f>IF(M4342="R",VLOOKUP(D4342,'Routes and Directions'!$A$2:$D$283,3,FALSE),VLOOKUP(D4342,'Routes and Directions'!$A$2:$D$283,4,FALSE))</f>
        <v>SB</v>
      </c>
      <c r="G4342" s="646" t="s">
        <v>118</v>
      </c>
      <c r="H4342" s="646">
        <v>48.936</v>
      </c>
      <c r="I4342" s="646">
        <v>49.058</v>
      </c>
      <c r="K4342" s="646">
        <v>675.41</v>
      </c>
      <c r="L4342" s="646">
        <v>675.53200000000004</v>
      </c>
      <c r="M4342" s="646" t="s">
        <v>121</v>
      </c>
      <c r="N4342" s="657" t="s">
        <v>115</v>
      </c>
      <c r="O4342" s="646" t="s">
        <v>541</v>
      </c>
    </row>
    <row r="4343" spans="1:15">
      <c r="A4343" s="647">
        <v>4342</v>
      </c>
      <c r="B4343" s="647">
        <v>290750</v>
      </c>
      <c r="C4343" s="646" t="s">
        <v>162</v>
      </c>
      <c r="D4343" s="646">
        <v>101</v>
      </c>
      <c r="F4343" s="654" t="str">
        <f>IF(M4343="R",VLOOKUP(D4343,'Routes and Directions'!$A$2:$D$283,3,FALSE),VLOOKUP(D4343,'Routes and Directions'!$A$2:$D$283,4,FALSE))</f>
        <v>SB</v>
      </c>
      <c r="G4343" s="646" t="s">
        <v>118</v>
      </c>
      <c r="H4343" s="646">
        <v>49.058</v>
      </c>
      <c r="I4343" s="646">
        <v>51.155000000000001</v>
      </c>
      <c r="K4343" s="646">
        <v>675.53200000000004</v>
      </c>
      <c r="L4343" s="646">
        <v>677.62900000000002</v>
      </c>
      <c r="M4343" s="646" t="s">
        <v>121</v>
      </c>
      <c r="N4343" s="657" t="s">
        <v>123</v>
      </c>
      <c r="O4343" s="646" t="s">
        <v>541</v>
      </c>
    </row>
    <row r="4344" spans="1:15">
      <c r="A4344" s="647">
        <v>4343</v>
      </c>
      <c r="B4344" s="647">
        <v>291600</v>
      </c>
      <c r="C4344" s="646" t="s">
        <v>162</v>
      </c>
      <c r="D4344" s="646">
        <v>101</v>
      </c>
      <c r="F4344" s="654" t="str">
        <f>IF(M4344="R",VLOOKUP(D4344,'Routes and Directions'!$A$2:$D$283,3,FALSE),VLOOKUP(D4344,'Routes and Directions'!$A$2:$D$283,4,FALSE))</f>
        <v>SB</v>
      </c>
      <c r="H4344" s="646">
        <v>51.155000000000001</v>
      </c>
      <c r="I4344" s="646">
        <v>51.695</v>
      </c>
      <c r="K4344" s="646">
        <v>677.62900000000002</v>
      </c>
      <c r="L4344" s="646">
        <v>678.16899999999998</v>
      </c>
      <c r="M4344" s="646" t="s">
        <v>121</v>
      </c>
      <c r="N4344" s="657" t="s">
        <v>123</v>
      </c>
      <c r="O4344" s="646" t="s">
        <v>541</v>
      </c>
    </row>
    <row r="4345" spans="1:15">
      <c r="A4345" s="647">
        <v>4344</v>
      </c>
      <c r="B4345" s="647">
        <v>291910</v>
      </c>
      <c r="C4345" s="646" t="s">
        <v>162</v>
      </c>
      <c r="D4345" s="646">
        <v>101</v>
      </c>
      <c r="F4345" s="654" t="str">
        <f>IF(M4345="R",VLOOKUP(D4345,'Routes and Directions'!$A$2:$D$283,3,FALSE),VLOOKUP(D4345,'Routes and Directions'!$A$2:$D$283,4,FALSE))</f>
        <v>SB</v>
      </c>
      <c r="G4345" s="646" t="s">
        <v>118</v>
      </c>
      <c r="H4345" s="646">
        <v>51.487000000000002</v>
      </c>
      <c r="I4345" s="646">
        <v>53.704999999999998</v>
      </c>
      <c r="K4345" s="646">
        <v>678.16899999999998</v>
      </c>
      <c r="L4345" s="646">
        <v>680.38699999999994</v>
      </c>
      <c r="M4345" s="646" t="s">
        <v>121</v>
      </c>
      <c r="N4345" s="657" t="s">
        <v>123</v>
      </c>
      <c r="O4345" s="646" t="s">
        <v>541</v>
      </c>
    </row>
    <row r="4346" spans="1:15">
      <c r="A4346" s="647">
        <v>4345</v>
      </c>
      <c r="B4346" s="647">
        <v>292300</v>
      </c>
      <c r="C4346" s="646" t="s">
        <v>162</v>
      </c>
      <c r="D4346" s="646">
        <v>101</v>
      </c>
      <c r="F4346" s="654" t="str">
        <f>IF(M4346="R",VLOOKUP(D4346,'Routes and Directions'!$A$2:$D$283,3,FALSE),VLOOKUP(D4346,'Routes and Directions'!$A$2:$D$283,4,FALSE))</f>
        <v>SB</v>
      </c>
      <c r="G4346" s="646" t="s">
        <v>119</v>
      </c>
      <c r="H4346" s="646">
        <v>53.704999999999998</v>
      </c>
      <c r="I4346" s="646">
        <v>54.613</v>
      </c>
      <c r="K4346" s="646">
        <v>680.38699999999994</v>
      </c>
      <c r="L4346" s="646">
        <v>681.29499999999996</v>
      </c>
      <c r="M4346" s="646" t="s">
        <v>121</v>
      </c>
      <c r="N4346" s="657" t="s">
        <v>123</v>
      </c>
      <c r="O4346" s="646" t="s">
        <v>541</v>
      </c>
    </row>
    <row r="4347" spans="1:15">
      <c r="A4347" s="647">
        <v>4346</v>
      </c>
      <c r="B4347" s="647">
        <v>294214</v>
      </c>
      <c r="C4347" s="646" t="s">
        <v>162</v>
      </c>
      <c r="D4347" s="646">
        <v>101</v>
      </c>
      <c r="F4347" s="654" t="str">
        <f>IF(M4347="R",VLOOKUP(D4347,'Routes and Directions'!$A$2:$D$283,3,FALSE),VLOOKUP(D4347,'Routes and Directions'!$A$2:$D$283,4,FALSE))</f>
        <v>SB</v>
      </c>
      <c r="H4347" s="646">
        <v>54.613</v>
      </c>
      <c r="I4347" s="646">
        <v>75.741</v>
      </c>
      <c r="K4347" s="646">
        <v>681.29499999999996</v>
      </c>
      <c r="L4347" s="646">
        <v>702.423</v>
      </c>
      <c r="M4347" s="646" t="s">
        <v>121</v>
      </c>
      <c r="N4347" s="657" t="s">
        <v>123</v>
      </c>
      <c r="O4347" s="646" t="s">
        <v>541</v>
      </c>
    </row>
    <row r="4348" spans="1:15">
      <c r="A4348" s="647">
        <v>4347</v>
      </c>
      <c r="B4348" s="647">
        <v>294214</v>
      </c>
      <c r="C4348" s="646" t="s">
        <v>162</v>
      </c>
      <c r="D4348" s="646">
        <v>101</v>
      </c>
      <c r="F4348" s="654" t="str">
        <f>IF(M4348="R",VLOOKUP(D4348,'Routes and Directions'!$A$2:$D$283,3,FALSE),VLOOKUP(D4348,'Routes and Directions'!$A$2:$D$283,4,FALSE))</f>
        <v>SB</v>
      </c>
      <c r="H4348" s="646">
        <v>75.741</v>
      </c>
      <c r="I4348" s="646">
        <v>75.91</v>
      </c>
      <c r="K4348" s="646">
        <v>702.423</v>
      </c>
      <c r="L4348" s="646">
        <v>702.59199999999998</v>
      </c>
      <c r="M4348" s="646" t="s">
        <v>121</v>
      </c>
      <c r="N4348" s="657" t="s">
        <v>115</v>
      </c>
      <c r="O4348" s="646" t="s">
        <v>541</v>
      </c>
    </row>
    <row r="4349" spans="1:15">
      <c r="A4349" s="647">
        <v>4348</v>
      </c>
      <c r="B4349" s="647">
        <v>294214</v>
      </c>
      <c r="C4349" s="646" t="s">
        <v>162</v>
      </c>
      <c r="D4349" s="646">
        <v>101</v>
      </c>
      <c r="F4349" s="654" t="str">
        <f>IF(M4349="R",VLOOKUP(D4349,'Routes and Directions'!$A$2:$D$283,3,FALSE),VLOOKUP(D4349,'Routes and Directions'!$A$2:$D$283,4,FALSE))</f>
        <v>SB</v>
      </c>
      <c r="H4349" s="646">
        <v>75.91</v>
      </c>
      <c r="I4349" s="646">
        <v>77.233000000000004</v>
      </c>
      <c r="K4349" s="646">
        <v>702.59199999999998</v>
      </c>
      <c r="L4349" s="646">
        <v>703.91499999999996</v>
      </c>
      <c r="M4349" s="646" t="s">
        <v>121</v>
      </c>
      <c r="N4349" s="657" t="s">
        <v>123</v>
      </c>
      <c r="O4349" s="646" t="s">
        <v>541</v>
      </c>
    </row>
    <row r="4350" spans="1:15">
      <c r="A4350" s="647">
        <v>4349</v>
      </c>
      <c r="B4350" s="647">
        <v>294214</v>
      </c>
      <c r="C4350" s="646" t="s">
        <v>162</v>
      </c>
      <c r="D4350" s="646">
        <v>101</v>
      </c>
      <c r="F4350" s="654" t="str">
        <f>IF(M4350="R",VLOOKUP(D4350,'Routes and Directions'!$A$2:$D$283,3,FALSE),VLOOKUP(D4350,'Routes and Directions'!$A$2:$D$283,4,FALSE))</f>
        <v>SB</v>
      </c>
      <c r="H4350" s="646">
        <v>77.233000000000004</v>
      </c>
      <c r="I4350" s="646">
        <v>77.299000000000007</v>
      </c>
      <c r="K4350" s="646">
        <v>703.91499999999996</v>
      </c>
      <c r="L4350" s="646">
        <v>703.98099999999999</v>
      </c>
      <c r="M4350" s="646" t="s">
        <v>121</v>
      </c>
      <c r="N4350" s="657" t="s">
        <v>115</v>
      </c>
      <c r="O4350" s="646" t="s">
        <v>541</v>
      </c>
    </row>
    <row r="4351" spans="1:15">
      <c r="A4351" s="647">
        <v>4350</v>
      </c>
      <c r="B4351" s="647">
        <v>294214</v>
      </c>
      <c r="C4351" s="646" t="s">
        <v>162</v>
      </c>
      <c r="D4351" s="646">
        <v>101</v>
      </c>
      <c r="F4351" s="654" t="str">
        <f>IF(M4351="R",VLOOKUP(D4351,'Routes and Directions'!$A$2:$D$283,3,FALSE),VLOOKUP(D4351,'Routes and Directions'!$A$2:$D$283,4,FALSE))</f>
        <v>SB</v>
      </c>
      <c r="H4351" s="646">
        <v>77.299000000000007</v>
      </c>
      <c r="I4351" s="646">
        <v>77.966999999999999</v>
      </c>
      <c r="K4351" s="646">
        <v>703.98099999999999</v>
      </c>
      <c r="L4351" s="646">
        <v>704.649</v>
      </c>
      <c r="M4351" s="646" t="s">
        <v>121</v>
      </c>
      <c r="N4351" s="657" t="s">
        <v>123</v>
      </c>
      <c r="O4351" s="646" t="s">
        <v>541</v>
      </c>
    </row>
    <row r="4352" spans="1:15">
      <c r="A4352" s="647">
        <v>4351</v>
      </c>
      <c r="B4352" s="647">
        <v>304010</v>
      </c>
      <c r="C4352" s="646" t="s">
        <v>162</v>
      </c>
      <c r="D4352" s="646">
        <v>101</v>
      </c>
      <c r="F4352" s="654" t="str">
        <f>IF(M4352="R",VLOOKUP(D4352,'Routes and Directions'!$A$2:$D$283,3,FALSE),VLOOKUP(D4352,'Routes and Directions'!$A$2:$D$283,4,FALSE))</f>
        <v>SB</v>
      </c>
      <c r="H4352" s="646">
        <v>77.966999999999999</v>
      </c>
      <c r="I4352" s="646">
        <v>79.573999999999998</v>
      </c>
      <c r="J4352" s="646" t="s">
        <v>121</v>
      </c>
      <c r="K4352" s="646">
        <v>704.649</v>
      </c>
      <c r="L4352" s="646">
        <v>706.25599999999997</v>
      </c>
      <c r="M4352" s="646" t="s">
        <v>121</v>
      </c>
      <c r="N4352" s="657" t="s">
        <v>121</v>
      </c>
      <c r="O4352" s="646" t="s">
        <v>541</v>
      </c>
    </row>
    <row r="4353" spans="1:15">
      <c r="A4353" s="647">
        <v>4352</v>
      </c>
      <c r="B4353" s="647">
        <v>304700</v>
      </c>
      <c r="C4353" s="646" t="s">
        <v>162</v>
      </c>
      <c r="D4353" s="646">
        <v>101</v>
      </c>
      <c r="F4353" s="654" t="str">
        <f>IF(M4353="R",VLOOKUP(D4353,'Routes and Directions'!$A$2:$D$283,3,FALSE),VLOOKUP(D4353,'Routes and Directions'!$A$2:$D$283,4,FALSE))</f>
        <v>SB</v>
      </c>
      <c r="H4353" s="646">
        <v>79.573999999999998</v>
      </c>
      <c r="I4353" s="646">
        <v>89.772000000000006</v>
      </c>
      <c r="K4353" s="646">
        <v>706.25599999999997</v>
      </c>
      <c r="L4353" s="646">
        <v>716.45399999999995</v>
      </c>
      <c r="M4353" s="646" t="s">
        <v>121</v>
      </c>
      <c r="N4353" s="657" t="s">
        <v>123</v>
      </c>
      <c r="O4353" s="646" t="s">
        <v>541</v>
      </c>
    </row>
    <row r="4354" spans="1:15">
      <c r="A4354" s="647">
        <v>4353</v>
      </c>
      <c r="B4354" s="647">
        <v>310200</v>
      </c>
      <c r="C4354" s="646" t="s">
        <v>162</v>
      </c>
      <c r="D4354" s="646">
        <v>101</v>
      </c>
      <c r="F4354" s="654" t="str">
        <f>IF(M4354="R",VLOOKUP(D4354,'Routes and Directions'!$A$2:$D$283,3,FALSE),VLOOKUP(D4354,'Routes and Directions'!$A$2:$D$283,4,FALSE))</f>
        <v>SB</v>
      </c>
      <c r="G4354" s="646" t="s">
        <v>118</v>
      </c>
      <c r="H4354" s="646">
        <v>89.772000000000006</v>
      </c>
      <c r="I4354" s="646">
        <v>97.747</v>
      </c>
      <c r="K4354" s="646">
        <v>716.45399999999995</v>
      </c>
      <c r="L4354" s="646">
        <v>724.42899999999997</v>
      </c>
      <c r="M4354" s="646" t="s">
        <v>121</v>
      </c>
      <c r="N4354" s="657" t="s">
        <v>123</v>
      </c>
      <c r="O4354" s="646" t="s">
        <v>541</v>
      </c>
    </row>
    <row r="4355" spans="1:15">
      <c r="A4355" s="647">
        <v>4354</v>
      </c>
      <c r="B4355" s="647">
        <v>312600</v>
      </c>
      <c r="C4355" s="646" t="s">
        <v>162</v>
      </c>
      <c r="D4355" s="646">
        <v>101</v>
      </c>
      <c r="F4355" s="654" t="str">
        <f>IF(M4355="R",VLOOKUP(D4355,'Routes and Directions'!$A$2:$D$283,3,FALSE),VLOOKUP(D4355,'Routes and Directions'!$A$2:$D$283,4,FALSE))</f>
        <v>SB</v>
      </c>
      <c r="H4355" s="646">
        <v>97.478999999999999</v>
      </c>
      <c r="I4355" s="646">
        <v>100.73699999999999</v>
      </c>
      <c r="K4355" s="646">
        <v>724.42899999999997</v>
      </c>
      <c r="L4355" s="646">
        <v>727.68700000000001</v>
      </c>
      <c r="M4355" s="646" t="s">
        <v>121</v>
      </c>
      <c r="N4355" s="657" t="s">
        <v>123</v>
      </c>
      <c r="O4355" s="646" t="s">
        <v>541</v>
      </c>
    </row>
    <row r="4356" spans="1:15">
      <c r="A4356" s="647">
        <v>4355</v>
      </c>
      <c r="B4356" s="647">
        <v>314200</v>
      </c>
      <c r="C4356" s="646" t="s">
        <v>162</v>
      </c>
      <c r="D4356" s="646">
        <v>101</v>
      </c>
      <c r="F4356" s="654" t="str">
        <f>IF(M4356="R",VLOOKUP(D4356,'Routes and Directions'!$A$2:$D$283,3,FALSE),VLOOKUP(D4356,'Routes and Directions'!$A$2:$D$283,4,FALSE))</f>
        <v>SB</v>
      </c>
      <c r="G4356" s="646" t="s">
        <v>118</v>
      </c>
      <c r="H4356" s="646">
        <v>100.73699999999999</v>
      </c>
      <c r="I4356" s="646">
        <v>106.285</v>
      </c>
      <c r="K4356" s="646">
        <v>727.68700000000001</v>
      </c>
      <c r="L4356" s="646">
        <v>733.23500000000001</v>
      </c>
      <c r="M4356" s="646" t="s">
        <v>121</v>
      </c>
      <c r="N4356" s="657" t="s">
        <v>123</v>
      </c>
      <c r="O4356" s="646" t="s">
        <v>541</v>
      </c>
    </row>
    <row r="4357" spans="1:15">
      <c r="A4357" s="647">
        <v>4356</v>
      </c>
      <c r="B4357" s="647">
        <v>315100</v>
      </c>
      <c r="C4357" s="646" t="s">
        <v>162</v>
      </c>
      <c r="D4357" s="646">
        <v>101</v>
      </c>
      <c r="F4357" s="654" t="str">
        <f>IF(M4357="R",VLOOKUP(D4357,'Routes and Directions'!$A$2:$D$283,3,FALSE),VLOOKUP(D4357,'Routes and Directions'!$A$2:$D$283,4,FALSE))</f>
        <v>SB</v>
      </c>
      <c r="H4357" s="646">
        <v>106.63</v>
      </c>
      <c r="I4357" s="646">
        <v>109.494</v>
      </c>
      <c r="K4357" s="646">
        <v>733.23500000000001</v>
      </c>
      <c r="L4357" s="646">
        <v>736.09900000000005</v>
      </c>
      <c r="M4357" s="646" t="s">
        <v>121</v>
      </c>
      <c r="N4357" s="657" t="s">
        <v>123</v>
      </c>
      <c r="O4357" s="646" t="s">
        <v>541</v>
      </c>
    </row>
    <row r="4358" spans="1:15">
      <c r="A4358" s="647">
        <v>4357</v>
      </c>
      <c r="B4358" s="647">
        <v>315100</v>
      </c>
      <c r="C4358" s="646" t="s">
        <v>162</v>
      </c>
      <c r="D4358" s="646">
        <v>101</v>
      </c>
      <c r="F4358" s="654" t="str">
        <f>IF(M4358="R",VLOOKUP(D4358,'Routes and Directions'!$A$2:$D$283,3,FALSE),VLOOKUP(D4358,'Routes and Directions'!$A$2:$D$283,4,FALSE))</f>
        <v>SB</v>
      </c>
      <c r="H4358" s="646">
        <v>109.494</v>
      </c>
      <c r="I4358" s="646">
        <v>112.669</v>
      </c>
      <c r="K4358" s="646">
        <v>736.09900000000005</v>
      </c>
      <c r="L4358" s="646">
        <v>739.274</v>
      </c>
      <c r="M4358" s="646" t="s">
        <v>121</v>
      </c>
      <c r="N4358" s="657" t="s">
        <v>115</v>
      </c>
      <c r="O4358" s="646" t="s">
        <v>541</v>
      </c>
    </row>
    <row r="4359" spans="1:15">
      <c r="A4359" s="647">
        <v>4358</v>
      </c>
      <c r="B4359" s="647">
        <v>316210</v>
      </c>
      <c r="C4359" s="646" t="s">
        <v>162</v>
      </c>
      <c r="D4359" s="646">
        <v>101</v>
      </c>
      <c r="F4359" s="654" t="str">
        <f>IF(M4359="R",VLOOKUP(D4359,'Routes and Directions'!$A$2:$D$283,3,FALSE),VLOOKUP(D4359,'Routes and Directions'!$A$2:$D$283,4,FALSE))</f>
        <v>SB</v>
      </c>
      <c r="G4359" s="646" t="s">
        <v>118</v>
      </c>
      <c r="H4359" s="646">
        <v>112.669</v>
      </c>
      <c r="I4359" s="646">
        <v>112.893</v>
      </c>
      <c r="K4359" s="646">
        <v>739.274</v>
      </c>
      <c r="L4359" s="646">
        <v>739.49800000000005</v>
      </c>
      <c r="M4359" s="646" t="s">
        <v>121</v>
      </c>
      <c r="N4359" s="657" t="s">
        <v>115</v>
      </c>
      <c r="O4359" s="646" t="s">
        <v>541</v>
      </c>
    </row>
    <row r="4360" spans="1:15">
      <c r="A4360" s="647">
        <v>4359</v>
      </c>
      <c r="B4360" s="647">
        <v>316210</v>
      </c>
      <c r="C4360" s="646" t="s">
        <v>162</v>
      </c>
      <c r="D4360" s="646">
        <v>101</v>
      </c>
      <c r="F4360" s="654" t="str">
        <f>IF(M4360="R",VLOOKUP(D4360,'Routes and Directions'!$A$2:$D$283,3,FALSE),VLOOKUP(D4360,'Routes and Directions'!$A$2:$D$283,4,FALSE))</f>
        <v>SB</v>
      </c>
      <c r="G4360" s="646" t="s">
        <v>118</v>
      </c>
      <c r="H4360" s="646">
        <v>112.893</v>
      </c>
      <c r="I4360" s="646">
        <v>113.994</v>
      </c>
      <c r="K4360" s="646">
        <v>739.49800000000005</v>
      </c>
      <c r="L4360" s="646">
        <v>740.59900000000005</v>
      </c>
      <c r="M4360" s="646" t="s">
        <v>121</v>
      </c>
      <c r="N4360" s="657" t="s">
        <v>123</v>
      </c>
      <c r="O4360" s="646" t="s">
        <v>541</v>
      </c>
    </row>
    <row r="4361" spans="1:15">
      <c r="A4361" s="647">
        <v>4360</v>
      </c>
      <c r="B4361" s="647">
        <v>316350</v>
      </c>
      <c r="C4361" s="646" t="s">
        <v>162</v>
      </c>
      <c r="D4361" s="646">
        <v>101</v>
      </c>
      <c r="F4361" s="654" t="str">
        <f>IF(M4361="R",VLOOKUP(D4361,'Routes and Directions'!$A$2:$D$283,3,FALSE),VLOOKUP(D4361,'Routes and Directions'!$A$2:$D$283,4,FALSE))</f>
        <v>SB</v>
      </c>
      <c r="G4361" s="646" t="s">
        <v>122</v>
      </c>
      <c r="H4361" s="646">
        <v>113.994</v>
      </c>
      <c r="I4361" s="646">
        <v>114.273</v>
      </c>
      <c r="K4361" s="646">
        <v>740.59900000000005</v>
      </c>
      <c r="L4361" s="646">
        <v>740.87800000000004</v>
      </c>
      <c r="M4361" s="646" t="s">
        <v>121</v>
      </c>
      <c r="N4361" s="657" t="s">
        <v>115</v>
      </c>
      <c r="O4361" s="646" t="s">
        <v>541</v>
      </c>
    </row>
    <row r="4362" spans="1:15">
      <c r="A4362" s="647">
        <v>4361</v>
      </c>
      <c r="B4362" s="647">
        <v>316422</v>
      </c>
      <c r="C4362" s="646" t="s">
        <v>162</v>
      </c>
      <c r="D4362" s="646">
        <v>101</v>
      </c>
      <c r="F4362" s="654" t="str">
        <f>IF(M4362="R",VLOOKUP(D4362,'Routes and Directions'!$A$2:$D$283,3,FALSE),VLOOKUP(D4362,'Routes and Directions'!$A$2:$D$283,4,FALSE))</f>
        <v>SB</v>
      </c>
      <c r="H4362" s="646">
        <v>114.452</v>
      </c>
      <c r="I4362" s="646">
        <v>120.69</v>
      </c>
      <c r="K4362" s="646">
        <v>740.87800000000004</v>
      </c>
      <c r="L4362" s="646">
        <v>747.11599999999999</v>
      </c>
      <c r="M4362" s="646" t="s">
        <v>121</v>
      </c>
      <c r="N4362" s="657" t="s">
        <v>115</v>
      </c>
      <c r="O4362" s="646" t="s">
        <v>541</v>
      </c>
    </row>
    <row r="4363" spans="1:15">
      <c r="A4363" s="647">
        <v>4362</v>
      </c>
      <c r="B4363" s="647">
        <v>316422</v>
      </c>
      <c r="C4363" s="646" t="s">
        <v>162</v>
      </c>
      <c r="D4363" s="646">
        <v>101</v>
      </c>
      <c r="F4363" s="654" t="str">
        <f>IF(M4363="R",VLOOKUP(D4363,'Routes and Directions'!$A$2:$D$283,3,FALSE),VLOOKUP(D4363,'Routes and Directions'!$A$2:$D$283,4,FALSE))</f>
        <v>SB</v>
      </c>
      <c r="H4363" s="646">
        <v>120.69</v>
      </c>
      <c r="I4363" s="646">
        <v>121.07</v>
      </c>
      <c r="K4363" s="646">
        <v>747.11599999999999</v>
      </c>
      <c r="L4363" s="646">
        <v>747.49599999999998</v>
      </c>
      <c r="M4363" s="646" t="s">
        <v>121</v>
      </c>
      <c r="N4363" s="657" t="s">
        <v>123</v>
      </c>
      <c r="O4363" s="646" t="s">
        <v>541</v>
      </c>
    </row>
    <row r="4364" spans="1:15">
      <c r="A4364" s="647">
        <v>4363</v>
      </c>
      <c r="B4364" s="647">
        <v>316422</v>
      </c>
      <c r="C4364" s="646" t="s">
        <v>162</v>
      </c>
      <c r="D4364" s="646">
        <v>101</v>
      </c>
      <c r="F4364" s="654" t="str">
        <f>IF(M4364="R",VLOOKUP(D4364,'Routes and Directions'!$A$2:$D$283,3,FALSE),VLOOKUP(D4364,'Routes and Directions'!$A$2:$D$283,4,FALSE))</f>
        <v>SB</v>
      </c>
      <c r="H4364" s="646">
        <v>121.07</v>
      </c>
      <c r="I4364" s="646">
        <v>121.15900000000001</v>
      </c>
      <c r="K4364" s="646">
        <v>747.49599999999998</v>
      </c>
      <c r="L4364" s="646">
        <v>747.58500000000004</v>
      </c>
      <c r="M4364" s="646" t="s">
        <v>121</v>
      </c>
      <c r="N4364" s="657" t="s">
        <v>115</v>
      </c>
      <c r="O4364" s="646" t="s">
        <v>541</v>
      </c>
    </row>
    <row r="4365" spans="1:15">
      <c r="A4365" s="647">
        <v>4364</v>
      </c>
      <c r="B4365" s="647">
        <v>316422</v>
      </c>
      <c r="C4365" s="646" t="s">
        <v>162</v>
      </c>
      <c r="D4365" s="646">
        <v>101</v>
      </c>
      <c r="F4365" s="654" t="str">
        <f>IF(M4365="R",VLOOKUP(D4365,'Routes and Directions'!$A$2:$D$283,3,FALSE),VLOOKUP(D4365,'Routes and Directions'!$A$2:$D$283,4,FALSE))</f>
        <v>SB</v>
      </c>
      <c r="H4365" s="646">
        <v>121.15900000000001</v>
      </c>
      <c r="I4365" s="646">
        <v>121.68</v>
      </c>
      <c r="K4365" s="646">
        <v>747.58500000000004</v>
      </c>
      <c r="L4365" s="646">
        <v>748.10599999999999</v>
      </c>
      <c r="M4365" s="646" t="s">
        <v>121</v>
      </c>
      <c r="N4365" s="657" t="s">
        <v>123</v>
      </c>
      <c r="O4365" s="646" t="s">
        <v>541</v>
      </c>
    </row>
    <row r="4366" spans="1:15">
      <c r="A4366" s="647">
        <v>4365</v>
      </c>
      <c r="B4366" s="647">
        <v>316422</v>
      </c>
      <c r="C4366" s="646" t="s">
        <v>162</v>
      </c>
      <c r="D4366" s="646">
        <v>101</v>
      </c>
      <c r="F4366" s="654" t="str">
        <f>IF(M4366="R",VLOOKUP(D4366,'Routes and Directions'!$A$2:$D$283,3,FALSE),VLOOKUP(D4366,'Routes and Directions'!$A$2:$D$283,4,FALSE))</f>
        <v>SB</v>
      </c>
      <c r="H4366" s="646">
        <v>121.68</v>
      </c>
      <c r="I4366" s="646">
        <v>125.75700000000001</v>
      </c>
      <c r="K4366" s="646">
        <v>748.10599999999999</v>
      </c>
      <c r="L4366" s="646">
        <v>752.18299999999999</v>
      </c>
      <c r="M4366" s="646" t="s">
        <v>121</v>
      </c>
      <c r="N4366" s="657" t="s">
        <v>115</v>
      </c>
      <c r="O4366" s="646" t="s">
        <v>541</v>
      </c>
    </row>
    <row r="4367" spans="1:15">
      <c r="A4367" s="647">
        <v>4366</v>
      </c>
      <c r="B4367" s="647">
        <v>321310</v>
      </c>
      <c r="C4367" s="646" t="s">
        <v>162</v>
      </c>
      <c r="D4367" s="646">
        <v>101</v>
      </c>
      <c r="F4367" s="654" t="str">
        <f>IF(M4367="R",VLOOKUP(D4367,'Routes and Directions'!$A$2:$D$283,3,FALSE),VLOOKUP(D4367,'Routes and Directions'!$A$2:$D$283,4,FALSE))</f>
        <v>SB</v>
      </c>
      <c r="G4367" s="646" t="s">
        <v>118</v>
      </c>
      <c r="H4367" s="646">
        <v>125.75700000000001</v>
      </c>
      <c r="I4367" s="646">
        <v>125.843</v>
      </c>
      <c r="K4367" s="646">
        <v>752.18299999999999</v>
      </c>
      <c r="L4367" s="646">
        <v>752.26900000000001</v>
      </c>
      <c r="M4367" s="646" t="s">
        <v>121</v>
      </c>
      <c r="N4367" s="657" t="s">
        <v>115</v>
      </c>
      <c r="O4367" s="646" t="s">
        <v>541</v>
      </c>
    </row>
    <row r="4368" spans="1:15">
      <c r="A4368" s="647">
        <v>4367</v>
      </c>
      <c r="B4368" s="647">
        <v>321310</v>
      </c>
      <c r="C4368" s="646" t="s">
        <v>162</v>
      </c>
      <c r="D4368" s="646">
        <v>101</v>
      </c>
      <c r="F4368" s="654" t="str">
        <f>IF(M4368="R",VLOOKUP(D4368,'Routes and Directions'!$A$2:$D$283,3,FALSE),VLOOKUP(D4368,'Routes and Directions'!$A$2:$D$283,4,FALSE))</f>
        <v>SB</v>
      </c>
      <c r="G4368" s="646" t="s">
        <v>118</v>
      </c>
      <c r="H4368" s="646">
        <v>125.843</v>
      </c>
      <c r="I4368" s="646">
        <v>137.14400000000001</v>
      </c>
      <c r="K4368" s="646">
        <v>752.26900000000001</v>
      </c>
      <c r="L4368" s="646">
        <v>763.57</v>
      </c>
      <c r="M4368" s="646" t="s">
        <v>121</v>
      </c>
      <c r="N4368" s="657" t="s">
        <v>123</v>
      </c>
      <c r="O4368" s="646" t="s">
        <v>541</v>
      </c>
    </row>
    <row r="4369" spans="1:15">
      <c r="A4369" s="647">
        <v>4368</v>
      </c>
      <c r="B4369" s="647">
        <v>321450</v>
      </c>
      <c r="C4369" s="646" t="s">
        <v>173</v>
      </c>
      <c r="D4369" s="646">
        <v>101</v>
      </c>
      <c r="F4369" s="654" t="str">
        <f>IF(M4369="R",VLOOKUP(D4369,'Routes and Directions'!$A$2:$D$283,3,FALSE),VLOOKUP(D4369,'Routes and Directions'!$A$2:$D$283,4,FALSE))</f>
        <v>SB</v>
      </c>
      <c r="G4369" s="646" t="s">
        <v>119</v>
      </c>
      <c r="H4369" s="646">
        <v>0</v>
      </c>
      <c r="I4369" s="646">
        <v>0.38</v>
      </c>
      <c r="K4369" s="646">
        <v>763.57</v>
      </c>
      <c r="L4369" s="646">
        <v>763.95</v>
      </c>
      <c r="M4369" s="646" t="s">
        <v>121</v>
      </c>
      <c r="N4369" s="657" t="s">
        <v>123</v>
      </c>
      <c r="O4369" s="646" t="s">
        <v>541</v>
      </c>
    </row>
    <row r="4370" spans="1:15">
      <c r="A4370" s="647">
        <v>4369</v>
      </c>
      <c r="B4370" s="647">
        <v>321650</v>
      </c>
      <c r="C4370" s="646" t="s">
        <v>173</v>
      </c>
      <c r="D4370" s="646">
        <v>101</v>
      </c>
      <c r="F4370" s="654" t="str">
        <f>IF(M4370="R",VLOOKUP(D4370,'Routes and Directions'!$A$2:$D$283,3,FALSE),VLOOKUP(D4370,'Routes and Directions'!$A$2:$D$283,4,FALSE))</f>
        <v>SB</v>
      </c>
      <c r="G4370" s="646" t="s">
        <v>118</v>
      </c>
      <c r="H4370" s="646">
        <v>0.34699999999999998</v>
      </c>
      <c r="I4370" s="646">
        <v>3.6469999999999998</v>
      </c>
      <c r="K4370" s="646">
        <v>763.95</v>
      </c>
      <c r="L4370" s="646">
        <v>767.25</v>
      </c>
      <c r="M4370" s="646" t="s">
        <v>121</v>
      </c>
      <c r="N4370" s="657" t="s">
        <v>123</v>
      </c>
      <c r="O4370" s="646" t="s">
        <v>541</v>
      </c>
    </row>
    <row r="4371" spans="1:15">
      <c r="A4371" s="647">
        <v>4370</v>
      </c>
      <c r="B4371" s="647">
        <v>321650</v>
      </c>
      <c r="C4371" s="646" t="s">
        <v>173</v>
      </c>
      <c r="D4371" s="646">
        <v>101</v>
      </c>
      <c r="F4371" s="654" t="str">
        <f>IF(M4371="R",VLOOKUP(D4371,'Routes and Directions'!$A$2:$D$283,3,FALSE),VLOOKUP(D4371,'Routes and Directions'!$A$2:$D$283,4,FALSE))</f>
        <v>SB</v>
      </c>
      <c r="G4371" s="646" t="s">
        <v>118</v>
      </c>
      <c r="H4371" s="646">
        <v>3.6469999999999998</v>
      </c>
      <c r="I4371" s="646">
        <v>5.77</v>
      </c>
      <c r="K4371" s="646">
        <v>767.25</v>
      </c>
      <c r="L4371" s="646">
        <v>769.37300000000005</v>
      </c>
      <c r="M4371" s="646" t="s">
        <v>121</v>
      </c>
      <c r="N4371" s="657" t="s">
        <v>115</v>
      </c>
      <c r="O4371" s="646" t="s">
        <v>541</v>
      </c>
    </row>
    <row r="4372" spans="1:15">
      <c r="A4372" s="647">
        <v>4371</v>
      </c>
      <c r="B4372" s="647">
        <v>322900</v>
      </c>
      <c r="C4372" s="646" t="s">
        <v>173</v>
      </c>
      <c r="D4372" s="646">
        <v>101</v>
      </c>
      <c r="F4372" s="654" t="str">
        <f>IF(M4372="R",VLOOKUP(D4372,'Routes and Directions'!$A$2:$D$283,3,FALSE),VLOOKUP(D4372,'Routes and Directions'!$A$2:$D$283,4,FALSE))</f>
        <v>SB</v>
      </c>
      <c r="G4372" s="646" t="s">
        <v>122</v>
      </c>
      <c r="H4372" s="646">
        <v>5.77</v>
      </c>
      <c r="I4372" s="646">
        <v>6.05</v>
      </c>
      <c r="K4372" s="646">
        <v>769.37300000000005</v>
      </c>
      <c r="L4372" s="646">
        <v>769.65300000000002</v>
      </c>
      <c r="M4372" s="646" t="s">
        <v>121</v>
      </c>
      <c r="N4372" s="657" t="s">
        <v>123</v>
      </c>
      <c r="O4372" s="646" t="s">
        <v>541</v>
      </c>
    </row>
    <row r="4373" spans="1:15">
      <c r="A4373" s="647">
        <v>4372</v>
      </c>
      <c r="B4373" s="647">
        <v>323000</v>
      </c>
      <c r="C4373" s="646" t="s">
        <v>173</v>
      </c>
      <c r="D4373" s="646">
        <v>101</v>
      </c>
      <c r="F4373" s="654" t="str">
        <f>IF(M4373="R",VLOOKUP(D4373,'Routes and Directions'!$A$2:$D$283,3,FALSE),VLOOKUP(D4373,'Routes and Directions'!$A$2:$D$283,4,FALSE))</f>
        <v>SB</v>
      </c>
      <c r="H4373" s="646">
        <v>7.15</v>
      </c>
      <c r="I4373" s="646">
        <v>7.74</v>
      </c>
      <c r="K4373" s="646">
        <v>769.65300000000002</v>
      </c>
      <c r="L4373" s="646">
        <v>770.24300000000005</v>
      </c>
      <c r="M4373" s="646" t="s">
        <v>121</v>
      </c>
      <c r="N4373" s="657" t="s">
        <v>123</v>
      </c>
      <c r="O4373" s="646" t="s">
        <v>541</v>
      </c>
    </row>
    <row r="4374" spans="1:15">
      <c r="A4374" s="647">
        <v>4373</v>
      </c>
      <c r="B4374" s="647">
        <v>323000</v>
      </c>
      <c r="C4374" s="646" t="s">
        <v>173</v>
      </c>
      <c r="D4374" s="646">
        <v>101</v>
      </c>
      <c r="F4374" s="654" t="str">
        <f>IF(M4374="R",VLOOKUP(D4374,'Routes and Directions'!$A$2:$D$283,3,FALSE),VLOOKUP(D4374,'Routes and Directions'!$A$2:$D$283,4,FALSE))</f>
        <v>SB</v>
      </c>
      <c r="H4374" s="646">
        <v>7.74</v>
      </c>
      <c r="I4374" s="646">
        <v>9.7129999999999992</v>
      </c>
      <c r="K4374" s="646">
        <v>770.24300000000005</v>
      </c>
      <c r="L4374" s="646">
        <v>772.21600000000001</v>
      </c>
      <c r="M4374" s="646" t="s">
        <v>121</v>
      </c>
      <c r="N4374" s="657" t="s">
        <v>115</v>
      </c>
      <c r="O4374" s="646" t="s">
        <v>541</v>
      </c>
    </row>
    <row r="4375" spans="1:15">
      <c r="A4375" s="647">
        <v>4374</v>
      </c>
      <c r="B4375" s="647">
        <v>323000</v>
      </c>
      <c r="C4375" s="646" t="s">
        <v>173</v>
      </c>
      <c r="D4375" s="646">
        <v>101</v>
      </c>
      <c r="F4375" s="654" t="str">
        <f>IF(M4375="R",VLOOKUP(D4375,'Routes and Directions'!$A$2:$D$283,3,FALSE),VLOOKUP(D4375,'Routes and Directions'!$A$2:$D$283,4,FALSE))</f>
        <v>SB</v>
      </c>
      <c r="H4375" s="646">
        <v>9.7129999999999992</v>
      </c>
      <c r="I4375" s="646">
        <v>10.32</v>
      </c>
      <c r="K4375" s="646">
        <v>772.21600000000001</v>
      </c>
      <c r="L4375" s="646">
        <v>772.82299999999998</v>
      </c>
      <c r="M4375" s="646" t="s">
        <v>121</v>
      </c>
      <c r="N4375" s="657" t="s">
        <v>123</v>
      </c>
      <c r="O4375" s="646" t="s">
        <v>541</v>
      </c>
    </row>
    <row r="4376" spans="1:15">
      <c r="A4376" s="647">
        <v>4375</v>
      </c>
      <c r="B4376" s="647">
        <v>323000</v>
      </c>
      <c r="C4376" s="646" t="s">
        <v>173</v>
      </c>
      <c r="D4376" s="646">
        <v>101</v>
      </c>
      <c r="F4376" s="654" t="str">
        <f>IF(M4376="R",VLOOKUP(D4376,'Routes and Directions'!$A$2:$D$283,3,FALSE),VLOOKUP(D4376,'Routes and Directions'!$A$2:$D$283,4,FALSE))</f>
        <v>SB</v>
      </c>
      <c r="H4376" s="646">
        <v>10.32</v>
      </c>
      <c r="I4376" s="646">
        <v>10.811999999999999</v>
      </c>
      <c r="K4376" s="646">
        <v>772.82299999999998</v>
      </c>
      <c r="L4376" s="646">
        <v>773.31500000000005</v>
      </c>
      <c r="M4376" s="646" t="s">
        <v>121</v>
      </c>
      <c r="N4376" s="657" t="s">
        <v>115</v>
      </c>
      <c r="O4376" s="646" t="s">
        <v>541</v>
      </c>
    </row>
    <row r="4377" spans="1:15">
      <c r="A4377" s="647">
        <v>4376</v>
      </c>
      <c r="B4377" s="647">
        <v>323000</v>
      </c>
      <c r="C4377" s="646" t="s">
        <v>173</v>
      </c>
      <c r="D4377" s="646">
        <v>101</v>
      </c>
      <c r="F4377" s="654" t="str">
        <f>IF(M4377="R",VLOOKUP(D4377,'Routes and Directions'!$A$2:$D$283,3,FALSE),VLOOKUP(D4377,'Routes and Directions'!$A$2:$D$283,4,FALSE))</f>
        <v>SB</v>
      </c>
      <c r="H4377" s="646">
        <v>10.811999999999999</v>
      </c>
      <c r="I4377" s="646">
        <v>11.03</v>
      </c>
      <c r="K4377" s="646">
        <v>773.31500000000005</v>
      </c>
      <c r="L4377" s="646">
        <v>773.53300000000002</v>
      </c>
      <c r="M4377" s="646" t="s">
        <v>121</v>
      </c>
      <c r="N4377" s="657" t="s">
        <v>123</v>
      </c>
      <c r="O4377" s="646" t="s">
        <v>541</v>
      </c>
    </row>
    <row r="4378" spans="1:15">
      <c r="A4378" s="647">
        <v>4377</v>
      </c>
      <c r="B4378" s="647">
        <v>323000</v>
      </c>
      <c r="C4378" s="646" t="s">
        <v>173</v>
      </c>
      <c r="D4378" s="646">
        <v>101</v>
      </c>
      <c r="F4378" s="654" t="str">
        <f>IF(M4378="R",VLOOKUP(D4378,'Routes and Directions'!$A$2:$D$283,3,FALSE),VLOOKUP(D4378,'Routes and Directions'!$A$2:$D$283,4,FALSE))</f>
        <v>SB</v>
      </c>
      <c r="H4378" s="646">
        <v>11.03</v>
      </c>
      <c r="I4378" s="646">
        <v>12.487</v>
      </c>
      <c r="K4378" s="646">
        <v>773.53300000000002</v>
      </c>
      <c r="L4378" s="646">
        <v>774.99</v>
      </c>
      <c r="M4378" s="646" t="s">
        <v>121</v>
      </c>
      <c r="N4378" s="657" t="s">
        <v>115</v>
      </c>
      <c r="O4378" s="646" t="s">
        <v>541</v>
      </c>
    </row>
    <row r="4379" spans="1:15">
      <c r="A4379" s="647">
        <v>4378</v>
      </c>
      <c r="B4379" s="647">
        <v>323000</v>
      </c>
      <c r="C4379" s="646" t="s">
        <v>173</v>
      </c>
      <c r="D4379" s="646">
        <v>101</v>
      </c>
      <c r="F4379" s="654" t="str">
        <f>IF(M4379="R",VLOOKUP(D4379,'Routes and Directions'!$A$2:$D$283,3,FALSE),VLOOKUP(D4379,'Routes and Directions'!$A$2:$D$283,4,FALSE))</f>
        <v>SB</v>
      </c>
      <c r="H4379" s="646">
        <v>12.487</v>
      </c>
      <c r="I4379" s="646">
        <v>13.284000000000001</v>
      </c>
      <c r="K4379" s="646">
        <v>774.99</v>
      </c>
      <c r="L4379" s="646">
        <v>775.78700000000003</v>
      </c>
      <c r="M4379" s="646" t="s">
        <v>121</v>
      </c>
      <c r="N4379" s="657" t="s">
        <v>123</v>
      </c>
      <c r="O4379" s="646" t="s">
        <v>541</v>
      </c>
    </row>
    <row r="4380" spans="1:15">
      <c r="A4380" s="647">
        <v>4379</v>
      </c>
      <c r="B4380" s="647">
        <v>323000</v>
      </c>
      <c r="C4380" s="646" t="s">
        <v>173</v>
      </c>
      <c r="D4380" s="646">
        <v>101</v>
      </c>
      <c r="F4380" s="654" t="str">
        <f>IF(M4380="R",VLOOKUP(D4380,'Routes and Directions'!$A$2:$D$283,3,FALSE),VLOOKUP(D4380,'Routes and Directions'!$A$2:$D$283,4,FALSE))</f>
        <v>SB</v>
      </c>
      <c r="H4380" s="646">
        <v>13.284000000000001</v>
      </c>
      <c r="I4380" s="646">
        <v>15.414</v>
      </c>
      <c r="K4380" s="646">
        <v>775.78700000000003</v>
      </c>
      <c r="L4380" s="646">
        <v>777.91700000000003</v>
      </c>
      <c r="M4380" s="646" t="s">
        <v>121</v>
      </c>
      <c r="N4380" s="657" t="s">
        <v>115</v>
      </c>
      <c r="O4380" s="646" t="s">
        <v>541</v>
      </c>
    </row>
    <row r="4381" spans="1:15">
      <c r="A4381" s="647">
        <v>4380</v>
      </c>
      <c r="B4381" s="647">
        <v>326300</v>
      </c>
      <c r="C4381" s="646" t="s">
        <v>173</v>
      </c>
      <c r="D4381" s="646">
        <v>101</v>
      </c>
      <c r="F4381" s="654" t="str">
        <f>IF(M4381="R",VLOOKUP(D4381,'Routes and Directions'!$A$2:$D$283,3,FALSE),VLOOKUP(D4381,'Routes and Directions'!$A$2:$D$283,4,FALSE))</f>
        <v>SB</v>
      </c>
      <c r="H4381" s="646">
        <v>15.462</v>
      </c>
      <c r="I4381" s="646">
        <v>22.565000000000001</v>
      </c>
      <c r="K4381" s="646">
        <v>777.91700000000003</v>
      </c>
      <c r="L4381" s="646">
        <v>785.02</v>
      </c>
      <c r="M4381" s="646" t="s">
        <v>121</v>
      </c>
      <c r="N4381" s="657" t="s">
        <v>115</v>
      </c>
      <c r="O4381" s="646" t="s">
        <v>541</v>
      </c>
    </row>
    <row r="4382" spans="1:15">
      <c r="A4382" s="647">
        <v>4381</v>
      </c>
      <c r="B4382" s="647">
        <v>326300</v>
      </c>
      <c r="C4382" s="646" t="s">
        <v>173</v>
      </c>
      <c r="D4382" s="646">
        <v>101</v>
      </c>
      <c r="F4382" s="654" t="str">
        <f>IF(M4382="R",VLOOKUP(D4382,'Routes and Directions'!$A$2:$D$283,3,FALSE),VLOOKUP(D4382,'Routes and Directions'!$A$2:$D$283,4,FALSE))</f>
        <v>SB</v>
      </c>
      <c r="H4382" s="646">
        <v>22.565000000000001</v>
      </c>
      <c r="I4382" s="646">
        <v>22.847999999999999</v>
      </c>
      <c r="K4382" s="646">
        <v>785.02</v>
      </c>
      <c r="L4382" s="646">
        <v>785.303</v>
      </c>
      <c r="M4382" s="646" t="s">
        <v>121</v>
      </c>
      <c r="N4382" s="657" t="s">
        <v>123</v>
      </c>
      <c r="O4382" s="646" t="s">
        <v>541</v>
      </c>
    </row>
    <row r="4383" spans="1:15">
      <c r="A4383" s="647">
        <v>4382</v>
      </c>
      <c r="B4383" s="647">
        <v>326300</v>
      </c>
      <c r="C4383" s="646" t="s">
        <v>173</v>
      </c>
      <c r="D4383" s="646">
        <v>101</v>
      </c>
      <c r="F4383" s="654" t="str">
        <f>IF(M4383="R",VLOOKUP(D4383,'Routes and Directions'!$A$2:$D$283,3,FALSE),VLOOKUP(D4383,'Routes and Directions'!$A$2:$D$283,4,FALSE))</f>
        <v>SB</v>
      </c>
      <c r="H4383" s="646">
        <v>22.847999999999999</v>
      </c>
      <c r="I4383" s="646">
        <v>25.24</v>
      </c>
      <c r="K4383" s="646">
        <v>785.303</v>
      </c>
      <c r="L4383" s="646">
        <v>787.69500000000005</v>
      </c>
      <c r="M4383" s="646" t="s">
        <v>121</v>
      </c>
      <c r="N4383" s="657" t="s">
        <v>115</v>
      </c>
      <c r="O4383" s="646" t="s">
        <v>541</v>
      </c>
    </row>
    <row r="4384" spans="1:15">
      <c r="A4384" s="647">
        <v>4383</v>
      </c>
      <c r="B4384" s="647">
        <v>326300</v>
      </c>
      <c r="C4384" s="646" t="s">
        <v>173</v>
      </c>
      <c r="D4384" s="646">
        <v>101</v>
      </c>
      <c r="F4384" s="654" t="str">
        <f>IF(M4384="R",VLOOKUP(D4384,'Routes and Directions'!$A$2:$D$283,3,FALSE),VLOOKUP(D4384,'Routes and Directions'!$A$2:$D$283,4,FALSE))</f>
        <v>SB</v>
      </c>
      <c r="H4384" s="646">
        <v>25.24</v>
      </c>
      <c r="I4384" s="646">
        <v>26.183</v>
      </c>
      <c r="K4384" s="646">
        <v>787.69500000000005</v>
      </c>
      <c r="L4384" s="646">
        <v>788.63800000000003</v>
      </c>
      <c r="M4384" s="646" t="s">
        <v>121</v>
      </c>
      <c r="N4384" s="657" t="s">
        <v>123</v>
      </c>
      <c r="O4384" s="646" t="s">
        <v>541</v>
      </c>
    </row>
    <row r="4385" spans="1:15">
      <c r="A4385" s="647">
        <v>4384</v>
      </c>
      <c r="B4385" s="647">
        <v>330780</v>
      </c>
      <c r="C4385" s="646" t="s">
        <v>173</v>
      </c>
      <c r="D4385" s="646">
        <v>101</v>
      </c>
      <c r="F4385" s="654" t="str">
        <f>IF(M4385="R",VLOOKUP(D4385,'Routes and Directions'!$A$2:$D$283,3,FALSE),VLOOKUP(D4385,'Routes and Directions'!$A$2:$D$283,4,FALSE))</f>
        <v>SB</v>
      </c>
      <c r="H4385" s="646">
        <v>26.183</v>
      </c>
      <c r="I4385" s="646">
        <v>26.812999999999999</v>
      </c>
      <c r="J4385" s="646" t="s">
        <v>121</v>
      </c>
      <c r="K4385" s="646">
        <v>788.63800000000003</v>
      </c>
      <c r="L4385" s="646">
        <v>789.26800000000003</v>
      </c>
      <c r="M4385" s="646" t="s">
        <v>121</v>
      </c>
      <c r="N4385" s="657" t="s">
        <v>121</v>
      </c>
      <c r="O4385" s="646" t="s">
        <v>541</v>
      </c>
    </row>
    <row r="4386" spans="1:15">
      <c r="A4386" s="647">
        <v>4385</v>
      </c>
      <c r="B4386" s="647">
        <v>330910</v>
      </c>
      <c r="C4386" s="646" t="s">
        <v>173</v>
      </c>
      <c r="D4386" s="646">
        <v>101</v>
      </c>
      <c r="F4386" s="654" t="str">
        <f>IF(M4386="R",VLOOKUP(D4386,'Routes and Directions'!$A$2:$D$283,3,FALSE),VLOOKUP(D4386,'Routes and Directions'!$A$2:$D$283,4,FALSE))</f>
        <v>SB</v>
      </c>
      <c r="G4386" s="646" t="s">
        <v>121</v>
      </c>
      <c r="H4386" s="646">
        <v>26.812999999999999</v>
      </c>
      <c r="I4386" s="646">
        <v>26.855</v>
      </c>
      <c r="J4386" s="646" t="s">
        <v>121</v>
      </c>
      <c r="K4386" s="646">
        <v>789.26800000000003</v>
      </c>
      <c r="L4386" s="646">
        <v>789.31</v>
      </c>
      <c r="M4386" s="646" t="s">
        <v>121</v>
      </c>
      <c r="N4386" s="657" t="s">
        <v>121</v>
      </c>
      <c r="O4386" s="646" t="s">
        <v>541</v>
      </c>
    </row>
    <row r="4387" spans="1:15">
      <c r="A4387" s="647">
        <v>4386</v>
      </c>
      <c r="B4387" s="647">
        <v>331600</v>
      </c>
      <c r="C4387" s="646" t="s">
        <v>173</v>
      </c>
      <c r="D4387" s="646">
        <v>101</v>
      </c>
      <c r="F4387" s="654" t="str">
        <f>IF(M4387="R",VLOOKUP(D4387,'Routes and Directions'!$A$2:$D$283,3,FALSE),VLOOKUP(D4387,'Routes and Directions'!$A$2:$D$283,4,FALSE))</f>
        <v>SB</v>
      </c>
      <c r="H4387" s="646">
        <v>26.812999999999999</v>
      </c>
      <c r="I4387" s="646">
        <v>27.48</v>
      </c>
      <c r="K4387" s="646">
        <v>789.31</v>
      </c>
      <c r="L4387" s="646">
        <v>789.97699999999998</v>
      </c>
      <c r="M4387" s="646" t="s">
        <v>121</v>
      </c>
      <c r="N4387" s="657" t="s">
        <v>123</v>
      </c>
      <c r="O4387" s="646" t="s">
        <v>541</v>
      </c>
    </row>
    <row r="4388" spans="1:15">
      <c r="A4388" s="647">
        <v>4387</v>
      </c>
      <c r="B4388" s="647">
        <v>332210</v>
      </c>
      <c r="C4388" s="646" t="s">
        <v>173</v>
      </c>
      <c r="D4388" s="646">
        <v>101</v>
      </c>
      <c r="F4388" s="654" t="str">
        <f>IF(M4388="R",VLOOKUP(D4388,'Routes and Directions'!$A$2:$D$283,3,FALSE),VLOOKUP(D4388,'Routes and Directions'!$A$2:$D$283,4,FALSE))</f>
        <v>SB</v>
      </c>
      <c r="G4388" s="646" t="s">
        <v>118</v>
      </c>
      <c r="H4388" s="646">
        <v>27.48</v>
      </c>
      <c r="I4388" s="646">
        <v>31.024000000000001</v>
      </c>
      <c r="K4388" s="646">
        <v>789.97699999999998</v>
      </c>
      <c r="L4388" s="646">
        <v>793.52099999999996</v>
      </c>
      <c r="M4388" s="646" t="s">
        <v>121</v>
      </c>
      <c r="N4388" s="657" t="s">
        <v>123</v>
      </c>
      <c r="O4388" s="646" t="s">
        <v>541</v>
      </c>
    </row>
    <row r="4389" spans="1:15">
      <c r="A4389" s="647">
        <v>4388</v>
      </c>
      <c r="B4389" s="647">
        <v>333102</v>
      </c>
      <c r="C4389" s="646" t="s">
        <v>173</v>
      </c>
      <c r="D4389" s="646">
        <v>101</v>
      </c>
      <c r="F4389" s="654" t="str">
        <f>IF(M4389="R",VLOOKUP(D4389,'Routes and Directions'!$A$2:$D$283,3,FALSE),VLOOKUP(D4389,'Routes and Directions'!$A$2:$D$283,4,FALSE))</f>
        <v>SB</v>
      </c>
      <c r="H4389" s="646">
        <v>31.082000000000001</v>
      </c>
      <c r="I4389" s="646">
        <v>31.42</v>
      </c>
      <c r="K4389" s="646">
        <v>793.52099999999996</v>
      </c>
      <c r="L4389" s="646">
        <v>793.85900000000004</v>
      </c>
      <c r="M4389" s="646" t="s">
        <v>121</v>
      </c>
      <c r="N4389" s="657" t="s">
        <v>123</v>
      </c>
      <c r="O4389" s="646" t="s">
        <v>541</v>
      </c>
    </row>
    <row r="4390" spans="1:15">
      <c r="A4390" s="647">
        <v>4389</v>
      </c>
      <c r="B4390" s="647">
        <v>333102</v>
      </c>
      <c r="C4390" s="646" t="s">
        <v>173</v>
      </c>
      <c r="D4390" s="646">
        <v>101</v>
      </c>
      <c r="F4390" s="654" t="str">
        <f>IF(M4390="R",VLOOKUP(D4390,'Routes and Directions'!$A$2:$D$283,3,FALSE),VLOOKUP(D4390,'Routes and Directions'!$A$2:$D$283,4,FALSE))</f>
        <v>SB</v>
      </c>
      <c r="H4390" s="646">
        <v>31.42</v>
      </c>
      <c r="I4390" s="646">
        <v>42.357999999999997</v>
      </c>
      <c r="K4390" s="646">
        <v>793.85900000000004</v>
      </c>
      <c r="L4390" s="646">
        <v>804.79700000000003</v>
      </c>
      <c r="M4390" s="646" t="s">
        <v>121</v>
      </c>
      <c r="N4390" s="657" t="s">
        <v>115</v>
      </c>
      <c r="O4390" s="646" t="s">
        <v>541</v>
      </c>
    </row>
    <row r="4391" spans="1:15">
      <c r="A4391" s="647">
        <v>4390</v>
      </c>
      <c r="B4391" s="647">
        <v>333102</v>
      </c>
      <c r="C4391" s="646" t="s">
        <v>173</v>
      </c>
      <c r="D4391" s="646">
        <v>101</v>
      </c>
      <c r="F4391" s="654" t="str">
        <f>IF(M4391="R",VLOOKUP(D4391,'Routes and Directions'!$A$2:$D$283,3,FALSE),VLOOKUP(D4391,'Routes and Directions'!$A$2:$D$283,4,FALSE))</f>
        <v>SB</v>
      </c>
      <c r="H4391" s="646">
        <v>42.357999999999997</v>
      </c>
      <c r="I4391" s="646">
        <v>43.636000000000003</v>
      </c>
      <c r="K4391" s="646">
        <v>804.79700000000003</v>
      </c>
      <c r="L4391" s="646">
        <v>806.07500000000005</v>
      </c>
      <c r="M4391" s="646" t="s">
        <v>121</v>
      </c>
      <c r="N4391" s="657" t="s">
        <v>123</v>
      </c>
      <c r="O4391" s="646" t="s">
        <v>541</v>
      </c>
    </row>
    <row r="4392" spans="1:15">
      <c r="A4392" s="647">
        <v>4391</v>
      </c>
      <c r="B4392" s="647">
        <v>333102</v>
      </c>
      <c r="C4392" s="646" t="s">
        <v>173</v>
      </c>
      <c r="D4392" s="646">
        <v>101</v>
      </c>
      <c r="F4392" s="654" t="str">
        <f>IF(M4392="R",VLOOKUP(D4392,'Routes and Directions'!$A$2:$D$283,3,FALSE),VLOOKUP(D4392,'Routes and Directions'!$A$2:$D$283,4,FALSE))</f>
        <v>SB</v>
      </c>
      <c r="H4392" s="646">
        <v>43.636000000000003</v>
      </c>
      <c r="I4392" s="646">
        <v>45.87</v>
      </c>
      <c r="K4392" s="646">
        <v>806.07500000000005</v>
      </c>
      <c r="L4392" s="646">
        <v>808.30899999999997</v>
      </c>
      <c r="M4392" s="646" t="s">
        <v>121</v>
      </c>
      <c r="N4392" s="657" t="s">
        <v>115</v>
      </c>
      <c r="O4392" s="646" t="s">
        <v>541</v>
      </c>
    </row>
    <row r="4393" spans="1:15">
      <c r="A4393" s="647">
        <v>4392</v>
      </c>
      <c r="B4393" s="647">
        <v>333102</v>
      </c>
      <c r="C4393" s="646" t="s">
        <v>173</v>
      </c>
      <c r="D4393" s="646">
        <v>101</v>
      </c>
      <c r="F4393" s="654" t="str">
        <f>IF(M4393="R",VLOOKUP(D4393,'Routes and Directions'!$A$2:$D$283,3,FALSE),VLOOKUP(D4393,'Routes and Directions'!$A$2:$D$283,4,FALSE))</f>
        <v>SB</v>
      </c>
      <c r="H4393" s="646">
        <v>45.87</v>
      </c>
      <c r="I4393" s="646">
        <v>46.143999999999998</v>
      </c>
      <c r="K4393" s="646">
        <v>808.30899999999997</v>
      </c>
      <c r="L4393" s="646">
        <v>808.58299999999997</v>
      </c>
      <c r="M4393" s="646" t="s">
        <v>121</v>
      </c>
      <c r="N4393" s="657" t="s">
        <v>123</v>
      </c>
      <c r="O4393" s="646" t="s">
        <v>541</v>
      </c>
    </row>
    <row r="4394" spans="1:15">
      <c r="A4394" s="647">
        <v>4393</v>
      </c>
      <c r="B4394" s="647">
        <v>333102</v>
      </c>
      <c r="C4394" s="646" t="s">
        <v>173</v>
      </c>
      <c r="D4394" s="646">
        <v>101</v>
      </c>
      <c r="F4394" s="654" t="str">
        <f>IF(M4394="R",VLOOKUP(D4394,'Routes and Directions'!$A$2:$D$283,3,FALSE),VLOOKUP(D4394,'Routes and Directions'!$A$2:$D$283,4,FALSE))</f>
        <v>SB</v>
      </c>
      <c r="H4394" s="646">
        <v>46.143999999999998</v>
      </c>
      <c r="I4394" s="646">
        <v>46.491999999999997</v>
      </c>
      <c r="K4394" s="646">
        <v>808.58299999999997</v>
      </c>
      <c r="L4394" s="646">
        <v>808.93100000000004</v>
      </c>
      <c r="M4394" s="646" t="s">
        <v>121</v>
      </c>
      <c r="N4394" s="657" t="s">
        <v>115</v>
      </c>
      <c r="O4394" s="646" t="s">
        <v>541</v>
      </c>
    </row>
    <row r="4395" spans="1:15">
      <c r="A4395" s="647">
        <v>4394</v>
      </c>
      <c r="B4395" s="647">
        <v>100</v>
      </c>
      <c r="C4395" s="646" t="s">
        <v>203</v>
      </c>
      <c r="D4395" s="646">
        <v>103</v>
      </c>
      <c r="F4395" s="654" t="str">
        <f>IF(M4395="R",VLOOKUP(D4395,'Routes and Directions'!$A$2:$D$283,3,FALSE),VLOOKUP(D4395,'Routes and Directions'!$A$2:$D$283,4,FALSE))</f>
        <v>NB</v>
      </c>
      <c r="H4395" s="646">
        <v>0</v>
      </c>
      <c r="I4395" s="646">
        <v>1.752</v>
      </c>
      <c r="K4395" s="646">
        <v>0</v>
      </c>
      <c r="L4395" s="646">
        <v>1.752</v>
      </c>
      <c r="M4395" s="646" t="s">
        <v>118</v>
      </c>
      <c r="N4395" s="657" t="s">
        <v>123</v>
      </c>
      <c r="O4395" s="646" t="s">
        <v>542</v>
      </c>
    </row>
    <row r="4396" spans="1:15">
      <c r="A4396" s="647">
        <v>4395</v>
      </c>
      <c r="B4396" s="647">
        <v>100</v>
      </c>
      <c r="C4396" s="646" t="s">
        <v>203</v>
      </c>
      <c r="D4396" s="646">
        <v>103</v>
      </c>
      <c r="F4396" s="654" t="str">
        <f>IF(M4396="R",VLOOKUP(D4396,'Routes and Directions'!$A$2:$D$283,3,FALSE),VLOOKUP(D4396,'Routes and Directions'!$A$2:$D$283,4,FALSE))</f>
        <v>SB</v>
      </c>
      <c r="H4396" s="646">
        <v>0</v>
      </c>
      <c r="I4396" s="646">
        <v>1.752</v>
      </c>
      <c r="K4396" s="646">
        <v>0</v>
      </c>
      <c r="L4396" s="646">
        <v>1.752</v>
      </c>
      <c r="M4396" s="646" t="s">
        <v>121</v>
      </c>
      <c r="N4396" s="657" t="s">
        <v>123</v>
      </c>
      <c r="O4396" s="646" t="s">
        <v>543</v>
      </c>
    </row>
    <row r="4397" spans="1:15">
      <c r="A4397" s="647">
        <v>4396</v>
      </c>
      <c r="B4397" s="647">
        <v>100</v>
      </c>
      <c r="C4397" s="646" t="s">
        <v>178</v>
      </c>
      <c r="D4397" s="646">
        <v>104</v>
      </c>
      <c r="F4397" s="654" t="str">
        <f>IF(M4397="R",VLOOKUP(D4397,'Routes and Directions'!$A$2:$D$283,3,FALSE),VLOOKUP(D4397,'Routes and Directions'!$A$2:$D$283,4,FALSE))</f>
        <v>EB</v>
      </c>
      <c r="H4397" s="646">
        <v>0</v>
      </c>
      <c r="I4397" s="646">
        <v>11.35</v>
      </c>
      <c r="K4397" s="646">
        <v>0</v>
      </c>
      <c r="L4397" s="646">
        <v>11.35</v>
      </c>
      <c r="M4397" s="646" t="s">
        <v>118</v>
      </c>
      <c r="N4397" s="657" t="s">
        <v>115</v>
      </c>
      <c r="O4397" s="646" t="s">
        <v>544</v>
      </c>
    </row>
    <row r="4398" spans="1:15">
      <c r="A4398" s="647">
        <v>4397</v>
      </c>
      <c r="B4398" s="647">
        <v>4442</v>
      </c>
      <c r="C4398" s="646" t="s">
        <v>178</v>
      </c>
      <c r="D4398" s="646">
        <v>104</v>
      </c>
      <c r="F4398" s="654" t="str">
        <f>IF(M4398="R",VLOOKUP(D4398,'Routes and Directions'!$A$2:$D$283,3,FALSE),VLOOKUP(D4398,'Routes and Directions'!$A$2:$D$283,4,FALSE))</f>
        <v>EB</v>
      </c>
      <c r="G4398" s="646" t="s">
        <v>118</v>
      </c>
      <c r="H4398" s="646">
        <v>11.35</v>
      </c>
      <c r="I4398" s="646">
        <v>11.762</v>
      </c>
      <c r="K4398" s="646">
        <v>11.35</v>
      </c>
      <c r="L4398" s="646">
        <v>11.762</v>
      </c>
      <c r="M4398" s="646" t="s">
        <v>118</v>
      </c>
      <c r="N4398" s="657" t="s">
        <v>115</v>
      </c>
      <c r="O4398" s="646" t="s">
        <v>544</v>
      </c>
    </row>
    <row r="4399" spans="1:15">
      <c r="A4399" s="647">
        <v>4398</v>
      </c>
      <c r="B4399" s="647">
        <v>4445</v>
      </c>
      <c r="C4399" s="646" t="s">
        <v>178</v>
      </c>
      <c r="D4399" s="646">
        <v>104</v>
      </c>
      <c r="F4399" s="654" t="str">
        <f>IF(M4399="R",VLOOKUP(D4399,'Routes and Directions'!$A$2:$D$283,3,FALSE),VLOOKUP(D4399,'Routes and Directions'!$A$2:$D$283,4,FALSE))</f>
        <v>EB</v>
      </c>
      <c r="H4399" s="646">
        <v>11.762</v>
      </c>
      <c r="I4399" s="646">
        <v>17.687999999999999</v>
      </c>
      <c r="K4399" s="646">
        <v>11.762</v>
      </c>
      <c r="L4399" s="646">
        <v>17.687999999999999</v>
      </c>
      <c r="M4399" s="646" t="s">
        <v>118</v>
      </c>
      <c r="N4399" s="657" t="s">
        <v>115</v>
      </c>
      <c r="O4399" s="646" t="s">
        <v>544</v>
      </c>
    </row>
    <row r="4400" spans="1:15">
      <c r="A4400" s="647">
        <v>4399</v>
      </c>
      <c r="B4400" s="647">
        <v>5400</v>
      </c>
      <c r="C4400" s="646" t="s">
        <v>210</v>
      </c>
      <c r="D4400" s="646">
        <v>104</v>
      </c>
      <c r="F4400" s="654" t="str">
        <f>IF(M4400="R",VLOOKUP(D4400,'Routes and Directions'!$A$2:$D$283,3,FALSE),VLOOKUP(D4400,'Routes and Directions'!$A$2:$D$283,4,FALSE))</f>
        <v>EB</v>
      </c>
      <c r="H4400" s="646">
        <v>0</v>
      </c>
      <c r="I4400" s="646">
        <v>2.2440000000000002</v>
      </c>
      <c r="K4400" s="646">
        <v>17.687999999999999</v>
      </c>
      <c r="L4400" s="646">
        <v>19.931999999999999</v>
      </c>
      <c r="M4400" s="646" t="s">
        <v>118</v>
      </c>
      <c r="N4400" s="657" t="s">
        <v>115</v>
      </c>
      <c r="O4400" s="646" t="s">
        <v>544</v>
      </c>
    </row>
    <row r="4401" spans="1:15">
      <c r="A4401" s="647">
        <v>4400</v>
      </c>
      <c r="B4401" s="647">
        <v>5600</v>
      </c>
      <c r="C4401" s="646" t="s">
        <v>210</v>
      </c>
      <c r="D4401" s="646">
        <v>104</v>
      </c>
      <c r="F4401" s="654" t="str">
        <f>IF(M4401="R",VLOOKUP(D4401,'Routes and Directions'!$A$2:$D$283,3,FALSE),VLOOKUP(D4401,'Routes and Directions'!$A$2:$D$283,4,FALSE))</f>
        <v>EB</v>
      </c>
      <c r="G4401" s="646" t="s">
        <v>118</v>
      </c>
      <c r="H4401" s="646">
        <v>2.2440000000000002</v>
      </c>
      <c r="I4401" s="646">
        <v>8.2010000000000005</v>
      </c>
      <c r="K4401" s="646">
        <v>19.931999999999999</v>
      </c>
      <c r="L4401" s="646">
        <v>25.888999999999999</v>
      </c>
      <c r="M4401" s="646" t="s">
        <v>118</v>
      </c>
      <c r="N4401" s="657" t="s">
        <v>115</v>
      </c>
      <c r="O4401" s="646" t="s">
        <v>544</v>
      </c>
    </row>
    <row r="4402" spans="1:15">
      <c r="A4402" s="647">
        <v>4401</v>
      </c>
      <c r="B4402" s="647">
        <v>8510</v>
      </c>
      <c r="C4402" s="646" t="s">
        <v>210</v>
      </c>
      <c r="D4402" s="646">
        <v>104</v>
      </c>
      <c r="F4402" s="654" t="str">
        <f>IF(M4402="R",VLOOKUP(D4402,'Routes and Directions'!$A$2:$D$283,3,FALSE),VLOOKUP(D4402,'Routes and Directions'!$A$2:$D$283,4,FALSE))</f>
        <v>EB</v>
      </c>
      <c r="H4402" s="646">
        <v>8.3859999999999992</v>
      </c>
      <c r="I4402" s="646">
        <v>10.071999999999999</v>
      </c>
      <c r="K4402" s="646">
        <v>25.888999999999999</v>
      </c>
      <c r="L4402" s="646">
        <v>27.574999999999999</v>
      </c>
      <c r="M4402" s="646" t="s">
        <v>118</v>
      </c>
      <c r="N4402" s="657" t="s">
        <v>115</v>
      </c>
      <c r="O4402" s="646" t="s">
        <v>544</v>
      </c>
    </row>
    <row r="4403" spans="1:15">
      <c r="A4403" s="647">
        <v>4402</v>
      </c>
      <c r="B4403" s="647">
        <v>100</v>
      </c>
      <c r="C4403" s="646" t="s">
        <v>178</v>
      </c>
      <c r="D4403" s="646">
        <v>104</v>
      </c>
      <c r="F4403" s="654" t="str">
        <f>IF(M4403="R",VLOOKUP(D4403,'Routes and Directions'!$A$2:$D$283,3,FALSE),VLOOKUP(D4403,'Routes and Directions'!$A$2:$D$283,4,FALSE))</f>
        <v>WB</v>
      </c>
      <c r="H4403" s="646">
        <v>0</v>
      </c>
      <c r="I4403" s="646">
        <v>11.35</v>
      </c>
      <c r="K4403" s="646">
        <v>0</v>
      </c>
      <c r="L4403" s="646">
        <v>11.35</v>
      </c>
      <c r="M4403" s="646" t="s">
        <v>121</v>
      </c>
      <c r="N4403" s="657" t="s">
        <v>115</v>
      </c>
      <c r="O4403" s="646" t="s">
        <v>545</v>
      </c>
    </row>
    <row r="4404" spans="1:15">
      <c r="A4404" s="647">
        <v>4403</v>
      </c>
      <c r="B4404" s="647">
        <v>4442</v>
      </c>
      <c r="C4404" s="646" t="s">
        <v>178</v>
      </c>
      <c r="D4404" s="646">
        <v>104</v>
      </c>
      <c r="F4404" s="654" t="str">
        <f>IF(M4404="R",VLOOKUP(D4404,'Routes and Directions'!$A$2:$D$283,3,FALSE),VLOOKUP(D4404,'Routes and Directions'!$A$2:$D$283,4,FALSE))</f>
        <v>WB</v>
      </c>
      <c r="G4404" s="646" t="s">
        <v>118</v>
      </c>
      <c r="H4404" s="646">
        <v>11.35</v>
      </c>
      <c r="I4404" s="646">
        <v>11.762</v>
      </c>
      <c r="K4404" s="646">
        <v>11.35</v>
      </c>
      <c r="L4404" s="646">
        <v>11.762</v>
      </c>
      <c r="M4404" s="646" t="s">
        <v>121</v>
      </c>
      <c r="N4404" s="657" t="s">
        <v>115</v>
      </c>
      <c r="O4404" s="646" t="s">
        <v>545</v>
      </c>
    </row>
    <row r="4405" spans="1:15">
      <c r="A4405" s="647">
        <v>4404</v>
      </c>
      <c r="B4405" s="647">
        <v>4445</v>
      </c>
      <c r="C4405" s="646" t="s">
        <v>178</v>
      </c>
      <c r="D4405" s="646">
        <v>104</v>
      </c>
      <c r="F4405" s="654" t="str">
        <f>IF(M4405="R",VLOOKUP(D4405,'Routes and Directions'!$A$2:$D$283,3,FALSE),VLOOKUP(D4405,'Routes and Directions'!$A$2:$D$283,4,FALSE))</f>
        <v>WB</v>
      </c>
      <c r="H4405" s="646">
        <v>11.762</v>
      </c>
      <c r="I4405" s="646">
        <v>17.687999999999999</v>
      </c>
      <c r="K4405" s="646">
        <v>11.762</v>
      </c>
      <c r="L4405" s="646">
        <v>17.687999999999999</v>
      </c>
      <c r="M4405" s="646" t="s">
        <v>121</v>
      </c>
      <c r="N4405" s="657" t="s">
        <v>115</v>
      </c>
      <c r="O4405" s="646" t="s">
        <v>545</v>
      </c>
    </row>
    <row r="4406" spans="1:15">
      <c r="A4406" s="647">
        <v>4405</v>
      </c>
      <c r="B4406" s="647">
        <v>5400</v>
      </c>
      <c r="C4406" s="646" t="s">
        <v>210</v>
      </c>
      <c r="D4406" s="646">
        <v>104</v>
      </c>
      <c r="F4406" s="654" t="str">
        <f>IF(M4406="R",VLOOKUP(D4406,'Routes and Directions'!$A$2:$D$283,3,FALSE),VLOOKUP(D4406,'Routes and Directions'!$A$2:$D$283,4,FALSE))</f>
        <v>WB</v>
      </c>
      <c r="H4406" s="646">
        <v>0</v>
      </c>
      <c r="I4406" s="646">
        <v>2.2440000000000002</v>
      </c>
      <c r="K4406" s="646">
        <v>17.687999999999999</v>
      </c>
      <c r="L4406" s="646">
        <v>19.931999999999999</v>
      </c>
      <c r="M4406" s="646" t="s">
        <v>121</v>
      </c>
      <c r="N4406" s="657" t="s">
        <v>115</v>
      </c>
      <c r="O4406" s="646" t="s">
        <v>545</v>
      </c>
    </row>
    <row r="4407" spans="1:15">
      <c r="A4407" s="647">
        <v>4406</v>
      </c>
      <c r="B4407" s="647">
        <v>5600</v>
      </c>
      <c r="C4407" s="646" t="s">
        <v>210</v>
      </c>
      <c r="D4407" s="646">
        <v>104</v>
      </c>
      <c r="F4407" s="654" t="str">
        <f>IF(M4407="R",VLOOKUP(D4407,'Routes and Directions'!$A$2:$D$283,3,FALSE),VLOOKUP(D4407,'Routes and Directions'!$A$2:$D$283,4,FALSE))</f>
        <v>WB</v>
      </c>
      <c r="G4407" s="646" t="s">
        <v>118</v>
      </c>
      <c r="H4407" s="646">
        <v>2.2440000000000002</v>
      </c>
      <c r="I4407" s="646">
        <v>8.2010000000000005</v>
      </c>
      <c r="K4407" s="646">
        <v>19.931999999999999</v>
      </c>
      <c r="L4407" s="646">
        <v>25.888999999999999</v>
      </c>
      <c r="M4407" s="646" t="s">
        <v>121</v>
      </c>
      <c r="N4407" s="657" t="s">
        <v>115</v>
      </c>
      <c r="O4407" s="646" t="s">
        <v>545</v>
      </c>
    </row>
    <row r="4408" spans="1:15">
      <c r="A4408" s="647">
        <v>4407</v>
      </c>
      <c r="B4408" s="647">
        <v>8510</v>
      </c>
      <c r="C4408" s="646" t="s">
        <v>210</v>
      </c>
      <c r="D4408" s="646">
        <v>104</v>
      </c>
      <c r="F4408" s="654" t="str">
        <f>IF(M4408="R",VLOOKUP(D4408,'Routes and Directions'!$A$2:$D$283,3,FALSE),VLOOKUP(D4408,'Routes and Directions'!$A$2:$D$283,4,FALSE))</f>
        <v>WB</v>
      </c>
      <c r="H4408" s="646">
        <v>8.3859999999999992</v>
      </c>
      <c r="I4408" s="646">
        <v>10.071999999999999</v>
      </c>
      <c r="K4408" s="646">
        <v>25.888999999999999</v>
      </c>
      <c r="L4408" s="646">
        <v>27.574999999999999</v>
      </c>
      <c r="M4408" s="646" t="s">
        <v>121</v>
      </c>
      <c r="N4408" s="657" t="s">
        <v>115</v>
      </c>
      <c r="O4408" s="646" t="s">
        <v>545</v>
      </c>
    </row>
    <row r="4409" spans="1:15">
      <c r="A4409" s="647">
        <v>4408</v>
      </c>
      <c r="B4409" s="647">
        <v>11000</v>
      </c>
      <c r="C4409" s="646" t="s">
        <v>203</v>
      </c>
      <c r="D4409" s="646">
        <v>105</v>
      </c>
      <c r="F4409" s="654" t="str">
        <f>IF(M4409="R",VLOOKUP(D4409,'Routes and Directions'!$A$2:$D$283,3,FALSE),VLOOKUP(D4409,'Routes and Directions'!$A$2:$D$283,4,FALSE))</f>
        <v>EB</v>
      </c>
      <c r="G4409" s="646" t="s">
        <v>118</v>
      </c>
      <c r="H4409" s="646">
        <v>0</v>
      </c>
      <c r="I4409" s="646">
        <v>18.145</v>
      </c>
      <c r="K4409" s="646">
        <v>0</v>
      </c>
      <c r="L4409" s="646">
        <v>18.145</v>
      </c>
      <c r="M4409" s="646" t="s">
        <v>118</v>
      </c>
      <c r="N4409" s="657" t="s">
        <v>123</v>
      </c>
      <c r="O4409" s="646" t="s">
        <v>546</v>
      </c>
    </row>
    <row r="4410" spans="1:15">
      <c r="A4410" s="647">
        <v>4409</v>
      </c>
      <c r="B4410" s="647">
        <v>11000</v>
      </c>
      <c r="C4410" s="646" t="s">
        <v>203</v>
      </c>
      <c r="D4410" s="646">
        <v>105</v>
      </c>
      <c r="F4410" s="654" t="str">
        <f>IF(M4410="R",VLOOKUP(D4410,'Routes and Directions'!$A$2:$D$283,3,FALSE),VLOOKUP(D4410,'Routes and Directions'!$A$2:$D$283,4,FALSE))</f>
        <v>WB</v>
      </c>
      <c r="G4410" s="646" t="s">
        <v>118</v>
      </c>
      <c r="H4410" s="646">
        <v>0</v>
      </c>
      <c r="I4410" s="646">
        <v>18.145</v>
      </c>
      <c r="K4410" s="646">
        <v>0</v>
      </c>
      <c r="L4410" s="646">
        <v>18.145</v>
      </c>
      <c r="M4410" s="646" t="s">
        <v>121</v>
      </c>
      <c r="N4410" s="657" t="s">
        <v>123</v>
      </c>
      <c r="O4410" s="646" t="s">
        <v>547</v>
      </c>
    </row>
    <row r="4411" spans="1:15">
      <c r="A4411" s="647">
        <v>4410</v>
      </c>
      <c r="B4411" s="647">
        <v>100</v>
      </c>
      <c r="C4411" s="646" t="s">
        <v>203</v>
      </c>
      <c r="D4411" s="646">
        <v>107</v>
      </c>
      <c r="F4411" s="654" t="str">
        <f>IF(M4411="R",VLOOKUP(D4411,'Routes and Directions'!$A$2:$D$283,3,FALSE),VLOOKUP(D4411,'Routes and Directions'!$A$2:$D$283,4,FALSE))</f>
        <v>NB</v>
      </c>
      <c r="H4411" s="646">
        <v>0</v>
      </c>
      <c r="I4411" s="646">
        <v>4.8010000000000002</v>
      </c>
      <c r="K4411" s="646">
        <v>0</v>
      </c>
      <c r="L4411" s="646">
        <v>4.8010000000000002</v>
      </c>
      <c r="M4411" s="646" t="s">
        <v>118</v>
      </c>
      <c r="N4411" s="657" t="s">
        <v>123</v>
      </c>
      <c r="O4411" s="646" t="s">
        <v>548</v>
      </c>
    </row>
    <row r="4412" spans="1:15">
      <c r="A4412" s="647">
        <v>4411</v>
      </c>
      <c r="B4412" s="647">
        <v>100</v>
      </c>
      <c r="C4412" s="646" t="s">
        <v>203</v>
      </c>
      <c r="D4412" s="646">
        <v>107</v>
      </c>
      <c r="F4412" s="654" t="str">
        <f>IF(M4412="R",VLOOKUP(D4412,'Routes and Directions'!$A$2:$D$283,3,FALSE),VLOOKUP(D4412,'Routes and Directions'!$A$2:$D$283,4,FALSE))</f>
        <v>SB</v>
      </c>
      <c r="H4412" s="646">
        <v>0</v>
      </c>
      <c r="I4412" s="646">
        <v>4.8010000000000002</v>
      </c>
      <c r="K4412" s="646">
        <v>0</v>
      </c>
      <c r="L4412" s="646">
        <v>4.8010000000000002</v>
      </c>
      <c r="M4412" s="646" t="s">
        <v>121</v>
      </c>
      <c r="N4412" s="657" t="s">
        <v>123</v>
      </c>
      <c r="O4412" s="646" t="s">
        <v>549</v>
      </c>
    </row>
    <row r="4413" spans="1:15">
      <c r="A4413" s="647">
        <v>4412</v>
      </c>
      <c r="B4413" s="647">
        <v>610</v>
      </c>
      <c r="C4413" s="646" t="s">
        <v>215</v>
      </c>
      <c r="D4413" s="646">
        <v>108</v>
      </c>
      <c r="F4413" s="654" t="str">
        <f>IF(M4413="R",VLOOKUP(D4413,'Routes and Directions'!$A$2:$D$283,3,FALSE),VLOOKUP(D4413,'Routes and Directions'!$A$2:$D$283,4,FALSE))</f>
        <v>EB</v>
      </c>
      <c r="G4413" s="646" t="s">
        <v>118</v>
      </c>
      <c r="H4413" s="646">
        <v>22.437999999999999</v>
      </c>
      <c r="I4413" s="646">
        <v>22.920999999999999</v>
      </c>
      <c r="J4413" s="646" t="s">
        <v>118</v>
      </c>
      <c r="K4413" s="646">
        <v>0</v>
      </c>
      <c r="L4413" s="646">
        <v>0.48299999999999998</v>
      </c>
      <c r="M4413" s="646" t="s">
        <v>118</v>
      </c>
      <c r="N4413" s="657" t="s">
        <v>118</v>
      </c>
      <c r="O4413" s="646" t="s">
        <v>550</v>
      </c>
    </row>
    <row r="4414" spans="1:15">
      <c r="A4414" s="647">
        <v>4413</v>
      </c>
      <c r="B4414" s="647">
        <v>900</v>
      </c>
      <c r="C4414" s="646" t="s">
        <v>215</v>
      </c>
      <c r="D4414" s="646">
        <v>108</v>
      </c>
      <c r="F4414" s="654" t="str">
        <f>IF(M4414="R",VLOOKUP(D4414,'Routes and Directions'!$A$2:$D$283,3,FALSE),VLOOKUP(D4414,'Routes and Directions'!$A$2:$D$283,4,FALSE))</f>
        <v>EB</v>
      </c>
      <c r="G4414" s="646" t="s">
        <v>121</v>
      </c>
      <c r="H4414" s="646">
        <v>22.835999999999999</v>
      </c>
      <c r="I4414" s="646">
        <v>22.963999999999999</v>
      </c>
      <c r="K4414" s="646">
        <v>0.48299999999999998</v>
      </c>
      <c r="L4414" s="646">
        <v>0.61099999999999999</v>
      </c>
      <c r="M4414" s="646" t="s">
        <v>118</v>
      </c>
      <c r="N4414" s="657" t="s">
        <v>123</v>
      </c>
      <c r="O4414" s="646" t="s">
        <v>550</v>
      </c>
    </row>
    <row r="4415" spans="1:15">
      <c r="A4415" s="647">
        <v>4414</v>
      </c>
      <c r="B4415" s="647">
        <v>1100</v>
      </c>
      <c r="C4415" s="646" t="s">
        <v>215</v>
      </c>
      <c r="D4415" s="646">
        <v>108</v>
      </c>
      <c r="F4415" s="654" t="str">
        <f>IF(M4415="R",VLOOKUP(D4415,'Routes and Directions'!$A$2:$D$283,3,FALSE),VLOOKUP(D4415,'Routes and Directions'!$A$2:$D$283,4,FALSE))</f>
        <v>EB</v>
      </c>
      <c r="G4415" s="646" t="s">
        <v>118</v>
      </c>
      <c r="H4415" s="646">
        <v>22.963999999999999</v>
      </c>
      <c r="I4415" s="646">
        <v>23.08</v>
      </c>
      <c r="K4415" s="646">
        <v>0.61099999999999999</v>
      </c>
      <c r="L4415" s="646">
        <v>0.72699999999999998</v>
      </c>
      <c r="M4415" s="646" t="s">
        <v>118</v>
      </c>
      <c r="N4415" s="657" t="s">
        <v>123</v>
      </c>
      <c r="O4415" s="646" t="s">
        <v>550</v>
      </c>
    </row>
    <row r="4416" spans="1:15">
      <c r="A4416" s="647">
        <v>4415</v>
      </c>
      <c r="B4416" s="647">
        <v>1200</v>
      </c>
      <c r="C4416" s="646" t="s">
        <v>215</v>
      </c>
      <c r="D4416" s="646">
        <v>108</v>
      </c>
      <c r="F4416" s="654" t="str">
        <f>IF(M4416="R",VLOOKUP(D4416,'Routes and Directions'!$A$2:$D$283,3,FALSE),VLOOKUP(D4416,'Routes and Directions'!$A$2:$D$283,4,FALSE))</f>
        <v>EB</v>
      </c>
      <c r="H4416" s="646">
        <v>23.08</v>
      </c>
      <c r="I4416" s="646">
        <v>27.617999999999999</v>
      </c>
      <c r="K4416" s="646">
        <v>0.72699999999999998</v>
      </c>
      <c r="L4416" s="646">
        <v>5.2649999999999997</v>
      </c>
      <c r="M4416" s="646" t="s">
        <v>118</v>
      </c>
      <c r="N4416" s="657" t="s">
        <v>123</v>
      </c>
      <c r="O4416" s="646" t="s">
        <v>550</v>
      </c>
    </row>
    <row r="4417" spans="1:15">
      <c r="A4417" s="647">
        <v>4416</v>
      </c>
      <c r="B4417" s="647">
        <v>1200</v>
      </c>
      <c r="C4417" s="646" t="s">
        <v>215</v>
      </c>
      <c r="D4417" s="646">
        <v>108</v>
      </c>
      <c r="F4417" s="654" t="str">
        <f>IF(M4417="R",VLOOKUP(D4417,'Routes and Directions'!$A$2:$D$283,3,FALSE),VLOOKUP(D4417,'Routes and Directions'!$A$2:$D$283,4,FALSE))</f>
        <v>EB</v>
      </c>
      <c r="H4417" s="646">
        <v>27.617999999999999</v>
      </c>
      <c r="I4417" s="646">
        <v>30.8</v>
      </c>
      <c r="K4417" s="646">
        <v>5.2649999999999997</v>
      </c>
      <c r="L4417" s="646">
        <v>8.4469999999999992</v>
      </c>
      <c r="M4417" s="646" t="s">
        <v>118</v>
      </c>
      <c r="N4417" s="657" t="s">
        <v>115</v>
      </c>
      <c r="O4417" s="646" t="s">
        <v>550</v>
      </c>
    </row>
    <row r="4418" spans="1:15">
      <c r="A4418" s="647">
        <v>4417</v>
      </c>
      <c r="B4418" s="647">
        <v>1200</v>
      </c>
      <c r="C4418" s="646" t="s">
        <v>215</v>
      </c>
      <c r="D4418" s="646">
        <v>108</v>
      </c>
      <c r="F4418" s="654" t="str">
        <f>IF(M4418="R",VLOOKUP(D4418,'Routes and Directions'!$A$2:$D$283,3,FALSE),VLOOKUP(D4418,'Routes and Directions'!$A$2:$D$283,4,FALSE))</f>
        <v>EB</v>
      </c>
      <c r="H4418" s="646">
        <v>30.8</v>
      </c>
      <c r="I4418" s="646">
        <v>31.143000000000001</v>
      </c>
      <c r="K4418" s="646">
        <v>8.4469999999999992</v>
      </c>
      <c r="L4418" s="646">
        <v>8.7899999999999991</v>
      </c>
      <c r="M4418" s="646" t="s">
        <v>118</v>
      </c>
      <c r="N4418" s="657" t="s">
        <v>123</v>
      </c>
      <c r="O4418" s="646" t="s">
        <v>550</v>
      </c>
    </row>
    <row r="4419" spans="1:15">
      <c r="A4419" s="647">
        <v>4418</v>
      </c>
      <c r="B4419" s="647">
        <v>1200</v>
      </c>
      <c r="C4419" s="646" t="s">
        <v>215</v>
      </c>
      <c r="D4419" s="646">
        <v>108</v>
      </c>
      <c r="F4419" s="654" t="str">
        <f>IF(M4419="R",VLOOKUP(D4419,'Routes and Directions'!$A$2:$D$283,3,FALSE),VLOOKUP(D4419,'Routes and Directions'!$A$2:$D$283,4,FALSE))</f>
        <v>EB</v>
      </c>
      <c r="H4419" s="646">
        <v>31.143000000000001</v>
      </c>
      <c r="I4419" s="646">
        <v>31.408000000000001</v>
      </c>
      <c r="K4419" s="646">
        <v>8.7899999999999991</v>
      </c>
      <c r="L4419" s="646">
        <v>9.0549999999999997</v>
      </c>
      <c r="M4419" s="646" t="s">
        <v>118</v>
      </c>
      <c r="N4419" s="657" t="s">
        <v>115</v>
      </c>
      <c r="O4419" s="646" t="s">
        <v>550</v>
      </c>
    </row>
    <row r="4420" spans="1:15">
      <c r="A4420" s="647">
        <v>4419</v>
      </c>
      <c r="B4420" s="647">
        <v>1200</v>
      </c>
      <c r="C4420" s="646" t="s">
        <v>215</v>
      </c>
      <c r="D4420" s="646">
        <v>108</v>
      </c>
      <c r="F4420" s="654" t="str">
        <f>IF(M4420="R",VLOOKUP(D4420,'Routes and Directions'!$A$2:$D$283,3,FALSE),VLOOKUP(D4420,'Routes and Directions'!$A$2:$D$283,4,FALSE))</f>
        <v>EB</v>
      </c>
      <c r="H4420" s="646">
        <v>31.408000000000001</v>
      </c>
      <c r="I4420" s="646">
        <v>32.154000000000003</v>
      </c>
      <c r="K4420" s="646">
        <v>9.0549999999999997</v>
      </c>
      <c r="L4420" s="646">
        <v>9.8010000000000002</v>
      </c>
      <c r="M4420" s="646" t="s">
        <v>118</v>
      </c>
      <c r="N4420" s="657" t="s">
        <v>123</v>
      </c>
      <c r="O4420" s="646" t="s">
        <v>550</v>
      </c>
    </row>
    <row r="4421" spans="1:15">
      <c r="A4421" s="647">
        <v>4420</v>
      </c>
      <c r="B4421" s="647">
        <v>1200</v>
      </c>
      <c r="C4421" s="646" t="s">
        <v>215</v>
      </c>
      <c r="D4421" s="646">
        <v>108</v>
      </c>
      <c r="F4421" s="654" t="str">
        <f>IF(M4421="R",VLOOKUP(D4421,'Routes and Directions'!$A$2:$D$283,3,FALSE),VLOOKUP(D4421,'Routes and Directions'!$A$2:$D$283,4,FALSE))</f>
        <v>EB</v>
      </c>
      <c r="H4421" s="646">
        <v>32.154000000000003</v>
      </c>
      <c r="I4421" s="646">
        <v>32.17</v>
      </c>
      <c r="K4421" s="646">
        <v>9.8010000000000002</v>
      </c>
      <c r="L4421" s="646">
        <v>9.8170000000000002</v>
      </c>
      <c r="M4421" s="646" t="s">
        <v>118</v>
      </c>
      <c r="N4421" s="657" t="s">
        <v>115</v>
      </c>
      <c r="O4421" s="646" t="s">
        <v>550</v>
      </c>
    </row>
    <row r="4422" spans="1:15">
      <c r="A4422" s="647">
        <v>4421</v>
      </c>
      <c r="B4422" s="647">
        <v>4850</v>
      </c>
      <c r="C4422" s="646" t="s">
        <v>215</v>
      </c>
      <c r="D4422" s="646">
        <v>108</v>
      </c>
      <c r="F4422" s="654" t="str">
        <f>IF(M4422="R",VLOOKUP(D4422,'Routes and Directions'!$A$2:$D$283,3,FALSE),VLOOKUP(D4422,'Routes and Directions'!$A$2:$D$283,4,FALSE))</f>
        <v>EB</v>
      </c>
      <c r="G4422" s="646" t="s">
        <v>118</v>
      </c>
      <c r="H4422" s="646">
        <v>32.17</v>
      </c>
      <c r="I4422" s="646">
        <v>32.445999999999998</v>
      </c>
      <c r="K4422" s="646">
        <v>9.8170000000000002</v>
      </c>
      <c r="L4422" s="646">
        <v>10.093</v>
      </c>
      <c r="M4422" s="646" t="s">
        <v>118</v>
      </c>
      <c r="N4422" s="657" t="s">
        <v>115</v>
      </c>
      <c r="O4422" s="646" t="s">
        <v>550</v>
      </c>
    </row>
    <row r="4423" spans="1:15">
      <c r="A4423" s="647">
        <v>4422</v>
      </c>
      <c r="B4423" s="647">
        <v>5115</v>
      </c>
      <c r="C4423" s="646" t="s">
        <v>215</v>
      </c>
      <c r="D4423" s="646">
        <v>108</v>
      </c>
      <c r="F4423" s="654" t="str">
        <f>IF(M4423="R",VLOOKUP(D4423,'Routes and Directions'!$A$2:$D$283,3,FALSE),VLOOKUP(D4423,'Routes and Directions'!$A$2:$D$283,4,FALSE))</f>
        <v>EB</v>
      </c>
      <c r="H4423" s="646">
        <v>32.444000000000003</v>
      </c>
      <c r="I4423" s="646">
        <v>33.933999999999997</v>
      </c>
      <c r="K4423" s="646">
        <v>10.093</v>
      </c>
      <c r="L4423" s="646">
        <v>11.583</v>
      </c>
      <c r="M4423" s="646" t="s">
        <v>118</v>
      </c>
      <c r="N4423" s="657" t="s">
        <v>115</v>
      </c>
      <c r="O4423" s="646" t="s">
        <v>550</v>
      </c>
    </row>
    <row r="4424" spans="1:15">
      <c r="A4424" s="647">
        <v>4423</v>
      </c>
      <c r="B4424" s="647">
        <v>5600</v>
      </c>
      <c r="C4424" s="646" t="s">
        <v>215</v>
      </c>
      <c r="D4424" s="646">
        <v>108</v>
      </c>
      <c r="F4424" s="654" t="str">
        <f>IF(M4424="R",VLOOKUP(D4424,'Routes and Directions'!$A$2:$D$283,3,FALSE),VLOOKUP(D4424,'Routes and Directions'!$A$2:$D$283,4,FALSE))</f>
        <v>EB</v>
      </c>
      <c r="G4424" s="646" t="s">
        <v>118</v>
      </c>
      <c r="H4424" s="646">
        <v>33.933999999999997</v>
      </c>
      <c r="I4424" s="646">
        <v>34.398000000000003</v>
      </c>
      <c r="K4424" s="646">
        <v>11.583</v>
      </c>
      <c r="L4424" s="646">
        <v>12.047000000000001</v>
      </c>
      <c r="M4424" s="646" t="s">
        <v>118</v>
      </c>
      <c r="N4424" s="657" t="s">
        <v>115</v>
      </c>
      <c r="O4424" s="646" t="s">
        <v>550</v>
      </c>
    </row>
    <row r="4425" spans="1:15">
      <c r="A4425" s="647">
        <v>4424</v>
      </c>
      <c r="B4425" s="647">
        <v>5900</v>
      </c>
      <c r="C4425" s="646" t="s">
        <v>215</v>
      </c>
      <c r="D4425" s="646">
        <v>108</v>
      </c>
      <c r="F4425" s="654" t="str">
        <f>IF(M4425="R",VLOOKUP(D4425,'Routes and Directions'!$A$2:$D$283,3,FALSE),VLOOKUP(D4425,'Routes and Directions'!$A$2:$D$283,4,FALSE))</f>
        <v>EB</v>
      </c>
      <c r="H4425" s="646">
        <v>34.405000000000001</v>
      </c>
      <c r="I4425" s="646">
        <v>35.142000000000003</v>
      </c>
      <c r="K4425" s="646">
        <v>12.047000000000001</v>
      </c>
      <c r="L4425" s="646">
        <v>12.784000000000001</v>
      </c>
      <c r="M4425" s="646" t="s">
        <v>118</v>
      </c>
      <c r="N4425" s="657" t="s">
        <v>115</v>
      </c>
      <c r="O4425" s="646" t="s">
        <v>550</v>
      </c>
    </row>
    <row r="4426" spans="1:15">
      <c r="A4426" s="647">
        <v>4425</v>
      </c>
      <c r="B4426" s="647">
        <v>6016</v>
      </c>
      <c r="C4426" s="646" t="s">
        <v>215</v>
      </c>
      <c r="D4426" s="646">
        <v>108</v>
      </c>
      <c r="F4426" s="654" t="str">
        <f>IF(M4426="R",VLOOKUP(D4426,'Routes and Directions'!$A$2:$D$283,3,FALSE),VLOOKUP(D4426,'Routes and Directions'!$A$2:$D$283,4,FALSE))</f>
        <v>EB</v>
      </c>
      <c r="G4426" s="646" t="s">
        <v>118</v>
      </c>
      <c r="H4426" s="646">
        <v>35.142000000000003</v>
      </c>
      <c r="I4426" s="646">
        <v>35.365000000000002</v>
      </c>
      <c r="K4426" s="646">
        <v>12.784000000000001</v>
      </c>
      <c r="L4426" s="646">
        <v>13.007</v>
      </c>
      <c r="M4426" s="646" t="s">
        <v>118</v>
      </c>
      <c r="N4426" s="657" t="s">
        <v>115</v>
      </c>
      <c r="O4426" s="646" t="s">
        <v>550</v>
      </c>
    </row>
    <row r="4427" spans="1:15">
      <c r="A4427" s="647">
        <v>4426</v>
      </c>
      <c r="B4427" s="647">
        <v>6024</v>
      </c>
      <c r="C4427" s="646" t="s">
        <v>215</v>
      </c>
      <c r="D4427" s="646">
        <v>108</v>
      </c>
      <c r="F4427" s="654" t="str">
        <f>IF(M4427="R",VLOOKUP(D4427,'Routes and Directions'!$A$2:$D$283,3,FALSE),VLOOKUP(D4427,'Routes and Directions'!$A$2:$D$283,4,FALSE))</f>
        <v>EB</v>
      </c>
      <c r="H4427" s="646">
        <v>35.372</v>
      </c>
      <c r="I4427" s="646">
        <v>36.936999999999998</v>
      </c>
      <c r="K4427" s="646">
        <v>13.007</v>
      </c>
      <c r="L4427" s="646">
        <v>14.571999999999999</v>
      </c>
      <c r="M4427" s="646" t="s">
        <v>118</v>
      </c>
      <c r="N4427" s="657" t="s">
        <v>115</v>
      </c>
      <c r="O4427" s="646" t="s">
        <v>550</v>
      </c>
    </row>
    <row r="4428" spans="1:15">
      <c r="A4428" s="647">
        <v>4427</v>
      </c>
      <c r="B4428" s="647">
        <v>6024</v>
      </c>
      <c r="C4428" s="646" t="s">
        <v>215</v>
      </c>
      <c r="D4428" s="646">
        <v>108</v>
      </c>
      <c r="F4428" s="654" t="str">
        <f>IF(M4428="R",VLOOKUP(D4428,'Routes and Directions'!$A$2:$D$283,3,FALSE),VLOOKUP(D4428,'Routes and Directions'!$A$2:$D$283,4,FALSE))</f>
        <v>EB</v>
      </c>
      <c r="H4428" s="646">
        <v>36.936999999999998</v>
      </c>
      <c r="I4428" s="646">
        <v>38.235999999999997</v>
      </c>
      <c r="K4428" s="646">
        <v>14.571999999999999</v>
      </c>
      <c r="L4428" s="646">
        <v>15.871</v>
      </c>
      <c r="M4428" s="646" t="s">
        <v>118</v>
      </c>
      <c r="N4428" s="657" t="s">
        <v>123</v>
      </c>
      <c r="O4428" s="646" t="s">
        <v>550</v>
      </c>
    </row>
    <row r="4429" spans="1:15">
      <c r="A4429" s="647">
        <v>4428</v>
      </c>
      <c r="B4429" s="647">
        <v>7200</v>
      </c>
      <c r="C4429" s="646" t="s">
        <v>216</v>
      </c>
      <c r="D4429" s="646">
        <v>108</v>
      </c>
      <c r="F4429" s="654" t="str">
        <f>IF(M4429="R",VLOOKUP(D4429,'Routes and Directions'!$A$2:$D$283,3,FALSE),VLOOKUP(D4429,'Routes and Directions'!$A$2:$D$283,4,FALSE))</f>
        <v>EB</v>
      </c>
      <c r="G4429" s="646" t="s">
        <v>121</v>
      </c>
      <c r="H4429" s="646">
        <v>0</v>
      </c>
      <c r="I4429" s="646">
        <v>2.8079999999999998</v>
      </c>
      <c r="K4429" s="646">
        <v>15.871</v>
      </c>
      <c r="L4429" s="646">
        <v>18.678999999999998</v>
      </c>
      <c r="M4429" s="646" t="s">
        <v>118</v>
      </c>
      <c r="N4429" s="657" t="s">
        <v>115</v>
      </c>
      <c r="O4429" s="646" t="s">
        <v>550</v>
      </c>
    </row>
    <row r="4430" spans="1:15">
      <c r="A4430" s="647">
        <v>4429</v>
      </c>
      <c r="B4430" s="647">
        <v>7880</v>
      </c>
      <c r="C4430" s="646" t="s">
        <v>216</v>
      </c>
      <c r="D4430" s="646">
        <v>108</v>
      </c>
      <c r="F4430" s="654" t="str">
        <f>IF(M4430="R",VLOOKUP(D4430,'Routes and Directions'!$A$2:$D$283,3,FALSE),VLOOKUP(D4430,'Routes and Directions'!$A$2:$D$283,4,FALSE))</f>
        <v>EB</v>
      </c>
      <c r="G4430" s="646" t="s">
        <v>118</v>
      </c>
      <c r="H4430" s="646">
        <v>0</v>
      </c>
      <c r="I4430" s="646">
        <v>4.2</v>
      </c>
      <c r="K4430" s="646">
        <v>18.678999999999998</v>
      </c>
      <c r="L4430" s="646">
        <v>22.879000000000001</v>
      </c>
      <c r="M4430" s="646" t="s">
        <v>118</v>
      </c>
      <c r="N4430" s="657" t="s">
        <v>115</v>
      </c>
      <c r="O4430" s="646" t="s">
        <v>550</v>
      </c>
    </row>
    <row r="4431" spans="1:15">
      <c r="A4431" s="647">
        <v>4430</v>
      </c>
      <c r="B4431" s="647">
        <v>8300</v>
      </c>
      <c r="C4431" s="646" t="s">
        <v>216</v>
      </c>
      <c r="D4431" s="646">
        <v>108</v>
      </c>
      <c r="F4431" s="654" t="str">
        <f>IF(M4431="R",VLOOKUP(D4431,'Routes and Directions'!$A$2:$D$283,3,FALSE),VLOOKUP(D4431,'Routes and Directions'!$A$2:$D$283,4,FALSE))</f>
        <v>EB</v>
      </c>
      <c r="G4431" s="646" t="s">
        <v>122</v>
      </c>
      <c r="H4431" s="646">
        <v>4.2</v>
      </c>
      <c r="I4431" s="646">
        <v>4.7039999999999997</v>
      </c>
      <c r="K4431" s="646">
        <v>22.879000000000001</v>
      </c>
      <c r="L4431" s="646">
        <v>23.382999999999999</v>
      </c>
      <c r="M4431" s="646" t="s">
        <v>118</v>
      </c>
      <c r="N4431" s="657" t="s">
        <v>115</v>
      </c>
      <c r="O4431" s="646" t="s">
        <v>550</v>
      </c>
    </row>
    <row r="4432" spans="1:15">
      <c r="A4432" s="647">
        <v>4431</v>
      </c>
      <c r="B4432" s="647">
        <v>8610</v>
      </c>
      <c r="C4432" s="646" t="s">
        <v>216</v>
      </c>
      <c r="D4432" s="646">
        <v>108</v>
      </c>
      <c r="F4432" s="654" t="str">
        <f>IF(M4432="R",VLOOKUP(D4432,'Routes and Directions'!$A$2:$D$283,3,FALSE),VLOOKUP(D4432,'Routes and Directions'!$A$2:$D$283,4,FALSE))</f>
        <v>EB</v>
      </c>
      <c r="H4432" s="646">
        <v>4.3220000000000001</v>
      </c>
      <c r="I4432" s="646">
        <v>6.702</v>
      </c>
      <c r="K4432" s="646">
        <v>23.382999999999999</v>
      </c>
      <c r="L4432" s="646">
        <v>25.763000000000002</v>
      </c>
      <c r="M4432" s="646" t="s">
        <v>118</v>
      </c>
      <c r="N4432" s="657" t="s">
        <v>115</v>
      </c>
      <c r="O4432" s="646" t="s">
        <v>550</v>
      </c>
    </row>
    <row r="4433" spans="1:15">
      <c r="A4433" s="647">
        <v>4432</v>
      </c>
      <c r="B4433" s="647">
        <v>8610</v>
      </c>
      <c r="C4433" s="646" t="s">
        <v>216</v>
      </c>
      <c r="D4433" s="646">
        <v>108</v>
      </c>
      <c r="F4433" s="654" t="str">
        <f>IF(M4433="R",VLOOKUP(D4433,'Routes and Directions'!$A$2:$D$283,3,FALSE),VLOOKUP(D4433,'Routes and Directions'!$A$2:$D$283,4,FALSE))</f>
        <v>EB</v>
      </c>
      <c r="H4433" s="646">
        <v>6.702</v>
      </c>
      <c r="I4433" s="646">
        <v>9.2940000000000005</v>
      </c>
      <c r="K4433" s="646">
        <v>25.763000000000002</v>
      </c>
      <c r="L4433" s="646">
        <v>28.355</v>
      </c>
      <c r="M4433" s="646" t="s">
        <v>118</v>
      </c>
      <c r="N4433" s="657" t="s">
        <v>123</v>
      </c>
      <c r="O4433" s="646" t="s">
        <v>550</v>
      </c>
    </row>
    <row r="4434" spans="1:15">
      <c r="A4434" s="647">
        <v>4433</v>
      </c>
      <c r="B4434" s="647">
        <v>10600</v>
      </c>
      <c r="C4434" s="646" t="s">
        <v>216</v>
      </c>
      <c r="D4434" s="646">
        <v>108</v>
      </c>
      <c r="F4434" s="654" t="str">
        <f>IF(M4434="R",VLOOKUP(D4434,'Routes and Directions'!$A$2:$D$283,3,FALSE),VLOOKUP(D4434,'Routes and Directions'!$A$2:$D$283,4,FALSE))</f>
        <v>EB</v>
      </c>
      <c r="G4434" s="646" t="s">
        <v>118</v>
      </c>
      <c r="H4434" s="646">
        <v>9.3559999999999999</v>
      </c>
      <c r="I4434" s="646">
        <v>9.8140000000000001</v>
      </c>
      <c r="K4434" s="646">
        <v>28.355</v>
      </c>
      <c r="L4434" s="646">
        <v>28.812999999999999</v>
      </c>
      <c r="M4434" s="646" t="s">
        <v>118</v>
      </c>
      <c r="N4434" s="657" t="s">
        <v>123</v>
      </c>
      <c r="O4434" s="646" t="s">
        <v>550</v>
      </c>
    </row>
    <row r="4435" spans="1:15">
      <c r="A4435" s="647">
        <v>4434</v>
      </c>
      <c r="B4435" s="647">
        <v>10600</v>
      </c>
      <c r="C4435" s="646" t="s">
        <v>216</v>
      </c>
      <c r="D4435" s="646">
        <v>108</v>
      </c>
      <c r="F4435" s="654" t="str">
        <f>IF(M4435="R",VLOOKUP(D4435,'Routes and Directions'!$A$2:$D$283,3,FALSE),VLOOKUP(D4435,'Routes and Directions'!$A$2:$D$283,4,FALSE))</f>
        <v>EB</v>
      </c>
      <c r="G4435" s="646" t="s">
        <v>118</v>
      </c>
      <c r="H4435" s="646">
        <v>9.8140000000000001</v>
      </c>
      <c r="I4435" s="646">
        <v>10.468</v>
      </c>
      <c r="K4435" s="646">
        <v>28.812999999999999</v>
      </c>
      <c r="L4435" s="646">
        <v>29.466999999999999</v>
      </c>
      <c r="M4435" s="646" t="s">
        <v>118</v>
      </c>
      <c r="N4435" s="657" t="s">
        <v>115</v>
      </c>
      <c r="O4435" s="646" t="s">
        <v>550</v>
      </c>
    </row>
    <row r="4436" spans="1:15">
      <c r="A4436" s="647">
        <v>4435</v>
      </c>
      <c r="B4436" s="647">
        <v>10600</v>
      </c>
      <c r="C4436" s="646" t="s">
        <v>216</v>
      </c>
      <c r="D4436" s="646">
        <v>108</v>
      </c>
      <c r="F4436" s="654" t="str">
        <f>IF(M4436="R",VLOOKUP(D4436,'Routes and Directions'!$A$2:$D$283,3,FALSE),VLOOKUP(D4436,'Routes and Directions'!$A$2:$D$283,4,FALSE))</f>
        <v>EB</v>
      </c>
      <c r="G4436" s="646" t="s">
        <v>118</v>
      </c>
      <c r="H4436" s="646">
        <v>10.468</v>
      </c>
      <c r="I4436" s="646">
        <v>10.852</v>
      </c>
      <c r="K4436" s="646">
        <v>29.466999999999999</v>
      </c>
      <c r="L4436" s="646">
        <v>29.850999999999999</v>
      </c>
      <c r="M4436" s="646" t="s">
        <v>118</v>
      </c>
      <c r="N4436" s="657" t="s">
        <v>123</v>
      </c>
      <c r="O4436" s="646" t="s">
        <v>550</v>
      </c>
    </row>
    <row r="4437" spans="1:15">
      <c r="A4437" s="647">
        <v>4436</v>
      </c>
      <c r="B4437" s="647">
        <v>10600</v>
      </c>
      <c r="C4437" s="646" t="s">
        <v>216</v>
      </c>
      <c r="D4437" s="646">
        <v>108</v>
      </c>
      <c r="F4437" s="654" t="str">
        <f>IF(M4437="R",VLOOKUP(D4437,'Routes and Directions'!$A$2:$D$283,3,FALSE),VLOOKUP(D4437,'Routes and Directions'!$A$2:$D$283,4,FALSE))</f>
        <v>EB</v>
      </c>
      <c r="G4437" s="646" t="s">
        <v>118</v>
      </c>
      <c r="H4437" s="646">
        <v>10.852</v>
      </c>
      <c r="I4437" s="646">
        <v>11.752000000000001</v>
      </c>
      <c r="K4437" s="646">
        <v>29.850999999999999</v>
      </c>
      <c r="L4437" s="646">
        <v>30.751000000000001</v>
      </c>
      <c r="M4437" s="646" t="s">
        <v>118</v>
      </c>
      <c r="N4437" s="657" t="s">
        <v>115</v>
      </c>
      <c r="O4437" s="646" t="s">
        <v>550</v>
      </c>
    </row>
    <row r="4438" spans="1:15">
      <c r="A4438" s="647">
        <v>4437</v>
      </c>
      <c r="B4438" s="647">
        <v>10600</v>
      </c>
      <c r="C4438" s="646" t="s">
        <v>216</v>
      </c>
      <c r="D4438" s="646">
        <v>108</v>
      </c>
      <c r="F4438" s="654" t="str">
        <f>IF(M4438="R",VLOOKUP(D4438,'Routes and Directions'!$A$2:$D$283,3,FALSE),VLOOKUP(D4438,'Routes and Directions'!$A$2:$D$283,4,FALSE))</f>
        <v>EB</v>
      </c>
      <c r="G4438" s="646" t="s">
        <v>118</v>
      </c>
      <c r="H4438" s="646">
        <v>11.752000000000001</v>
      </c>
      <c r="I4438" s="646">
        <v>11.894</v>
      </c>
      <c r="K4438" s="646">
        <v>30.751000000000001</v>
      </c>
      <c r="L4438" s="646">
        <v>30.893000000000001</v>
      </c>
      <c r="M4438" s="646" t="s">
        <v>118</v>
      </c>
      <c r="N4438" s="657" t="s">
        <v>123</v>
      </c>
      <c r="O4438" s="646" t="s">
        <v>550</v>
      </c>
    </row>
    <row r="4439" spans="1:15">
      <c r="A4439" s="647">
        <v>4438</v>
      </c>
      <c r="B4439" s="647">
        <v>10600</v>
      </c>
      <c r="C4439" s="646" t="s">
        <v>216</v>
      </c>
      <c r="D4439" s="646">
        <v>108</v>
      </c>
      <c r="F4439" s="654" t="str">
        <f>IF(M4439="R",VLOOKUP(D4439,'Routes and Directions'!$A$2:$D$283,3,FALSE),VLOOKUP(D4439,'Routes and Directions'!$A$2:$D$283,4,FALSE))</f>
        <v>EB</v>
      </c>
      <c r="G4439" s="646" t="s">
        <v>118</v>
      </c>
      <c r="H4439" s="646">
        <v>11.894</v>
      </c>
      <c r="I4439" s="646">
        <v>12.178000000000001</v>
      </c>
      <c r="K4439" s="646">
        <v>30.893000000000001</v>
      </c>
      <c r="L4439" s="646">
        <v>31.177</v>
      </c>
      <c r="M4439" s="646" t="s">
        <v>118</v>
      </c>
      <c r="N4439" s="657" t="s">
        <v>115</v>
      </c>
      <c r="O4439" s="646" t="s">
        <v>550</v>
      </c>
    </row>
    <row r="4440" spans="1:15">
      <c r="A4440" s="647">
        <v>4439</v>
      </c>
      <c r="B4440" s="647">
        <v>12200</v>
      </c>
      <c r="C4440" s="646" t="s">
        <v>216</v>
      </c>
      <c r="D4440" s="646">
        <v>108</v>
      </c>
      <c r="F4440" s="654" t="str">
        <f>IF(M4440="R",VLOOKUP(D4440,'Routes and Directions'!$A$2:$D$283,3,FALSE),VLOOKUP(D4440,'Routes and Directions'!$A$2:$D$283,4,FALSE))</f>
        <v>EB</v>
      </c>
      <c r="G4440" s="646" t="s">
        <v>122</v>
      </c>
      <c r="H4440" s="646">
        <v>12.178000000000001</v>
      </c>
      <c r="I4440" s="646">
        <v>12.367000000000001</v>
      </c>
      <c r="K4440" s="646">
        <v>31.177</v>
      </c>
      <c r="L4440" s="646">
        <v>31.366</v>
      </c>
      <c r="M4440" s="646" t="s">
        <v>118</v>
      </c>
      <c r="N4440" s="657" t="s">
        <v>115</v>
      </c>
      <c r="O4440" s="646" t="s">
        <v>550</v>
      </c>
    </row>
    <row r="4441" spans="1:15">
      <c r="A4441" s="647">
        <v>4440</v>
      </c>
      <c r="B4441" s="647">
        <v>12300</v>
      </c>
      <c r="C4441" s="646" t="s">
        <v>216</v>
      </c>
      <c r="D4441" s="646">
        <v>108</v>
      </c>
      <c r="F4441" s="654" t="str">
        <f>IF(M4441="R",VLOOKUP(D4441,'Routes and Directions'!$A$2:$D$283,3,FALSE),VLOOKUP(D4441,'Routes and Directions'!$A$2:$D$283,4,FALSE))</f>
        <v>EB</v>
      </c>
      <c r="H4441" s="646">
        <v>12.821</v>
      </c>
      <c r="I4441" s="646">
        <v>17.215</v>
      </c>
      <c r="K4441" s="646">
        <v>31.366</v>
      </c>
      <c r="L4441" s="646">
        <v>35.76</v>
      </c>
      <c r="M4441" s="646" t="s">
        <v>118</v>
      </c>
      <c r="N4441" s="657" t="s">
        <v>115</v>
      </c>
      <c r="O4441" s="646" t="s">
        <v>550</v>
      </c>
    </row>
    <row r="4442" spans="1:15">
      <c r="A4442" s="647">
        <v>4441</v>
      </c>
      <c r="B4442" s="647">
        <v>12700</v>
      </c>
      <c r="C4442" s="646" t="s">
        <v>216</v>
      </c>
      <c r="D4442" s="646">
        <v>108</v>
      </c>
      <c r="F4442" s="654" t="str">
        <f>IF(M4442="R",VLOOKUP(D4442,'Routes and Directions'!$A$2:$D$283,3,FALSE),VLOOKUP(D4442,'Routes and Directions'!$A$2:$D$283,4,FALSE))</f>
        <v>EB</v>
      </c>
      <c r="G4442" s="646" t="s">
        <v>118</v>
      </c>
      <c r="H4442" s="646">
        <v>16.062999999999999</v>
      </c>
      <c r="I4442" s="646">
        <v>18.908999999999999</v>
      </c>
      <c r="K4442" s="646">
        <v>35.76</v>
      </c>
      <c r="L4442" s="646">
        <v>38.606000000000002</v>
      </c>
      <c r="M4442" s="646" t="s">
        <v>118</v>
      </c>
      <c r="N4442" s="657" t="s">
        <v>115</v>
      </c>
      <c r="O4442" s="646" t="s">
        <v>550</v>
      </c>
    </row>
    <row r="4443" spans="1:15">
      <c r="A4443" s="647">
        <v>4442</v>
      </c>
      <c r="B4443" s="647">
        <v>12700</v>
      </c>
      <c r="C4443" s="646" t="s">
        <v>216</v>
      </c>
      <c r="D4443" s="646">
        <v>108</v>
      </c>
      <c r="F4443" s="654" t="str">
        <f>IF(M4443="R",VLOOKUP(D4443,'Routes and Directions'!$A$2:$D$283,3,FALSE),VLOOKUP(D4443,'Routes and Directions'!$A$2:$D$283,4,FALSE))</f>
        <v>EB</v>
      </c>
      <c r="G4443" s="646" t="s">
        <v>118</v>
      </c>
      <c r="H4443" s="646">
        <v>18.908999999999999</v>
      </c>
      <c r="I4443" s="646">
        <v>21.824000000000002</v>
      </c>
      <c r="K4443" s="646">
        <v>38.606000000000002</v>
      </c>
      <c r="L4443" s="646">
        <v>41.521000000000001</v>
      </c>
      <c r="M4443" s="646" t="s">
        <v>118</v>
      </c>
      <c r="N4443" s="657" t="s">
        <v>123</v>
      </c>
      <c r="O4443" s="646" t="s">
        <v>550</v>
      </c>
    </row>
    <row r="4444" spans="1:15">
      <c r="A4444" s="647">
        <v>4443</v>
      </c>
      <c r="B4444" s="647">
        <v>13300</v>
      </c>
      <c r="C4444" s="646" t="s">
        <v>216</v>
      </c>
      <c r="D4444" s="646">
        <v>108</v>
      </c>
      <c r="F4444" s="654" t="str">
        <f>IF(M4444="R",VLOOKUP(D4444,'Routes and Directions'!$A$2:$D$283,3,FALSE),VLOOKUP(D4444,'Routes and Directions'!$A$2:$D$283,4,FALSE))</f>
        <v>EB</v>
      </c>
      <c r="G4444" s="646" t="s">
        <v>118</v>
      </c>
      <c r="H4444" s="646">
        <v>21.824000000000002</v>
      </c>
      <c r="I4444" s="646">
        <v>22.055</v>
      </c>
      <c r="K4444" s="646">
        <v>41.521000000000001</v>
      </c>
      <c r="L4444" s="646">
        <v>41.752000000000002</v>
      </c>
      <c r="M4444" s="646" t="s">
        <v>118</v>
      </c>
      <c r="N4444" s="657" t="s">
        <v>115</v>
      </c>
      <c r="O4444" s="646" t="s">
        <v>550</v>
      </c>
    </row>
    <row r="4445" spans="1:15">
      <c r="A4445" s="647">
        <v>4444</v>
      </c>
      <c r="B4445" s="647">
        <v>13900</v>
      </c>
      <c r="C4445" s="646" t="s">
        <v>216</v>
      </c>
      <c r="D4445" s="646">
        <v>108</v>
      </c>
      <c r="F4445" s="654" t="str">
        <f>IF(M4445="R",VLOOKUP(D4445,'Routes and Directions'!$A$2:$D$283,3,FALSE),VLOOKUP(D4445,'Routes and Directions'!$A$2:$D$283,4,FALSE))</f>
        <v>EB</v>
      </c>
      <c r="H4445" s="646">
        <v>23.940999999999999</v>
      </c>
      <c r="I4445" s="646">
        <v>50.302999999999997</v>
      </c>
      <c r="K4445" s="646">
        <v>41.752000000000002</v>
      </c>
      <c r="L4445" s="646">
        <v>68.114000000000004</v>
      </c>
      <c r="M4445" s="646" t="s">
        <v>118</v>
      </c>
      <c r="N4445" s="657" t="s">
        <v>115</v>
      </c>
      <c r="O4445" s="646" t="s">
        <v>550</v>
      </c>
    </row>
    <row r="4446" spans="1:15">
      <c r="A4446" s="647">
        <v>4445</v>
      </c>
      <c r="B4446" s="647">
        <v>41400</v>
      </c>
      <c r="C4446" s="646" t="s">
        <v>216</v>
      </c>
      <c r="D4446" s="646">
        <v>108</v>
      </c>
      <c r="F4446" s="654" t="str">
        <f>IF(M4446="R",VLOOKUP(D4446,'Routes and Directions'!$A$2:$D$283,3,FALSE),VLOOKUP(D4446,'Routes and Directions'!$A$2:$D$283,4,FALSE))</f>
        <v>EB</v>
      </c>
      <c r="H4446" s="646">
        <v>51</v>
      </c>
      <c r="I4446" s="646">
        <v>66.971999999999994</v>
      </c>
      <c r="K4446" s="646">
        <v>68.114000000000004</v>
      </c>
      <c r="L4446" s="646">
        <v>84.085999999999999</v>
      </c>
      <c r="M4446" s="646" t="s">
        <v>118</v>
      </c>
      <c r="N4446" s="657" t="s">
        <v>115</v>
      </c>
      <c r="O4446" s="646" t="s">
        <v>550</v>
      </c>
    </row>
    <row r="4447" spans="1:15">
      <c r="A4447" s="647">
        <v>4446</v>
      </c>
      <c r="B4447" s="647">
        <v>44000</v>
      </c>
      <c r="C4447" s="646" t="s">
        <v>208</v>
      </c>
      <c r="D4447" s="646">
        <v>108</v>
      </c>
      <c r="F4447" s="654" t="str">
        <f>IF(M4447="R",VLOOKUP(D4447,'Routes and Directions'!$A$2:$D$283,3,FALSE),VLOOKUP(D4447,'Routes and Directions'!$A$2:$D$283,4,FALSE))</f>
        <v>EB</v>
      </c>
      <c r="H4447" s="646">
        <v>0</v>
      </c>
      <c r="I4447" s="646">
        <v>15.148999999999999</v>
      </c>
      <c r="K4447" s="646">
        <v>84.085999999999999</v>
      </c>
      <c r="L4447" s="646">
        <v>99.234999999999999</v>
      </c>
      <c r="M4447" s="646" t="s">
        <v>118</v>
      </c>
      <c r="N4447" s="657" t="s">
        <v>115</v>
      </c>
      <c r="O4447" s="646" t="s">
        <v>550</v>
      </c>
    </row>
    <row r="4448" spans="1:15">
      <c r="A4448" s="647">
        <v>4447</v>
      </c>
      <c r="B4448" s="647">
        <v>800</v>
      </c>
      <c r="C4448" s="646" t="s">
        <v>215</v>
      </c>
      <c r="D4448" s="646">
        <v>108</v>
      </c>
      <c r="F4448" s="654" t="str">
        <f>IF(M4448="R",VLOOKUP(D4448,'Routes and Directions'!$A$2:$D$283,3,FALSE),VLOOKUP(D4448,'Routes and Directions'!$A$2:$D$283,4,FALSE))</f>
        <v>WB</v>
      </c>
      <c r="G4448" s="646" t="s">
        <v>118</v>
      </c>
      <c r="H4448" s="646">
        <v>22.437999999999999</v>
      </c>
      <c r="I4448" s="646">
        <v>22.835999999999999</v>
      </c>
      <c r="J4448" s="646" t="s">
        <v>121</v>
      </c>
      <c r="K4448" s="646">
        <v>0</v>
      </c>
      <c r="L4448" s="646">
        <v>0.39800000000000002</v>
      </c>
      <c r="M4448" s="646" t="s">
        <v>121</v>
      </c>
      <c r="N4448" s="657" t="s">
        <v>121</v>
      </c>
      <c r="O4448" s="646" t="s">
        <v>551</v>
      </c>
    </row>
    <row r="4449" spans="1:15">
      <c r="A4449" s="647">
        <v>4448</v>
      </c>
      <c r="B4449" s="647">
        <v>900</v>
      </c>
      <c r="C4449" s="646" t="s">
        <v>215</v>
      </c>
      <c r="D4449" s="646">
        <v>108</v>
      </c>
      <c r="F4449" s="654" t="str">
        <f>IF(M4449="R",VLOOKUP(D4449,'Routes and Directions'!$A$2:$D$283,3,FALSE),VLOOKUP(D4449,'Routes and Directions'!$A$2:$D$283,4,FALSE))</f>
        <v>WB</v>
      </c>
      <c r="G4449" s="646" t="s">
        <v>121</v>
      </c>
      <c r="H4449" s="646">
        <v>22.835999999999999</v>
      </c>
      <c r="I4449" s="646">
        <v>22.963999999999999</v>
      </c>
      <c r="K4449" s="646">
        <v>0.39800000000000002</v>
      </c>
      <c r="L4449" s="646">
        <v>0.52600000000000002</v>
      </c>
      <c r="M4449" s="646" t="s">
        <v>121</v>
      </c>
      <c r="N4449" s="657" t="s">
        <v>123</v>
      </c>
      <c r="O4449" s="646" t="s">
        <v>551</v>
      </c>
    </row>
    <row r="4450" spans="1:15">
      <c r="A4450" s="647">
        <v>4449</v>
      </c>
      <c r="B4450" s="647">
        <v>1100</v>
      </c>
      <c r="C4450" s="646" t="s">
        <v>215</v>
      </c>
      <c r="D4450" s="646">
        <v>108</v>
      </c>
      <c r="F4450" s="654" t="str">
        <f>IF(M4450="R",VLOOKUP(D4450,'Routes and Directions'!$A$2:$D$283,3,FALSE),VLOOKUP(D4450,'Routes and Directions'!$A$2:$D$283,4,FALSE))</f>
        <v>WB</v>
      </c>
      <c r="G4450" s="646" t="s">
        <v>118</v>
      </c>
      <c r="H4450" s="646">
        <v>22.963999999999999</v>
      </c>
      <c r="I4450" s="646">
        <v>23.08</v>
      </c>
      <c r="K4450" s="646">
        <v>0.52600000000000002</v>
      </c>
      <c r="L4450" s="646">
        <v>0.64200000000000002</v>
      </c>
      <c r="M4450" s="646" t="s">
        <v>121</v>
      </c>
      <c r="N4450" s="657" t="s">
        <v>123</v>
      </c>
      <c r="O4450" s="646" t="s">
        <v>551</v>
      </c>
    </row>
    <row r="4451" spans="1:15">
      <c r="A4451" s="647">
        <v>4450</v>
      </c>
      <c r="B4451" s="647">
        <v>1200</v>
      </c>
      <c r="C4451" s="646" t="s">
        <v>215</v>
      </c>
      <c r="D4451" s="646">
        <v>108</v>
      </c>
      <c r="F4451" s="654" t="str">
        <f>IF(M4451="R",VLOOKUP(D4451,'Routes and Directions'!$A$2:$D$283,3,FALSE),VLOOKUP(D4451,'Routes and Directions'!$A$2:$D$283,4,FALSE))</f>
        <v>WB</v>
      </c>
      <c r="H4451" s="646">
        <v>23.08</v>
      </c>
      <c r="I4451" s="646">
        <v>27.617999999999999</v>
      </c>
      <c r="K4451" s="646">
        <v>0.64200000000000002</v>
      </c>
      <c r="L4451" s="646">
        <v>5.18</v>
      </c>
      <c r="M4451" s="646" t="s">
        <v>121</v>
      </c>
      <c r="N4451" s="657" t="s">
        <v>123</v>
      </c>
      <c r="O4451" s="646" t="s">
        <v>551</v>
      </c>
    </row>
    <row r="4452" spans="1:15">
      <c r="A4452" s="647">
        <v>4451</v>
      </c>
      <c r="B4452" s="647">
        <v>1200</v>
      </c>
      <c r="C4452" s="646" t="s">
        <v>215</v>
      </c>
      <c r="D4452" s="646">
        <v>108</v>
      </c>
      <c r="F4452" s="654" t="str">
        <f>IF(M4452="R",VLOOKUP(D4452,'Routes and Directions'!$A$2:$D$283,3,FALSE),VLOOKUP(D4452,'Routes and Directions'!$A$2:$D$283,4,FALSE))</f>
        <v>WB</v>
      </c>
      <c r="H4452" s="646">
        <v>27.617999999999999</v>
      </c>
      <c r="I4452" s="646">
        <v>30.8</v>
      </c>
      <c r="K4452" s="646">
        <v>5.18</v>
      </c>
      <c r="L4452" s="646">
        <v>8.3620000000000001</v>
      </c>
      <c r="M4452" s="646" t="s">
        <v>121</v>
      </c>
      <c r="N4452" s="657" t="s">
        <v>115</v>
      </c>
      <c r="O4452" s="646" t="s">
        <v>551</v>
      </c>
    </row>
    <row r="4453" spans="1:15">
      <c r="A4453" s="647">
        <v>4452</v>
      </c>
      <c r="B4453" s="647">
        <v>1200</v>
      </c>
      <c r="C4453" s="646" t="s">
        <v>215</v>
      </c>
      <c r="D4453" s="646">
        <v>108</v>
      </c>
      <c r="F4453" s="654" t="str">
        <f>IF(M4453="R",VLOOKUP(D4453,'Routes and Directions'!$A$2:$D$283,3,FALSE),VLOOKUP(D4453,'Routes and Directions'!$A$2:$D$283,4,FALSE))</f>
        <v>WB</v>
      </c>
      <c r="H4453" s="646">
        <v>30.8</v>
      </c>
      <c r="I4453" s="646">
        <v>31.143000000000001</v>
      </c>
      <c r="K4453" s="646">
        <v>8.3620000000000001</v>
      </c>
      <c r="L4453" s="646">
        <v>8.7050000000000001</v>
      </c>
      <c r="M4453" s="646" t="s">
        <v>121</v>
      </c>
      <c r="N4453" s="657" t="s">
        <v>123</v>
      </c>
      <c r="O4453" s="646" t="s">
        <v>551</v>
      </c>
    </row>
    <row r="4454" spans="1:15">
      <c r="A4454" s="647">
        <v>4453</v>
      </c>
      <c r="B4454" s="647">
        <v>1200</v>
      </c>
      <c r="C4454" s="646" t="s">
        <v>215</v>
      </c>
      <c r="D4454" s="646">
        <v>108</v>
      </c>
      <c r="F4454" s="654" t="str">
        <f>IF(M4454="R",VLOOKUP(D4454,'Routes and Directions'!$A$2:$D$283,3,FALSE),VLOOKUP(D4454,'Routes and Directions'!$A$2:$D$283,4,FALSE))</f>
        <v>WB</v>
      </c>
      <c r="H4454" s="646">
        <v>31.143000000000001</v>
      </c>
      <c r="I4454" s="646">
        <v>31.408000000000001</v>
      </c>
      <c r="K4454" s="646">
        <v>8.7050000000000001</v>
      </c>
      <c r="L4454" s="646">
        <v>8.9700000000000006</v>
      </c>
      <c r="M4454" s="646" t="s">
        <v>121</v>
      </c>
      <c r="N4454" s="657" t="s">
        <v>115</v>
      </c>
      <c r="O4454" s="646" t="s">
        <v>551</v>
      </c>
    </row>
    <row r="4455" spans="1:15">
      <c r="A4455" s="647">
        <v>4454</v>
      </c>
      <c r="B4455" s="647">
        <v>1200</v>
      </c>
      <c r="C4455" s="646" t="s">
        <v>215</v>
      </c>
      <c r="D4455" s="646">
        <v>108</v>
      </c>
      <c r="F4455" s="654" t="str">
        <f>IF(M4455="R",VLOOKUP(D4455,'Routes and Directions'!$A$2:$D$283,3,FALSE),VLOOKUP(D4455,'Routes and Directions'!$A$2:$D$283,4,FALSE))</f>
        <v>WB</v>
      </c>
      <c r="H4455" s="646">
        <v>31.408000000000001</v>
      </c>
      <c r="I4455" s="646">
        <v>32.154000000000003</v>
      </c>
      <c r="K4455" s="646">
        <v>8.9700000000000006</v>
      </c>
      <c r="L4455" s="646">
        <v>9.7159999999999993</v>
      </c>
      <c r="M4455" s="646" t="s">
        <v>121</v>
      </c>
      <c r="N4455" s="657" t="s">
        <v>123</v>
      </c>
      <c r="O4455" s="646" t="s">
        <v>551</v>
      </c>
    </row>
    <row r="4456" spans="1:15">
      <c r="A4456" s="647">
        <v>4455</v>
      </c>
      <c r="B4456" s="647">
        <v>1200</v>
      </c>
      <c r="C4456" s="646" t="s">
        <v>215</v>
      </c>
      <c r="D4456" s="646">
        <v>108</v>
      </c>
      <c r="F4456" s="654" t="str">
        <f>IF(M4456="R",VLOOKUP(D4456,'Routes and Directions'!$A$2:$D$283,3,FALSE),VLOOKUP(D4456,'Routes and Directions'!$A$2:$D$283,4,FALSE))</f>
        <v>WB</v>
      </c>
      <c r="H4456" s="646">
        <v>32.154000000000003</v>
      </c>
      <c r="I4456" s="646">
        <v>32.17</v>
      </c>
      <c r="K4456" s="646">
        <v>9.7159999999999993</v>
      </c>
      <c r="L4456" s="646">
        <v>9.7319999999999993</v>
      </c>
      <c r="M4456" s="646" t="s">
        <v>121</v>
      </c>
      <c r="N4456" s="657" t="s">
        <v>115</v>
      </c>
      <c r="O4456" s="646" t="s">
        <v>551</v>
      </c>
    </row>
    <row r="4457" spans="1:15">
      <c r="A4457" s="647">
        <v>4456</v>
      </c>
      <c r="B4457" s="647">
        <v>4850</v>
      </c>
      <c r="C4457" s="646" t="s">
        <v>215</v>
      </c>
      <c r="D4457" s="646">
        <v>108</v>
      </c>
      <c r="F4457" s="654" t="str">
        <f>IF(M4457="R",VLOOKUP(D4457,'Routes and Directions'!$A$2:$D$283,3,FALSE),VLOOKUP(D4457,'Routes and Directions'!$A$2:$D$283,4,FALSE))</f>
        <v>WB</v>
      </c>
      <c r="G4457" s="646" t="s">
        <v>118</v>
      </c>
      <c r="H4457" s="646">
        <v>32.17</v>
      </c>
      <c r="I4457" s="646">
        <v>32.445999999999998</v>
      </c>
      <c r="K4457" s="646">
        <v>9.7319999999999993</v>
      </c>
      <c r="L4457" s="646">
        <v>10.007999999999999</v>
      </c>
      <c r="M4457" s="646" t="s">
        <v>121</v>
      </c>
      <c r="N4457" s="657" t="s">
        <v>115</v>
      </c>
      <c r="O4457" s="646" t="s">
        <v>551</v>
      </c>
    </row>
    <row r="4458" spans="1:15">
      <c r="A4458" s="647">
        <v>4457</v>
      </c>
      <c r="B4458" s="647">
        <v>5115</v>
      </c>
      <c r="C4458" s="646" t="s">
        <v>215</v>
      </c>
      <c r="D4458" s="646">
        <v>108</v>
      </c>
      <c r="F4458" s="654" t="str">
        <f>IF(M4458="R",VLOOKUP(D4458,'Routes and Directions'!$A$2:$D$283,3,FALSE),VLOOKUP(D4458,'Routes and Directions'!$A$2:$D$283,4,FALSE))</f>
        <v>WB</v>
      </c>
      <c r="H4458" s="646">
        <v>32.444000000000003</v>
      </c>
      <c r="I4458" s="646">
        <v>33.933999999999997</v>
      </c>
      <c r="K4458" s="646">
        <v>10.007999999999999</v>
      </c>
      <c r="L4458" s="646">
        <v>11.497999999999999</v>
      </c>
      <c r="M4458" s="646" t="s">
        <v>121</v>
      </c>
      <c r="N4458" s="657" t="s">
        <v>115</v>
      </c>
      <c r="O4458" s="646" t="s">
        <v>551</v>
      </c>
    </row>
    <row r="4459" spans="1:15">
      <c r="A4459" s="647">
        <v>4458</v>
      </c>
      <c r="B4459" s="647">
        <v>5600</v>
      </c>
      <c r="C4459" s="646" t="s">
        <v>215</v>
      </c>
      <c r="D4459" s="646">
        <v>108</v>
      </c>
      <c r="F4459" s="654" t="str">
        <f>IF(M4459="R",VLOOKUP(D4459,'Routes and Directions'!$A$2:$D$283,3,FALSE),VLOOKUP(D4459,'Routes and Directions'!$A$2:$D$283,4,FALSE))</f>
        <v>WB</v>
      </c>
      <c r="G4459" s="646" t="s">
        <v>118</v>
      </c>
      <c r="H4459" s="646">
        <v>33.933999999999997</v>
      </c>
      <c r="I4459" s="646">
        <v>34.398000000000003</v>
      </c>
      <c r="K4459" s="646">
        <v>11.497999999999999</v>
      </c>
      <c r="L4459" s="646">
        <v>11.962</v>
      </c>
      <c r="M4459" s="646" t="s">
        <v>121</v>
      </c>
      <c r="N4459" s="657" t="s">
        <v>115</v>
      </c>
      <c r="O4459" s="646" t="s">
        <v>551</v>
      </c>
    </row>
    <row r="4460" spans="1:15">
      <c r="A4460" s="647">
        <v>4459</v>
      </c>
      <c r="B4460" s="647">
        <v>5900</v>
      </c>
      <c r="C4460" s="646" t="s">
        <v>215</v>
      </c>
      <c r="D4460" s="646">
        <v>108</v>
      </c>
      <c r="F4460" s="654" t="str">
        <f>IF(M4460="R",VLOOKUP(D4460,'Routes and Directions'!$A$2:$D$283,3,FALSE),VLOOKUP(D4460,'Routes and Directions'!$A$2:$D$283,4,FALSE))</f>
        <v>WB</v>
      </c>
      <c r="H4460" s="646">
        <v>34.405000000000001</v>
      </c>
      <c r="I4460" s="646">
        <v>35.142000000000003</v>
      </c>
      <c r="K4460" s="646">
        <v>11.962</v>
      </c>
      <c r="L4460" s="646">
        <v>12.699</v>
      </c>
      <c r="M4460" s="646" t="s">
        <v>121</v>
      </c>
      <c r="N4460" s="657" t="s">
        <v>115</v>
      </c>
      <c r="O4460" s="646" t="s">
        <v>551</v>
      </c>
    </row>
    <row r="4461" spans="1:15">
      <c r="A4461" s="647">
        <v>4460</v>
      </c>
      <c r="B4461" s="647">
        <v>6016</v>
      </c>
      <c r="C4461" s="646" t="s">
        <v>215</v>
      </c>
      <c r="D4461" s="646">
        <v>108</v>
      </c>
      <c r="F4461" s="654" t="str">
        <f>IF(M4461="R",VLOOKUP(D4461,'Routes and Directions'!$A$2:$D$283,3,FALSE),VLOOKUP(D4461,'Routes and Directions'!$A$2:$D$283,4,FALSE))</f>
        <v>WB</v>
      </c>
      <c r="G4461" s="646" t="s">
        <v>118</v>
      </c>
      <c r="H4461" s="646">
        <v>35.142000000000003</v>
      </c>
      <c r="I4461" s="646">
        <v>35.365000000000002</v>
      </c>
      <c r="K4461" s="646">
        <v>12.699</v>
      </c>
      <c r="L4461" s="646">
        <v>12.922000000000001</v>
      </c>
      <c r="M4461" s="646" t="s">
        <v>121</v>
      </c>
      <c r="N4461" s="657" t="s">
        <v>115</v>
      </c>
      <c r="O4461" s="646" t="s">
        <v>551</v>
      </c>
    </row>
    <row r="4462" spans="1:15">
      <c r="A4462" s="647">
        <v>4461</v>
      </c>
      <c r="B4462" s="647">
        <v>6024</v>
      </c>
      <c r="C4462" s="646" t="s">
        <v>215</v>
      </c>
      <c r="D4462" s="646">
        <v>108</v>
      </c>
      <c r="F4462" s="654" t="str">
        <f>IF(M4462="R",VLOOKUP(D4462,'Routes and Directions'!$A$2:$D$283,3,FALSE),VLOOKUP(D4462,'Routes and Directions'!$A$2:$D$283,4,FALSE))</f>
        <v>WB</v>
      </c>
      <c r="H4462" s="646">
        <v>35.372</v>
      </c>
      <c r="I4462" s="646">
        <v>36.936999999999998</v>
      </c>
      <c r="K4462" s="646">
        <v>12.922000000000001</v>
      </c>
      <c r="L4462" s="646">
        <v>14.487</v>
      </c>
      <c r="M4462" s="646" t="s">
        <v>121</v>
      </c>
      <c r="N4462" s="657" t="s">
        <v>115</v>
      </c>
      <c r="O4462" s="646" t="s">
        <v>551</v>
      </c>
    </row>
    <row r="4463" spans="1:15">
      <c r="A4463" s="647">
        <v>4462</v>
      </c>
      <c r="B4463" s="647">
        <v>6024</v>
      </c>
      <c r="C4463" s="646" t="s">
        <v>215</v>
      </c>
      <c r="D4463" s="646">
        <v>108</v>
      </c>
      <c r="F4463" s="654" t="str">
        <f>IF(M4463="R",VLOOKUP(D4463,'Routes and Directions'!$A$2:$D$283,3,FALSE),VLOOKUP(D4463,'Routes and Directions'!$A$2:$D$283,4,FALSE))</f>
        <v>WB</v>
      </c>
      <c r="H4463" s="646">
        <v>36.936999999999998</v>
      </c>
      <c r="I4463" s="646">
        <v>38.235999999999997</v>
      </c>
      <c r="K4463" s="646">
        <v>14.487</v>
      </c>
      <c r="L4463" s="646">
        <v>15.786</v>
      </c>
      <c r="M4463" s="646" t="s">
        <v>121</v>
      </c>
      <c r="N4463" s="657" t="s">
        <v>123</v>
      </c>
      <c r="O4463" s="646" t="s">
        <v>551</v>
      </c>
    </row>
    <row r="4464" spans="1:15">
      <c r="A4464" s="647">
        <v>4463</v>
      </c>
      <c r="B4464" s="647">
        <v>7200</v>
      </c>
      <c r="C4464" s="646" t="s">
        <v>216</v>
      </c>
      <c r="D4464" s="646">
        <v>108</v>
      </c>
      <c r="F4464" s="654" t="str">
        <f>IF(M4464="R",VLOOKUP(D4464,'Routes and Directions'!$A$2:$D$283,3,FALSE),VLOOKUP(D4464,'Routes and Directions'!$A$2:$D$283,4,FALSE))</f>
        <v>WB</v>
      </c>
      <c r="G4464" s="646" t="s">
        <v>121</v>
      </c>
      <c r="H4464" s="646">
        <v>0</v>
      </c>
      <c r="I4464" s="646">
        <v>2.8079999999999998</v>
      </c>
      <c r="K4464" s="646">
        <v>15.786</v>
      </c>
      <c r="L4464" s="646">
        <v>18.594000000000001</v>
      </c>
      <c r="M4464" s="646" t="s">
        <v>121</v>
      </c>
      <c r="N4464" s="657" t="s">
        <v>115</v>
      </c>
      <c r="O4464" s="646" t="s">
        <v>551</v>
      </c>
    </row>
    <row r="4465" spans="1:15">
      <c r="A4465" s="647">
        <v>4464</v>
      </c>
      <c r="B4465" s="647">
        <v>7880</v>
      </c>
      <c r="C4465" s="646" t="s">
        <v>216</v>
      </c>
      <c r="D4465" s="646">
        <v>108</v>
      </c>
      <c r="F4465" s="654" t="str">
        <f>IF(M4465="R",VLOOKUP(D4465,'Routes and Directions'!$A$2:$D$283,3,FALSE),VLOOKUP(D4465,'Routes and Directions'!$A$2:$D$283,4,FALSE))</f>
        <v>WB</v>
      </c>
      <c r="G4465" s="646" t="s">
        <v>118</v>
      </c>
      <c r="H4465" s="646">
        <v>0</v>
      </c>
      <c r="I4465" s="646">
        <v>4.2</v>
      </c>
      <c r="K4465" s="646">
        <v>18.594000000000001</v>
      </c>
      <c r="L4465" s="646">
        <v>22.794</v>
      </c>
      <c r="M4465" s="646" t="s">
        <v>121</v>
      </c>
      <c r="N4465" s="657" t="s">
        <v>115</v>
      </c>
      <c r="O4465" s="646" t="s">
        <v>551</v>
      </c>
    </row>
    <row r="4466" spans="1:15">
      <c r="A4466" s="647">
        <v>4465</v>
      </c>
      <c r="B4466" s="647">
        <v>8300</v>
      </c>
      <c r="C4466" s="646" t="s">
        <v>216</v>
      </c>
      <c r="D4466" s="646">
        <v>108</v>
      </c>
      <c r="F4466" s="654" t="str">
        <f>IF(M4466="R",VLOOKUP(D4466,'Routes and Directions'!$A$2:$D$283,3,FALSE),VLOOKUP(D4466,'Routes and Directions'!$A$2:$D$283,4,FALSE))</f>
        <v>WB</v>
      </c>
      <c r="G4466" s="646" t="s">
        <v>122</v>
      </c>
      <c r="H4466" s="646">
        <v>4.2</v>
      </c>
      <c r="I4466" s="646">
        <v>4.7039999999999997</v>
      </c>
      <c r="K4466" s="646">
        <v>22.794</v>
      </c>
      <c r="L4466" s="646">
        <v>23.297999999999998</v>
      </c>
      <c r="M4466" s="646" t="s">
        <v>121</v>
      </c>
      <c r="N4466" s="657" t="s">
        <v>115</v>
      </c>
      <c r="O4466" s="646" t="s">
        <v>551</v>
      </c>
    </row>
    <row r="4467" spans="1:15">
      <c r="A4467" s="647">
        <v>4466</v>
      </c>
      <c r="B4467" s="647">
        <v>8610</v>
      </c>
      <c r="C4467" s="646" t="s">
        <v>216</v>
      </c>
      <c r="D4467" s="646">
        <v>108</v>
      </c>
      <c r="F4467" s="654" t="str">
        <f>IF(M4467="R",VLOOKUP(D4467,'Routes and Directions'!$A$2:$D$283,3,FALSE),VLOOKUP(D4467,'Routes and Directions'!$A$2:$D$283,4,FALSE))</f>
        <v>WB</v>
      </c>
      <c r="H4467" s="646">
        <v>4.3220000000000001</v>
      </c>
      <c r="I4467" s="646">
        <v>6.702</v>
      </c>
      <c r="K4467" s="646">
        <v>23.297999999999998</v>
      </c>
      <c r="L4467" s="646">
        <v>25.678000000000001</v>
      </c>
      <c r="M4467" s="646" t="s">
        <v>121</v>
      </c>
      <c r="N4467" s="657" t="s">
        <v>115</v>
      </c>
      <c r="O4467" s="646" t="s">
        <v>551</v>
      </c>
    </row>
    <row r="4468" spans="1:15">
      <c r="A4468" s="647">
        <v>4467</v>
      </c>
      <c r="B4468" s="647">
        <v>8610</v>
      </c>
      <c r="C4468" s="646" t="s">
        <v>216</v>
      </c>
      <c r="D4468" s="646">
        <v>108</v>
      </c>
      <c r="F4468" s="654" t="str">
        <f>IF(M4468="R",VLOOKUP(D4468,'Routes and Directions'!$A$2:$D$283,3,FALSE),VLOOKUP(D4468,'Routes and Directions'!$A$2:$D$283,4,FALSE))</f>
        <v>WB</v>
      </c>
      <c r="H4468" s="646">
        <v>6.702</v>
      </c>
      <c r="I4468" s="646">
        <v>9.2940000000000005</v>
      </c>
      <c r="K4468" s="646">
        <v>25.678000000000001</v>
      </c>
      <c r="L4468" s="646">
        <v>28.27</v>
      </c>
      <c r="M4468" s="646" t="s">
        <v>121</v>
      </c>
      <c r="N4468" s="657" t="s">
        <v>123</v>
      </c>
      <c r="O4468" s="646" t="s">
        <v>551</v>
      </c>
    </row>
    <row r="4469" spans="1:15">
      <c r="A4469" s="647">
        <v>4468</v>
      </c>
      <c r="B4469" s="647">
        <v>10600</v>
      </c>
      <c r="C4469" s="646" t="s">
        <v>216</v>
      </c>
      <c r="D4469" s="646">
        <v>108</v>
      </c>
      <c r="F4469" s="654" t="str">
        <f>IF(M4469="R",VLOOKUP(D4469,'Routes and Directions'!$A$2:$D$283,3,FALSE),VLOOKUP(D4469,'Routes and Directions'!$A$2:$D$283,4,FALSE))</f>
        <v>WB</v>
      </c>
      <c r="G4469" s="646" t="s">
        <v>118</v>
      </c>
      <c r="H4469" s="646">
        <v>9.3559999999999999</v>
      </c>
      <c r="I4469" s="646">
        <v>9.8140000000000001</v>
      </c>
      <c r="K4469" s="646">
        <v>28.27</v>
      </c>
      <c r="L4469" s="646">
        <v>28.728000000000002</v>
      </c>
      <c r="M4469" s="646" t="s">
        <v>121</v>
      </c>
      <c r="N4469" s="657" t="s">
        <v>123</v>
      </c>
      <c r="O4469" s="646" t="s">
        <v>551</v>
      </c>
    </row>
    <row r="4470" spans="1:15">
      <c r="A4470" s="647">
        <v>4469</v>
      </c>
      <c r="B4470" s="647">
        <v>10600</v>
      </c>
      <c r="C4470" s="646" t="s">
        <v>216</v>
      </c>
      <c r="D4470" s="646">
        <v>108</v>
      </c>
      <c r="F4470" s="654" t="str">
        <f>IF(M4470="R",VLOOKUP(D4470,'Routes and Directions'!$A$2:$D$283,3,FALSE),VLOOKUP(D4470,'Routes and Directions'!$A$2:$D$283,4,FALSE))</f>
        <v>WB</v>
      </c>
      <c r="G4470" s="646" t="s">
        <v>118</v>
      </c>
      <c r="H4470" s="646">
        <v>9.8140000000000001</v>
      </c>
      <c r="I4470" s="646">
        <v>10.468</v>
      </c>
      <c r="K4470" s="646">
        <v>28.728000000000002</v>
      </c>
      <c r="L4470" s="646">
        <v>29.382000000000001</v>
      </c>
      <c r="M4470" s="646" t="s">
        <v>121</v>
      </c>
      <c r="N4470" s="657" t="s">
        <v>115</v>
      </c>
      <c r="O4470" s="646" t="s">
        <v>551</v>
      </c>
    </row>
    <row r="4471" spans="1:15">
      <c r="A4471" s="647">
        <v>4470</v>
      </c>
      <c r="B4471" s="647">
        <v>10600</v>
      </c>
      <c r="C4471" s="646" t="s">
        <v>216</v>
      </c>
      <c r="D4471" s="646">
        <v>108</v>
      </c>
      <c r="F4471" s="654" t="str">
        <f>IF(M4471="R",VLOOKUP(D4471,'Routes and Directions'!$A$2:$D$283,3,FALSE),VLOOKUP(D4471,'Routes and Directions'!$A$2:$D$283,4,FALSE))</f>
        <v>WB</v>
      </c>
      <c r="G4471" s="646" t="s">
        <v>118</v>
      </c>
      <c r="H4471" s="646">
        <v>10.468</v>
      </c>
      <c r="I4471" s="646">
        <v>10.852</v>
      </c>
      <c r="K4471" s="646">
        <v>29.382000000000001</v>
      </c>
      <c r="L4471" s="646">
        <v>29.765999999999998</v>
      </c>
      <c r="M4471" s="646" t="s">
        <v>121</v>
      </c>
      <c r="N4471" s="657" t="s">
        <v>123</v>
      </c>
      <c r="O4471" s="646" t="s">
        <v>551</v>
      </c>
    </row>
    <row r="4472" spans="1:15">
      <c r="A4472" s="647">
        <v>4471</v>
      </c>
      <c r="B4472" s="647">
        <v>10600</v>
      </c>
      <c r="C4472" s="646" t="s">
        <v>216</v>
      </c>
      <c r="D4472" s="646">
        <v>108</v>
      </c>
      <c r="F4472" s="654" t="str">
        <f>IF(M4472="R",VLOOKUP(D4472,'Routes and Directions'!$A$2:$D$283,3,FALSE),VLOOKUP(D4472,'Routes and Directions'!$A$2:$D$283,4,FALSE))</f>
        <v>WB</v>
      </c>
      <c r="G4472" s="646" t="s">
        <v>118</v>
      </c>
      <c r="H4472" s="646">
        <v>10.852</v>
      </c>
      <c r="I4472" s="646">
        <v>11.752000000000001</v>
      </c>
      <c r="K4472" s="646">
        <v>29.765999999999998</v>
      </c>
      <c r="L4472" s="646">
        <v>30.666</v>
      </c>
      <c r="M4472" s="646" t="s">
        <v>121</v>
      </c>
      <c r="N4472" s="657" t="s">
        <v>115</v>
      </c>
      <c r="O4472" s="646" t="s">
        <v>551</v>
      </c>
    </row>
    <row r="4473" spans="1:15">
      <c r="A4473" s="647">
        <v>4472</v>
      </c>
      <c r="B4473" s="647">
        <v>10600</v>
      </c>
      <c r="C4473" s="646" t="s">
        <v>216</v>
      </c>
      <c r="D4473" s="646">
        <v>108</v>
      </c>
      <c r="F4473" s="654" t="str">
        <f>IF(M4473="R",VLOOKUP(D4473,'Routes and Directions'!$A$2:$D$283,3,FALSE),VLOOKUP(D4473,'Routes and Directions'!$A$2:$D$283,4,FALSE))</f>
        <v>WB</v>
      </c>
      <c r="G4473" s="646" t="s">
        <v>118</v>
      </c>
      <c r="H4473" s="646">
        <v>11.752000000000001</v>
      </c>
      <c r="I4473" s="646">
        <v>11.894</v>
      </c>
      <c r="K4473" s="646">
        <v>30.666</v>
      </c>
      <c r="L4473" s="646">
        <v>30.808</v>
      </c>
      <c r="M4473" s="646" t="s">
        <v>121</v>
      </c>
      <c r="N4473" s="657" t="s">
        <v>123</v>
      </c>
      <c r="O4473" s="646" t="s">
        <v>551</v>
      </c>
    </row>
    <row r="4474" spans="1:15">
      <c r="A4474" s="647">
        <v>4473</v>
      </c>
      <c r="B4474" s="647">
        <v>10600</v>
      </c>
      <c r="C4474" s="646" t="s">
        <v>216</v>
      </c>
      <c r="D4474" s="646">
        <v>108</v>
      </c>
      <c r="F4474" s="654" t="str">
        <f>IF(M4474="R",VLOOKUP(D4474,'Routes and Directions'!$A$2:$D$283,3,FALSE),VLOOKUP(D4474,'Routes and Directions'!$A$2:$D$283,4,FALSE))</f>
        <v>WB</v>
      </c>
      <c r="G4474" s="646" t="s">
        <v>118</v>
      </c>
      <c r="H4474" s="646">
        <v>11.894</v>
      </c>
      <c r="I4474" s="646">
        <v>12.178000000000001</v>
      </c>
      <c r="K4474" s="646">
        <v>30.808</v>
      </c>
      <c r="L4474" s="646">
        <v>31.091999999999999</v>
      </c>
      <c r="M4474" s="646" t="s">
        <v>121</v>
      </c>
      <c r="N4474" s="657" t="s">
        <v>115</v>
      </c>
      <c r="O4474" s="646" t="s">
        <v>551</v>
      </c>
    </row>
    <row r="4475" spans="1:15">
      <c r="A4475" s="647">
        <v>4474</v>
      </c>
      <c r="B4475" s="647">
        <v>12200</v>
      </c>
      <c r="C4475" s="646" t="s">
        <v>216</v>
      </c>
      <c r="D4475" s="646">
        <v>108</v>
      </c>
      <c r="F4475" s="654" t="str">
        <f>IF(M4475="R",VLOOKUP(D4475,'Routes and Directions'!$A$2:$D$283,3,FALSE),VLOOKUP(D4475,'Routes and Directions'!$A$2:$D$283,4,FALSE))</f>
        <v>WB</v>
      </c>
      <c r="G4475" s="646" t="s">
        <v>122</v>
      </c>
      <c r="H4475" s="646">
        <v>12.178000000000001</v>
      </c>
      <c r="I4475" s="646">
        <v>12.367000000000001</v>
      </c>
      <c r="K4475" s="646">
        <v>31.091999999999999</v>
      </c>
      <c r="L4475" s="646">
        <v>31.280999999999999</v>
      </c>
      <c r="M4475" s="646" t="s">
        <v>121</v>
      </c>
      <c r="N4475" s="657" t="s">
        <v>115</v>
      </c>
      <c r="O4475" s="646" t="s">
        <v>551</v>
      </c>
    </row>
    <row r="4476" spans="1:15">
      <c r="A4476" s="647">
        <v>4475</v>
      </c>
      <c r="B4476" s="647">
        <v>12300</v>
      </c>
      <c r="C4476" s="646" t="s">
        <v>216</v>
      </c>
      <c r="D4476" s="646">
        <v>108</v>
      </c>
      <c r="F4476" s="654" t="str">
        <f>IF(M4476="R",VLOOKUP(D4476,'Routes and Directions'!$A$2:$D$283,3,FALSE),VLOOKUP(D4476,'Routes and Directions'!$A$2:$D$283,4,FALSE))</f>
        <v>WB</v>
      </c>
      <c r="H4476" s="646">
        <v>12.821</v>
      </c>
      <c r="I4476" s="646">
        <v>17.215</v>
      </c>
      <c r="K4476" s="646">
        <v>31.280999999999999</v>
      </c>
      <c r="L4476" s="646">
        <v>35.674999999999997</v>
      </c>
      <c r="M4476" s="646" t="s">
        <v>121</v>
      </c>
      <c r="N4476" s="657" t="s">
        <v>115</v>
      </c>
      <c r="O4476" s="646" t="s">
        <v>551</v>
      </c>
    </row>
    <row r="4477" spans="1:15">
      <c r="A4477" s="647">
        <v>4476</v>
      </c>
      <c r="B4477" s="647">
        <v>12700</v>
      </c>
      <c r="C4477" s="646" t="s">
        <v>216</v>
      </c>
      <c r="D4477" s="646">
        <v>108</v>
      </c>
      <c r="F4477" s="654" t="str">
        <f>IF(M4477="R",VLOOKUP(D4477,'Routes and Directions'!$A$2:$D$283,3,FALSE),VLOOKUP(D4477,'Routes and Directions'!$A$2:$D$283,4,FALSE))</f>
        <v>WB</v>
      </c>
      <c r="G4477" s="646" t="s">
        <v>118</v>
      </c>
      <c r="H4477" s="646">
        <v>16.062999999999999</v>
      </c>
      <c r="I4477" s="646">
        <v>18.908999999999999</v>
      </c>
      <c r="K4477" s="646">
        <v>35.674999999999997</v>
      </c>
      <c r="L4477" s="646">
        <v>38.521000000000001</v>
      </c>
      <c r="M4477" s="646" t="s">
        <v>121</v>
      </c>
      <c r="N4477" s="657" t="s">
        <v>115</v>
      </c>
      <c r="O4477" s="646" t="s">
        <v>551</v>
      </c>
    </row>
    <row r="4478" spans="1:15">
      <c r="A4478" s="647">
        <v>4477</v>
      </c>
      <c r="B4478" s="647">
        <v>12700</v>
      </c>
      <c r="C4478" s="646" t="s">
        <v>216</v>
      </c>
      <c r="D4478" s="646">
        <v>108</v>
      </c>
      <c r="F4478" s="654" t="str">
        <f>IF(M4478="R",VLOOKUP(D4478,'Routes and Directions'!$A$2:$D$283,3,FALSE),VLOOKUP(D4478,'Routes and Directions'!$A$2:$D$283,4,FALSE))</f>
        <v>WB</v>
      </c>
      <c r="G4478" s="646" t="s">
        <v>118</v>
      </c>
      <c r="H4478" s="646">
        <v>18.908999999999999</v>
      </c>
      <c r="I4478" s="646">
        <v>21.824000000000002</v>
      </c>
      <c r="K4478" s="646">
        <v>38.521000000000001</v>
      </c>
      <c r="L4478" s="646">
        <v>41.436</v>
      </c>
      <c r="M4478" s="646" t="s">
        <v>121</v>
      </c>
      <c r="N4478" s="657" t="s">
        <v>123</v>
      </c>
      <c r="O4478" s="646" t="s">
        <v>551</v>
      </c>
    </row>
    <row r="4479" spans="1:15">
      <c r="A4479" s="647">
        <v>4478</v>
      </c>
      <c r="B4479" s="647">
        <v>13300</v>
      </c>
      <c r="C4479" s="646" t="s">
        <v>216</v>
      </c>
      <c r="D4479" s="646">
        <v>108</v>
      </c>
      <c r="F4479" s="654" t="str">
        <f>IF(M4479="R",VLOOKUP(D4479,'Routes and Directions'!$A$2:$D$283,3,FALSE),VLOOKUP(D4479,'Routes and Directions'!$A$2:$D$283,4,FALSE))</f>
        <v>WB</v>
      </c>
      <c r="G4479" s="646" t="s">
        <v>118</v>
      </c>
      <c r="H4479" s="646">
        <v>21.824000000000002</v>
      </c>
      <c r="I4479" s="646">
        <v>22.055</v>
      </c>
      <c r="K4479" s="646">
        <v>41.436</v>
      </c>
      <c r="L4479" s="646">
        <v>41.667000000000002</v>
      </c>
      <c r="M4479" s="646" t="s">
        <v>121</v>
      </c>
      <c r="N4479" s="657" t="s">
        <v>115</v>
      </c>
      <c r="O4479" s="646" t="s">
        <v>551</v>
      </c>
    </row>
    <row r="4480" spans="1:15">
      <c r="A4480" s="647">
        <v>4479</v>
      </c>
      <c r="B4480" s="647">
        <v>13900</v>
      </c>
      <c r="C4480" s="646" t="s">
        <v>216</v>
      </c>
      <c r="D4480" s="646">
        <v>108</v>
      </c>
      <c r="F4480" s="654" t="str">
        <f>IF(M4480="R",VLOOKUP(D4480,'Routes and Directions'!$A$2:$D$283,3,FALSE),VLOOKUP(D4480,'Routes and Directions'!$A$2:$D$283,4,FALSE))</f>
        <v>WB</v>
      </c>
      <c r="H4480" s="646">
        <v>23.940999999999999</v>
      </c>
      <c r="I4480" s="646">
        <v>50.302999999999997</v>
      </c>
      <c r="K4480" s="646">
        <v>41.667000000000002</v>
      </c>
      <c r="L4480" s="646">
        <v>68.028999999999996</v>
      </c>
      <c r="M4480" s="646" t="s">
        <v>121</v>
      </c>
      <c r="N4480" s="657" t="s">
        <v>115</v>
      </c>
      <c r="O4480" s="646" t="s">
        <v>551</v>
      </c>
    </row>
    <row r="4481" spans="1:15">
      <c r="A4481" s="647">
        <v>4480</v>
      </c>
      <c r="B4481" s="647">
        <v>41400</v>
      </c>
      <c r="C4481" s="646" t="s">
        <v>216</v>
      </c>
      <c r="D4481" s="646">
        <v>108</v>
      </c>
      <c r="F4481" s="654" t="str">
        <f>IF(M4481="R",VLOOKUP(D4481,'Routes and Directions'!$A$2:$D$283,3,FALSE),VLOOKUP(D4481,'Routes and Directions'!$A$2:$D$283,4,FALSE))</f>
        <v>WB</v>
      </c>
      <c r="H4481" s="646">
        <v>51</v>
      </c>
      <c r="I4481" s="646">
        <v>66.971999999999994</v>
      </c>
      <c r="K4481" s="646">
        <v>68.028999999999996</v>
      </c>
      <c r="L4481" s="646">
        <v>84.001000000000005</v>
      </c>
      <c r="M4481" s="646" t="s">
        <v>121</v>
      </c>
      <c r="N4481" s="657" t="s">
        <v>115</v>
      </c>
      <c r="O4481" s="646" t="s">
        <v>551</v>
      </c>
    </row>
    <row r="4482" spans="1:15">
      <c r="A4482" s="647">
        <v>4481</v>
      </c>
      <c r="B4482" s="647">
        <v>44000</v>
      </c>
      <c r="C4482" s="646" t="s">
        <v>208</v>
      </c>
      <c r="D4482" s="646">
        <v>108</v>
      </c>
      <c r="F4482" s="654" t="str">
        <f>IF(M4482="R",VLOOKUP(D4482,'Routes and Directions'!$A$2:$D$283,3,FALSE),VLOOKUP(D4482,'Routes and Directions'!$A$2:$D$283,4,FALSE))</f>
        <v>WB</v>
      </c>
      <c r="H4482" s="646">
        <v>0</v>
      </c>
      <c r="I4482" s="646">
        <v>15.148999999999999</v>
      </c>
      <c r="K4482" s="646">
        <v>84.001000000000005</v>
      </c>
      <c r="L4482" s="646">
        <v>99.15</v>
      </c>
      <c r="M4482" s="646" t="s">
        <v>121</v>
      </c>
      <c r="N4482" s="657" t="s">
        <v>115</v>
      </c>
      <c r="O4482" s="646" t="s">
        <v>551</v>
      </c>
    </row>
    <row r="4483" spans="1:15">
      <c r="A4483" s="647">
        <v>4482</v>
      </c>
      <c r="B4483" s="647">
        <v>2000</v>
      </c>
      <c r="C4483" s="646" t="s">
        <v>190</v>
      </c>
      <c r="D4483" s="646">
        <v>109</v>
      </c>
      <c r="F4483" s="654" t="str">
        <f>IF(M4483="R",VLOOKUP(D4483,'Routes and Directions'!$A$2:$D$283,3,FALSE),VLOOKUP(D4483,'Routes and Directions'!$A$2:$D$283,4,FALSE))</f>
        <v>NB</v>
      </c>
      <c r="H4483" s="646">
        <v>1.103</v>
      </c>
      <c r="I4483" s="646">
        <v>1.87</v>
      </c>
      <c r="K4483" s="646">
        <v>0</v>
      </c>
      <c r="L4483" s="646">
        <v>0.76700000000000002</v>
      </c>
      <c r="M4483" s="646" t="s">
        <v>118</v>
      </c>
      <c r="N4483" s="657" t="s">
        <v>123</v>
      </c>
      <c r="O4483" s="646" t="s">
        <v>552</v>
      </c>
    </row>
    <row r="4484" spans="1:15">
      <c r="A4484" s="647">
        <v>4483</v>
      </c>
      <c r="B4484" s="647">
        <v>2000</v>
      </c>
      <c r="C4484" s="646" t="s">
        <v>190</v>
      </c>
      <c r="D4484" s="646">
        <v>109</v>
      </c>
      <c r="F4484" s="654" t="str">
        <f>IF(M4484="R",VLOOKUP(D4484,'Routes and Directions'!$A$2:$D$283,3,FALSE),VLOOKUP(D4484,'Routes and Directions'!$A$2:$D$283,4,FALSE))</f>
        <v>SB</v>
      </c>
      <c r="H4484" s="646">
        <v>1.103</v>
      </c>
      <c r="I4484" s="646">
        <v>1.87</v>
      </c>
      <c r="K4484" s="646">
        <v>0</v>
      </c>
      <c r="L4484" s="646">
        <v>0.76700000000000002</v>
      </c>
      <c r="M4484" s="646" t="s">
        <v>121</v>
      </c>
      <c r="N4484" s="657" t="s">
        <v>123</v>
      </c>
      <c r="O4484" s="646" t="s">
        <v>553</v>
      </c>
    </row>
    <row r="4485" spans="1:15">
      <c r="A4485" s="647">
        <v>4484</v>
      </c>
      <c r="B4485" s="647">
        <v>100</v>
      </c>
      <c r="C4485" s="646" t="s">
        <v>203</v>
      </c>
      <c r="D4485" s="646">
        <v>110</v>
      </c>
      <c r="F4485" s="654" t="str">
        <f>IF(M4485="R",VLOOKUP(D4485,'Routes and Directions'!$A$2:$D$283,3,FALSE),VLOOKUP(D4485,'Routes and Directions'!$A$2:$D$283,4,FALSE))</f>
        <v>NB</v>
      </c>
      <c r="H4485" s="646">
        <v>0</v>
      </c>
      <c r="I4485" s="646">
        <v>0.745</v>
      </c>
      <c r="K4485" s="646">
        <v>0</v>
      </c>
      <c r="L4485" s="646">
        <v>0.745</v>
      </c>
      <c r="M4485" s="646" t="s">
        <v>118</v>
      </c>
      <c r="N4485" s="657" t="s">
        <v>123</v>
      </c>
      <c r="O4485" s="646" t="s">
        <v>554</v>
      </c>
    </row>
    <row r="4486" spans="1:15">
      <c r="A4486" s="647">
        <v>4485</v>
      </c>
      <c r="B4486" s="647">
        <v>850</v>
      </c>
      <c r="C4486" s="646" t="s">
        <v>203</v>
      </c>
      <c r="D4486" s="646">
        <v>110</v>
      </c>
      <c r="F4486" s="654" t="str">
        <f>IF(M4486="R",VLOOKUP(D4486,'Routes and Directions'!$A$2:$D$283,3,FALSE),VLOOKUP(D4486,'Routes and Directions'!$A$2:$D$283,4,FALSE))</f>
        <v>NB</v>
      </c>
      <c r="G4486" s="646" t="s">
        <v>118</v>
      </c>
      <c r="H4486" s="646">
        <v>0.745</v>
      </c>
      <c r="I4486" s="646">
        <v>1.6859999999999999</v>
      </c>
      <c r="K4486" s="646">
        <v>0.745</v>
      </c>
      <c r="L4486" s="646">
        <v>1.6859999999999999</v>
      </c>
      <c r="M4486" s="646" t="s">
        <v>118</v>
      </c>
      <c r="N4486" s="657" t="s">
        <v>123</v>
      </c>
      <c r="O4486" s="646" t="s">
        <v>554</v>
      </c>
    </row>
    <row r="4487" spans="1:15">
      <c r="A4487" s="647">
        <v>4486</v>
      </c>
      <c r="B4487" s="647">
        <v>1750</v>
      </c>
      <c r="C4487" s="646" t="s">
        <v>203</v>
      </c>
      <c r="D4487" s="646">
        <v>110</v>
      </c>
      <c r="F4487" s="654" t="str">
        <f>IF(M4487="R",VLOOKUP(D4487,'Routes and Directions'!$A$2:$D$283,3,FALSE),VLOOKUP(D4487,'Routes and Directions'!$A$2:$D$283,4,FALSE))</f>
        <v>NB</v>
      </c>
      <c r="H4487" s="646">
        <v>1.756</v>
      </c>
      <c r="I4487" s="646">
        <v>24.524999999999999</v>
      </c>
      <c r="K4487" s="646">
        <v>1.6859999999999999</v>
      </c>
      <c r="L4487" s="646">
        <v>24.454999999999998</v>
      </c>
      <c r="M4487" s="646" t="s">
        <v>118</v>
      </c>
      <c r="N4487" s="657" t="s">
        <v>123</v>
      </c>
      <c r="O4487" s="646" t="s">
        <v>554</v>
      </c>
    </row>
    <row r="4488" spans="1:15">
      <c r="A4488" s="647">
        <v>4487</v>
      </c>
      <c r="B4488" s="647">
        <v>18300</v>
      </c>
      <c r="C4488" s="646" t="s">
        <v>203</v>
      </c>
      <c r="D4488" s="646">
        <v>110</v>
      </c>
      <c r="F4488" s="654" t="str">
        <f>IF(M4488="R",VLOOKUP(D4488,'Routes and Directions'!$A$2:$D$283,3,FALSE),VLOOKUP(D4488,'Routes and Directions'!$A$2:$D$283,4,FALSE))</f>
        <v>NB</v>
      </c>
      <c r="H4488" s="646">
        <v>24.524999999999999</v>
      </c>
      <c r="I4488" s="646">
        <v>25.484000000000002</v>
      </c>
      <c r="J4488" s="646" t="s">
        <v>118</v>
      </c>
      <c r="K4488" s="646">
        <v>24.454999999999998</v>
      </c>
      <c r="L4488" s="646">
        <v>25.414000000000001</v>
      </c>
      <c r="M4488" s="646" t="s">
        <v>118</v>
      </c>
      <c r="N4488" s="657" t="s">
        <v>118</v>
      </c>
      <c r="O4488" s="646" t="s">
        <v>554</v>
      </c>
    </row>
    <row r="4489" spans="1:15">
      <c r="A4489" s="647">
        <v>4488</v>
      </c>
      <c r="B4489" s="647">
        <v>19950</v>
      </c>
      <c r="C4489" s="646" t="s">
        <v>203</v>
      </c>
      <c r="D4489" s="646">
        <v>110</v>
      </c>
      <c r="F4489" s="654" t="str">
        <f>IF(M4489="R",VLOOKUP(D4489,'Routes and Directions'!$A$2:$D$283,3,FALSE),VLOOKUP(D4489,'Routes and Directions'!$A$2:$D$283,4,FALSE))</f>
        <v>NB</v>
      </c>
      <c r="H4489" s="646">
        <v>25.484000000000002</v>
      </c>
      <c r="I4489" s="646">
        <v>31.913</v>
      </c>
      <c r="K4489" s="646">
        <v>25.414000000000001</v>
      </c>
      <c r="L4489" s="646">
        <v>31.843</v>
      </c>
      <c r="M4489" s="646" t="s">
        <v>118</v>
      </c>
      <c r="N4489" s="657" t="s">
        <v>123</v>
      </c>
      <c r="O4489" s="646" t="s">
        <v>554</v>
      </c>
    </row>
    <row r="4490" spans="1:15">
      <c r="A4490" s="647">
        <v>4489</v>
      </c>
      <c r="B4490" s="647">
        <v>100</v>
      </c>
      <c r="C4490" s="646" t="s">
        <v>203</v>
      </c>
      <c r="D4490" s="646">
        <v>110</v>
      </c>
      <c r="F4490" s="654" t="str">
        <f>IF(M4490="R",VLOOKUP(D4490,'Routes and Directions'!$A$2:$D$283,3,FALSE),VLOOKUP(D4490,'Routes and Directions'!$A$2:$D$283,4,FALSE))</f>
        <v>SB</v>
      </c>
      <c r="H4490" s="646">
        <v>0</v>
      </c>
      <c r="I4490" s="646">
        <v>0.745</v>
      </c>
      <c r="K4490" s="646">
        <v>0</v>
      </c>
      <c r="L4490" s="646">
        <v>0.745</v>
      </c>
      <c r="M4490" s="646" t="s">
        <v>121</v>
      </c>
      <c r="N4490" s="657" t="s">
        <v>123</v>
      </c>
      <c r="O4490" s="646" t="s">
        <v>555</v>
      </c>
    </row>
    <row r="4491" spans="1:15">
      <c r="A4491" s="647">
        <v>4490</v>
      </c>
      <c r="B4491" s="647">
        <v>850</v>
      </c>
      <c r="C4491" s="646" t="s">
        <v>203</v>
      </c>
      <c r="D4491" s="646">
        <v>110</v>
      </c>
      <c r="F4491" s="654" t="str">
        <f>IF(M4491="R",VLOOKUP(D4491,'Routes and Directions'!$A$2:$D$283,3,FALSE),VLOOKUP(D4491,'Routes and Directions'!$A$2:$D$283,4,FALSE))</f>
        <v>SB</v>
      </c>
      <c r="G4491" s="646" t="s">
        <v>118</v>
      </c>
      <c r="H4491" s="646">
        <v>0.745</v>
      </c>
      <c r="I4491" s="646">
        <v>1.6859999999999999</v>
      </c>
      <c r="K4491" s="646">
        <v>0.745</v>
      </c>
      <c r="L4491" s="646">
        <v>1.6859999999999999</v>
      </c>
      <c r="M4491" s="646" t="s">
        <v>121</v>
      </c>
      <c r="N4491" s="657" t="s">
        <v>123</v>
      </c>
      <c r="O4491" s="646" t="s">
        <v>555</v>
      </c>
    </row>
    <row r="4492" spans="1:15">
      <c r="A4492" s="647">
        <v>4491</v>
      </c>
      <c r="B4492" s="647">
        <v>1750</v>
      </c>
      <c r="C4492" s="646" t="s">
        <v>203</v>
      </c>
      <c r="D4492" s="646">
        <v>110</v>
      </c>
      <c r="F4492" s="654" t="str">
        <f>IF(M4492="R",VLOOKUP(D4492,'Routes and Directions'!$A$2:$D$283,3,FALSE),VLOOKUP(D4492,'Routes and Directions'!$A$2:$D$283,4,FALSE))</f>
        <v>SB</v>
      </c>
      <c r="H4492" s="646">
        <v>1.756</v>
      </c>
      <c r="I4492" s="646">
        <v>24.524999999999999</v>
      </c>
      <c r="K4492" s="646">
        <v>1.6859999999999999</v>
      </c>
      <c r="L4492" s="646">
        <v>24.454999999999998</v>
      </c>
      <c r="M4492" s="646" t="s">
        <v>121</v>
      </c>
      <c r="N4492" s="657" t="s">
        <v>123</v>
      </c>
      <c r="O4492" s="646" t="s">
        <v>555</v>
      </c>
    </row>
    <row r="4493" spans="1:15">
      <c r="A4493" s="647">
        <v>4492</v>
      </c>
      <c r="B4493" s="647">
        <v>19150</v>
      </c>
      <c r="C4493" s="646" t="s">
        <v>203</v>
      </c>
      <c r="D4493" s="646">
        <v>110</v>
      </c>
      <c r="F4493" s="654" t="str">
        <f>IF(M4493="R",VLOOKUP(D4493,'Routes and Directions'!$A$2:$D$283,3,FALSE),VLOOKUP(D4493,'Routes and Directions'!$A$2:$D$283,4,FALSE))</f>
        <v>SB</v>
      </c>
      <c r="H4493" s="646">
        <v>24.524999999999999</v>
      </c>
      <c r="I4493" s="646">
        <v>25.436</v>
      </c>
      <c r="J4493" s="646" t="s">
        <v>121</v>
      </c>
      <c r="K4493" s="646">
        <v>24.454999999999998</v>
      </c>
      <c r="L4493" s="646">
        <v>25.366</v>
      </c>
      <c r="M4493" s="646" t="s">
        <v>121</v>
      </c>
      <c r="N4493" s="657" t="s">
        <v>121</v>
      </c>
      <c r="O4493" s="646" t="s">
        <v>555</v>
      </c>
    </row>
    <row r="4494" spans="1:15">
      <c r="A4494" s="647">
        <v>4493</v>
      </c>
      <c r="B4494" s="647">
        <v>19950</v>
      </c>
      <c r="C4494" s="646" t="s">
        <v>203</v>
      </c>
      <c r="D4494" s="646">
        <v>110</v>
      </c>
      <c r="F4494" s="654" t="str">
        <f>IF(M4494="R",VLOOKUP(D4494,'Routes and Directions'!$A$2:$D$283,3,FALSE),VLOOKUP(D4494,'Routes and Directions'!$A$2:$D$283,4,FALSE))</f>
        <v>SB</v>
      </c>
      <c r="H4494" s="646">
        <v>25.484000000000002</v>
      </c>
      <c r="I4494" s="646">
        <v>31.913</v>
      </c>
      <c r="K4494" s="646">
        <v>25.366</v>
      </c>
      <c r="L4494" s="646">
        <v>31.795000000000002</v>
      </c>
      <c r="M4494" s="646" t="s">
        <v>121</v>
      </c>
      <c r="N4494" s="657" t="s">
        <v>123</v>
      </c>
      <c r="O4494" s="646" t="s">
        <v>555</v>
      </c>
    </row>
    <row r="4495" spans="1:15">
      <c r="A4495" s="647">
        <v>4494</v>
      </c>
      <c r="B4495" s="647">
        <v>110</v>
      </c>
      <c r="C4495" s="646" t="s">
        <v>217</v>
      </c>
      <c r="D4495" s="646">
        <v>111</v>
      </c>
      <c r="F4495" s="654" t="str">
        <f>IF(M4495="R",VLOOKUP(D4495,'Routes and Directions'!$A$2:$D$283,3,FALSE),VLOOKUP(D4495,'Routes and Directions'!$A$2:$D$283,4,FALSE))</f>
        <v>NB</v>
      </c>
      <c r="G4495" s="646" t="s">
        <v>118</v>
      </c>
      <c r="H4495" s="646">
        <v>0</v>
      </c>
      <c r="I4495" s="646">
        <v>0.27300000000000002</v>
      </c>
      <c r="K4495" s="646">
        <v>0</v>
      </c>
      <c r="L4495" s="646">
        <v>0.27300000000000002</v>
      </c>
      <c r="M4495" s="646" t="s">
        <v>118</v>
      </c>
      <c r="N4495" s="657" t="s">
        <v>123</v>
      </c>
      <c r="O4495" s="646" t="s">
        <v>556</v>
      </c>
    </row>
    <row r="4496" spans="1:15">
      <c r="A4496" s="647">
        <v>4495</v>
      </c>
      <c r="B4496" s="647">
        <v>1104</v>
      </c>
      <c r="C4496" s="646" t="s">
        <v>217</v>
      </c>
      <c r="D4496" s="646">
        <v>111</v>
      </c>
      <c r="F4496" s="654" t="str">
        <f>IF(M4496="R",VLOOKUP(D4496,'Routes and Directions'!$A$2:$D$283,3,FALSE),VLOOKUP(D4496,'Routes and Directions'!$A$2:$D$283,4,FALSE))</f>
        <v>NB</v>
      </c>
      <c r="H4496" s="646">
        <v>0.40799999999999997</v>
      </c>
      <c r="I4496" s="646">
        <v>1.1830000000000001</v>
      </c>
      <c r="K4496" s="646">
        <v>0.27300000000000002</v>
      </c>
      <c r="L4496" s="646">
        <v>1.048</v>
      </c>
      <c r="M4496" s="646" t="s">
        <v>118</v>
      </c>
      <c r="N4496" s="657" t="s">
        <v>123</v>
      </c>
      <c r="O4496" s="646" t="s">
        <v>556</v>
      </c>
    </row>
    <row r="4497" spans="1:15">
      <c r="A4497" s="647">
        <v>4496</v>
      </c>
      <c r="B4497" s="647">
        <v>1600</v>
      </c>
      <c r="C4497" s="646" t="s">
        <v>217</v>
      </c>
      <c r="D4497" s="646">
        <v>111</v>
      </c>
      <c r="F4497" s="654" t="str">
        <f>IF(M4497="R",VLOOKUP(D4497,'Routes and Directions'!$A$2:$D$283,3,FALSE),VLOOKUP(D4497,'Routes and Directions'!$A$2:$D$283,4,FALSE))</f>
        <v>NB</v>
      </c>
      <c r="G4497" s="646" t="s">
        <v>118</v>
      </c>
      <c r="H4497" s="646">
        <v>1.1830000000000001</v>
      </c>
      <c r="I4497" s="646">
        <v>8.2279999999999998</v>
      </c>
      <c r="K4497" s="646">
        <v>1.048</v>
      </c>
      <c r="L4497" s="646">
        <v>8.093</v>
      </c>
      <c r="M4497" s="646" t="s">
        <v>118</v>
      </c>
      <c r="N4497" s="657" t="s">
        <v>123</v>
      </c>
      <c r="O4497" s="646" t="s">
        <v>556</v>
      </c>
    </row>
    <row r="4498" spans="1:15">
      <c r="A4498" s="647">
        <v>4497</v>
      </c>
      <c r="B4498" s="647">
        <v>3500</v>
      </c>
      <c r="C4498" s="646" t="s">
        <v>217</v>
      </c>
      <c r="D4498" s="646">
        <v>111</v>
      </c>
      <c r="F4498" s="654" t="str">
        <f>IF(M4498="R",VLOOKUP(D4498,'Routes and Directions'!$A$2:$D$283,3,FALSE),VLOOKUP(D4498,'Routes and Directions'!$A$2:$D$283,4,FALSE))</f>
        <v>NB</v>
      </c>
      <c r="G4498" s="646" t="s">
        <v>122</v>
      </c>
      <c r="H4498" s="646">
        <v>8.2279999999999998</v>
      </c>
      <c r="I4498" s="646">
        <v>8.2439999999999998</v>
      </c>
      <c r="K4498" s="646">
        <v>8.093</v>
      </c>
      <c r="L4498" s="646">
        <v>8.109</v>
      </c>
      <c r="M4498" s="646" t="s">
        <v>118</v>
      </c>
      <c r="N4498" s="657" t="s">
        <v>123</v>
      </c>
      <c r="O4498" s="646" t="s">
        <v>556</v>
      </c>
    </row>
    <row r="4499" spans="1:15">
      <c r="A4499" s="647">
        <v>4498</v>
      </c>
      <c r="B4499" s="647">
        <v>3500</v>
      </c>
      <c r="C4499" s="646" t="s">
        <v>217</v>
      </c>
      <c r="D4499" s="646">
        <v>111</v>
      </c>
      <c r="F4499" s="654" t="str">
        <f>IF(M4499="R",VLOOKUP(D4499,'Routes and Directions'!$A$2:$D$283,3,FALSE),VLOOKUP(D4499,'Routes and Directions'!$A$2:$D$283,4,FALSE))</f>
        <v>NB</v>
      </c>
      <c r="G4499" s="646" t="s">
        <v>122</v>
      </c>
      <c r="H4499" s="646">
        <v>8.2439999999999998</v>
      </c>
      <c r="I4499" s="646">
        <v>8.4890000000000008</v>
      </c>
      <c r="K4499" s="646">
        <v>8.109</v>
      </c>
      <c r="L4499" s="646">
        <v>8.3539999999999992</v>
      </c>
      <c r="M4499" s="646" t="s">
        <v>118</v>
      </c>
      <c r="N4499" s="657" t="s">
        <v>115</v>
      </c>
      <c r="O4499" s="646" t="s">
        <v>556</v>
      </c>
    </row>
    <row r="4500" spans="1:15">
      <c r="A4500" s="647">
        <v>4499</v>
      </c>
      <c r="B4500" s="647">
        <v>3652</v>
      </c>
      <c r="C4500" s="646" t="s">
        <v>217</v>
      </c>
      <c r="D4500" s="646">
        <v>111</v>
      </c>
      <c r="F4500" s="654" t="str">
        <f>IF(M4500="R",VLOOKUP(D4500,'Routes and Directions'!$A$2:$D$283,3,FALSE),VLOOKUP(D4500,'Routes and Directions'!$A$2:$D$283,4,FALSE))</f>
        <v>NB</v>
      </c>
      <c r="H4500" s="646">
        <v>8.59</v>
      </c>
      <c r="I4500" s="646">
        <v>12.295</v>
      </c>
      <c r="K4500" s="646">
        <v>8.3539999999999992</v>
      </c>
      <c r="L4500" s="646">
        <v>12.058999999999999</v>
      </c>
      <c r="M4500" s="646" t="s">
        <v>118</v>
      </c>
      <c r="N4500" s="657" t="s">
        <v>115</v>
      </c>
      <c r="O4500" s="646" t="s">
        <v>556</v>
      </c>
    </row>
    <row r="4501" spans="1:15">
      <c r="A4501" s="647">
        <v>4500</v>
      </c>
      <c r="B4501" s="647">
        <v>4400</v>
      </c>
      <c r="C4501" s="646" t="s">
        <v>217</v>
      </c>
      <c r="D4501" s="646">
        <v>111</v>
      </c>
      <c r="F4501" s="654" t="str">
        <f>IF(M4501="R",VLOOKUP(D4501,'Routes and Directions'!$A$2:$D$283,3,FALSE),VLOOKUP(D4501,'Routes and Directions'!$A$2:$D$283,4,FALSE))</f>
        <v>NB</v>
      </c>
      <c r="G4501" s="646" t="s">
        <v>118</v>
      </c>
      <c r="H4501" s="646">
        <v>12.295</v>
      </c>
      <c r="I4501" s="646">
        <v>12.563000000000001</v>
      </c>
      <c r="K4501" s="646">
        <v>12.058999999999999</v>
      </c>
      <c r="L4501" s="646">
        <v>12.327</v>
      </c>
      <c r="M4501" s="646" t="s">
        <v>118</v>
      </c>
      <c r="N4501" s="657" t="s">
        <v>115</v>
      </c>
      <c r="O4501" s="646" t="s">
        <v>556</v>
      </c>
    </row>
    <row r="4502" spans="1:15">
      <c r="A4502" s="647">
        <v>4501</v>
      </c>
      <c r="B4502" s="647">
        <v>4600</v>
      </c>
      <c r="C4502" s="646" t="s">
        <v>217</v>
      </c>
      <c r="D4502" s="646">
        <v>111</v>
      </c>
      <c r="F4502" s="654" t="str">
        <f>IF(M4502="R",VLOOKUP(D4502,'Routes and Directions'!$A$2:$D$283,3,FALSE),VLOOKUP(D4502,'Routes and Directions'!$A$2:$D$283,4,FALSE))</f>
        <v>NB</v>
      </c>
      <c r="H4502" s="646">
        <v>12.577999999999999</v>
      </c>
      <c r="I4502" s="646">
        <v>22.138999999999999</v>
      </c>
      <c r="K4502" s="646">
        <v>12.327</v>
      </c>
      <c r="L4502" s="646">
        <v>21.888000000000002</v>
      </c>
      <c r="M4502" s="646" t="s">
        <v>118</v>
      </c>
      <c r="N4502" s="657" t="s">
        <v>115</v>
      </c>
      <c r="O4502" s="646" t="s">
        <v>556</v>
      </c>
    </row>
    <row r="4503" spans="1:15">
      <c r="A4503" s="647">
        <v>4502</v>
      </c>
      <c r="B4503" s="647">
        <v>5400</v>
      </c>
      <c r="C4503" s="646" t="s">
        <v>217</v>
      </c>
      <c r="D4503" s="646">
        <v>111</v>
      </c>
      <c r="F4503" s="654" t="str">
        <f>IF(M4503="R",VLOOKUP(D4503,'Routes and Directions'!$A$2:$D$283,3,FALSE),VLOOKUP(D4503,'Routes and Directions'!$A$2:$D$283,4,FALSE))</f>
        <v>NB</v>
      </c>
      <c r="H4503" s="646">
        <v>22.14</v>
      </c>
      <c r="I4503" s="646">
        <v>22.49</v>
      </c>
      <c r="K4503" s="646">
        <v>21.888000000000002</v>
      </c>
      <c r="L4503" s="646">
        <v>22.238</v>
      </c>
      <c r="M4503" s="646" t="s">
        <v>118</v>
      </c>
      <c r="N4503" s="657" t="s">
        <v>115</v>
      </c>
      <c r="O4503" s="646" t="s">
        <v>556</v>
      </c>
    </row>
    <row r="4504" spans="1:15">
      <c r="A4504" s="647">
        <v>4503</v>
      </c>
      <c r="B4504" s="647">
        <v>5400</v>
      </c>
      <c r="C4504" s="646" t="s">
        <v>217</v>
      </c>
      <c r="D4504" s="646">
        <v>111</v>
      </c>
      <c r="F4504" s="654" t="str">
        <f>IF(M4504="R",VLOOKUP(D4504,'Routes and Directions'!$A$2:$D$283,3,FALSE),VLOOKUP(D4504,'Routes and Directions'!$A$2:$D$283,4,FALSE))</f>
        <v>NB</v>
      </c>
      <c r="H4504" s="646">
        <v>22.49</v>
      </c>
      <c r="I4504" s="646">
        <v>22.925000000000001</v>
      </c>
      <c r="K4504" s="646">
        <v>22.238</v>
      </c>
      <c r="L4504" s="646">
        <v>22.672999999999998</v>
      </c>
      <c r="M4504" s="646" t="s">
        <v>118</v>
      </c>
      <c r="N4504" s="657" t="s">
        <v>123</v>
      </c>
      <c r="O4504" s="646" t="s">
        <v>556</v>
      </c>
    </row>
    <row r="4505" spans="1:15">
      <c r="A4505" s="647">
        <v>4504</v>
      </c>
      <c r="B4505" s="647">
        <v>5400</v>
      </c>
      <c r="C4505" s="646" t="s">
        <v>217</v>
      </c>
      <c r="D4505" s="646">
        <v>111</v>
      </c>
      <c r="F4505" s="654" t="str">
        <f>IF(M4505="R",VLOOKUP(D4505,'Routes and Directions'!$A$2:$D$283,3,FALSE),VLOOKUP(D4505,'Routes and Directions'!$A$2:$D$283,4,FALSE))</f>
        <v>NB</v>
      </c>
      <c r="H4505" s="646">
        <v>22.925000000000001</v>
      </c>
      <c r="I4505" s="646">
        <v>32.201000000000001</v>
      </c>
      <c r="K4505" s="646">
        <v>22.672999999999998</v>
      </c>
      <c r="L4505" s="646">
        <v>31.949000000000002</v>
      </c>
      <c r="M4505" s="646" t="s">
        <v>118</v>
      </c>
      <c r="N4505" s="657" t="s">
        <v>115</v>
      </c>
      <c r="O4505" s="646" t="s">
        <v>556</v>
      </c>
    </row>
    <row r="4506" spans="1:15">
      <c r="A4506" s="647">
        <v>4505</v>
      </c>
      <c r="B4506" s="647">
        <v>5400</v>
      </c>
      <c r="C4506" s="646" t="s">
        <v>217</v>
      </c>
      <c r="D4506" s="646">
        <v>111</v>
      </c>
      <c r="F4506" s="654" t="str">
        <f>IF(M4506="R",VLOOKUP(D4506,'Routes and Directions'!$A$2:$D$283,3,FALSE),VLOOKUP(D4506,'Routes and Directions'!$A$2:$D$283,4,FALSE))</f>
        <v>NB</v>
      </c>
      <c r="H4506" s="646">
        <v>32.201000000000001</v>
      </c>
      <c r="I4506" s="646">
        <v>32.442999999999998</v>
      </c>
      <c r="K4506" s="646">
        <v>31.949000000000002</v>
      </c>
      <c r="L4506" s="646">
        <v>32.191000000000003</v>
      </c>
      <c r="M4506" s="646" t="s">
        <v>118</v>
      </c>
      <c r="N4506" s="657" t="s">
        <v>123</v>
      </c>
      <c r="O4506" s="646" t="s">
        <v>556</v>
      </c>
    </row>
    <row r="4507" spans="1:15">
      <c r="A4507" s="647">
        <v>4506</v>
      </c>
      <c r="B4507" s="647">
        <v>5400</v>
      </c>
      <c r="C4507" s="646" t="s">
        <v>217</v>
      </c>
      <c r="D4507" s="646">
        <v>111</v>
      </c>
      <c r="F4507" s="654" t="str">
        <f>IF(M4507="R",VLOOKUP(D4507,'Routes and Directions'!$A$2:$D$283,3,FALSE),VLOOKUP(D4507,'Routes and Directions'!$A$2:$D$283,4,FALSE))</f>
        <v>NB</v>
      </c>
      <c r="H4507" s="646">
        <v>32.442999999999998</v>
      </c>
      <c r="I4507" s="646">
        <v>32.582999999999998</v>
      </c>
      <c r="K4507" s="646">
        <v>32.191000000000003</v>
      </c>
      <c r="L4507" s="646">
        <v>32.331000000000003</v>
      </c>
      <c r="M4507" s="646" t="s">
        <v>118</v>
      </c>
      <c r="N4507" s="657" t="s">
        <v>115</v>
      </c>
      <c r="O4507" s="646" t="s">
        <v>556</v>
      </c>
    </row>
    <row r="4508" spans="1:15">
      <c r="A4508" s="647">
        <v>4507</v>
      </c>
      <c r="B4508" s="647">
        <v>5400</v>
      </c>
      <c r="C4508" s="646" t="s">
        <v>217</v>
      </c>
      <c r="D4508" s="646">
        <v>111</v>
      </c>
      <c r="F4508" s="654" t="str">
        <f>IF(M4508="R",VLOOKUP(D4508,'Routes and Directions'!$A$2:$D$283,3,FALSE),VLOOKUP(D4508,'Routes and Directions'!$A$2:$D$283,4,FALSE))</f>
        <v>NB</v>
      </c>
      <c r="H4508" s="646">
        <v>32.582999999999998</v>
      </c>
      <c r="I4508" s="646">
        <v>32.819000000000003</v>
      </c>
      <c r="K4508" s="646">
        <v>32.331000000000003</v>
      </c>
      <c r="L4508" s="646">
        <v>32.567</v>
      </c>
      <c r="M4508" s="646" t="s">
        <v>118</v>
      </c>
      <c r="N4508" s="657" t="s">
        <v>123</v>
      </c>
      <c r="O4508" s="646" t="s">
        <v>556</v>
      </c>
    </row>
    <row r="4509" spans="1:15">
      <c r="A4509" s="647">
        <v>4508</v>
      </c>
      <c r="B4509" s="647">
        <v>5400</v>
      </c>
      <c r="C4509" s="646" t="s">
        <v>217</v>
      </c>
      <c r="D4509" s="646">
        <v>111</v>
      </c>
      <c r="F4509" s="654" t="str">
        <f>IF(M4509="R",VLOOKUP(D4509,'Routes and Directions'!$A$2:$D$283,3,FALSE),VLOOKUP(D4509,'Routes and Directions'!$A$2:$D$283,4,FALSE))</f>
        <v>NB</v>
      </c>
      <c r="H4509" s="646">
        <v>32.819000000000003</v>
      </c>
      <c r="I4509" s="646">
        <v>40.231000000000002</v>
      </c>
      <c r="K4509" s="646">
        <v>32.567</v>
      </c>
      <c r="L4509" s="646">
        <v>39.978999999999999</v>
      </c>
      <c r="M4509" s="646" t="s">
        <v>118</v>
      </c>
      <c r="N4509" s="657" t="s">
        <v>115</v>
      </c>
      <c r="O4509" s="646" t="s">
        <v>556</v>
      </c>
    </row>
    <row r="4510" spans="1:15">
      <c r="A4510" s="647">
        <v>4509</v>
      </c>
      <c r="B4510" s="647">
        <v>5400</v>
      </c>
      <c r="C4510" s="646" t="s">
        <v>217</v>
      </c>
      <c r="D4510" s="646">
        <v>111</v>
      </c>
      <c r="F4510" s="654" t="str">
        <f>IF(M4510="R",VLOOKUP(D4510,'Routes and Directions'!$A$2:$D$283,3,FALSE),VLOOKUP(D4510,'Routes and Directions'!$A$2:$D$283,4,FALSE))</f>
        <v>NB</v>
      </c>
      <c r="H4510" s="646">
        <v>40.231000000000002</v>
      </c>
      <c r="I4510" s="646">
        <v>40.645000000000003</v>
      </c>
      <c r="K4510" s="646">
        <v>39.978999999999999</v>
      </c>
      <c r="L4510" s="646">
        <v>40.393000000000001</v>
      </c>
      <c r="M4510" s="646" t="s">
        <v>118</v>
      </c>
      <c r="N4510" s="657" t="s">
        <v>123</v>
      </c>
      <c r="O4510" s="646" t="s">
        <v>556</v>
      </c>
    </row>
    <row r="4511" spans="1:15">
      <c r="A4511" s="647">
        <v>4510</v>
      </c>
      <c r="B4511" s="647">
        <v>5400</v>
      </c>
      <c r="C4511" s="646" t="s">
        <v>217</v>
      </c>
      <c r="D4511" s="646">
        <v>111</v>
      </c>
      <c r="F4511" s="654" t="str">
        <f>IF(M4511="R",VLOOKUP(D4511,'Routes and Directions'!$A$2:$D$283,3,FALSE),VLOOKUP(D4511,'Routes and Directions'!$A$2:$D$283,4,FALSE))</f>
        <v>NB</v>
      </c>
      <c r="H4511" s="646">
        <v>40.645000000000003</v>
      </c>
      <c r="I4511" s="646">
        <v>65.394999999999996</v>
      </c>
      <c r="K4511" s="646">
        <v>40.393000000000001</v>
      </c>
      <c r="L4511" s="646">
        <v>65.143000000000001</v>
      </c>
      <c r="M4511" s="646" t="s">
        <v>118</v>
      </c>
      <c r="N4511" s="657" t="s">
        <v>115</v>
      </c>
      <c r="O4511" s="646" t="s">
        <v>556</v>
      </c>
    </row>
    <row r="4512" spans="1:15">
      <c r="A4512" s="647">
        <v>4511</v>
      </c>
      <c r="B4512" s="647">
        <v>19000</v>
      </c>
      <c r="C4512" s="646" t="s">
        <v>205</v>
      </c>
      <c r="D4512" s="646">
        <v>111</v>
      </c>
      <c r="F4512" s="654" t="str">
        <f>IF(M4512="R",VLOOKUP(D4512,'Routes and Directions'!$A$2:$D$283,3,FALSE),VLOOKUP(D4512,'Routes and Directions'!$A$2:$D$283,4,FALSE))</f>
        <v>NB</v>
      </c>
      <c r="H4512" s="646">
        <v>0</v>
      </c>
      <c r="I4512" s="646">
        <v>27.068999999999999</v>
      </c>
      <c r="K4512" s="646">
        <v>65.143000000000001</v>
      </c>
      <c r="L4512" s="646">
        <v>92.212000000000003</v>
      </c>
      <c r="M4512" s="646" t="s">
        <v>118</v>
      </c>
      <c r="N4512" s="657" t="s">
        <v>115</v>
      </c>
      <c r="O4512" s="646" t="s">
        <v>556</v>
      </c>
    </row>
    <row r="4513" spans="1:15">
      <c r="A4513" s="647">
        <v>4512</v>
      </c>
      <c r="B4513" s="647">
        <v>19000</v>
      </c>
      <c r="C4513" s="646" t="s">
        <v>205</v>
      </c>
      <c r="D4513" s="646">
        <v>111</v>
      </c>
      <c r="F4513" s="654" t="str">
        <f>IF(M4513="R",VLOOKUP(D4513,'Routes and Directions'!$A$2:$D$283,3,FALSE),VLOOKUP(D4513,'Routes and Directions'!$A$2:$D$283,4,FALSE))</f>
        <v>NB</v>
      </c>
      <c r="H4513" s="646">
        <v>27.068999999999999</v>
      </c>
      <c r="I4513" s="646">
        <v>27.42</v>
      </c>
      <c r="K4513" s="646">
        <v>92.212000000000003</v>
      </c>
      <c r="L4513" s="646">
        <v>92.563000000000002</v>
      </c>
      <c r="M4513" s="646" t="s">
        <v>118</v>
      </c>
      <c r="N4513" s="657" t="s">
        <v>123</v>
      </c>
      <c r="O4513" s="646" t="s">
        <v>556</v>
      </c>
    </row>
    <row r="4514" spans="1:15">
      <c r="A4514" s="647">
        <v>4513</v>
      </c>
      <c r="B4514" s="647">
        <v>19000</v>
      </c>
      <c r="C4514" s="646" t="s">
        <v>205</v>
      </c>
      <c r="D4514" s="646">
        <v>111</v>
      </c>
      <c r="F4514" s="654" t="str">
        <f>IF(M4514="R",VLOOKUP(D4514,'Routes and Directions'!$A$2:$D$283,3,FALSE),VLOOKUP(D4514,'Routes and Directions'!$A$2:$D$283,4,FALSE))</f>
        <v>NB</v>
      </c>
      <c r="H4514" s="646">
        <v>27.42</v>
      </c>
      <c r="I4514" s="646">
        <v>27.56</v>
      </c>
      <c r="K4514" s="646">
        <v>92.563000000000002</v>
      </c>
      <c r="L4514" s="646">
        <v>92.703000000000003</v>
      </c>
      <c r="M4514" s="646" t="s">
        <v>118</v>
      </c>
      <c r="N4514" s="657" t="s">
        <v>115</v>
      </c>
      <c r="O4514" s="646" t="s">
        <v>556</v>
      </c>
    </row>
    <row r="4515" spans="1:15">
      <c r="A4515" s="647">
        <v>4514</v>
      </c>
      <c r="B4515" s="647">
        <v>19000</v>
      </c>
      <c r="C4515" s="646" t="s">
        <v>205</v>
      </c>
      <c r="D4515" s="646">
        <v>111</v>
      </c>
      <c r="F4515" s="654" t="str">
        <f>IF(M4515="R",VLOOKUP(D4515,'Routes and Directions'!$A$2:$D$283,3,FALSE),VLOOKUP(D4515,'Routes and Directions'!$A$2:$D$283,4,FALSE))</f>
        <v>NB</v>
      </c>
      <c r="H4515" s="646">
        <v>27.56</v>
      </c>
      <c r="I4515" s="646">
        <v>28.433</v>
      </c>
      <c r="K4515" s="646">
        <v>92.703000000000003</v>
      </c>
      <c r="L4515" s="646">
        <v>93.575999999999993</v>
      </c>
      <c r="M4515" s="646" t="s">
        <v>118</v>
      </c>
      <c r="N4515" s="657" t="s">
        <v>123</v>
      </c>
      <c r="O4515" s="646" t="s">
        <v>556</v>
      </c>
    </row>
    <row r="4516" spans="1:15">
      <c r="A4516" s="647">
        <v>4515</v>
      </c>
      <c r="B4516" s="647">
        <v>19000</v>
      </c>
      <c r="C4516" s="646" t="s">
        <v>205</v>
      </c>
      <c r="D4516" s="646">
        <v>111</v>
      </c>
      <c r="F4516" s="654" t="str">
        <f>IF(M4516="R",VLOOKUP(D4516,'Routes and Directions'!$A$2:$D$283,3,FALSE),VLOOKUP(D4516,'Routes and Directions'!$A$2:$D$283,4,FALSE))</f>
        <v>NB</v>
      </c>
      <c r="H4516" s="646">
        <v>28.433</v>
      </c>
      <c r="I4516" s="646">
        <v>28.527000000000001</v>
      </c>
      <c r="K4516" s="646">
        <v>93.575999999999993</v>
      </c>
      <c r="L4516" s="646">
        <v>93.67</v>
      </c>
      <c r="M4516" s="646" t="s">
        <v>118</v>
      </c>
      <c r="N4516" s="657" t="s">
        <v>115</v>
      </c>
      <c r="O4516" s="646" t="s">
        <v>556</v>
      </c>
    </row>
    <row r="4517" spans="1:15">
      <c r="A4517" s="647">
        <v>4516</v>
      </c>
      <c r="B4517" s="647">
        <v>27075</v>
      </c>
      <c r="C4517" s="646" t="s">
        <v>205</v>
      </c>
      <c r="D4517" s="646">
        <v>111</v>
      </c>
      <c r="F4517" s="654" t="str">
        <f>IF(M4517="R",VLOOKUP(D4517,'Routes and Directions'!$A$2:$D$283,3,FALSE),VLOOKUP(D4517,'Routes and Directions'!$A$2:$D$283,4,FALSE))</f>
        <v>NB</v>
      </c>
      <c r="G4517" s="646" t="s">
        <v>121</v>
      </c>
      <c r="H4517" s="646">
        <v>27.798999999999999</v>
      </c>
      <c r="I4517" s="646">
        <v>28.173999999999999</v>
      </c>
      <c r="K4517" s="646">
        <v>93.67</v>
      </c>
      <c r="L4517" s="646">
        <v>94.045000000000002</v>
      </c>
      <c r="M4517" s="646" t="s">
        <v>118</v>
      </c>
      <c r="N4517" s="657" t="s">
        <v>123</v>
      </c>
      <c r="O4517" s="646" t="s">
        <v>556</v>
      </c>
    </row>
    <row r="4518" spans="1:15">
      <c r="A4518" s="647">
        <v>4517</v>
      </c>
      <c r="B4518" s="647">
        <v>27075</v>
      </c>
      <c r="C4518" s="646" t="s">
        <v>205</v>
      </c>
      <c r="D4518" s="646">
        <v>111</v>
      </c>
      <c r="F4518" s="654" t="str">
        <f>IF(M4518="R",VLOOKUP(D4518,'Routes and Directions'!$A$2:$D$283,3,FALSE),VLOOKUP(D4518,'Routes and Directions'!$A$2:$D$283,4,FALSE))</f>
        <v>NB</v>
      </c>
      <c r="G4518" s="646" t="s">
        <v>121</v>
      </c>
      <c r="H4518" s="646">
        <v>28.173999999999999</v>
      </c>
      <c r="I4518" s="646">
        <v>28.736000000000001</v>
      </c>
      <c r="K4518" s="646">
        <v>94.045000000000002</v>
      </c>
      <c r="L4518" s="646">
        <v>94.606999999999999</v>
      </c>
      <c r="M4518" s="646" t="s">
        <v>118</v>
      </c>
      <c r="N4518" s="657" t="s">
        <v>115</v>
      </c>
      <c r="O4518" s="646" t="s">
        <v>556</v>
      </c>
    </row>
    <row r="4519" spans="1:15">
      <c r="A4519" s="647">
        <v>4518</v>
      </c>
      <c r="B4519" s="647">
        <v>27100</v>
      </c>
      <c r="C4519" s="646" t="s">
        <v>205</v>
      </c>
      <c r="D4519" s="646">
        <v>111</v>
      </c>
      <c r="F4519" s="654" t="str">
        <f>IF(M4519="R",VLOOKUP(D4519,'Routes and Directions'!$A$2:$D$283,3,FALSE),VLOOKUP(D4519,'Routes and Directions'!$A$2:$D$283,4,FALSE))</f>
        <v>NB</v>
      </c>
      <c r="H4519" s="646">
        <v>28.527000000000001</v>
      </c>
      <c r="I4519" s="646">
        <v>29.09</v>
      </c>
      <c r="K4519" s="646">
        <v>94.606999999999999</v>
      </c>
      <c r="L4519" s="646">
        <v>95.17</v>
      </c>
      <c r="M4519" s="646" t="s">
        <v>118</v>
      </c>
      <c r="N4519" s="657" t="s">
        <v>115</v>
      </c>
      <c r="O4519" s="646" t="s">
        <v>556</v>
      </c>
    </row>
    <row r="4520" spans="1:15">
      <c r="A4520" s="647">
        <v>4519</v>
      </c>
      <c r="B4520" s="647">
        <v>27100</v>
      </c>
      <c r="C4520" s="646" t="s">
        <v>205</v>
      </c>
      <c r="D4520" s="646">
        <v>111</v>
      </c>
      <c r="F4520" s="654" t="str">
        <f>IF(M4520="R",VLOOKUP(D4520,'Routes and Directions'!$A$2:$D$283,3,FALSE),VLOOKUP(D4520,'Routes and Directions'!$A$2:$D$283,4,FALSE))</f>
        <v>NB</v>
      </c>
      <c r="H4520" s="646">
        <v>29.09</v>
      </c>
      <c r="I4520" s="646">
        <v>29.49</v>
      </c>
      <c r="K4520" s="646">
        <v>95.17</v>
      </c>
      <c r="L4520" s="646">
        <v>95.57</v>
      </c>
      <c r="M4520" s="646" t="s">
        <v>118</v>
      </c>
      <c r="N4520" s="657" t="s">
        <v>123</v>
      </c>
      <c r="O4520" s="646" t="s">
        <v>556</v>
      </c>
    </row>
    <row r="4521" spans="1:15">
      <c r="A4521" s="647">
        <v>4520</v>
      </c>
      <c r="B4521" s="647">
        <v>27100</v>
      </c>
      <c r="C4521" s="646" t="s">
        <v>205</v>
      </c>
      <c r="D4521" s="646">
        <v>111</v>
      </c>
      <c r="F4521" s="654" t="str">
        <f>IF(M4521="R",VLOOKUP(D4521,'Routes and Directions'!$A$2:$D$283,3,FALSE),VLOOKUP(D4521,'Routes and Directions'!$A$2:$D$283,4,FALSE))</f>
        <v>NB</v>
      </c>
      <c r="H4521" s="646">
        <v>29.49</v>
      </c>
      <c r="I4521" s="646">
        <v>29.594000000000001</v>
      </c>
      <c r="K4521" s="646">
        <v>95.57</v>
      </c>
      <c r="L4521" s="646">
        <v>95.674000000000007</v>
      </c>
      <c r="M4521" s="646" t="s">
        <v>118</v>
      </c>
      <c r="N4521" s="657" t="s">
        <v>115</v>
      </c>
      <c r="O4521" s="646" t="s">
        <v>556</v>
      </c>
    </row>
    <row r="4522" spans="1:15">
      <c r="A4522" s="647">
        <v>4521</v>
      </c>
      <c r="B4522" s="647">
        <v>27100</v>
      </c>
      <c r="C4522" s="646" t="s">
        <v>205</v>
      </c>
      <c r="D4522" s="646">
        <v>111</v>
      </c>
      <c r="F4522" s="654" t="str">
        <f>IF(M4522="R",VLOOKUP(D4522,'Routes and Directions'!$A$2:$D$283,3,FALSE),VLOOKUP(D4522,'Routes and Directions'!$A$2:$D$283,4,FALSE))</f>
        <v>NB</v>
      </c>
      <c r="H4522" s="646">
        <v>29.594000000000001</v>
      </c>
      <c r="I4522" s="646">
        <v>39.451999999999998</v>
      </c>
      <c r="K4522" s="646">
        <v>95.674000000000007</v>
      </c>
      <c r="L4522" s="646">
        <v>105.532</v>
      </c>
      <c r="M4522" s="646" t="s">
        <v>118</v>
      </c>
      <c r="N4522" s="657" t="s">
        <v>123</v>
      </c>
      <c r="O4522" s="646" t="s">
        <v>556</v>
      </c>
    </row>
    <row r="4523" spans="1:15">
      <c r="A4523" s="647">
        <v>4522</v>
      </c>
      <c r="B4523" s="647">
        <v>31800</v>
      </c>
      <c r="C4523" s="646" t="s">
        <v>205</v>
      </c>
      <c r="D4523" s="646">
        <v>111</v>
      </c>
      <c r="F4523" s="654" t="str">
        <f>IF(M4523="R",VLOOKUP(D4523,'Routes and Directions'!$A$2:$D$283,3,FALSE),VLOOKUP(D4523,'Routes and Directions'!$A$2:$D$283,4,FALSE))</f>
        <v>NB</v>
      </c>
      <c r="G4523" s="646" t="s">
        <v>121</v>
      </c>
      <c r="H4523" s="646">
        <v>39.451999999999998</v>
      </c>
      <c r="I4523" s="646">
        <v>39.530999999999999</v>
      </c>
      <c r="K4523" s="646">
        <v>105.532</v>
      </c>
      <c r="L4523" s="646">
        <v>105.611</v>
      </c>
      <c r="M4523" s="646" t="s">
        <v>118</v>
      </c>
      <c r="N4523" s="657" t="s">
        <v>123</v>
      </c>
      <c r="O4523" s="646" t="s">
        <v>556</v>
      </c>
    </row>
    <row r="4524" spans="1:15">
      <c r="A4524" s="647">
        <v>4523</v>
      </c>
      <c r="B4524" s="647">
        <v>32000</v>
      </c>
      <c r="C4524" s="646" t="s">
        <v>205</v>
      </c>
      <c r="D4524" s="646">
        <v>111</v>
      </c>
      <c r="F4524" s="654" t="str">
        <f>IF(M4524="R",VLOOKUP(D4524,'Routes and Directions'!$A$2:$D$283,3,FALSE),VLOOKUP(D4524,'Routes and Directions'!$A$2:$D$283,4,FALSE))</f>
        <v>NB</v>
      </c>
      <c r="H4524" s="646">
        <v>39.451999999999998</v>
      </c>
      <c r="I4524" s="646">
        <v>39.744999999999997</v>
      </c>
      <c r="K4524" s="646">
        <v>105.611</v>
      </c>
      <c r="L4524" s="646">
        <v>105.904</v>
      </c>
      <c r="M4524" s="646" t="s">
        <v>118</v>
      </c>
      <c r="N4524" s="657" t="s">
        <v>123</v>
      </c>
      <c r="O4524" s="646" t="s">
        <v>556</v>
      </c>
    </row>
    <row r="4525" spans="1:15">
      <c r="A4525" s="647">
        <v>4524</v>
      </c>
      <c r="B4525" s="647">
        <v>32100</v>
      </c>
      <c r="C4525" s="646" t="s">
        <v>205</v>
      </c>
      <c r="D4525" s="646">
        <v>111</v>
      </c>
      <c r="F4525" s="654" t="str">
        <f>IF(M4525="R",VLOOKUP(D4525,'Routes and Directions'!$A$2:$D$283,3,FALSE),VLOOKUP(D4525,'Routes and Directions'!$A$2:$D$283,4,FALSE))</f>
        <v>NB</v>
      </c>
      <c r="G4525" s="646" t="s">
        <v>118</v>
      </c>
      <c r="H4525" s="646">
        <v>39.744999999999997</v>
      </c>
      <c r="I4525" s="646">
        <v>40.799999999999997</v>
      </c>
      <c r="K4525" s="646">
        <v>105.904</v>
      </c>
      <c r="L4525" s="646">
        <v>106.959</v>
      </c>
      <c r="M4525" s="646" t="s">
        <v>118</v>
      </c>
      <c r="N4525" s="657" t="s">
        <v>123</v>
      </c>
      <c r="O4525" s="646" t="s">
        <v>556</v>
      </c>
    </row>
    <row r="4526" spans="1:15">
      <c r="A4526" s="647">
        <v>4525</v>
      </c>
      <c r="B4526" s="647">
        <v>32800</v>
      </c>
      <c r="C4526" s="646" t="s">
        <v>205</v>
      </c>
      <c r="D4526" s="646">
        <v>111</v>
      </c>
      <c r="F4526" s="654" t="str">
        <f>IF(M4526="R",VLOOKUP(D4526,'Routes and Directions'!$A$2:$D$283,3,FALSE),VLOOKUP(D4526,'Routes and Directions'!$A$2:$D$283,4,FALSE))</f>
        <v>NB</v>
      </c>
      <c r="H4526" s="646">
        <v>40.887999999999998</v>
      </c>
      <c r="I4526" s="646">
        <v>44.95</v>
      </c>
      <c r="K4526" s="646">
        <v>106.959</v>
      </c>
      <c r="L4526" s="646">
        <v>111.021</v>
      </c>
      <c r="M4526" s="646" t="s">
        <v>118</v>
      </c>
      <c r="N4526" s="657" t="s">
        <v>123</v>
      </c>
      <c r="O4526" s="646" t="s">
        <v>556</v>
      </c>
    </row>
    <row r="4527" spans="1:15">
      <c r="A4527" s="647">
        <v>4526</v>
      </c>
      <c r="B4527" s="647">
        <v>32800</v>
      </c>
      <c r="C4527" s="646" t="s">
        <v>205</v>
      </c>
      <c r="D4527" s="646">
        <v>111</v>
      </c>
      <c r="F4527" s="654" t="str">
        <f>IF(M4527="R",VLOOKUP(D4527,'Routes and Directions'!$A$2:$D$283,3,FALSE),VLOOKUP(D4527,'Routes and Directions'!$A$2:$D$283,4,FALSE))</f>
        <v>NB</v>
      </c>
      <c r="H4527" s="646">
        <v>44.95</v>
      </c>
      <c r="I4527" s="646">
        <v>45.176000000000002</v>
      </c>
      <c r="K4527" s="646">
        <v>111.021</v>
      </c>
      <c r="L4527" s="646">
        <v>111.247</v>
      </c>
      <c r="M4527" s="646" t="s">
        <v>118</v>
      </c>
      <c r="N4527" s="657" t="s">
        <v>115</v>
      </c>
      <c r="O4527" s="646" t="s">
        <v>556</v>
      </c>
    </row>
    <row r="4528" spans="1:15">
      <c r="A4528" s="647">
        <v>4527</v>
      </c>
      <c r="B4528" s="647">
        <v>32800</v>
      </c>
      <c r="C4528" s="646" t="s">
        <v>205</v>
      </c>
      <c r="D4528" s="646">
        <v>111</v>
      </c>
      <c r="F4528" s="654" t="str">
        <f>IF(M4528="R",VLOOKUP(D4528,'Routes and Directions'!$A$2:$D$283,3,FALSE),VLOOKUP(D4528,'Routes and Directions'!$A$2:$D$283,4,FALSE))</f>
        <v>NB</v>
      </c>
      <c r="H4528" s="646">
        <v>45.176000000000002</v>
      </c>
      <c r="I4528" s="646">
        <v>47.795000000000002</v>
      </c>
      <c r="K4528" s="646">
        <v>111.247</v>
      </c>
      <c r="L4528" s="646">
        <v>113.866</v>
      </c>
      <c r="M4528" s="646" t="s">
        <v>118</v>
      </c>
      <c r="N4528" s="657" t="s">
        <v>123</v>
      </c>
      <c r="O4528" s="646" t="s">
        <v>556</v>
      </c>
    </row>
    <row r="4529" spans="1:15">
      <c r="A4529" s="647">
        <v>4528</v>
      </c>
      <c r="B4529" s="647">
        <v>36200</v>
      </c>
      <c r="C4529" s="646" t="s">
        <v>205</v>
      </c>
      <c r="D4529" s="646">
        <v>111</v>
      </c>
      <c r="F4529" s="654" t="str">
        <f>IF(M4529="R",VLOOKUP(D4529,'Routes and Directions'!$A$2:$D$283,3,FALSE),VLOOKUP(D4529,'Routes and Directions'!$A$2:$D$283,4,FALSE))</f>
        <v>NB</v>
      </c>
      <c r="G4529" s="646" t="s">
        <v>122</v>
      </c>
      <c r="H4529" s="646">
        <v>47.795000000000002</v>
      </c>
      <c r="I4529" s="646">
        <v>48.131</v>
      </c>
      <c r="K4529" s="646">
        <v>113.866</v>
      </c>
      <c r="L4529" s="646">
        <v>114.202</v>
      </c>
      <c r="M4529" s="646" t="s">
        <v>118</v>
      </c>
      <c r="N4529" s="657" t="s">
        <v>123</v>
      </c>
      <c r="O4529" s="646" t="s">
        <v>556</v>
      </c>
    </row>
    <row r="4530" spans="1:15">
      <c r="A4530" s="647">
        <v>4529</v>
      </c>
      <c r="B4530" s="647">
        <v>36200</v>
      </c>
      <c r="C4530" s="646" t="s">
        <v>205</v>
      </c>
      <c r="D4530" s="646">
        <v>111</v>
      </c>
      <c r="F4530" s="654" t="str">
        <f>IF(M4530="R",VLOOKUP(D4530,'Routes and Directions'!$A$2:$D$283,3,FALSE),VLOOKUP(D4530,'Routes and Directions'!$A$2:$D$283,4,FALSE))</f>
        <v>NB</v>
      </c>
      <c r="G4530" s="646" t="s">
        <v>122</v>
      </c>
      <c r="H4530" s="646">
        <v>48.131</v>
      </c>
      <c r="I4530" s="646">
        <v>48.625999999999998</v>
      </c>
      <c r="K4530" s="646">
        <v>114.202</v>
      </c>
      <c r="L4530" s="646">
        <v>114.697</v>
      </c>
      <c r="M4530" s="646" t="s">
        <v>118</v>
      </c>
      <c r="N4530" s="657" t="s">
        <v>115</v>
      </c>
      <c r="O4530" s="646" t="s">
        <v>556</v>
      </c>
    </row>
    <row r="4531" spans="1:15">
      <c r="A4531" s="647">
        <v>4530</v>
      </c>
      <c r="B4531" s="647">
        <v>36200</v>
      </c>
      <c r="C4531" s="646" t="s">
        <v>205</v>
      </c>
      <c r="D4531" s="646">
        <v>111</v>
      </c>
      <c r="F4531" s="654" t="str">
        <f>IF(M4531="R",VLOOKUP(D4531,'Routes and Directions'!$A$2:$D$283,3,FALSE),VLOOKUP(D4531,'Routes and Directions'!$A$2:$D$283,4,FALSE))</f>
        <v>NB</v>
      </c>
      <c r="G4531" s="646" t="s">
        <v>122</v>
      </c>
      <c r="H4531" s="646">
        <v>48.625999999999998</v>
      </c>
      <c r="I4531" s="646">
        <v>51.588000000000001</v>
      </c>
      <c r="K4531" s="646">
        <v>114.697</v>
      </c>
      <c r="L4531" s="646">
        <v>117.65900000000001</v>
      </c>
      <c r="M4531" s="646" t="s">
        <v>118</v>
      </c>
      <c r="N4531" s="657" t="s">
        <v>123</v>
      </c>
      <c r="O4531" s="646" t="s">
        <v>556</v>
      </c>
    </row>
    <row r="4532" spans="1:15">
      <c r="A4532" s="647">
        <v>4531</v>
      </c>
      <c r="B4532" s="647">
        <v>36200</v>
      </c>
      <c r="C4532" s="646" t="s">
        <v>205</v>
      </c>
      <c r="D4532" s="646">
        <v>111</v>
      </c>
      <c r="F4532" s="654" t="str">
        <f>IF(M4532="R",VLOOKUP(D4532,'Routes and Directions'!$A$2:$D$283,3,FALSE),VLOOKUP(D4532,'Routes and Directions'!$A$2:$D$283,4,FALSE))</f>
        <v>NB</v>
      </c>
      <c r="G4532" s="646" t="s">
        <v>122</v>
      </c>
      <c r="H4532" s="646">
        <v>51.588000000000001</v>
      </c>
      <c r="I4532" s="646">
        <v>52.875999999999998</v>
      </c>
      <c r="K4532" s="646">
        <v>117.65900000000001</v>
      </c>
      <c r="L4532" s="646">
        <v>118.947</v>
      </c>
      <c r="M4532" s="646" t="s">
        <v>118</v>
      </c>
      <c r="N4532" s="657" t="s">
        <v>115</v>
      </c>
      <c r="O4532" s="646" t="s">
        <v>556</v>
      </c>
    </row>
    <row r="4533" spans="1:15">
      <c r="A4533" s="647">
        <v>4532</v>
      </c>
      <c r="B4533" s="647">
        <v>36200</v>
      </c>
      <c r="C4533" s="646" t="s">
        <v>205</v>
      </c>
      <c r="D4533" s="646">
        <v>111</v>
      </c>
      <c r="F4533" s="654" t="str">
        <f>IF(M4533="R",VLOOKUP(D4533,'Routes and Directions'!$A$2:$D$283,3,FALSE),VLOOKUP(D4533,'Routes and Directions'!$A$2:$D$283,4,FALSE))</f>
        <v>NB</v>
      </c>
      <c r="G4533" s="646" t="s">
        <v>122</v>
      </c>
      <c r="H4533" s="646">
        <v>52.875999999999998</v>
      </c>
      <c r="I4533" s="646">
        <v>53.514000000000003</v>
      </c>
      <c r="K4533" s="646">
        <v>118.947</v>
      </c>
      <c r="L4533" s="646">
        <v>119.58499999999999</v>
      </c>
      <c r="M4533" s="646" t="s">
        <v>118</v>
      </c>
      <c r="N4533" s="657" t="s">
        <v>123</v>
      </c>
      <c r="O4533" s="646" t="s">
        <v>556</v>
      </c>
    </row>
    <row r="4534" spans="1:15">
      <c r="A4534" s="647">
        <v>4533</v>
      </c>
      <c r="B4534" s="647">
        <v>36200</v>
      </c>
      <c r="C4534" s="646" t="s">
        <v>205</v>
      </c>
      <c r="D4534" s="646">
        <v>111</v>
      </c>
      <c r="F4534" s="654" t="str">
        <f>IF(M4534="R",VLOOKUP(D4534,'Routes and Directions'!$A$2:$D$283,3,FALSE),VLOOKUP(D4534,'Routes and Directions'!$A$2:$D$283,4,FALSE))</f>
        <v>NB</v>
      </c>
      <c r="G4534" s="646" t="s">
        <v>122</v>
      </c>
      <c r="H4534" s="646">
        <v>53.514000000000003</v>
      </c>
      <c r="I4534" s="646">
        <v>53.944000000000003</v>
      </c>
      <c r="K4534" s="646">
        <v>119.58499999999999</v>
      </c>
      <c r="L4534" s="646">
        <v>120.015</v>
      </c>
      <c r="M4534" s="646" t="s">
        <v>118</v>
      </c>
      <c r="N4534" s="657" t="s">
        <v>115</v>
      </c>
      <c r="O4534" s="646" t="s">
        <v>556</v>
      </c>
    </row>
    <row r="4535" spans="1:15">
      <c r="A4535" s="647">
        <v>4534</v>
      </c>
      <c r="B4535" s="647">
        <v>38400</v>
      </c>
      <c r="C4535" s="646" t="s">
        <v>205</v>
      </c>
      <c r="D4535" s="646">
        <v>111</v>
      </c>
      <c r="F4535" s="654" t="str">
        <f>IF(M4535="R",VLOOKUP(D4535,'Routes and Directions'!$A$2:$D$283,3,FALSE),VLOOKUP(D4535,'Routes and Directions'!$A$2:$D$283,4,FALSE))</f>
        <v>NB</v>
      </c>
      <c r="H4535" s="646">
        <v>53.820999999999998</v>
      </c>
      <c r="I4535" s="646">
        <v>55.262</v>
      </c>
      <c r="K4535" s="646">
        <v>120.015</v>
      </c>
      <c r="L4535" s="646">
        <v>121.456</v>
      </c>
      <c r="M4535" s="646" t="s">
        <v>118</v>
      </c>
      <c r="N4535" s="657" t="s">
        <v>115</v>
      </c>
      <c r="O4535" s="646" t="s">
        <v>556</v>
      </c>
    </row>
    <row r="4536" spans="1:15">
      <c r="A4536" s="647">
        <v>4535</v>
      </c>
      <c r="B4536" s="647">
        <v>38400</v>
      </c>
      <c r="C4536" s="646" t="s">
        <v>205</v>
      </c>
      <c r="D4536" s="646">
        <v>111</v>
      </c>
      <c r="F4536" s="654" t="str">
        <f>IF(M4536="R",VLOOKUP(D4536,'Routes and Directions'!$A$2:$D$283,3,FALSE),VLOOKUP(D4536,'Routes and Directions'!$A$2:$D$283,4,FALSE))</f>
        <v>NB</v>
      </c>
      <c r="H4536" s="646">
        <v>55.262</v>
      </c>
      <c r="I4536" s="646">
        <v>59.438000000000002</v>
      </c>
      <c r="K4536" s="646">
        <v>121.456</v>
      </c>
      <c r="L4536" s="646">
        <v>125.63200000000001</v>
      </c>
      <c r="M4536" s="646" t="s">
        <v>118</v>
      </c>
      <c r="N4536" s="657" t="s">
        <v>123</v>
      </c>
      <c r="O4536" s="646" t="s">
        <v>556</v>
      </c>
    </row>
    <row r="4537" spans="1:15">
      <c r="A4537" s="647">
        <v>4536</v>
      </c>
      <c r="B4537" s="647">
        <v>40000</v>
      </c>
      <c r="C4537" s="646" t="s">
        <v>205</v>
      </c>
      <c r="D4537" s="646">
        <v>111</v>
      </c>
      <c r="F4537" s="654" t="str">
        <f>IF(M4537="R",VLOOKUP(D4537,'Routes and Directions'!$A$2:$D$283,3,FALSE),VLOOKUP(D4537,'Routes and Directions'!$A$2:$D$283,4,FALSE))</f>
        <v>NB</v>
      </c>
      <c r="G4537" s="646" t="s">
        <v>122</v>
      </c>
      <c r="H4537" s="646">
        <v>59.438000000000002</v>
      </c>
      <c r="I4537" s="646">
        <v>59.622</v>
      </c>
      <c r="K4537" s="646">
        <v>125.63200000000001</v>
      </c>
      <c r="L4537" s="646">
        <v>125.816</v>
      </c>
      <c r="M4537" s="646" t="s">
        <v>118</v>
      </c>
      <c r="N4537" s="657" t="s">
        <v>123</v>
      </c>
      <c r="O4537" s="646" t="s">
        <v>556</v>
      </c>
    </row>
    <row r="4538" spans="1:15">
      <c r="A4538" s="647">
        <v>4537</v>
      </c>
      <c r="B4538" s="647">
        <v>40110</v>
      </c>
      <c r="C4538" s="646" t="s">
        <v>205</v>
      </c>
      <c r="D4538" s="646">
        <v>111</v>
      </c>
      <c r="F4538" s="654" t="str">
        <f>IF(M4538="R",VLOOKUP(D4538,'Routes and Directions'!$A$2:$D$283,3,FALSE),VLOOKUP(D4538,'Routes and Directions'!$A$2:$D$283,4,FALSE))</f>
        <v>NB</v>
      </c>
      <c r="G4538" s="646" t="s">
        <v>118</v>
      </c>
      <c r="H4538" s="646">
        <v>59.622</v>
      </c>
      <c r="I4538" s="646">
        <v>60.295000000000002</v>
      </c>
      <c r="J4538" s="646" t="s">
        <v>118</v>
      </c>
      <c r="K4538" s="646">
        <v>125.816</v>
      </c>
      <c r="L4538" s="646">
        <v>126.489</v>
      </c>
      <c r="M4538" s="646" t="s">
        <v>118</v>
      </c>
      <c r="N4538" s="657" t="s">
        <v>118</v>
      </c>
      <c r="O4538" s="646" t="s">
        <v>556</v>
      </c>
    </row>
    <row r="4539" spans="1:15">
      <c r="A4539" s="647">
        <v>4538</v>
      </c>
      <c r="B4539" s="647">
        <v>40810</v>
      </c>
      <c r="C4539" s="646" t="s">
        <v>205</v>
      </c>
      <c r="D4539" s="646">
        <v>111</v>
      </c>
      <c r="F4539" s="654" t="str">
        <f>IF(M4539="R",VLOOKUP(D4539,'Routes and Directions'!$A$2:$D$283,3,FALSE),VLOOKUP(D4539,'Routes and Directions'!$A$2:$D$283,4,FALSE))</f>
        <v>NB</v>
      </c>
      <c r="G4539" s="646" t="s">
        <v>118</v>
      </c>
      <c r="H4539" s="646">
        <v>60.295000000000002</v>
      </c>
      <c r="I4539" s="646">
        <v>63.378</v>
      </c>
      <c r="K4539" s="646">
        <v>126.489</v>
      </c>
      <c r="L4539" s="646">
        <v>129.572</v>
      </c>
      <c r="M4539" s="646" t="s">
        <v>118</v>
      </c>
      <c r="N4539" s="657" t="s">
        <v>123</v>
      </c>
      <c r="O4539" s="646" t="s">
        <v>556</v>
      </c>
    </row>
    <row r="4540" spans="1:15">
      <c r="A4540" s="647">
        <v>4539</v>
      </c>
      <c r="B4540" s="647">
        <v>110</v>
      </c>
      <c r="C4540" s="646" t="s">
        <v>217</v>
      </c>
      <c r="D4540" s="646">
        <v>111</v>
      </c>
      <c r="F4540" s="654" t="str">
        <f>IF(M4540="R",VLOOKUP(D4540,'Routes and Directions'!$A$2:$D$283,3,FALSE),VLOOKUP(D4540,'Routes and Directions'!$A$2:$D$283,4,FALSE))</f>
        <v>SB</v>
      </c>
      <c r="G4540" s="646" t="s">
        <v>118</v>
      </c>
      <c r="H4540" s="646">
        <v>0</v>
      </c>
      <c r="I4540" s="646">
        <v>0.27300000000000002</v>
      </c>
      <c r="K4540" s="646">
        <v>0</v>
      </c>
      <c r="L4540" s="646">
        <v>0.27300000000000002</v>
      </c>
      <c r="M4540" s="646" t="s">
        <v>121</v>
      </c>
      <c r="N4540" s="657" t="s">
        <v>123</v>
      </c>
      <c r="O4540" s="646" t="s">
        <v>557</v>
      </c>
    </row>
    <row r="4541" spans="1:15">
      <c r="A4541" s="647">
        <v>4540</v>
      </c>
      <c r="B4541" s="647">
        <v>1104</v>
      </c>
      <c r="C4541" s="646" t="s">
        <v>217</v>
      </c>
      <c r="D4541" s="646">
        <v>111</v>
      </c>
      <c r="F4541" s="654" t="str">
        <f>IF(M4541="R",VLOOKUP(D4541,'Routes and Directions'!$A$2:$D$283,3,FALSE),VLOOKUP(D4541,'Routes and Directions'!$A$2:$D$283,4,FALSE))</f>
        <v>SB</v>
      </c>
      <c r="H4541" s="646">
        <v>0.40799999999999997</v>
      </c>
      <c r="I4541" s="646">
        <v>1.1830000000000001</v>
      </c>
      <c r="K4541" s="646">
        <v>0.27300000000000002</v>
      </c>
      <c r="L4541" s="646">
        <v>1.048</v>
      </c>
      <c r="M4541" s="646" t="s">
        <v>121</v>
      </c>
      <c r="N4541" s="657" t="s">
        <v>123</v>
      </c>
      <c r="O4541" s="646" t="s">
        <v>557</v>
      </c>
    </row>
    <row r="4542" spans="1:15">
      <c r="A4542" s="647">
        <v>4541</v>
      </c>
      <c r="B4542" s="647">
        <v>1600</v>
      </c>
      <c r="C4542" s="646" t="s">
        <v>217</v>
      </c>
      <c r="D4542" s="646">
        <v>111</v>
      </c>
      <c r="F4542" s="654" t="str">
        <f>IF(M4542="R",VLOOKUP(D4542,'Routes and Directions'!$A$2:$D$283,3,FALSE),VLOOKUP(D4542,'Routes and Directions'!$A$2:$D$283,4,FALSE))</f>
        <v>SB</v>
      </c>
      <c r="G4542" s="646" t="s">
        <v>118</v>
      </c>
      <c r="H4542" s="646">
        <v>1.1830000000000001</v>
      </c>
      <c r="I4542" s="646">
        <v>8.2279999999999998</v>
      </c>
      <c r="K4542" s="646">
        <v>1.048</v>
      </c>
      <c r="L4542" s="646">
        <v>8.093</v>
      </c>
      <c r="M4542" s="646" t="s">
        <v>121</v>
      </c>
      <c r="N4542" s="657" t="s">
        <v>123</v>
      </c>
      <c r="O4542" s="646" t="s">
        <v>557</v>
      </c>
    </row>
    <row r="4543" spans="1:15">
      <c r="A4543" s="647">
        <v>4542</v>
      </c>
      <c r="B4543" s="647">
        <v>3500</v>
      </c>
      <c r="C4543" s="646" t="s">
        <v>217</v>
      </c>
      <c r="D4543" s="646">
        <v>111</v>
      </c>
      <c r="F4543" s="654" t="str">
        <f>IF(M4543="R",VLOOKUP(D4543,'Routes and Directions'!$A$2:$D$283,3,FALSE),VLOOKUP(D4543,'Routes and Directions'!$A$2:$D$283,4,FALSE))</f>
        <v>SB</v>
      </c>
      <c r="G4543" s="646" t="s">
        <v>122</v>
      </c>
      <c r="H4543" s="646">
        <v>8.2279999999999998</v>
      </c>
      <c r="I4543" s="646">
        <v>8.2439999999999998</v>
      </c>
      <c r="K4543" s="646">
        <v>8.093</v>
      </c>
      <c r="L4543" s="646">
        <v>8.109</v>
      </c>
      <c r="M4543" s="646" t="s">
        <v>121</v>
      </c>
      <c r="N4543" s="657" t="s">
        <v>123</v>
      </c>
      <c r="O4543" s="646" t="s">
        <v>557</v>
      </c>
    </row>
    <row r="4544" spans="1:15">
      <c r="A4544" s="647">
        <v>4543</v>
      </c>
      <c r="B4544" s="647">
        <v>3500</v>
      </c>
      <c r="C4544" s="646" t="s">
        <v>217</v>
      </c>
      <c r="D4544" s="646">
        <v>111</v>
      </c>
      <c r="F4544" s="654" t="str">
        <f>IF(M4544="R",VLOOKUP(D4544,'Routes and Directions'!$A$2:$D$283,3,FALSE),VLOOKUP(D4544,'Routes and Directions'!$A$2:$D$283,4,FALSE))</f>
        <v>SB</v>
      </c>
      <c r="G4544" s="646" t="s">
        <v>122</v>
      </c>
      <c r="H4544" s="646">
        <v>8.2439999999999998</v>
      </c>
      <c r="I4544" s="646">
        <v>8.4890000000000008</v>
      </c>
      <c r="K4544" s="646">
        <v>8.109</v>
      </c>
      <c r="L4544" s="646">
        <v>8.3539999999999992</v>
      </c>
      <c r="M4544" s="646" t="s">
        <v>121</v>
      </c>
      <c r="N4544" s="657" t="s">
        <v>115</v>
      </c>
      <c r="O4544" s="646" t="s">
        <v>557</v>
      </c>
    </row>
    <row r="4545" spans="1:15">
      <c r="A4545" s="647">
        <v>4544</v>
      </c>
      <c r="B4545" s="647">
        <v>3652</v>
      </c>
      <c r="C4545" s="646" t="s">
        <v>217</v>
      </c>
      <c r="D4545" s="646">
        <v>111</v>
      </c>
      <c r="F4545" s="654" t="str">
        <f>IF(M4545="R",VLOOKUP(D4545,'Routes and Directions'!$A$2:$D$283,3,FALSE),VLOOKUP(D4545,'Routes and Directions'!$A$2:$D$283,4,FALSE))</f>
        <v>SB</v>
      </c>
      <c r="H4545" s="646">
        <v>8.59</v>
      </c>
      <c r="I4545" s="646">
        <v>12.295</v>
      </c>
      <c r="K4545" s="646">
        <v>8.3539999999999992</v>
      </c>
      <c r="L4545" s="646">
        <v>12.058999999999999</v>
      </c>
      <c r="M4545" s="646" t="s">
        <v>121</v>
      </c>
      <c r="N4545" s="657" t="s">
        <v>115</v>
      </c>
      <c r="O4545" s="646" t="s">
        <v>557</v>
      </c>
    </row>
    <row r="4546" spans="1:15">
      <c r="A4546" s="647">
        <v>4545</v>
      </c>
      <c r="B4546" s="647">
        <v>4400</v>
      </c>
      <c r="C4546" s="646" t="s">
        <v>217</v>
      </c>
      <c r="D4546" s="646">
        <v>111</v>
      </c>
      <c r="F4546" s="654" t="str">
        <f>IF(M4546="R",VLOOKUP(D4546,'Routes and Directions'!$A$2:$D$283,3,FALSE),VLOOKUP(D4546,'Routes and Directions'!$A$2:$D$283,4,FALSE))</f>
        <v>SB</v>
      </c>
      <c r="G4546" s="646" t="s">
        <v>118</v>
      </c>
      <c r="H4546" s="646">
        <v>12.295</v>
      </c>
      <c r="I4546" s="646">
        <v>12.563000000000001</v>
      </c>
      <c r="K4546" s="646">
        <v>12.058999999999999</v>
      </c>
      <c r="L4546" s="646">
        <v>12.327</v>
      </c>
      <c r="M4546" s="646" t="s">
        <v>121</v>
      </c>
      <c r="N4546" s="657" t="s">
        <v>115</v>
      </c>
      <c r="O4546" s="646" t="s">
        <v>557</v>
      </c>
    </row>
    <row r="4547" spans="1:15">
      <c r="A4547" s="647">
        <v>4546</v>
      </c>
      <c r="B4547" s="647">
        <v>4600</v>
      </c>
      <c r="C4547" s="646" t="s">
        <v>217</v>
      </c>
      <c r="D4547" s="646">
        <v>111</v>
      </c>
      <c r="F4547" s="654" t="str">
        <f>IF(M4547="R",VLOOKUP(D4547,'Routes and Directions'!$A$2:$D$283,3,FALSE),VLOOKUP(D4547,'Routes and Directions'!$A$2:$D$283,4,FALSE))</f>
        <v>SB</v>
      </c>
      <c r="H4547" s="646">
        <v>12.577999999999999</v>
      </c>
      <c r="I4547" s="646">
        <v>22.138999999999999</v>
      </c>
      <c r="K4547" s="646">
        <v>12.327</v>
      </c>
      <c r="L4547" s="646">
        <v>21.888000000000002</v>
      </c>
      <c r="M4547" s="646" t="s">
        <v>121</v>
      </c>
      <c r="N4547" s="657" t="s">
        <v>115</v>
      </c>
      <c r="O4547" s="646" t="s">
        <v>557</v>
      </c>
    </row>
    <row r="4548" spans="1:15">
      <c r="A4548" s="647">
        <v>4547</v>
      </c>
      <c r="B4548" s="647">
        <v>5400</v>
      </c>
      <c r="C4548" s="646" t="s">
        <v>217</v>
      </c>
      <c r="D4548" s="646">
        <v>111</v>
      </c>
      <c r="F4548" s="654" t="str">
        <f>IF(M4548="R",VLOOKUP(D4548,'Routes and Directions'!$A$2:$D$283,3,FALSE),VLOOKUP(D4548,'Routes and Directions'!$A$2:$D$283,4,FALSE))</f>
        <v>SB</v>
      </c>
      <c r="H4548" s="646">
        <v>22.14</v>
      </c>
      <c r="I4548" s="646">
        <v>22.49</v>
      </c>
      <c r="K4548" s="646">
        <v>21.888000000000002</v>
      </c>
      <c r="L4548" s="646">
        <v>22.238</v>
      </c>
      <c r="M4548" s="646" t="s">
        <v>121</v>
      </c>
      <c r="N4548" s="657" t="s">
        <v>115</v>
      </c>
      <c r="O4548" s="646" t="s">
        <v>557</v>
      </c>
    </row>
    <row r="4549" spans="1:15">
      <c r="A4549" s="647">
        <v>4548</v>
      </c>
      <c r="B4549" s="647">
        <v>5400</v>
      </c>
      <c r="C4549" s="646" t="s">
        <v>217</v>
      </c>
      <c r="D4549" s="646">
        <v>111</v>
      </c>
      <c r="F4549" s="654" t="str">
        <f>IF(M4549="R",VLOOKUP(D4549,'Routes and Directions'!$A$2:$D$283,3,FALSE),VLOOKUP(D4549,'Routes and Directions'!$A$2:$D$283,4,FALSE))</f>
        <v>SB</v>
      </c>
      <c r="H4549" s="646">
        <v>22.49</v>
      </c>
      <c r="I4549" s="646">
        <v>22.925000000000001</v>
      </c>
      <c r="K4549" s="646">
        <v>22.238</v>
      </c>
      <c r="L4549" s="646">
        <v>22.672999999999998</v>
      </c>
      <c r="M4549" s="646" t="s">
        <v>121</v>
      </c>
      <c r="N4549" s="657" t="s">
        <v>123</v>
      </c>
      <c r="O4549" s="646" t="s">
        <v>557</v>
      </c>
    </row>
    <row r="4550" spans="1:15">
      <c r="A4550" s="647">
        <v>4549</v>
      </c>
      <c r="B4550" s="647">
        <v>5400</v>
      </c>
      <c r="C4550" s="646" t="s">
        <v>217</v>
      </c>
      <c r="D4550" s="646">
        <v>111</v>
      </c>
      <c r="F4550" s="654" t="str">
        <f>IF(M4550="R",VLOOKUP(D4550,'Routes and Directions'!$A$2:$D$283,3,FALSE),VLOOKUP(D4550,'Routes and Directions'!$A$2:$D$283,4,FALSE))</f>
        <v>SB</v>
      </c>
      <c r="H4550" s="646">
        <v>22.925000000000001</v>
      </c>
      <c r="I4550" s="646">
        <v>32.201000000000001</v>
      </c>
      <c r="K4550" s="646">
        <v>22.672999999999998</v>
      </c>
      <c r="L4550" s="646">
        <v>31.949000000000002</v>
      </c>
      <c r="M4550" s="646" t="s">
        <v>121</v>
      </c>
      <c r="N4550" s="657" t="s">
        <v>115</v>
      </c>
      <c r="O4550" s="646" t="s">
        <v>557</v>
      </c>
    </row>
    <row r="4551" spans="1:15">
      <c r="A4551" s="647">
        <v>4550</v>
      </c>
      <c r="B4551" s="647">
        <v>5400</v>
      </c>
      <c r="C4551" s="646" t="s">
        <v>217</v>
      </c>
      <c r="D4551" s="646">
        <v>111</v>
      </c>
      <c r="F4551" s="654" t="str">
        <f>IF(M4551="R",VLOOKUP(D4551,'Routes and Directions'!$A$2:$D$283,3,FALSE),VLOOKUP(D4551,'Routes and Directions'!$A$2:$D$283,4,FALSE))</f>
        <v>SB</v>
      </c>
      <c r="H4551" s="646">
        <v>32.201000000000001</v>
      </c>
      <c r="I4551" s="646">
        <v>32.442999999999998</v>
      </c>
      <c r="K4551" s="646">
        <v>31.949000000000002</v>
      </c>
      <c r="L4551" s="646">
        <v>32.191000000000003</v>
      </c>
      <c r="M4551" s="646" t="s">
        <v>121</v>
      </c>
      <c r="N4551" s="657" t="s">
        <v>123</v>
      </c>
      <c r="O4551" s="646" t="s">
        <v>557</v>
      </c>
    </row>
    <row r="4552" spans="1:15">
      <c r="A4552" s="647">
        <v>4551</v>
      </c>
      <c r="B4552" s="647">
        <v>5400</v>
      </c>
      <c r="C4552" s="646" t="s">
        <v>217</v>
      </c>
      <c r="D4552" s="646">
        <v>111</v>
      </c>
      <c r="F4552" s="654" t="str">
        <f>IF(M4552="R",VLOOKUP(D4552,'Routes and Directions'!$A$2:$D$283,3,FALSE),VLOOKUP(D4552,'Routes and Directions'!$A$2:$D$283,4,FALSE))</f>
        <v>SB</v>
      </c>
      <c r="H4552" s="646">
        <v>32.442999999999998</v>
      </c>
      <c r="I4552" s="646">
        <v>32.582999999999998</v>
      </c>
      <c r="K4552" s="646">
        <v>32.191000000000003</v>
      </c>
      <c r="L4552" s="646">
        <v>32.331000000000003</v>
      </c>
      <c r="M4552" s="646" t="s">
        <v>121</v>
      </c>
      <c r="N4552" s="657" t="s">
        <v>115</v>
      </c>
      <c r="O4552" s="646" t="s">
        <v>557</v>
      </c>
    </row>
    <row r="4553" spans="1:15">
      <c r="A4553" s="647">
        <v>4552</v>
      </c>
      <c r="B4553" s="647">
        <v>5400</v>
      </c>
      <c r="C4553" s="646" t="s">
        <v>217</v>
      </c>
      <c r="D4553" s="646">
        <v>111</v>
      </c>
      <c r="F4553" s="654" t="str">
        <f>IF(M4553="R",VLOOKUP(D4553,'Routes and Directions'!$A$2:$D$283,3,FALSE),VLOOKUP(D4553,'Routes and Directions'!$A$2:$D$283,4,FALSE))</f>
        <v>SB</v>
      </c>
      <c r="H4553" s="646">
        <v>32.582999999999998</v>
      </c>
      <c r="I4553" s="646">
        <v>32.819000000000003</v>
      </c>
      <c r="K4553" s="646">
        <v>32.331000000000003</v>
      </c>
      <c r="L4553" s="646">
        <v>32.567</v>
      </c>
      <c r="M4553" s="646" t="s">
        <v>121</v>
      </c>
      <c r="N4553" s="657" t="s">
        <v>123</v>
      </c>
      <c r="O4553" s="646" t="s">
        <v>557</v>
      </c>
    </row>
    <row r="4554" spans="1:15">
      <c r="A4554" s="647">
        <v>4553</v>
      </c>
      <c r="B4554" s="647">
        <v>5400</v>
      </c>
      <c r="C4554" s="646" t="s">
        <v>217</v>
      </c>
      <c r="D4554" s="646">
        <v>111</v>
      </c>
      <c r="F4554" s="654" t="str">
        <f>IF(M4554="R",VLOOKUP(D4554,'Routes and Directions'!$A$2:$D$283,3,FALSE),VLOOKUP(D4554,'Routes and Directions'!$A$2:$D$283,4,FALSE))</f>
        <v>SB</v>
      </c>
      <c r="H4554" s="646">
        <v>32.819000000000003</v>
      </c>
      <c r="I4554" s="646">
        <v>40.231000000000002</v>
      </c>
      <c r="K4554" s="646">
        <v>32.567</v>
      </c>
      <c r="L4554" s="646">
        <v>39.978999999999999</v>
      </c>
      <c r="M4554" s="646" t="s">
        <v>121</v>
      </c>
      <c r="N4554" s="657" t="s">
        <v>115</v>
      </c>
      <c r="O4554" s="646" t="s">
        <v>557</v>
      </c>
    </row>
    <row r="4555" spans="1:15">
      <c r="A4555" s="647">
        <v>4554</v>
      </c>
      <c r="B4555" s="647">
        <v>5400</v>
      </c>
      <c r="C4555" s="646" t="s">
        <v>217</v>
      </c>
      <c r="D4555" s="646">
        <v>111</v>
      </c>
      <c r="F4555" s="654" t="str">
        <f>IF(M4555="R",VLOOKUP(D4555,'Routes and Directions'!$A$2:$D$283,3,FALSE),VLOOKUP(D4555,'Routes and Directions'!$A$2:$D$283,4,FALSE))</f>
        <v>SB</v>
      </c>
      <c r="H4555" s="646">
        <v>40.231000000000002</v>
      </c>
      <c r="I4555" s="646">
        <v>40.645000000000003</v>
      </c>
      <c r="K4555" s="646">
        <v>39.978999999999999</v>
      </c>
      <c r="L4555" s="646">
        <v>40.393000000000001</v>
      </c>
      <c r="M4555" s="646" t="s">
        <v>121</v>
      </c>
      <c r="N4555" s="657" t="s">
        <v>123</v>
      </c>
      <c r="O4555" s="646" t="s">
        <v>557</v>
      </c>
    </row>
    <row r="4556" spans="1:15">
      <c r="A4556" s="647">
        <v>4555</v>
      </c>
      <c r="B4556" s="647">
        <v>5400</v>
      </c>
      <c r="C4556" s="646" t="s">
        <v>217</v>
      </c>
      <c r="D4556" s="646">
        <v>111</v>
      </c>
      <c r="F4556" s="654" t="str">
        <f>IF(M4556="R",VLOOKUP(D4556,'Routes and Directions'!$A$2:$D$283,3,FALSE),VLOOKUP(D4556,'Routes and Directions'!$A$2:$D$283,4,FALSE))</f>
        <v>SB</v>
      </c>
      <c r="H4556" s="646">
        <v>40.645000000000003</v>
      </c>
      <c r="I4556" s="646">
        <v>65.394999999999996</v>
      </c>
      <c r="K4556" s="646">
        <v>40.393000000000001</v>
      </c>
      <c r="L4556" s="646">
        <v>65.143000000000001</v>
      </c>
      <c r="M4556" s="646" t="s">
        <v>121</v>
      </c>
      <c r="N4556" s="657" t="s">
        <v>115</v>
      </c>
      <c r="O4556" s="646" t="s">
        <v>557</v>
      </c>
    </row>
    <row r="4557" spans="1:15">
      <c r="A4557" s="647">
        <v>4556</v>
      </c>
      <c r="B4557" s="647">
        <v>19000</v>
      </c>
      <c r="C4557" s="646" t="s">
        <v>205</v>
      </c>
      <c r="D4557" s="646">
        <v>111</v>
      </c>
      <c r="F4557" s="654" t="str">
        <f>IF(M4557="R",VLOOKUP(D4557,'Routes and Directions'!$A$2:$D$283,3,FALSE),VLOOKUP(D4557,'Routes and Directions'!$A$2:$D$283,4,FALSE))</f>
        <v>SB</v>
      </c>
      <c r="H4557" s="646">
        <v>0</v>
      </c>
      <c r="I4557" s="646">
        <v>27.068999999999999</v>
      </c>
      <c r="K4557" s="646">
        <v>65.143000000000001</v>
      </c>
      <c r="L4557" s="646">
        <v>92.212000000000003</v>
      </c>
      <c r="M4557" s="646" t="s">
        <v>121</v>
      </c>
      <c r="N4557" s="657" t="s">
        <v>115</v>
      </c>
      <c r="O4557" s="646" t="s">
        <v>557</v>
      </c>
    </row>
    <row r="4558" spans="1:15">
      <c r="A4558" s="647">
        <v>4557</v>
      </c>
      <c r="B4558" s="647">
        <v>19000</v>
      </c>
      <c r="C4558" s="646" t="s">
        <v>205</v>
      </c>
      <c r="D4558" s="646">
        <v>111</v>
      </c>
      <c r="F4558" s="654" t="str">
        <f>IF(M4558="R",VLOOKUP(D4558,'Routes and Directions'!$A$2:$D$283,3,FALSE),VLOOKUP(D4558,'Routes and Directions'!$A$2:$D$283,4,FALSE))</f>
        <v>SB</v>
      </c>
      <c r="H4558" s="646">
        <v>27.068999999999999</v>
      </c>
      <c r="I4558" s="646">
        <v>27.42</v>
      </c>
      <c r="K4558" s="646">
        <v>92.212000000000003</v>
      </c>
      <c r="L4558" s="646">
        <v>92.563000000000002</v>
      </c>
      <c r="M4558" s="646" t="s">
        <v>121</v>
      </c>
      <c r="N4558" s="657" t="s">
        <v>123</v>
      </c>
      <c r="O4558" s="646" t="s">
        <v>557</v>
      </c>
    </row>
    <row r="4559" spans="1:15">
      <c r="A4559" s="647">
        <v>4558</v>
      </c>
      <c r="B4559" s="647">
        <v>19000</v>
      </c>
      <c r="C4559" s="646" t="s">
        <v>205</v>
      </c>
      <c r="D4559" s="646">
        <v>111</v>
      </c>
      <c r="F4559" s="654" t="str">
        <f>IF(M4559="R",VLOOKUP(D4559,'Routes and Directions'!$A$2:$D$283,3,FALSE),VLOOKUP(D4559,'Routes and Directions'!$A$2:$D$283,4,FALSE))</f>
        <v>SB</v>
      </c>
      <c r="H4559" s="646">
        <v>27.42</v>
      </c>
      <c r="I4559" s="646">
        <v>27.56</v>
      </c>
      <c r="K4559" s="646">
        <v>92.563000000000002</v>
      </c>
      <c r="L4559" s="646">
        <v>92.703000000000003</v>
      </c>
      <c r="M4559" s="646" t="s">
        <v>121</v>
      </c>
      <c r="N4559" s="657" t="s">
        <v>115</v>
      </c>
      <c r="O4559" s="646" t="s">
        <v>557</v>
      </c>
    </row>
    <row r="4560" spans="1:15">
      <c r="A4560" s="647">
        <v>4559</v>
      </c>
      <c r="B4560" s="647">
        <v>19000</v>
      </c>
      <c r="C4560" s="646" t="s">
        <v>205</v>
      </c>
      <c r="D4560" s="646">
        <v>111</v>
      </c>
      <c r="F4560" s="654" t="str">
        <f>IF(M4560="R",VLOOKUP(D4560,'Routes and Directions'!$A$2:$D$283,3,FALSE),VLOOKUP(D4560,'Routes and Directions'!$A$2:$D$283,4,FALSE))</f>
        <v>SB</v>
      </c>
      <c r="H4560" s="646">
        <v>27.56</v>
      </c>
      <c r="I4560" s="646">
        <v>28.433</v>
      </c>
      <c r="K4560" s="646">
        <v>92.703000000000003</v>
      </c>
      <c r="L4560" s="646">
        <v>93.575999999999993</v>
      </c>
      <c r="M4560" s="646" t="s">
        <v>121</v>
      </c>
      <c r="N4560" s="657" t="s">
        <v>123</v>
      </c>
      <c r="O4560" s="646" t="s">
        <v>557</v>
      </c>
    </row>
    <row r="4561" spans="1:15">
      <c r="A4561" s="647">
        <v>4560</v>
      </c>
      <c r="B4561" s="647">
        <v>19000</v>
      </c>
      <c r="C4561" s="646" t="s">
        <v>205</v>
      </c>
      <c r="D4561" s="646">
        <v>111</v>
      </c>
      <c r="F4561" s="654" t="str">
        <f>IF(M4561="R",VLOOKUP(D4561,'Routes and Directions'!$A$2:$D$283,3,FALSE),VLOOKUP(D4561,'Routes and Directions'!$A$2:$D$283,4,FALSE))</f>
        <v>SB</v>
      </c>
      <c r="H4561" s="646">
        <v>28.433</v>
      </c>
      <c r="I4561" s="646">
        <v>28.527000000000001</v>
      </c>
      <c r="K4561" s="646">
        <v>93.575999999999993</v>
      </c>
      <c r="L4561" s="646">
        <v>93.67</v>
      </c>
      <c r="M4561" s="646" t="s">
        <v>121</v>
      </c>
      <c r="N4561" s="657" t="s">
        <v>115</v>
      </c>
      <c r="O4561" s="646" t="s">
        <v>557</v>
      </c>
    </row>
    <row r="4562" spans="1:15">
      <c r="A4562" s="647">
        <v>4561</v>
      </c>
      <c r="B4562" s="647">
        <v>27075</v>
      </c>
      <c r="C4562" s="646" t="s">
        <v>205</v>
      </c>
      <c r="D4562" s="646">
        <v>111</v>
      </c>
      <c r="F4562" s="654" t="str">
        <f>IF(M4562="R",VLOOKUP(D4562,'Routes and Directions'!$A$2:$D$283,3,FALSE),VLOOKUP(D4562,'Routes and Directions'!$A$2:$D$283,4,FALSE))</f>
        <v>SB</v>
      </c>
      <c r="G4562" s="646" t="s">
        <v>121</v>
      </c>
      <c r="H4562" s="646">
        <v>27.798999999999999</v>
      </c>
      <c r="I4562" s="646">
        <v>28.173999999999999</v>
      </c>
      <c r="K4562" s="646">
        <v>93.67</v>
      </c>
      <c r="L4562" s="646">
        <v>94.045000000000002</v>
      </c>
      <c r="M4562" s="646" t="s">
        <v>121</v>
      </c>
      <c r="N4562" s="657" t="s">
        <v>123</v>
      </c>
      <c r="O4562" s="646" t="s">
        <v>557</v>
      </c>
    </row>
    <row r="4563" spans="1:15">
      <c r="A4563" s="647">
        <v>4562</v>
      </c>
      <c r="B4563" s="647">
        <v>27075</v>
      </c>
      <c r="C4563" s="646" t="s">
        <v>205</v>
      </c>
      <c r="D4563" s="646">
        <v>111</v>
      </c>
      <c r="F4563" s="654" t="str">
        <f>IF(M4563="R",VLOOKUP(D4563,'Routes and Directions'!$A$2:$D$283,3,FALSE),VLOOKUP(D4563,'Routes and Directions'!$A$2:$D$283,4,FALSE))</f>
        <v>SB</v>
      </c>
      <c r="G4563" s="646" t="s">
        <v>121</v>
      </c>
      <c r="H4563" s="646">
        <v>28.173999999999999</v>
      </c>
      <c r="I4563" s="646">
        <v>28.736000000000001</v>
      </c>
      <c r="K4563" s="646">
        <v>94.045000000000002</v>
      </c>
      <c r="L4563" s="646">
        <v>94.606999999999999</v>
      </c>
      <c r="M4563" s="646" t="s">
        <v>121</v>
      </c>
      <c r="N4563" s="657" t="s">
        <v>115</v>
      </c>
      <c r="O4563" s="646" t="s">
        <v>557</v>
      </c>
    </row>
    <row r="4564" spans="1:15">
      <c r="A4564" s="647">
        <v>4563</v>
      </c>
      <c r="B4564" s="647">
        <v>27100</v>
      </c>
      <c r="C4564" s="646" t="s">
        <v>205</v>
      </c>
      <c r="D4564" s="646">
        <v>111</v>
      </c>
      <c r="F4564" s="654" t="str">
        <f>IF(M4564="R",VLOOKUP(D4564,'Routes and Directions'!$A$2:$D$283,3,FALSE),VLOOKUP(D4564,'Routes and Directions'!$A$2:$D$283,4,FALSE))</f>
        <v>SB</v>
      </c>
      <c r="H4564" s="646">
        <v>28.527000000000001</v>
      </c>
      <c r="I4564" s="646">
        <v>29.09</v>
      </c>
      <c r="K4564" s="646">
        <v>94.606999999999999</v>
      </c>
      <c r="L4564" s="646">
        <v>95.17</v>
      </c>
      <c r="M4564" s="646" t="s">
        <v>121</v>
      </c>
      <c r="N4564" s="657" t="s">
        <v>115</v>
      </c>
      <c r="O4564" s="646" t="s">
        <v>557</v>
      </c>
    </row>
    <row r="4565" spans="1:15">
      <c r="A4565" s="647">
        <v>4564</v>
      </c>
      <c r="B4565" s="647">
        <v>27100</v>
      </c>
      <c r="C4565" s="646" t="s">
        <v>205</v>
      </c>
      <c r="D4565" s="646">
        <v>111</v>
      </c>
      <c r="F4565" s="654" t="str">
        <f>IF(M4565="R",VLOOKUP(D4565,'Routes and Directions'!$A$2:$D$283,3,FALSE),VLOOKUP(D4565,'Routes and Directions'!$A$2:$D$283,4,FALSE))</f>
        <v>SB</v>
      </c>
      <c r="H4565" s="646">
        <v>29.09</v>
      </c>
      <c r="I4565" s="646">
        <v>29.49</v>
      </c>
      <c r="K4565" s="646">
        <v>95.17</v>
      </c>
      <c r="L4565" s="646">
        <v>95.57</v>
      </c>
      <c r="M4565" s="646" t="s">
        <v>121</v>
      </c>
      <c r="N4565" s="657" t="s">
        <v>123</v>
      </c>
      <c r="O4565" s="646" t="s">
        <v>557</v>
      </c>
    </row>
    <row r="4566" spans="1:15">
      <c r="A4566" s="647">
        <v>4565</v>
      </c>
      <c r="B4566" s="647">
        <v>27100</v>
      </c>
      <c r="C4566" s="646" t="s">
        <v>205</v>
      </c>
      <c r="D4566" s="646">
        <v>111</v>
      </c>
      <c r="F4566" s="654" t="str">
        <f>IF(M4566="R",VLOOKUP(D4566,'Routes and Directions'!$A$2:$D$283,3,FALSE),VLOOKUP(D4566,'Routes and Directions'!$A$2:$D$283,4,FALSE))</f>
        <v>SB</v>
      </c>
      <c r="H4566" s="646">
        <v>29.49</v>
      </c>
      <c r="I4566" s="646">
        <v>29.594000000000001</v>
      </c>
      <c r="K4566" s="646">
        <v>95.57</v>
      </c>
      <c r="L4566" s="646">
        <v>95.674000000000007</v>
      </c>
      <c r="M4566" s="646" t="s">
        <v>121</v>
      </c>
      <c r="N4566" s="657" t="s">
        <v>115</v>
      </c>
      <c r="O4566" s="646" t="s">
        <v>557</v>
      </c>
    </row>
    <row r="4567" spans="1:15">
      <c r="A4567" s="647">
        <v>4566</v>
      </c>
      <c r="B4567" s="647">
        <v>27100</v>
      </c>
      <c r="C4567" s="646" t="s">
        <v>205</v>
      </c>
      <c r="D4567" s="646">
        <v>111</v>
      </c>
      <c r="F4567" s="654" t="str">
        <f>IF(M4567="R",VLOOKUP(D4567,'Routes and Directions'!$A$2:$D$283,3,FALSE),VLOOKUP(D4567,'Routes and Directions'!$A$2:$D$283,4,FALSE))</f>
        <v>SB</v>
      </c>
      <c r="H4567" s="646">
        <v>29.594000000000001</v>
      </c>
      <c r="I4567" s="646">
        <v>39.451999999999998</v>
      </c>
      <c r="K4567" s="646">
        <v>95.674000000000007</v>
      </c>
      <c r="L4567" s="646">
        <v>105.532</v>
      </c>
      <c r="M4567" s="646" t="s">
        <v>121</v>
      </c>
      <c r="N4567" s="657" t="s">
        <v>123</v>
      </c>
      <c r="O4567" s="646" t="s">
        <v>557</v>
      </c>
    </row>
    <row r="4568" spans="1:15">
      <c r="A4568" s="647">
        <v>4567</v>
      </c>
      <c r="B4568" s="647">
        <v>31800</v>
      </c>
      <c r="C4568" s="646" t="s">
        <v>205</v>
      </c>
      <c r="D4568" s="646">
        <v>111</v>
      </c>
      <c r="F4568" s="654" t="str">
        <f>IF(M4568="R",VLOOKUP(D4568,'Routes and Directions'!$A$2:$D$283,3,FALSE),VLOOKUP(D4568,'Routes and Directions'!$A$2:$D$283,4,FALSE))</f>
        <v>SB</v>
      </c>
      <c r="G4568" s="646" t="s">
        <v>121</v>
      </c>
      <c r="H4568" s="646">
        <v>39.451999999999998</v>
      </c>
      <c r="I4568" s="646">
        <v>39.530999999999999</v>
      </c>
      <c r="K4568" s="646">
        <v>105.532</v>
      </c>
      <c r="L4568" s="646">
        <v>105.611</v>
      </c>
      <c r="M4568" s="646" t="s">
        <v>121</v>
      </c>
      <c r="N4568" s="657" t="s">
        <v>123</v>
      </c>
      <c r="O4568" s="646" t="s">
        <v>557</v>
      </c>
    </row>
    <row r="4569" spans="1:15">
      <c r="A4569" s="647">
        <v>4568</v>
      </c>
      <c r="B4569" s="647">
        <v>32000</v>
      </c>
      <c r="C4569" s="646" t="s">
        <v>205</v>
      </c>
      <c r="D4569" s="646">
        <v>111</v>
      </c>
      <c r="F4569" s="654" t="str">
        <f>IF(M4569="R",VLOOKUP(D4569,'Routes and Directions'!$A$2:$D$283,3,FALSE),VLOOKUP(D4569,'Routes and Directions'!$A$2:$D$283,4,FALSE))</f>
        <v>SB</v>
      </c>
      <c r="H4569" s="646">
        <v>39.451999999999998</v>
      </c>
      <c r="I4569" s="646">
        <v>39.744999999999997</v>
      </c>
      <c r="K4569" s="646">
        <v>105.611</v>
      </c>
      <c r="L4569" s="646">
        <v>105.904</v>
      </c>
      <c r="M4569" s="646" t="s">
        <v>121</v>
      </c>
      <c r="N4569" s="657" t="s">
        <v>123</v>
      </c>
      <c r="O4569" s="646" t="s">
        <v>557</v>
      </c>
    </row>
    <row r="4570" spans="1:15">
      <c r="A4570" s="647">
        <v>4569</v>
      </c>
      <c r="B4570" s="647">
        <v>32100</v>
      </c>
      <c r="C4570" s="646" t="s">
        <v>205</v>
      </c>
      <c r="D4570" s="646">
        <v>111</v>
      </c>
      <c r="F4570" s="654" t="str">
        <f>IF(M4570="R",VLOOKUP(D4570,'Routes and Directions'!$A$2:$D$283,3,FALSE),VLOOKUP(D4570,'Routes and Directions'!$A$2:$D$283,4,FALSE))</f>
        <v>SB</v>
      </c>
      <c r="G4570" s="646" t="s">
        <v>118</v>
      </c>
      <c r="H4570" s="646">
        <v>39.744999999999997</v>
      </c>
      <c r="I4570" s="646">
        <v>40.799999999999997</v>
      </c>
      <c r="K4570" s="646">
        <v>105.904</v>
      </c>
      <c r="L4570" s="646">
        <v>106.959</v>
      </c>
      <c r="M4570" s="646" t="s">
        <v>121</v>
      </c>
      <c r="N4570" s="657" t="s">
        <v>123</v>
      </c>
      <c r="O4570" s="646" t="s">
        <v>557</v>
      </c>
    </row>
    <row r="4571" spans="1:15">
      <c r="A4571" s="647">
        <v>4570</v>
      </c>
      <c r="B4571" s="647">
        <v>32800</v>
      </c>
      <c r="C4571" s="646" t="s">
        <v>205</v>
      </c>
      <c r="D4571" s="646">
        <v>111</v>
      </c>
      <c r="F4571" s="654" t="str">
        <f>IF(M4571="R",VLOOKUP(D4571,'Routes and Directions'!$A$2:$D$283,3,FALSE),VLOOKUP(D4571,'Routes and Directions'!$A$2:$D$283,4,FALSE))</f>
        <v>SB</v>
      </c>
      <c r="H4571" s="646">
        <v>40.887999999999998</v>
      </c>
      <c r="I4571" s="646">
        <v>44.95</v>
      </c>
      <c r="K4571" s="646">
        <v>106.959</v>
      </c>
      <c r="L4571" s="646">
        <v>111.021</v>
      </c>
      <c r="M4571" s="646" t="s">
        <v>121</v>
      </c>
      <c r="N4571" s="657" t="s">
        <v>123</v>
      </c>
      <c r="O4571" s="646" t="s">
        <v>557</v>
      </c>
    </row>
    <row r="4572" spans="1:15">
      <c r="A4572" s="647">
        <v>4571</v>
      </c>
      <c r="B4572" s="647">
        <v>32800</v>
      </c>
      <c r="C4572" s="646" t="s">
        <v>205</v>
      </c>
      <c r="D4572" s="646">
        <v>111</v>
      </c>
      <c r="F4572" s="654" t="str">
        <f>IF(M4572="R",VLOOKUP(D4572,'Routes and Directions'!$A$2:$D$283,3,FALSE),VLOOKUP(D4572,'Routes and Directions'!$A$2:$D$283,4,FALSE))</f>
        <v>SB</v>
      </c>
      <c r="H4572" s="646">
        <v>44.95</v>
      </c>
      <c r="I4572" s="646">
        <v>45.176000000000002</v>
      </c>
      <c r="K4572" s="646">
        <v>111.021</v>
      </c>
      <c r="L4572" s="646">
        <v>111.247</v>
      </c>
      <c r="M4572" s="646" t="s">
        <v>121</v>
      </c>
      <c r="N4572" s="657" t="s">
        <v>115</v>
      </c>
      <c r="O4572" s="646" t="s">
        <v>557</v>
      </c>
    </row>
    <row r="4573" spans="1:15">
      <c r="A4573" s="647">
        <v>4572</v>
      </c>
      <c r="B4573" s="647">
        <v>32800</v>
      </c>
      <c r="C4573" s="646" t="s">
        <v>205</v>
      </c>
      <c r="D4573" s="646">
        <v>111</v>
      </c>
      <c r="F4573" s="654" t="str">
        <f>IF(M4573="R",VLOOKUP(D4573,'Routes and Directions'!$A$2:$D$283,3,FALSE),VLOOKUP(D4573,'Routes and Directions'!$A$2:$D$283,4,FALSE))</f>
        <v>SB</v>
      </c>
      <c r="H4573" s="646">
        <v>45.176000000000002</v>
      </c>
      <c r="I4573" s="646">
        <v>47.795000000000002</v>
      </c>
      <c r="K4573" s="646">
        <v>111.247</v>
      </c>
      <c r="L4573" s="646">
        <v>113.866</v>
      </c>
      <c r="M4573" s="646" t="s">
        <v>121</v>
      </c>
      <c r="N4573" s="657" t="s">
        <v>123</v>
      </c>
      <c r="O4573" s="646" t="s">
        <v>557</v>
      </c>
    </row>
    <row r="4574" spans="1:15">
      <c r="A4574" s="647">
        <v>4573</v>
      </c>
      <c r="B4574" s="647">
        <v>36200</v>
      </c>
      <c r="C4574" s="646" t="s">
        <v>205</v>
      </c>
      <c r="D4574" s="646">
        <v>111</v>
      </c>
      <c r="F4574" s="654" t="str">
        <f>IF(M4574="R",VLOOKUP(D4574,'Routes and Directions'!$A$2:$D$283,3,FALSE),VLOOKUP(D4574,'Routes and Directions'!$A$2:$D$283,4,FALSE))</f>
        <v>SB</v>
      </c>
      <c r="G4574" s="646" t="s">
        <v>122</v>
      </c>
      <c r="H4574" s="646">
        <v>47.795000000000002</v>
      </c>
      <c r="I4574" s="646">
        <v>48.131</v>
      </c>
      <c r="K4574" s="646">
        <v>113.866</v>
      </c>
      <c r="L4574" s="646">
        <v>114.202</v>
      </c>
      <c r="M4574" s="646" t="s">
        <v>121</v>
      </c>
      <c r="N4574" s="657" t="s">
        <v>123</v>
      </c>
      <c r="O4574" s="646" t="s">
        <v>557</v>
      </c>
    </row>
    <row r="4575" spans="1:15">
      <c r="A4575" s="647">
        <v>4574</v>
      </c>
      <c r="B4575" s="647">
        <v>36200</v>
      </c>
      <c r="C4575" s="646" t="s">
        <v>205</v>
      </c>
      <c r="D4575" s="646">
        <v>111</v>
      </c>
      <c r="F4575" s="654" t="str">
        <f>IF(M4575="R",VLOOKUP(D4575,'Routes and Directions'!$A$2:$D$283,3,FALSE),VLOOKUP(D4575,'Routes and Directions'!$A$2:$D$283,4,FALSE))</f>
        <v>SB</v>
      </c>
      <c r="G4575" s="646" t="s">
        <v>122</v>
      </c>
      <c r="H4575" s="646">
        <v>48.131</v>
      </c>
      <c r="I4575" s="646">
        <v>48.625999999999998</v>
      </c>
      <c r="K4575" s="646">
        <v>114.202</v>
      </c>
      <c r="L4575" s="646">
        <v>114.697</v>
      </c>
      <c r="M4575" s="646" t="s">
        <v>121</v>
      </c>
      <c r="N4575" s="657" t="s">
        <v>115</v>
      </c>
      <c r="O4575" s="646" t="s">
        <v>557</v>
      </c>
    </row>
    <row r="4576" spans="1:15">
      <c r="A4576" s="647">
        <v>4575</v>
      </c>
      <c r="B4576" s="647">
        <v>36200</v>
      </c>
      <c r="C4576" s="646" t="s">
        <v>205</v>
      </c>
      <c r="D4576" s="646">
        <v>111</v>
      </c>
      <c r="F4576" s="654" t="str">
        <f>IF(M4576="R",VLOOKUP(D4576,'Routes and Directions'!$A$2:$D$283,3,FALSE),VLOOKUP(D4576,'Routes and Directions'!$A$2:$D$283,4,FALSE))</f>
        <v>SB</v>
      </c>
      <c r="G4576" s="646" t="s">
        <v>122</v>
      </c>
      <c r="H4576" s="646">
        <v>48.625999999999998</v>
      </c>
      <c r="I4576" s="646">
        <v>51.588000000000001</v>
      </c>
      <c r="K4576" s="646">
        <v>114.697</v>
      </c>
      <c r="L4576" s="646">
        <v>117.65900000000001</v>
      </c>
      <c r="M4576" s="646" t="s">
        <v>121</v>
      </c>
      <c r="N4576" s="657" t="s">
        <v>123</v>
      </c>
      <c r="O4576" s="646" t="s">
        <v>557</v>
      </c>
    </row>
    <row r="4577" spans="1:15">
      <c r="A4577" s="647">
        <v>4576</v>
      </c>
      <c r="B4577" s="647">
        <v>36200</v>
      </c>
      <c r="C4577" s="646" t="s">
        <v>205</v>
      </c>
      <c r="D4577" s="646">
        <v>111</v>
      </c>
      <c r="F4577" s="654" t="str">
        <f>IF(M4577="R",VLOOKUP(D4577,'Routes and Directions'!$A$2:$D$283,3,FALSE),VLOOKUP(D4577,'Routes and Directions'!$A$2:$D$283,4,FALSE))</f>
        <v>SB</v>
      </c>
      <c r="G4577" s="646" t="s">
        <v>122</v>
      </c>
      <c r="H4577" s="646">
        <v>51.588000000000001</v>
      </c>
      <c r="I4577" s="646">
        <v>52.875999999999998</v>
      </c>
      <c r="K4577" s="646">
        <v>117.65900000000001</v>
      </c>
      <c r="L4577" s="646">
        <v>118.947</v>
      </c>
      <c r="M4577" s="646" t="s">
        <v>121</v>
      </c>
      <c r="N4577" s="657" t="s">
        <v>115</v>
      </c>
      <c r="O4577" s="646" t="s">
        <v>557</v>
      </c>
    </row>
    <row r="4578" spans="1:15">
      <c r="A4578" s="647">
        <v>4577</v>
      </c>
      <c r="B4578" s="647">
        <v>36200</v>
      </c>
      <c r="C4578" s="646" t="s">
        <v>205</v>
      </c>
      <c r="D4578" s="646">
        <v>111</v>
      </c>
      <c r="F4578" s="654" t="str">
        <f>IF(M4578="R",VLOOKUP(D4578,'Routes and Directions'!$A$2:$D$283,3,FALSE),VLOOKUP(D4578,'Routes and Directions'!$A$2:$D$283,4,FALSE))</f>
        <v>SB</v>
      </c>
      <c r="G4578" s="646" t="s">
        <v>122</v>
      </c>
      <c r="H4578" s="646">
        <v>52.875999999999998</v>
      </c>
      <c r="I4578" s="646">
        <v>53.514000000000003</v>
      </c>
      <c r="K4578" s="646">
        <v>118.947</v>
      </c>
      <c r="L4578" s="646">
        <v>119.58499999999999</v>
      </c>
      <c r="M4578" s="646" t="s">
        <v>121</v>
      </c>
      <c r="N4578" s="657" t="s">
        <v>123</v>
      </c>
      <c r="O4578" s="646" t="s">
        <v>557</v>
      </c>
    </row>
    <row r="4579" spans="1:15">
      <c r="A4579" s="647">
        <v>4578</v>
      </c>
      <c r="B4579" s="647">
        <v>36200</v>
      </c>
      <c r="C4579" s="646" t="s">
        <v>205</v>
      </c>
      <c r="D4579" s="646">
        <v>111</v>
      </c>
      <c r="F4579" s="654" t="str">
        <f>IF(M4579="R",VLOOKUP(D4579,'Routes and Directions'!$A$2:$D$283,3,FALSE),VLOOKUP(D4579,'Routes and Directions'!$A$2:$D$283,4,FALSE))</f>
        <v>SB</v>
      </c>
      <c r="G4579" s="646" t="s">
        <v>122</v>
      </c>
      <c r="H4579" s="646">
        <v>53.514000000000003</v>
      </c>
      <c r="I4579" s="646">
        <v>53.944000000000003</v>
      </c>
      <c r="K4579" s="646">
        <v>119.58499999999999</v>
      </c>
      <c r="L4579" s="646">
        <v>120.015</v>
      </c>
      <c r="M4579" s="646" t="s">
        <v>121</v>
      </c>
      <c r="N4579" s="657" t="s">
        <v>115</v>
      </c>
      <c r="O4579" s="646" t="s">
        <v>557</v>
      </c>
    </row>
    <row r="4580" spans="1:15">
      <c r="A4580" s="647">
        <v>4579</v>
      </c>
      <c r="B4580" s="647">
        <v>38400</v>
      </c>
      <c r="C4580" s="646" t="s">
        <v>205</v>
      </c>
      <c r="D4580" s="646">
        <v>111</v>
      </c>
      <c r="F4580" s="654" t="str">
        <f>IF(M4580="R",VLOOKUP(D4580,'Routes and Directions'!$A$2:$D$283,3,FALSE),VLOOKUP(D4580,'Routes and Directions'!$A$2:$D$283,4,FALSE))</f>
        <v>SB</v>
      </c>
      <c r="H4580" s="646">
        <v>53.820999999999998</v>
      </c>
      <c r="I4580" s="646">
        <v>55.262</v>
      </c>
      <c r="K4580" s="646">
        <v>120.015</v>
      </c>
      <c r="L4580" s="646">
        <v>121.456</v>
      </c>
      <c r="M4580" s="646" t="s">
        <v>121</v>
      </c>
      <c r="N4580" s="657" t="s">
        <v>115</v>
      </c>
      <c r="O4580" s="646" t="s">
        <v>557</v>
      </c>
    </row>
    <row r="4581" spans="1:15">
      <c r="A4581" s="647">
        <v>4580</v>
      </c>
      <c r="B4581" s="647">
        <v>38400</v>
      </c>
      <c r="C4581" s="646" t="s">
        <v>205</v>
      </c>
      <c r="D4581" s="646">
        <v>111</v>
      </c>
      <c r="F4581" s="654" t="str">
        <f>IF(M4581="R",VLOOKUP(D4581,'Routes and Directions'!$A$2:$D$283,3,FALSE),VLOOKUP(D4581,'Routes and Directions'!$A$2:$D$283,4,FALSE))</f>
        <v>SB</v>
      </c>
      <c r="H4581" s="646">
        <v>55.262</v>
      </c>
      <c r="I4581" s="646">
        <v>59.438000000000002</v>
      </c>
      <c r="K4581" s="646">
        <v>121.456</v>
      </c>
      <c r="L4581" s="646">
        <v>125.63200000000001</v>
      </c>
      <c r="M4581" s="646" t="s">
        <v>121</v>
      </c>
      <c r="N4581" s="657" t="s">
        <v>123</v>
      </c>
      <c r="O4581" s="646" t="s">
        <v>557</v>
      </c>
    </row>
    <row r="4582" spans="1:15">
      <c r="A4582" s="647">
        <v>4581</v>
      </c>
      <c r="B4582" s="647">
        <v>40000</v>
      </c>
      <c r="C4582" s="646" t="s">
        <v>205</v>
      </c>
      <c r="D4582" s="646">
        <v>111</v>
      </c>
      <c r="F4582" s="654" t="str">
        <f>IF(M4582="R",VLOOKUP(D4582,'Routes and Directions'!$A$2:$D$283,3,FALSE),VLOOKUP(D4582,'Routes and Directions'!$A$2:$D$283,4,FALSE))</f>
        <v>SB</v>
      </c>
      <c r="G4582" s="646" t="s">
        <v>122</v>
      </c>
      <c r="H4582" s="646">
        <v>59.438000000000002</v>
      </c>
      <c r="I4582" s="646">
        <v>59.622</v>
      </c>
      <c r="K4582" s="646">
        <v>125.63200000000001</v>
      </c>
      <c r="L4582" s="646">
        <v>125.816</v>
      </c>
      <c r="M4582" s="646" t="s">
        <v>121</v>
      </c>
      <c r="N4582" s="657" t="s">
        <v>123</v>
      </c>
      <c r="O4582" s="646" t="s">
        <v>557</v>
      </c>
    </row>
    <row r="4583" spans="1:15">
      <c r="A4583" s="647">
        <v>4582</v>
      </c>
      <c r="B4583" s="647">
        <v>40410</v>
      </c>
      <c r="C4583" s="646" t="s">
        <v>205</v>
      </c>
      <c r="D4583" s="646">
        <v>111</v>
      </c>
      <c r="F4583" s="654" t="str">
        <f>IF(M4583="R",VLOOKUP(D4583,'Routes and Directions'!$A$2:$D$283,3,FALSE),VLOOKUP(D4583,'Routes and Directions'!$A$2:$D$283,4,FALSE))</f>
        <v>SB</v>
      </c>
      <c r="G4583" s="646" t="s">
        <v>118</v>
      </c>
      <c r="H4583" s="646">
        <v>59.622</v>
      </c>
      <c r="I4583" s="646">
        <v>60.295000000000002</v>
      </c>
      <c r="J4583" s="646" t="s">
        <v>121</v>
      </c>
      <c r="K4583" s="646">
        <v>125.816</v>
      </c>
      <c r="L4583" s="646">
        <v>126.489</v>
      </c>
      <c r="M4583" s="646" t="s">
        <v>121</v>
      </c>
      <c r="N4583" s="657" t="s">
        <v>121</v>
      </c>
      <c r="O4583" s="646" t="s">
        <v>557</v>
      </c>
    </row>
    <row r="4584" spans="1:15">
      <c r="A4584" s="647">
        <v>4583</v>
      </c>
      <c r="B4584" s="647">
        <v>40710</v>
      </c>
      <c r="C4584" s="646" t="s">
        <v>205</v>
      </c>
      <c r="D4584" s="646">
        <v>111</v>
      </c>
      <c r="F4584" s="654" t="str">
        <f>IF(M4584="R",VLOOKUP(D4584,'Routes and Directions'!$A$2:$D$283,3,FALSE),VLOOKUP(D4584,'Routes and Directions'!$A$2:$D$283,4,FALSE))</f>
        <v>SB</v>
      </c>
      <c r="G4584" s="646" t="s">
        <v>121</v>
      </c>
      <c r="H4584" s="646">
        <v>60.295000000000002</v>
      </c>
      <c r="I4584" s="646">
        <v>60.31</v>
      </c>
      <c r="J4584" s="646" t="s">
        <v>121</v>
      </c>
      <c r="K4584" s="646">
        <v>126.489</v>
      </c>
      <c r="L4584" s="646">
        <v>126.504</v>
      </c>
      <c r="M4584" s="646" t="s">
        <v>121</v>
      </c>
      <c r="N4584" s="657" t="s">
        <v>121</v>
      </c>
      <c r="O4584" s="646" t="s">
        <v>557</v>
      </c>
    </row>
    <row r="4585" spans="1:15">
      <c r="A4585" s="647">
        <v>4584</v>
      </c>
      <c r="B4585" s="647">
        <v>40810</v>
      </c>
      <c r="C4585" s="646" t="s">
        <v>205</v>
      </c>
      <c r="D4585" s="646">
        <v>111</v>
      </c>
      <c r="F4585" s="654" t="str">
        <f>IF(M4585="R",VLOOKUP(D4585,'Routes and Directions'!$A$2:$D$283,3,FALSE),VLOOKUP(D4585,'Routes and Directions'!$A$2:$D$283,4,FALSE))</f>
        <v>SB</v>
      </c>
      <c r="G4585" s="646" t="s">
        <v>118</v>
      </c>
      <c r="H4585" s="646">
        <v>60.295000000000002</v>
      </c>
      <c r="I4585" s="646">
        <v>63.378</v>
      </c>
      <c r="K4585" s="646">
        <v>126.504</v>
      </c>
      <c r="L4585" s="646">
        <v>129.58699999999999</v>
      </c>
      <c r="M4585" s="646" t="s">
        <v>121</v>
      </c>
      <c r="N4585" s="657" t="s">
        <v>123</v>
      </c>
      <c r="O4585" s="646" t="s">
        <v>557</v>
      </c>
    </row>
    <row r="4586" spans="1:15">
      <c r="A4586" s="647">
        <v>4585</v>
      </c>
      <c r="B4586" s="647">
        <v>150</v>
      </c>
      <c r="C4586" s="646" t="s">
        <v>183</v>
      </c>
      <c r="D4586" s="646">
        <v>112</v>
      </c>
      <c r="F4586" s="654" t="str">
        <f>IF(M4586="R",VLOOKUP(D4586,'Routes and Directions'!$A$2:$D$283,3,FALSE),VLOOKUP(D4586,'Routes and Directions'!$A$2:$D$283,4,FALSE))</f>
        <v>EB</v>
      </c>
      <c r="G4586" s="646" t="s">
        <v>118</v>
      </c>
      <c r="H4586" s="646">
        <v>0</v>
      </c>
      <c r="I4586" s="646">
        <v>0.47099999999999997</v>
      </c>
      <c r="K4586" s="646">
        <v>0</v>
      </c>
      <c r="L4586" s="646">
        <v>0.47099999999999997</v>
      </c>
      <c r="M4586" s="646" t="s">
        <v>118</v>
      </c>
      <c r="N4586" s="657" t="s">
        <v>123</v>
      </c>
      <c r="O4586" s="646" t="s">
        <v>558</v>
      </c>
    </row>
    <row r="4587" spans="1:15">
      <c r="A4587" s="647">
        <v>4586</v>
      </c>
      <c r="B4587" s="647">
        <v>798</v>
      </c>
      <c r="C4587" s="646" t="s">
        <v>183</v>
      </c>
      <c r="D4587" s="646">
        <v>112</v>
      </c>
      <c r="F4587" s="654" t="str">
        <f>IF(M4587="R",VLOOKUP(D4587,'Routes and Directions'!$A$2:$D$283,3,FALSE),VLOOKUP(D4587,'Routes and Directions'!$A$2:$D$283,4,FALSE))</f>
        <v>EB</v>
      </c>
      <c r="H4587" s="646">
        <v>0.47099999999999997</v>
      </c>
      <c r="I4587" s="646">
        <v>1.198</v>
      </c>
      <c r="K4587" s="646">
        <v>0.47099999999999997</v>
      </c>
      <c r="L4587" s="646">
        <v>1.198</v>
      </c>
      <c r="M4587" s="646" t="s">
        <v>118</v>
      </c>
      <c r="N4587" s="657" t="s">
        <v>123</v>
      </c>
      <c r="O4587" s="646" t="s">
        <v>558</v>
      </c>
    </row>
    <row r="4588" spans="1:15">
      <c r="A4588" s="647">
        <v>4587</v>
      </c>
      <c r="B4588" s="647">
        <v>798</v>
      </c>
      <c r="C4588" s="646" t="s">
        <v>183</v>
      </c>
      <c r="D4588" s="646">
        <v>112</v>
      </c>
      <c r="F4588" s="654" t="str">
        <f>IF(M4588="R",VLOOKUP(D4588,'Routes and Directions'!$A$2:$D$283,3,FALSE),VLOOKUP(D4588,'Routes and Directions'!$A$2:$D$283,4,FALSE))</f>
        <v>EB</v>
      </c>
      <c r="H4588" s="646">
        <v>1.198</v>
      </c>
      <c r="I4588" s="646">
        <v>1.327</v>
      </c>
      <c r="K4588" s="646">
        <v>1.198</v>
      </c>
      <c r="L4588" s="646">
        <v>1.327</v>
      </c>
      <c r="M4588" s="646" t="s">
        <v>118</v>
      </c>
      <c r="N4588" s="657" t="s">
        <v>115</v>
      </c>
      <c r="O4588" s="646" t="s">
        <v>558</v>
      </c>
    </row>
    <row r="4589" spans="1:15">
      <c r="A4589" s="647">
        <v>4588</v>
      </c>
      <c r="B4589" s="647">
        <v>798</v>
      </c>
      <c r="C4589" s="646" t="s">
        <v>183</v>
      </c>
      <c r="D4589" s="646">
        <v>112</v>
      </c>
      <c r="F4589" s="654" t="str">
        <f>IF(M4589="R",VLOOKUP(D4589,'Routes and Directions'!$A$2:$D$283,3,FALSE),VLOOKUP(D4589,'Routes and Directions'!$A$2:$D$283,4,FALSE))</f>
        <v>EB</v>
      </c>
      <c r="H4589" s="646">
        <v>1.327</v>
      </c>
      <c r="I4589" s="646">
        <v>1.577</v>
      </c>
      <c r="K4589" s="646">
        <v>1.327</v>
      </c>
      <c r="L4589" s="646">
        <v>1.577</v>
      </c>
      <c r="M4589" s="646" t="s">
        <v>118</v>
      </c>
      <c r="N4589" s="657" t="s">
        <v>123</v>
      </c>
      <c r="O4589" s="646" t="s">
        <v>558</v>
      </c>
    </row>
    <row r="4590" spans="1:15">
      <c r="A4590" s="647">
        <v>4589</v>
      </c>
      <c r="B4590" s="647">
        <v>798</v>
      </c>
      <c r="C4590" s="646" t="s">
        <v>183</v>
      </c>
      <c r="D4590" s="646">
        <v>112</v>
      </c>
      <c r="F4590" s="654" t="str">
        <f>IF(M4590="R",VLOOKUP(D4590,'Routes and Directions'!$A$2:$D$283,3,FALSE),VLOOKUP(D4590,'Routes and Directions'!$A$2:$D$283,4,FALSE))</f>
        <v>EB</v>
      </c>
      <c r="H4590" s="646">
        <v>1.577</v>
      </c>
      <c r="I4590" s="646">
        <v>1.782</v>
      </c>
      <c r="K4590" s="646">
        <v>1.577</v>
      </c>
      <c r="L4590" s="646">
        <v>1.782</v>
      </c>
      <c r="M4590" s="646" t="s">
        <v>118</v>
      </c>
      <c r="N4590" s="657" t="s">
        <v>115</v>
      </c>
      <c r="O4590" s="646" t="s">
        <v>558</v>
      </c>
    </row>
    <row r="4591" spans="1:15">
      <c r="A4591" s="647">
        <v>4590</v>
      </c>
      <c r="B4591" s="647">
        <v>150</v>
      </c>
      <c r="C4591" s="646" t="s">
        <v>183</v>
      </c>
      <c r="D4591" s="646">
        <v>112</v>
      </c>
      <c r="F4591" s="654" t="str">
        <f>IF(M4591="R",VLOOKUP(D4591,'Routes and Directions'!$A$2:$D$283,3,FALSE),VLOOKUP(D4591,'Routes and Directions'!$A$2:$D$283,4,FALSE))</f>
        <v>WB</v>
      </c>
      <c r="G4591" s="646" t="s">
        <v>118</v>
      </c>
      <c r="H4591" s="646">
        <v>0</v>
      </c>
      <c r="I4591" s="646">
        <v>0.47099999999999997</v>
      </c>
      <c r="K4591" s="646">
        <v>0</v>
      </c>
      <c r="L4591" s="646">
        <v>0.47099999999999997</v>
      </c>
      <c r="M4591" s="646" t="s">
        <v>121</v>
      </c>
      <c r="N4591" s="657" t="s">
        <v>123</v>
      </c>
      <c r="O4591" s="646" t="s">
        <v>559</v>
      </c>
    </row>
    <row r="4592" spans="1:15">
      <c r="A4592" s="647">
        <v>4591</v>
      </c>
      <c r="B4592" s="647">
        <v>798</v>
      </c>
      <c r="C4592" s="646" t="s">
        <v>183</v>
      </c>
      <c r="D4592" s="646">
        <v>112</v>
      </c>
      <c r="F4592" s="654" t="str">
        <f>IF(M4592="R",VLOOKUP(D4592,'Routes and Directions'!$A$2:$D$283,3,FALSE),VLOOKUP(D4592,'Routes and Directions'!$A$2:$D$283,4,FALSE))</f>
        <v>WB</v>
      </c>
      <c r="H4592" s="646">
        <v>0.47099999999999997</v>
      </c>
      <c r="I4592" s="646">
        <v>1.198</v>
      </c>
      <c r="K4592" s="646">
        <v>0.47099999999999997</v>
      </c>
      <c r="L4592" s="646">
        <v>1.198</v>
      </c>
      <c r="M4592" s="646" t="s">
        <v>121</v>
      </c>
      <c r="N4592" s="657" t="s">
        <v>123</v>
      </c>
      <c r="O4592" s="646" t="s">
        <v>559</v>
      </c>
    </row>
    <row r="4593" spans="1:15">
      <c r="A4593" s="647">
        <v>4592</v>
      </c>
      <c r="B4593" s="647">
        <v>798</v>
      </c>
      <c r="C4593" s="646" t="s">
        <v>183</v>
      </c>
      <c r="D4593" s="646">
        <v>112</v>
      </c>
      <c r="F4593" s="654" t="str">
        <f>IF(M4593="R",VLOOKUP(D4593,'Routes and Directions'!$A$2:$D$283,3,FALSE),VLOOKUP(D4593,'Routes and Directions'!$A$2:$D$283,4,FALSE))</f>
        <v>WB</v>
      </c>
      <c r="H4593" s="646">
        <v>1.198</v>
      </c>
      <c r="I4593" s="646">
        <v>1.327</v>
      </c>
      <c r="K4593" s="646">
        <v>1.198</v>
      </c>
      <c r="L4593" s="646">
        <v>1.327</v>
      </c>
      <c r="M4593" s="646" t="s">
        <v>121</v>
      </c>
      <c r="N4593" s="657" t="s">
        <v>115</v>
      </c>
      <c r="O4593" s="646" t="s">
        <v>559</v>
      </c>
    </row>
    <row r="4594" spans="1:15">
      <c r="A4594" s="647">
        <v>4593</v>
      </c>
      <c r="B4594" s="647">
        <v>798</v>
      </c>
      <c r="C4594" s="646" t="s">
        <v>183</v>
      </c>
      <c r="D4594" s="646">
        <v>112</v>
      </c>
      <c r="F4594" s="654" t="str">
        <f>IF(M4594="R",VLOOKUP(D4594,'Routes and Directions'!$A$2:$D$283,3,FALSE),VLOOKUP(D4594,'Routes and Directions'!$A$2:$D$283,4,FALSE))</f>
        <v>WB</v>
      </c>
      <c r="H4594" s="646">
        <v>1.327</v>
      </c>
      <c r="I4594" s="646">
        <v>1.577</v>
      </c>
      <c r="K4594" s="646">
        <v>1.327</v>
      </c>
      <c r="L4594" s="646">
        <v>1.577</v>
      </c>
      <c r="M4594" s="646" t="s">
        <v>121</v>
      </c>
      <c r="N4594" s="657" t="s">
        <v>123</v>
      </c>
      <c r="O4594" s="646" t="s">
        <v>559</v>
      </c>
    </row>
    <row r="4595" spans="1:15">
      <c r="A4595" s="647">
        <v>4594</v>
      </c>
      <c r="B4595" s="647">
        <v>798</v>
      </c>
      <c r="C4595" s="646" t="s">
        <v>183</v>
      </c>
      <c r="D4595" s="646">
        <v>112</v>
      </c>
      <c r="F4595" s="654" t="str">
        <f>IF(M4595="R",VLOOKUP(D4595,'Routes and Directions'!$A$2:$D$283,3,FALSE),VLOOKUP(D4595,'Routes and Directions'!$A$2:$D$283,4,FALSE))</f>
        <v>WB</v>
      </c>
      <c r="H4595" s="646">
        <v>1.577</v>
      </c>
      <c r="I4595" s="646">
        <v>1.782</v>
      </c>
      <c r="K4595" s="646">
        <v>1.577</v>
      </c>
      <c r="L4595" s="646">
        <v>1.782</v>
      </c>
      <c r="M4595" s="646" t="s">
        <v>121</v>
      </c>
      <c r="N4595" s="657" t="s">
        <v>115</v>
      </c>
      <c r="O4595" s="646" t="s">
        <v>559</v>
      </c>
    </row>
    <row r="4596" spans="1:15">
      <c r="A4596" s="647">
        <v>4595</v>
      </c>
      <c r="B4596" s="647">
        <v>100</v>
      </c>
      <c r="C4596" s="646" t="s">
        <v>214</v>
      </c>
      <c r="D4596" s="646">
        <v>113</v>
      </c>
      <c r="F4596" s="654" t="str">
        <f>IF(M4596="R",VLOOKUP(D4596,'Routes and Directions'!$A$2:$D$283,3,FALSE),VLOOKUP(D4596,'Routes and Directions'!$A$2:$D$283,4,FALSE))</f>
        <v>NB</v>
      </c>
      <c r="H4596" s="646">
        <v>0</v>
      </c>
      <c r="I4596" s="646">
        <v>11.688000000000001</v>
      </c>
      <c r="K4596" s="646">
        <v>0</v>
      </c>
      <c r="L4596" s="646">
        <v>11.688000000000001</v>
      </c>
      <c r="M4596" s="646" t="s">
        <v>118</v>
      </c>
      <c r="N4596" s="657" t="s">
        <v>115</v>
      </c>
      <c r="O4596" s="646" t="s">
        <v>560</v>
      </c>
    </row>
    <row r="4597" spans="1:15">
      <c r="A4597" s="647">
        <v>4596</v>
      </c>
      <c r="B4597" s="647">
        <v>2700</v>
      </c>
      <c r="C4597" s="646" t="s">
        <v>214</v>
      </c>
      <c r="D4597" s="646">
        <v>113</v>
      </c>
      <c r="F4597" s="654" t="str">
        <f>IF(M4597="R",VLOOKUP(D4597,'Routes and Directions'!$A$2:$D$283,3,FALSE),VLOOKUP(D4597,'Routes and Directions'!$A$2:$D$283,4,FALSE))</f>
        <v>NB</v>
      </c>
      <c r="H4597" s="646">
        <v>11.878</v>
      </c>
      <c r="I4597" s="646">
        <v>19.637</v>
      </c>
      <c r="K4597" s="646">
        <v>11.688000000000001</v>
      </c>
      <c r="L4597" s="646">
        <v>19.446999999999999</v>
      </c>
      <c r="M4597" s="646" t="s">
        <v>118</v>
      </c>
      <c r="N4597" s="657" t="s">
        <v>115</v>
      </c>
      <c r="O4597" s="646" t="s">
        <v>560</v>
      </c>
    </row>
    <row r="4598" spans="1:15">
      <c r="A4598" s="647">
        <v>4597</v>
      </c>
      <c r="B4598" s="647">
        <v>2700</v>
      </c>
      <c r="C4598" s="646" t="s">
        <v>214</v>
      </c>
      <c r="D4598" s="646">
        <v>113</v>
      </c>
      <c r="F4598" s="654" t="str">
        <f>IF(M4598="R",VLOOKUP(D4598,'Routes and Directions'!$A$2:$D$283,3,FALSE),VLOOKUP(D4598,'Routes and Directions'!$A$2:$D$283,4,FALSE))</f>
        <v>NB</v>
      </c>
      <c r="H4598" s="646">
        <v>19.637</v>
      </c>
      <c r="I4598" s="646">
        <v>20.084</v>
      </c>
      <c r="K4598" s="646">
        <v>19.446999999999999</v>
      </c>
      <c r="L4598" s="646">
        <v>19.893999999999998</v>
      </c>
      <c r="M4598" s="646" t="s">
        <v>118</v>
      </c>
      <c r="N4598" s="657" t="s">
        <v>123</v>
      </c>
      <c r="O4598" s="646" t="s">
        <v>560</v>
      </c>
    </row>
    <row r="4599" spans="1:15">
      <c r="A4599" s="647">
        <v>4598</v>
      </c>
      <c r="B4599" s="647">
        <v>2700</v>
      </c>
      <c r="C4599" s="646" t="s">
        <v>214</v>
      </c>
      <c r="D4599" s="646">
        <v>113</v>
      </c>
      <c r="F4599" s="654" t="str">
        <f>IF(M4599="R",VLOOKUP(D4599,'Routes and Directions'!$A$2:$D$283,3,FALSE),VLOOKUP(D4599,'Routes and Directions'!$A$2:$D$283,4,FALSE))</f>
        <v>NB</v>
      </c>
      <c r="H4599" s="646">
        <v>20.084</v>
      </c>
      <c r="I4599" s="646">
        <v>21.24</v>
      </c>
      <c r="K4599" s="646">
        <v>19.893999999999998</v>
      </c>
      <c r="L4599" s="646">
        <v>21.05</v>
      </c>
      <c r="M4599" s="646" t="s">
        <v>118</v>
      </c>
      <c r="N4599" s="657" t="s">
        <v>115</v>
      </c>
      <c r="O4599" s="646" t="s">
        <v>560</v>
      </c>
    </row>
    <row r="4600" spans="1:15">
      <c r="A4600" s="647">
        <v>4599</v>
      </c>
      <c r="B4600" s="647">
        <v>4150</v>
      </c>
      <c r="C4600" s="646" t="s">
        <v>214</v>
      </c>
      <c r="D4600" s="646">
        <v>113</v>
      </c>
      <c r="F4600" s="654" t="str">
        <f>IF(M4600="R",VLOOKUP(D4600,'Routes and Directions'!$A$2:$D$283,3,FALSE),VLOOKUP(D4600,'Routes and Directions'!$A$2:$D$283,4,FALSE))</f>
        <v>NB</v>
      </c>
      <c r="G4600" s="646" t="s">
        <v>118</v>
      </c>
      <c r="H4600" s="646">
        <v>21.24</v>
      </c>
      <c r="I4600" s="646">
        <v>21.989000000000001</v>
      </c>
      <c r="J4600" s="646" t="s">
        <v>118</v>
      </c>
      <c r="K4600" s="646">
        <v>21.05</v>
      </c>
      <c r="L4600" s="646">
        <v>21.798999999999999</v>
      </c>
      <c r="M4600" s="646" t="s">
        <v>118</v>
      </c>
      <c r="N4600" s="657" t="s">
        <v>118</v>
      </c>
      <c r="O4600" s="646" t="s">
        <v>560</v>
      </c>
    </row>
    <row r="4601" spans="1:15">
      <c r="A4601" s="647">
        <v>4600</v>
      </c>
      <c r="B4601" s="647">
        <v>4750</v>
      </c>
      <c r="C4601" s="646" t="s">
        <v>214</v>
      </c>
      <c r="D4601" s="646">
        <v>113</v>
      </c>
      <c r="F4601" s="654" t="str">
        <f>IF(M4601="R",VLOOKUP(D4601,'Routes and Directions'!$A$2:$D$283,3,FALSE),VLOOKUP(D4601,'Routes and Directions'!$A$2:$D$283,4,FALSE))</f>
        <v>NB</v>
      </c>
      <c r="G4601" s="646" t="s">
        <v>118</v>
      </c>
      <c r="H4601" s="646">
        <v>21.989000000000001</v>
      </c>
      <c r="I4601" s="646">
        <v>22.45</v>
      </c>
      <c r="K4601" s="646">
        <v>21.798999999999999</v>
      </c>
      <c r="L4601" s="646">
        <v>22.26</v>
      </c>
      <c r="M4601" s="646" t="s">
        <v>118</v>
      </c>
      <c r="N4601" s="657" t="s">
        <v>123</v>
      </c>
      <c r="O4601" s="646" t="s">
        <v>560</v>
      </c>
    </row>
    <row r="4602" spans="1:15">
      <c r="A4602" s="647">
        <v>4601</v>
      </c>
      <c r="B4602" s="647">
        <v>5150</v>
      </c>
      <c r="C4602" s="646" t="s">
        <v>181</v>
      </c>
      <c r="D4602" s="646">
        <v>113</v>
      </c>
      <c r="F4602" s="654" t="str">
        <f>IF(M4602="R",VLOOKUP(D4602,'Routes and Directions'!$A$2:$D$283,3,FALSE),VLOOKUP(D4602,'Routes and Directions'!$A$2:$D$283,4,FALSE))</f>
        <v>NB</v>
      </c>
      <c r="G4602" s="646" t="s">
        <v>118</v>
      </c>
      <c r="H4602" s="646">
        <v>0</v>
      </c>
      <c r="I4602" s="646">
        <v>11.141999999999999</v>
      </c>
      <c r="K4602" s="646">
        <v>22.26</v>
      </c>
      <c r="L4602" s="646">
        <v>33.402000000000001</v>
      </c>
      <c r="M4602" s="646" t="s">
        <v>118</v>
      </c>
      <c r="N4602" s="657" t="s">
        <v>123</v>
      </c>
      <c r="O4602" s="646" t="s">
        <v>560</v>
      </c>
    </row>
    <row r="4603" spans="1:15">
      <c r="A4603" s="647">
        <v>4602</v>
      </c>
      <c r="B4603" s="647">
        <v>10220</v>
      </c>
      <c r="C4603" s="646" t="s">
        <v>181</v>
      </c>
      <c r="D4603" s="646">
        <v>113</v>
      </c>
      <c r="F4603" s="654" t="str">
        <f>IF(M4603="R",VLOOKUP(D4603,'Routes and Directions'!$A$2:$D$283,3,FALSE),VLOOKUP(D4603,'Routes and Directions'!$A$2:$D$283,4,FALSE))</f>
        <v>NB</v>
      </c>
      <c r="H4603" s="646">
        <v>11.295999999999999</v>
      </c>
      <c r="I4603" s="646">
        <v>11.34</v>
      </c>
      <c r="K4603" s="646">
        <v>33.402000000000001</v>
      </c>
      <c r="L4603" s="646">
        <v>33.445999999999998</v>
      </c>
      <c r="M4603" s="646" t="s">
        <v>118</v>
      </c>
      <c r="N4603" s="657" t="s">
        <v>123</v>
      </c>
      <c r="O4603" s="646" t="s">
        <v>560</v>
      </c>
    </row>
    <row r="4604" spans="1:15">
      <c r="A4604" s="647">
        <v>4603</v>
      </c>
      <c r="B4604" s="647">
        <v>10220</v>
      </c>
      <c r="C4604" s="646" t="s">
        <v>181</v>
      </c>
      <c r="D4604" s="646">
        <v>113</v>
      </c>
      <c r="F4604" s="654" t="str">
        <f>IF(M4604="R",VLOOKUP(D4604,'Routes and Directions'!$A$2:$D$283,3,FALSE),VLOOKUP(D4604,'Routes and Directions'!$A$2:$D$283,4,FALSE))</f>
        <v>NB</v>
      </c>
      <c r="H4604" s="646">
        <v>11.34</v>
      </c>
      <c r="I4604" s="646">
        <v>21.148</v>
      </c>
      <c r="K4604" s="646">
        <v>33.445999999999998</v>
      </c>
      <c r="L4604" s="646">
        <v>43.253999999999998</v>
      </c>
      <c r="M4604" s="646" t="s">
        <v>118</v>
      </c>
      <c r="N4604" s="657" t="s">
        <v>115</v>
      </c>
      <c r="O4604" s="646" t="s">
        <v>560</v>
      </c>
    </row>
    <row r="4605" spans="1:15">
      <c r="A4605" s="647">
        <v>4604</v>
      </c>
      <c r="B4605" s="647">
        <v>12810</v>
      </c>
      <c r="C4605" s="646" t="s">
        <v>181</v>
      </c>
      <c r="D4605" s="646">
        <v>113</v>
      </c>
      <c r="F4605" s="654" t="str">
        <f>IF(M4605="R",VLOOKUP(D4605,'Routes and Directions'!$A$2:$D$283,3,FALSE),VLOOKUP(D4605,'Routes and Directions'!$A$2:$D$283,4,FALSE))</f>
        <v>NB</v>
      </c>
      <c r="G4605" s="646" t="s">
        <v>119</v>
      </c>
      <c r="H4605" s="646">
        <v>21.148</v>
      </c>
      <c r="I4605" s="646">
        <v>21.347999999999999</v>
      </c>
      <c r="K4605" s="646">
        <v>43.253999999999998</v>
      </c>
      <c r="L4605" s="646">
        <v>43.454000000000001</v>
      </c>
      <c r="M4605" s="646" t="s">
        <v>118</v>
      </c>
      <c r="N4605" s="657" t="s">
        <v>115</v>
      </c>
      <c r="O4605" s="646" t="s">
        <v>560</v>
      </c>
    </row>
    <row r="4606" spans="1:15">
      <c r="A4606" s="647">
        <v>4605</v>
      </c>
      <c r="B4606" s="647">
        <v>12830</v>
      </c>
      <c r="C4606" s="646" t="s">
        <v>181</v>
      </c>
      <c r="D4606" s="646">
        <v>113</v>
      </c>
      <c r="F4606" s="654" t="str">
        <f>IF(M4606="R",VLOOKUP(D4606,'Routes and Directions'!$A$2:$D$283,3,FALSE),VLOOKUP(D4606,'Routes and Directions'!$A$2:$D$283,4,FALSE))</f>
        <v>NB</v>
      </c>
      <c r="G4606" s="646" t="s">
        <v>118</v>
      </c>
      <c r="H4606" s="646">
        <v>21.347999999999999</v>
      </c>
      <c r="I4606" s="646">
        <v>21.533999999999999</v>
      </c>
      <c r="K4606" s="646">
        <v>43.454000000000001</v>
      </c>
      <c r="L4606" s="646">
        <v>43.64</v>
      </c>
      <c r="M4606" s="646" t="s">
        <v>118</v>
      </c>
      <c r="N4606" s="657" t="s">
        <v>115</v>
      </c>
      <c r="O4606" s="646" t="s">
        <v>560</v>
      </c>
    </row>
    <row r="4607" spans="1:15">
      <c r="A4607" s="647">
        <v>4606</v>
      </c>
      <c r="B4607" s="647">
        <v>13330</v>
      </c>
      <c r="C4607" s="646" t="s">
        <v>181</v>
      </c>
      <c r="D4607" s="646">
        <v>113</v>
      </c>
      <c r="F4607" s="654" t="str">
        <f>IF(M4607="R",VLOOKUP(D4607,'Routes and Directions'!$A$2:$D$283,3,FALSE),VLOOKUP(D4607,'Routes and Directions'!$A$2:$D$283,4,FALSE))</f>
        <v>NB</v>
      </c>
      <c r="H4607" s="646">
        <v>21.521000000000001</v>
      </c>
      <c r="I4607" s="646">
        <v>22.076000000000001</v>
      </c>
      <c r="K4607" s="646">
        <v>43.64</v>
      </c>
      <c r="L4607" s="646">
        <v>44.195</v>
      </c>
      <c r="M4607" s="646" t="s">
        <v>118</v>
      </c>
      <c r="N4607" s="657" t="s">
        <v>115</v>
      </c>
      <c r="O4607" s="646" t="s">
        <v>560</v>
      </c>
    </row>
    <row r="4608" spans="1:15">
      <c r="A4608" s="647">
        <v>4607</v>
      </c>
      <c r="B4608" s="647">
        <v>13800</v>
      </c>
      <c r="C4608" s="646" t="s">
        <v>180</v>
      </c>
      <c r="D4608" s="646">
        <v>113</v>
      </c>
      <c r="F4608" s="654" t="str">
        <f>IF(M4608="R",VLOOKUP(D4608,'Routes and Directions'!$A$2:$D$283,3,FALSE),VLOOKUP(D4608,'Routes and Directions'!$A$2:$D$283,4,FALSE))</f>
        <v>NB</v>
      </c>
      <c r="H4608" s="646">
        <v>0</v>
      </c>
      <c r="I4608" s="646">
        <v>10.541</v>
      </c>
      <c r="K4608" s="646">
        <v>44.195</v>
      </c>
      <c r="L4608" s="646">
        <v>54.735999999999997</v>
      </c>
      <c r="M4608" s="646" t="s">
        <v>118</v>
      </c>
      <c r="N4608" s="657" t="s">
        <v>115</v>
      </c>
      <c r="O4608" s="646" t="s">
        <v>560</v>
      </c>
    </row>
    <row r="4609" spans="1:15">
      <c r="A4609" s="647">
        <v>4608</v>
      </c>
      <c r="B4609" s="647">
        <v>15100</v>
      </c>
      <c r="C4609" s="646" t="s">
        <v>180</v>
      </c>
      <c r="D4609" s="646">
        <v>113</v>
      </c>
      <c r="F4609" s="654" t="str">
        <f>IF(M4609="R",VLOOKUP(D4609,'Routes and Directions'!$A$2:$D$283,3,FALSE),VLOOKUP(D4609,'Routes and Directions'!$A$2:$D$283,4,FALSE))</f>
        <v>NB</v>
      </c>
      <c r="G4609" s="646" t="s">
        <v>118</v>
      </c>
      <c r="H4609" s="646">
        <v>10.541</v>
      </c>
      <c r="I4609" s="646">
        <v>11.914999999999999</v>
      </c>
      <c r="K4609" s="646">
        <v>54.735999999999997</v>
      </c>
      <c r="L4609" s="646">
        <v>56.11</v>
      </c>
      <c r="M4609" s="646" t="s">
        <v>118</v>
      </c>
      <c r="N4609" s="657" t="s">
        <v>115</v>
      </c>
      <c r="O4609" s="646" t="s">
        <v>560</v>
      </c>
    </row>
    <row r="4610" spans="1:15">
      <c r="A4610" s="647">
        <v>4609</v>
      </c>
      <c r="B4610" s="647">
        <v>15500</v>
      </c>
      <c r="C4610" s="646" t="s">
        <v>180</v>
      </c>
      <c r="D4610" s="646">
        <v>113</v>
      </c>
      <c r="F4610" s="654" t="str">
        <f>IF(M4610="R",VLOOKUP(D4610,'Routes and Directions'!$A$2:$D$283,3,FALSE),VLOOKUP(D4610,'Routes and Directions'!$A$2:$D$283,4,FALSE))</f>
        <v>NB</v>
      </c>
      <c r="H4610" s="646">
        <v>11.927</v>
      </c>
      <c r="I4610" s="646">
        <v>16.38</v>
      </c>
      <c r="K4610" s="646">
        <v>56.11</v>
      </c>
      <c r="L4610" s="646">
        <v>60.563000000000002</v>
      </c>
      <c r="M4610" s="646" t="s">
        <v>118</v>
      </c>
      <c r="N4610" s="657" t="s">
        <v>115</v>
      </c>
      <c r="O4610" s="646" t="s">
        <v>560</v>
      </c>
    </row>
    <row r="4611" spans="1:15">
      <c r="A4611" s="647">
        <v>4610</v>
      </c>
      <c r="B4611" s="647">
        <v>100</v>
      </c>
      <c r="C4611" s="646" t="s">
        <v>214</v>
      </c>
      <c r="D4611" s="646">
        <v>113</v>
      </c>
      <c r="F4611" s="654" t="str">
        <f>IF(M4611="R",VLOOKUP(D4611,'Routes and Directions'!$A$2:$D$283,3,FALSE),VLOOKUP(D4611,'Routes and Directions'!$A$2:$D$283,4,FALSE))</f>
        <v>SB</v>
      </c>
      <c r="H4611" s="646">
        <v>0</v>
      </c>
      <c r="I4611" s="646">
        <v>11.688000000000001</v>
      </c>
      <c r="K4611" s="646">
        <v>0</v>
      </c>
      <c r="L4611" s="646">
        <v>11.688000000000001</v>
      </c>
      <c r="M4611" s="646" t="s">
        <v>121</v>
      </c>
      <c r="N4611" s="657" t="s">
        <v>115</v>
      </c>
      <c r="O4611" s="646" t="s">
        <v>561</v>
      </c>
    </row>
    <row r="4612" spans="1:15">
      <c r="A4612" s="647">
        <v>4611</v>
      </c>
      <c r="B4612" s="647">
        <v>2700</v>
      </c>
      <c r="C4612" s="646" t="s">
        <v>214</v>
      </c>
      <c r="D4612" s="646">
        <v>113</v>
      </c>
      <c r="F4612" s="654" t="str">
        <f>IF(M4612="R",VLOOKUP(D4612,'Routes and Directions'!$A$2:$D$283,3,FALSE),VLOOKUP(D4612,'Routes and Directions'!$A$2:$D$283,4,FALSE))</f>
        <v>SB</v>
      </c>
      <c r="H4612" s="646">
        <v>11.878</v>
      </c>
      <c r="I4612" s="646">
        <v>19.637</v>
      </c>
      <c r="K4612" s="646">
        <v>11.688000000000001</v>
      </c>
      <c r="L4612" s="646">
        <v>19.446999999999999</v>
      </c>
      <c r="M4612" s="646" t="s">
        <v>121</v>
      </c>
      <c r="N4612" s="657" t="s">
        <v>115</v>
      </c>
      <c r="O4612" s="646" t="s">
        <v>561</v>
      </c>
    </row>
    <row r="4613" spans="1:15">
      <c r="A4613" s="647">
        <v>4612</v>
      </c>
      <c r="B4613" s="647">
        <v>2700</v>
      </c>
      <c r="C4613" s="646" t="s">
        <v>214</v>
      </c>
      <c r="D4613" s="646">
        <v>113</v>
      </c>
      <c r="F4613" s="654" t="str">
        <f>IF(M4613="R",VLOOKUP(D4613,'Routes and Directions'!$A$2:$D$283,3,FALSE),VLOOKUP(D4613,'Routes and Directions'!$A$2:$D$283,4,FALSE))</f>
        <v>SB</v>
      </c>
      <c r="H4613" s="646">
        <v>19.637</v>
      </c>
      <c r="I4613" s="646">
        <v>20.084</v>
      </c>
      <c r="K4613" s="646">
        <v>19.446999999999999</v>
      </c>
      <c r="L4613" s="646">
        <v>19.893999999999998</v>
      </c>
      <c r="M4613" s="646" t="s">
        <v>121</v>
      </c>
      <c r="N4613" s="657" t="s">
        <v>123</v>
      </c>
      <c r="O4613" s="646" t="s">
        <v>561</v>
      </c>
    </row>
    <row r="4614" spans="1:15">
      <c r="A4614" s="647">
        <v>4613</v>
      </c>
      <c r="B4614" s="647">
        <v>2700</v>
      </c>
      <c r="C4614" s="646" t="s">
        <v>214</v>
      </c>
      <c r="D4614" s="646">
        <v>113</v>
      </c>
      <c r="F4614" s="654" t="str">
        <f>IF(M4614="R",VLOOKUP(D4614,'Routes and Directions'!$A$2:$D$283,3,FALSE),VLOOKUP(D4614,'Routes and Directions'!$A$2:$D$283,4,FALSE))</f>
        <v>SB</v>
      </c>
      <c r="H4614" s="646">
        <v>20.084</v>
      </c>
      <c r="I4614" s="646">
        <v>21.24</v>
      </c>
      <c r="K4614" s="646">
        <v>19.893999999999998</v>
      </c>
      <c r="L4614" s="646">
        <v>21.05</v>
      </c>
      <c r="M4614" s="646" t="s">
        <v>121</v>
      </c>
      <c r="N4614" s="657" t="s">
        <v>115</v>
      </c>
      <c r="O4614" s="646" t="s">
        <v>561</v>
      </c>
    </row>
    <row r="4615" spans="1:15">
      <c r="A4615" s="647">
        <v>4614</v>
      </c>
      <c r="B4615" s="647">
        <v>4550</v>
      </c>
      <c r="C4615" s="646" t="s">
        <v>214</v>
      </c>
      <c r="D4615" s="646">
        <v>113</v>
      </c>
      <c r="F4615" s="654" t="str">
        <f>IF(M4615="R",VLOOKUP(D4615,'Routes and Directions'!$A$2:$D$283,3,FALSE),VLOOKUP(D4615,'Routes and Directions'!$A$2:$D$283,4,FALSE))</f>
        <v>SB</v>
      </c>
      <c r="G4615" s="646" t="s">
        <v>118</v>
      </c>
      <c r="H4615" s="646">
        <v>21.652999999999999</v>
      </c>
      <c r="I4615" s="646">
        <v>21.989000000000001</v>
      </c>
      <c r="J4615" s="646" t="s">
        <v>121</v>
      </c>
      <c r="K4615" s="646">
        <v>21.05</v>
      </c>
      <c r="L4615" s="646">
        <v>21.385999999999999</v>
      </c>
      <c r="M4615" s="646" t="s">
        <v>121</v>
      </c>
      <c r="N4615" s="657" t="s">
        <v>121</v>
      </c>
      <c r="O4615" s="646" t="s">
        <v>561</v>
      </c>
    </row>
    <row r="4616" spans="1:15">
      <c r="A4616" s="647">
        <v>4615</v>
      </c>
      <c r="B4616" s="647">
        <v>4750</v>
      </c>
      <c r="C4616" s="646" t="s">
        <v>214</v>
      </c>
      <c r="D4616" s="646">
        <v>113</v>
      </c>
      <c r="F4616" s="654" t="str">
        <f>IF(M4616="R",VLOOKUP(D4616,'Routes and Directions'!$A$2:$D$283,3,FALSE),VLOOKUP(D4616,'Routes and Directions'!$A$2:$D$283,4,FALSE))</f>
        <v>SB</v>
      </c>
      <c r="G4616" s="646" t="s">
        <v>118</v>
      </c>
      <c r="H4616" s="646">
        <v>21.989000000000001</v>
      </c>
      <c r="I4616" s="646">
        <v>22.45</v>
      </c>
      <c r="K4616" s="646">
        <v>21.385999999999999</v>
      </c>
      <c r="L4616" s="646">
        <v>21.847000000000001</v>
      </c>
      <c r="M4616" s="646" t="s">
        <v>121</v>
      </c>
      <c r="N4616" s="657" t="s">
        <v>123</v>
      </c>
      <c r="O4616" s="646" t="s">
        <v>561</v>
      </c>
    </row>
    <row r="4617" spans="1:15">
      <c r="A4617" s="647">
        <v>4616</v>
      </c>
      <c r="B4617" s="647">
        <v>5150</v>
      </c>
      <c r="C4617" s="646" t="s">
        <v>181</v>
      </c>
      <c r="D4617" s="646">
        <v>113</v>
      </c>
      <c r="F4617" s="654" t="str">
        <f>IF(M4617="R",VLOOKUP(D4617,'Routes and Directions'!$A$2:$D$283,3,FALSE),VLOOKUP(D4617,'Routes and Directions'!$A$2:$D$283,4,FALSE))</f>
        <v>SB</v>
      </c>
      <c r="G4617" s="646" t="s">
        <v>118</v>
      </c>
      <c r="H4617" s="646">
        <v>0</v>
      </c>
      <c r="I4617" s="646">
        <v>11.141999999999999</v>
      </c>
      <c r="K4617" s="646">
        <v>21.847000000000001</v>
      </c>
      <c r="L4617" s="646">
        <v>32.988999999999997</v>
      </c>
      <c r="M4617" s="646" t="s">
        <v>121</v>
      </c>
      <c r="N4617" s="657" t="s">
        <v>123</v>
      </c>
      <c r="O4617" s="646" t="s">
        <v>561</v>
      </c>
    </row>
    <row r="4618" spans="1:15">
      <c r="A4618" s="647">
        <v>4617</v>
      </c>
      <c r="B4618" s="647">
        <v>10220</v>
      </c>
      <c r="C4618" s="646" t="s">
        <v>181</v>
      </c>
      <c r="D4618" s="646">
        <v>113</v>
      </c>
      <c r="F4618" s="654" t="str">
        <f>IF(M4618="R",VLOOKUP(D4618,'Routes and Directions'!$A$2:$D$283,3,FALSE),VLOOKUP(D4618,'Routes and Directions'!$A$2:$D$283,4,FALSE))</f>
        <v>SB</v>
      </c>
      <c r="H4618" s="646">
        <v>11.295999999999999</v>
      </c>
      <c r="I4618" s="646">
        <v>11.34</v>
      </c>
      <c r="K4618" s="646">
        <v>32.988999999999997</v>
      </c>
      <c r="L4618" s="646">
        <v>33.033000000000001</v>
      </c>
      <c r="M4618" s="646" t="s">
        <v>121</v>
      </c>
      <c r="N4618" s="657" t="s">
        <v>123</v>
      </c>
      <c r="O4618" s="646" t="s">
        <v>561</v>
      </c>
    </row>
    <row r="4619" spans="1:15">
      <c r="A4619" s="647">
        <v>4618</v>
      </c>
      <c r="B4619" s="647">
        <v>10220</v>
      </c>
      <c r="C4619" s="646" t="s">
        <v>181</v>
      </c>
      <c r="D4619" s="646">
        <v>113</v>
      </c>
      <c r="F4619" s="654" t="str">
        <f>IF(M4619="R",VLOOKUP(D4619,'Routes and Directions'!$A$2:$D$283,3,FALSE),VLOOKUP(D4619,'Routes and Directions'!$A$2:$D$283,4,FALSE))</f>
        <v>SB</v>
      </c>
      <c r="H4619" s="646">
        <v>11.34</v>
      </c>
      <c r="I4619" s="646">
        <v>21.148</v>
      </c>
      <c r="K4619" s="646">
        <v>33.033000000000001</v>
      </c>
      <c r="L4619" s="646">
        <v>42.841000000000001</v>
      </c>
      <c r="M4619" s="646" t="s">
        <v>121</v>
      </c>
      <c r="N4619" s="657" t="s">
        <v>115</v>
      </c>
      <c r="O4619" s="646" t="s">
        <v>561</v>
      </c>
    </row>
    <row r="4620" spans="1:15">
      <c r="A4620" s="647">
        <v>4619</v>
      </c>
      <c r="B4620" s="647">
        <v>12810</v>
      </c>
      <c r="C4620" s="646" t="s">
        <v>181</v>
      </c>
      <c r="D4620" s="646">
        <v>113</v>
      </c>
      <c r="F4620" s="654" t="str">
        <f>IF(M4620="R",VLOOKUP(D4620,'Routes and Directions'!$A$2:$D$283,3,FALSE),VLOOKUP(D4620,'Routes and Directions'!$A$2:$D$283,4,FALSE))</f>
        <v>SB</v>
      </c>
      <c r="G4620" s="646" t="s">
        <v>119</v>
      </c>
      <c r="H4620" s="646">
        <v>21.148</v>
      </c>
      <c r="I4620" s="646">
        <v>21.347999999999999</v>
      </c>
      <c r="K4620" s="646">
        <v>42.841000000000001</v>
      </c>
      <c r="L4620" s="646">
        <v>43.040999999999997</v>
      </c>
      <c r="M4620" s="646" t="s">
        <v>121</v>
      </c>
      <c r="N4620" s="657" t="s">
        <v>115</v>
      </c>
      <c r="O4620" s="646" t="s">
        <v>561</v>
      </c>
    </row>
    <row r="4621" spans="1:15">
      <c r="A4621" s="647">
        <v>4620</v>
      </c>
      <c r="B4621" s="647">
        <v>12830</v>
      </c>
      <c r="C4621" s="646" t="s">
        <v>181</v>
      </c>
      <c r="D4621" s="646">
        <v>113</v>
      </c>
      <c r="F4621" s="654" t="str">
        <f>IF(M4621="R",VLOOKUP(D4621,'Routes and Directions'!$A$2:$D$283,3,FALSE),VLOOKUP(D4621,'Routes and Directions'!$A$2:$D$283,4,FALSE))</f>
        <v>SB</v>
      </c>
      <c r="G4621" s="646" t="s">
        <v>118</v>
      </c>
      <c r="H4621" s="646">
        <v>21.347999999999999</v>
      </c>
      <c r="I4621" s="646">
        <v>21.533999999999999</v>
      </c>
      <c r="K4621" s="646">
        <v>43.040999999999997</v>
      </c>
      <c r="L4621" s="646">
        <v>43.226999999999997</v>
      </c>
      <c r="M4621" s="646" t="s">
        <v>121</v>
      </c>
      <c r="N4621" s="657" t="s">
        <v>115</v>
      </c>
      <c r="O4621" s="646" t="s">
        <v>561</v>
      </c>
    </row>
    <row r="4622" spans="1:15">
      <c r="A4622" s="647">
        <v>4621</v>
      </c>
      <c r="B4622" s="647">
        <v>13330</v>
      </c>
      <c r="C4622" s="646" t="s">
        <v>181</v>
      </c>
      <c r="D4622" s="646">
        <v>113</v>
      </c>
      <c r="F4622" s="654" t="str">
        <f>IF(M4622="R",VLOOKUP(D4622,'Routes and Directions'!$A$2:$D$283,3,FALSE),VLOOKUP(D4622,'Routes and Directions'!$A$2:$D$283,4,FALSE))</f>
        <v>SB</v>
      </c>
      <c r="H4622" s="646">
        <v>21.521000000000001</v>
      </c>
      <c r="I4622" s="646">
        <v>22.076000000000001</v>
      </c>
      <c r="K4622" s="646">
        <v>43.226999999999997</v>
      </c>
      <c r="L4622" s="646">
        <v>43.781999999999996</v>
      </c>
      <c r="M4622" s="646" t="s">
        <v>121</v>
      </c>
      <c r="N4622" s="657" t="s">
        <v>115</v>
      </c>
      <c r="O4622" s="646" t="s">
        <v>561</v>
      </c>
    </row>
    <row r="4623" spans="1:15">
      <c r="A4623" s="647">
        <v>4622</v>
      </c>
      <c r="B4623" s="647">
        <v>13800</v>
      </c>
      <c r="C4623" s="646" t="s">
        <v>180</v>
      </c>
      <c r="D4623" s="646">
        <v>113</v>
      </c>
      <c r="F4623" s="654" t="str">
        <f>IF(M4623="R",VLOOKUP(D4623,'Routes and Directions'!$A$2:$D$283,3,FALSE),VLOOKUP(D4623,'Routes and Directions'!$A$2:$D$283,4,FALSE))</f>
        <v>SB</v>
      </c>
      <c r="H4623" s="646">
        <v>0</v>
      </c>
      <c r="I4623" s="646">
        <v>10.541</v>
      </c>
      <c r="K4623" s="646">
        <v>43.781999999999996</v>
      </c>
      <c r="L4623" s="646">
        <v>54.323</v>
      </c>
      <c r="M4623" s="646" t="s">
        <v>121</v>
      </c>
      <c r="N4623" s="657" t="s">
        <v>115</v>
      </c>
      <c r="O4623" s="646" t="s">
        <v>561</v>
      </c>
    </row>
    <row r="4624" spans="1:15">
      <c r="A4624" s="647">
        <v>4623</v>
      </c>
      <c r="B4624" s="647">
        <v>15100</v>
      </c>
      <c r="C4624" s="646" t="s">
        <v>180</v>
      </c>
      <c r="D4624" s="646">
        <v>113</v>
      </c>
      <c r="F4624" s="654" t="str">
        <f>IF(M4624="R",VLOOKUP(D4624,'Routes and Directions'!$A$2:$D$283,3,FALSE),VLOOKUP(D4624,'Routes and Directions'!$A$2:$D$283,4,FALSE))</f>
        <v>SB</v>
      </c>
      <c r="G4624" s="646" t="s">
        <v>118</v>
      </c>
      <c r="H4624" s="646">
        <v>10.541</v>
      </c>
      <c r="I4624" s="646">
        <v>11.914999999999999</v>
      </c>
      <c r="K4624" s="646">
        <v>54.323</v>
      </c>
      <c r="L4624" s="646">
        <v>55.697000000000003</v>
      </c>
      <c r="M4624" s="646" t="s">
        <v>121</v>
      </c>
      <c r="N4624" s="657" t="s">
        <v>115</v>
      </c>
      <c r="O4624" s="646" t="s">
        <v>561</v>
      </c>
    </row>
    <row r="4625" spans="1:15">
      <c r="A4625" s="647">
        <v>4624</v>
      </c>
      <c r="B4625" s="647">
        <v>15500</v>
      </c>
      <c r="C4625" s="646" t="s">
        <v>180</v>
      </c>
      <c r="D4625" s="646">
        <v>113</v>
      </c>
      <c r="F4625" s="654" t="str">
        <f>IF(M4625="R",VLOOKUP(D4625,'Routes and Directions'!$A$2:$D$283,3,FALSE),VLOOKUP(D4625,'Routes and Directions'!$A$2:$D$283,4,FALSE))</f>
        <v>SB</v>
      </c>
      <c r="H4625" s="646">
        <v>11.927</v>
      </c>
      <c r="I4625" s="646">
        <v>16.38</v>
      </c>
      <c r="K4625" s="646">
        <v>55.697000000000003</v>
      </c>
      <c r="L4625" s="646">
        <v>60.15</v>
      </c>
      <c r="M4625" s="646" t="s">
        <v>121</v>
      </c>
      <c r="N4625" s="657" t="s">
        <v>115</v>
      </c>
      <c r="O4625" s="646" t="s">
        <v>561</v>
      </c>
    </row>
    <row r="4626" spans="1:15">
      <c r="A4626" s="647">
        <v>4625</v>
      </c>
      <c r="B4626" s="647">
        <v>5000</v>
      </c>
      <c r="C4626" s="646" t="s">
        <v>190</v>
      </c>
      <c r="D4626" s="646">
        <v>114</v>
      </c>
      <c r="F4626" s="654" t="str">
        <f>IF(M4626="R",VLOOKUP(D4626,'Routes and Directions'!$A$2:$D$283,3,FALSE),VLOOKUP(D4626,'Routes and Directions'!$A$2:$D$283,4,FALSE))</f>
        <v>NB</v>
      </c>
      <c r="H4626" s="646">
        <v>5</v>
      </c>
      <c r="I4626" s="646">
        <v>5.9260000000000002</v>
      </c>
      <c r="K4626" s="646">
        <v>0</v>
      </c>
      <c r="L4626" s="646">
        <v>0.92600000000000005</v>
      </c>
      <c r="M4626" s="646" t="s">
        <v>118</v>
      </c>
      <c r="N4626" s="657" t="s">
        <v>123</v>
      </c>
      <c r="O4626" s="646" t="s">
        <v>562</v>
      </c>
    </row>
    <row r="4627" spans="1:15">
      <c r="A4627" s="647">
        <v>4626</v>
      </c>
      <c r="B4627" s="647">
        <v>5000</v>
      </c>
      <c r="C4627" s="646" t="s">
        <v>190</v>
      </c>
      <c r="D4627" s="646">
        <v>114</v>
      </c>
      <c r="F4627" s="654" t="str">
        <f>IF(M4627="R",VLOOKUP(D4627,'Routes and Directions'!$A$2:$D$283,3,FALSE),VLOOKUP(D4627,'Routes and Directions'!$A$2:$D$283,4,FALSE))</f>
        <v>SB</v>
      </c>
      <c r="H4627" s="646">
        <v>5</v>
      </c>
      <c r="I4627" s="646">
        <v>5.9260000000000002</v>
      </c>
      <c r="K4627" s="646">
        <v>0</v>
      </c>
      <c r="L4627" s="646">
        <v>0.92600000000000005</v>
      </c>
      <c r="M4627" s="646" t="s">
        <v>121</v>
      </c>
      <c r="N4627" s="657" t="s">
        <v>123</v>
      </c>
      <c r="O4627" s="646" t="s">
        <v>563</v>
      </c>
    </row>
    <row r="4628" spans="1:15">
      <c r="A4628" s="647">
        <v>4627</v>
      </c>
      <c r="B4628" s="647">
        <v>1520</v>
      </c>
      <c r="C4628" s="646" t="s">
        <v>217</v>
      </c>
      <c r="D4628" s="646">
        <v>115</v>
      </c>
      <c r="F4628" s="654" t="str">
        <f>IF(M4628="R",VLOOKUP(D4628,'Routes and Directions'!$A$2:$D$283,3,FALSE),VLOOKUP(D4628,'Routes and Directions'!$A$2:$D$283,4,FALSE))</f>
        <v>NB</v>
      </c>
      <c r="G4628" s="646" t="s">
        <v>118</v>
      </c>
      <c r="H4628" s="646">
        <v>3.2010000000000001</v>
      </c>
      <c r="I4628" s="646">
        <v>9.2550000000000008</v>
      </c>
      <c r="K4628" s="646">
        <v>0</v>
      </c>
      <c r="L4628" s="646">
        <v>6.0540000000000003</v>
      </c>
      <c r="M4628" s="646" t="s">
        <v>118</v>
      </c>
      <c r="N4628" s="657" t="s">
        <v>115</v>
      </c>
      <c r="O4628" s="646" t="s">
        <v>564</v>
      </c>
    </row>
    <row r="4629" spans="1:15">
      <c r="A4629" s="647">
        <v>4628</v>
      </c>
      <c r="B4629" s="647">
        <v>1520</v>
      </c>
      <c r="C4629" s="646" t="s">
        <v>217</v>
      </c>
      <c r="D4629" s="646">
        <v>115</v>
      </c>
      <c r="F4629" s="654" t="str">
        <f>IF(M4629="R",VLOOKUP(D4629,'Routes and Directions'!$A$2:$D$283,3,FALSE),VLOOKUP(D4629,'Routes and Directions'!$A$2:$D$283,4,FALSE))</f>
        <v>NB</v>
      </c>
      <c r="G4629" s="646" t="s">
        <v>118</v>
      </c>
      <c r="H4629" s="646">
        <v>9.2550000000000008</v>
      </c>
      <c r="I4629" s="646">
        <v>9.5399999999999991</v>
      </c>
      <c r="K4629" s="646">
        <v>6.0540000000000003</v>
      </c>
      <c r="L4629" s="646">
        <v>6.3390000000000004</v>
      </c>
      <c r="M4629" s="646" t="s">
        <v>118</v>
      </c>
      <c r="N4629" s="657" t="s">
        <v>123</v>
      </c>
      <c r="O4629" s="646" t="s">
        <v>564</v>
      </c>
    </row>
    <row r="4630" spans="1:15">
      <c r="A4630" s="647">
        <v>4629</v>
      </c>
      <c r="B4630" s="647">
        <v>3720</v>
      </c>
      <c r="C4630" s="646" t="s">
        <v>217</v>
      </c>
      <c r="D4630" s="646">
        <v>115</v>
      </c>
      <c r="F4630" s="654" t="str">
        <f>IF(M4630="R",VLOOKUP(D4630,'Routes and Directions'!$A$2:$D$283,3,FALSE),VLOOKUP(D4630,'Routes and Directions'!$A$2:$D$283,4,FALSE))</f>
        <v>NB</v>
      </c>
      <c r="G4630" s="646" t="s">
        <v>121</v>
      </c>
      <c r="H4630" s="646">
        <v>9.5399999999999991</v>
      </c>
      <c r="I4630" s="646">
        <v>10.419</v>
      </c>
      <c r="K4630" s="646">
        <v>6.3390000000000004</v>
      </c>
      <c r="L4630" s="646">
        <v>7.218</v>
      </c>
      <c r="M4630" s="646" t="s">
        <v>118</v>
      </c>
      <c r="N4630" s="657" t="s">
        <v>115</v>
      </c>
      <c r="O4630" s="646" t="s">
        <v>564</v>
      </c>
    </row>
    <row r="4631" spans="1:15">
      <c r="A4631" s="647">
        <v>4630</v>
      </c>
      <c r="B4631" s="647">
        <v>3720</v>
      </c>
      <c r="C4631" s="646" t="s">
        <v>217</v>
      </c>
      <c r="D4631" s="646">
        <v>115</v>
      </c>
      <c r="F4631" s="654" t="str">
        <f>IF(M4631="R",VLOOKUP(D4631,'Routes and Directions'!$A$2:$D$283,3,FALSE),VLOOKUP(D4631,'Routes and Directions'!$A$2:$D$283,4,FALSE))</f>
        <v>NB</v>
      </c>
      <c r="G4631" s="646" t="s">
        <v>121</v>
      </c>
      <c r="H4631" s="646">
        <v>10.419</v>
      </c>
      <c r="I4631" s="646">
        <v>11.395</v>
      </c>
      <c r="K4631" s="646">
        <v>7.218</v>
      </c>
      <c r="L4631" s="646">
        <v>8.1940000000000008</v>
      </c>
      <c r="M4631" s="646" t="s">
        <v>118</v>
      </c>
      <c r="N4631" s="657" t="s">
        <v>123</v>
      </c>
      <c r="O4631" s="646" t="s">
        <v>564</v>
      </c>
    </row>
    <row r="4632" spans="1:15">
      <c r="A4632" s="647">
        <v>4631</v>
      </c>
      <c r="B4632" s="647">
        <v>6120</v>
      </c>
      <c r="C4632" s="646" t="s">
        <v>217</v>
      </c>
      <c r="D4632" s="646">
        <v>115</v>
      </c>
      <c r="F4632" s="654" t="str">
        <f>IF(M4632="R",VLOOKUP(D4632,'Routes and Directions'!$A$2:$D$283,3,FALSE),VLOOKUP(D4632,'Routes and Directions'!$A$2:$D$283,4,FALSE))</f>
        <v>NB</v>
      </c>
      <c r="H4632" s="646">
        <v>9.5399999999999991</v>
      </c>
      <c r="I4632" s="646">
        <v>21.17</v>
      </c>
      <c r="K4632" s="646">
        <v>8.1940000000000008</v>
      </c>
      <c r="L4632" s="646">
        <v>19.824000000000002</v>
      </c>
      <c r="M4632" s="646" t="s">
        <v>118</v>
      </c>
      <c r="N4632" s="657" t="s">
        <v>115</v>
      </c>
      <c r="O4632" s="646" t="s">
        <v>564</v>
      </c>
    </row>
    <row r="4633" spans="1:15">
      <c r="A4633" s="647">
        <v>4632</v>
      </c>
      <c r="B4633" s="647">
        <v>9520</v>
      </c>
      <c r="C4633" s="646" t="s">
        <v>217</v>
      </c>
      <c r="D4633" s="646">
        <v>115</v>
      </c>
      <c r="F4633" s="654" t="str">
        <f>IF(M4633="R",VLOOKUP(D4633,'Routes and Directions'!$A$2:$D$283,3,FALSE),VLOOKUP(D4633,'Routes and Directions'!$A$2:$D$283,4,FALSE))</f>
        <v>NB</v>
      </c>
      <c r="H4633" s="646">
        <v>21.18</v>
      </c>
      <c r="I4633" s="646">
        <v>35.234999999999999</v>
      </c>
      <c r="K4633" s="646">
        <v>19.824000000000002</v>
      </c>
      <c r="L4633" s="646">
        <v>33.878999999999998</v>
      </c>
      <c r="M4633" s="646" t="s">
        <v>118</v>
      </c>
      <c r="N4633" s="657" t="s">
        <v>115</v>
      </c>
      <c r="O4633" s="646" t="s">
        <v>564</v>
      </c>
    </row>
    <row r="4634" spans="1:15">
      <c r="A4634" s="647">
        <v>4633</v>
      </c>
      <c r="B4634" s="647">
        <v>1520</v>
      </c>
      <c r="C4634" s="646" t="s">
        <v>217</v>
      </c>
      <c r="D4634" s="646">
        <v>115</v>
      </c>
      <c r="F4634" s="654" t="str">
        <f>IF(M4634="R",VLOOKUP(D4634,'Routes and Directions'!$A$2:$D$283,3,FALSE),VLOOKUP(D4634,'Routes and Directions'!$A$2:$D$283,4,FALSE))</f>
        <v>SB</v>
      </c>
      <c r="G4634" s="646" t="s">
        <v>118</v>
      </c>
      <c r="H4634" s="646">
        <v>3.2010000000000001</v>
      </c>
      <c r="I4634" s="646">
        <v>9.2550000000000008</v>
      </c>
      <c r="K4634" s="646">
        <v>0</v>
      </c>
      <c r="L4634" s="646">
        <v>6.0540000000000003</v>
      </c>
      <c r="M4634" s="646" t="s">
        <v>121</v>
      </c>
      <c r="N4634" s="657" t="s">
        <v>115</v>
      </c>
      <c r="O4634" s="646" t="s">
        <v>565</v>
      </c>
    </row>
    <row r="4635" spans="1:15">
      <c r="A4635" s="647">
        <v>4634</v>
      </c>
      <c r="B4635" s="647">
        <v>1520</v>
      </c>
      <c r="C4635" s="646" t="s">
        <v>217</v>
      </c>
      <c r="D4635" s="646">
        <v>115</v>
      </c>
      <c r="F4635" s="654" t="str">
        <f>IF(M4635="R",VLOOKUP(D4635,'Routes and Directions'!$A$2:$D$283,3,FALSE),VLOOKUP(D4635,'Routes and Directions'!$A$2:$D$283,4,FALSE))</f>
        <v>SB</v>
      </c>
      <c r="G4635" s="646" t="s">
        <v>118</v>
      </c>
      <c r="H4635" s="646">
        <v>9.2550000000000008</v>
      </c>
      <c r="I4635" s="646">
        <v>9.5399999999999991</v>
      </c>
      <c r="K4635" s="646">
        <v>6.0540000000000003</v>
      </c>
      <c r="L4635" s="646">
        <v>6.3390000000000004</v>
      </c>
      <c r="M4635" s="646" t="s">
        <v>121</v>
      </c>
      <c r="N4635" s="657" t="s">
        <v>123</v>
      </c>
      <c r="O4635" s="646" t="s">
        <v>565</v>
      </c>
    </row>
    <row r="4636" spans="1:15">
      <c r="A4636" s="647">
        <v>4635</v>
      </c>
      <c r="B4636" s="647">
        <v>3720</v>
      </c>
      <c r="C4636" s="646" t="s">
        <v>217</v>
      </c>
      <c r="D4636" s="646">
        <v>115</v>
      </c>
      <c r="F4636" s="654" t="str">
        <f>IF(M4636="R",VLOOKUP(D4636,'Routes and Directions'!$A$2:$D$283,3,FALSE),VLOOKUP(D4636,'Routes and Directions'!$A$2:$D$283,4,FALSE))</f>
        <v>SB</v>
      </c>
      <c r="G4636" s="646" t="s">
        <v>121</v>
      </c>
      <c r="H4636" s="646">
        <v>9.5399999999999991</v>
      </c>
      <c r="I4636" s="646">
        <v>10.419</v>
      </c>
      <c r="K4636" s="646">
        <v>6.3390000000000004</v>
      </c>
      <c r="L4636" s="646">
        <v>7.218</v>
      </c>
      <c r="M4636" s="646" t="s">
        <v>121</v>
      </c>
      <c r="N4636" s="657" t="s">
        <v>115</v>
      </c>
      <c r="O4636" s="646" t="s">
        <v>565</v>
      </c>
    </row>
    <row r="4637" spans="1:15">
      <c r="A4637" s="647">
        <v>4636</v>
      </c>
      <c r="B4637" s="647">
        <v>3720</v>
      </c>
      <c r="C4637" s="646" t="s">
        <v>217</v>
      </c>
      <c r="D4637" s="646">
        <v>115</v>
      </c>
      <c r="F4637" s="654" t="str">
        <f>IF(M4637="R",VLOOKUP(D4637,'Routes and Directions'!$A$2:$D$283,3,FALSE),VLOOKUP(D4637,'Routes and Directions'!$A$2:$D$283,4,FALSE))</f>
        <v>SB</v>
      </c>
      <c r="G4637" s="646" t="s">
        <v>121</v>
      </c>
      <c r="H4637" s="646">
        <v>10.419</v>
      </c>
      <c r="I4637" s="646">
        <v>11.395</v>
      </c>
      <c r="K4637" s="646">
        <v>7.218</v>
      </c>
      <c r="L4637" s="646">
        <v>8.1940000000000008</v>
      </c>
      <c r="M4637" s="646" t="s">
        <v>121</v>
      </c>
      <c r="N4637" s="657" t="s">
        <v>123</v>
      </c>
      <c r="O4637" s="646" t="s">
        <v>565</v>
      </c>
    </row>
    <row r="4638" spans="1:15">
      <c r="A4638" s="647">
        <v>4637</v>
      </c>
      <c r="B4638" s="647">
        <v>6120</v>
      </c>
      <c r="C4638" s="646" t="s">
        <v>217</v>
      </c>
      <c r="D4638" s="646">
        <v>115</v>
      </c>
      <c r="F4638" s="654" t="str">
        <f>IF(M4638="R",VLOOKUP(D4638,'Routes and Directions'!$A$2:$D$283,3,FALSE),VLOOKUP(D4638,'Routes and Directions'!$A$2:$D$283,4,FALSE))</f>
        <v>SB</v>
      </c>
      <c r="H4638" s="646">
        <v>9.5399999999999991</v>
      </c>
      <c r="I4638" s="646">
        <v>21.17</v>
      </c>
      <c r="K4638" s="646">
        <v>8.1940000000000008</v>
      </c>
      <c r="L4638" s="646">
        <v>19.824000000000002</v>
      </c>
      <c r="M4638" s="646" t="s">
        <v>121</v>
      </c>
      <c r="N4638" s="657" t="s">
        <v>115</v>
      </c>
      <c r="O4638" s="646" t="s">
        <v>565</v>
      </c>
    </row>
    <row r="4639" spans="1:15">
      <c r="A4639" s="647">
        <v>4638</v>
      </c>
      <c r="B4639" s="647">
        <v>9520</v>
      </c>
      <c r="C4639" s="646" t="s">
        <v>217</v>
      </c>
      <c r="D4639" s="646">
        <v>115</v>
      </c>
      <c r="F4639" s="654" t="str">
        <f>IF(M4639="R",VLOOKUP(D4639,'Routes and Directions'!$A$2:$D$283,3,FALSE),VLOOKUP(D4639,'Routes and Directions'!$A$2:$D$283,4,FALSE))</f>
        <v>SB</v>
      </c>
      <c r="H4639" s="646">
        <v>21.18</v>
      </c>
      <c r="I4639" s="646">
        <v>35.234999999999999</v>
      </c>
      <c r="K4639" s="646">
        <v>19.824000000000002</v>
      </c>
      <c r="L4639" s="646">
        <v>33.878999999999998</v>
      </c>
      <c r="M4639" s="646" t="s">
        <v>121</v>
      </c>
      <c r="N4639" s="657" t="s">
        <v>115</v>
      </c>
      <c r="O4639" s="646" t="s">
        <v>565</v>
      </c>
    </row>
    <row r="4640" spans="1:15">
      <c r="A4640" s="647">
        <v>4639</v>
      </c>
      <c r="B4640" s="647">
        <v>100</v>
      </c>
      <c r="C4640" s="646" t="s">
        <v>191</v>
      </c>
      <c r="D4640" s="646">
        <v>116</v>
      </c>
      <c r="F4640" s="654" t="str">
        <f>IF(M4640="R",VLOOKUP(D4640,'Routes and Directions'!$A$2:$D$283,3,FALSE),VLOOKUP(D4640,'Routes and Directions'!$A$2:$D$283,4,FALSE))</f>
        <v>EB</v>
      </c>
      <c r="H4640" s="646">
        <v>0</v>
      </c>
      <c r="I4640" s="646">
        <v>5.41</v>
      </c>
      <c r="K4640" s="646">
        <v>0</v>
      </c>
      <c r="L4640" s="646">
        <v>5.41</v>
      </c>
      <c r="M4640" s="646" t="s">
        <v>118</v>
      </c>
      <c r="N4640" s="657" t="s">
        <v>115</v>
      </c>
      <c r="O4640" s="646" t="s">
        <v>566</v>
      </c>
    </row>
    <row r="4641" spans="1:15">
      <c r="A4641" s="647">
        <v>4640</v>
      </c>
      <c r="B4641" s="647">
        <v>1060</v>
      </c>
      <c r="C4641" s="646" t="s">
        <v>191</v>
      </c>
      <c r="D4641" s="646">
        <v>116</v>
      </c>
      <c r="F4641" s="654" t="str">
        <f>IF(M4641="R",VLOOKUP(D4641,'Routes and Directions'!$A$2:$D$283,3,FALSE),VLOOKUP(D4641,'Routes and Directions'!$A$2:$D$283,4,FALSE))</f>
        <v>EB</v>
      </c>
      <c r="G4641" s="646" t="s">
        <v>118</v>
      </c>
      <c r="H4641" s="646">
        <v>5.41</v>
      </c>
      <c r="I4641" s="646">
        <v>6.734</v>
      </c>
      <c r="K4641" s="646">
        <v>5.41</v>
      </c>
      <c r="L4641" s="646">
        <v>6.734</v>
      </c>
      <c r="M4641" s="646" t="s">
        <v>118</v>
      </c>
      <c r="N4641" s="657" t="s">
        <v>115</v>
      </c>
      <c r="O4641" s="646" t="s">
        <v>566</v>
      </c>
    </row>
    <row r="4642" spans="1:15">
      <c r="A4642" s="647">
        <v>4641</v>
      </c>
      <c r="B4642" s="647">
        <v>1210</v>
      </c>
      <c r="C4642" s="646" t="s">
        <v>191</v>
      </c>
      <c r="D4642" s="646">
        <v>116</v>
      </c>
      <c r="F4642" s="654" t="str">
        <f>IF(M4642="R",VLOOKUP(D4642,'Routes and Directions'!$A$2:$D$283,3,FALSE),VLOOKUP(D4642,'Routes and Directions'!$A$2:$D$283,4,FALSE))</f>
        <v>EB</v>
      </c>
      <c r="H4642" s="646">
        <v>6.867</v>
      </c>
      <c r="I4642" s="646">
        <v>11.164</v>
      </c>
      <c r="K4642" s="646">
        <v>6.734</v>
      </c>
      <c r="L4642" s="646">
        <v>11.031000000000001</v>
      </c>
      <c r="M4642" s="646" t="s">
        <v>118</v>
      </c>
      <c r="N4642" s="657" t="s">
        <v>115</v>
      </c>
      <c r="O4642" s="646" t="s">
        <v>566</v>
      </c>
    </row>
    <row r="4643" spans="1:15">
      <c r="A4643" s="647">
        <v>4642</v>
      </c>
      <c r="B4643" s="647">
        <v>1210</v>
      </c>
      <c r="C4643" s="646" t="s">
        <v>191</v>
      </c>
      <c r="D4643" s="646">
        <v>116</v>
      </c>
      <c r="F4643" s="654" t="str">
        <f>IF(M4643="R",VLOOKUP(D4643,'Routes and Directions'!$A$2:$D$283,3,FALSE),VLOOKUP(D4643,'Routes and Directions'!$A$2:$D$283,4,FALSE))</f>
        <v>EB</v>
      </c>
      <c r="H4643" s="646">
        <v>11.164</v>
      </c>
      <c r="I4643" s="646">
        <v>11.198</v>
      </c>
      <c r="K4643" s="646">
        <v>11.031000000000001</v>
      </c>
      <c r="L4643" s="646">
        <v>11.065</v>
      </c>
      <c r="M4643" s="646" t="s">
        <v>118</v>
      </c>
      <c r="N4643" s="657" t="s">
        <v>123</v>
      </c>
      <c r="O4643" s="646" t="s">
        <v>566</v>
      </c>
    </row>
    <row r="4644" spans="1:15">
      <c r="A4644" s="647">
        <v>4643</v>
      </c>
      <c r="B4644" s="647">
        <v>1210</v>
      </c>
      <c r="C4644" s="646" t="s">
        <v>191</v>
      </c>
      <c r="D4644" s="646">
        <v>116</v>
      </c>
      <c r="F4644" s="654" t="str">
        <f>IF(M4644="R",VLOOKUP(D4644,'Routes and Directions'!$A$2:$D$283,3,FALSE),VLOOKUP(D4644,'Routes and Directions'!$A$2:$D$283,4,FALSE))</f>
        <v>EB</v>
      </c>
      <c r="H4644" s="646">
        <v>11.198</v>
      </c>
      <c r="I4644" s="646">
        <v>11.62</v>
      </c>
      <c r="K4644" s="646">
        <v>11.065</v>
      </c>
      <c r="L4644" s="646">
        <v>11.487</v>
      </c>
      <c r="M4644" s="646" t="s">
        <v>118</v>
      </c>
      <c r="N4644" s="657" t="s">
        <v>115</v>
      </c>
      <c r="O4644" s="646" t="s">
        <v>566</v>
      </c>
    </row>
    <row r="4645" spans="1:15">
      <c r="A4645" s="647">
        <v>4644</v>
      </c>
      <c r="B4645" s="647">
        <v>1210</v>
      </c>
      <c r="C4645" s="646" t="s">
        <v>191</v>
      </c>
      <c r="D4645" s="646">
        <v>116</v>
      </c>
      <c r="F4645" s="654" t="str">
        <f>IF(M4645="R",VLOOKUP(D4645,'Routes and Directions'!$A$2:$D$283,3,FALSE),VLOOKUP(D4645,'Routes and Directions'!$A$2:$D$283,4,FALSE))</f>
        <v>EB</v>
      </c>
      <c r="H4645" s="646">
        <v>11.62</v>
      </c>
      <c r="I4645" s="646">
        <v>11.98</v>
      </c>
      <c r="K4645" s="646">
        <v>11.487</v>
      </c>
      <c r="L4645" s="646">
        <v>11.847</v>
      </c>
      <c r="M4645" s="646" t="s">
        <v>118</v>
      </c>
      <c r="N4645" s="657" t="s">
        <v>123</v>
      </c>
      <c r="O4645" s="646" t="s">
        <v>566</v>
      </c>
    </row>
    <row r="4646" spans="1:15">
      <c r="A4646" s="647">
        <v>4645</v>
      </c>
      <c r="B4646" s="647">
        <v>1210</v>
      </c>
      <c r="C4646" s="646" t="s">
        <v>191</v>
      </c>
      <c r="D4646" s="646">
        <v>116</v>
      </c>
      <c r="F4646" s="654" t="str">
        <f>IF(M4646="R",VLOOKUP(D4646,'Routes and Directions'!$A$2:$D$283,3,FALSE),VLOOKUP(D4646,'Routes and Directions'!$A$2:$D$283,4,FALSE))</f>
        <v>EB</v>
      </c>
      <c r="H4646" s="646">
        <v>11.98</v>
      </c>
      <c r="I4646" s="646">
        <v>12.022</v>
      </c>
      <c r="K4646" s="646">
        <v>11.847</v>
      </c>
      <c r="L4646" s="646">
        <v>11.888999999999999</v>
      </c>
      <c r="M4646" s="646" t="s">
        <v>118</v>
      </c>
      <c r="N4646" s="657" t="s">
        <v>115</v>
      </c>
      <c r="O4646" s="646" t="s">
        <v>566</v>
      </c>
    </row>
    <row r="4647" spans="1:15">
      <c r="A4647" s="647">
        <v>4646</v>
      </c>
      <c r="B4647" s="647">
        <v>3000</v>
      </c>
      <c r="C4647" s="646" t="s">
        <v>191</v>
      </c>
      <c r="D4647" s="646">
        <v>116</v>
      </c>
      <c r="F4647" s="654" t="str">
        <f>IF(M4647="R",VLOOKUP(D4647,'Routes and Directions'!$A$2:$D$283,3,FALSE),VLOOKUP(D4647,'Routes and Directions'!$A$2:$D$283,4,FALSE))</f>
        <v>EB</v>
      </c>
      <c r="G4647" s="646" t="s">
        <v>118</v>
      </c>
      <c r="H4647" s="646">
        <v>12.022</v>
      </c>
      <c r="I4647" s="646">
        <v>12.629</v>
      </c>
      <c r="K4647" s="646">
        <v>11.888999999999999</v>
      </c>
      <c r="L4647" s="646">
        <v>12.496</v>
      </c>
      <c r="M4647" s="646" t="s">
        <v>118</v>
      </c>
      <c r="N4647" s="657" t="s">
        <v>115</v>
      </c>
      <c r="O4647" s="646" t="s">
        <v>566</v>
      </c>
    </row>
    <row r="4648" spans="1:15">
      <c r="A4648" s="647">
        <v>4647</v>
      </c>
      <c r="B4648" s="647">
        <v>4000</v>
      </c>
      <c r="C4648" s="646" t="s">
        <v>191</v>
      </c>
      <c r="D4648" s="646">
        <v>116</v>
      </c>
      <c r="F4648" s="654" t="str">
        <f>IF(M4648="R",VLOOKUP(D4648,'Routes and Directions'!$A$2:$D$283,3,FALSE),VLOOKUP(D4648,'Routes and Directions'!$A$2:$D$283,4,FALSE))</f>
        <v>EB</v>
      </c>
      <c r="H4648" s="646">
        <v>12.561</v>
      </c>
      <c r="I4648" s="646">
        <v>22.113</v>
      </c>
      <c r="K4648" s="646">
        <v>12.496</v>
      </c>
      <c r="L4648" s="646">
        <v>22.047999999999998</v>
      </c>
      <c r="M4648" s="646" t="s">
        <v>118</v>
      </c>
      <c r="N4648" s="657" t="s">
        <v>115</v>
      </c>
      <c r="O4648" s="646" t="s">
        <v>566</v>
      </c>
    </row>
    <row r="4649" spans="1:15">
      <c r="A4649" s="647">
        <v>4648</v>
      </c>
      <c r="B4649" s="647">
        <v>5610</v>
      </c>
      <c r="C4649" s="646" t="s">
        <v>191</v>
      </c>
      <c r="D4649" s="646">
        <v>116</v>
      </c>
      <c r="F4649" s="654" t="str">
        <f>IF(M4649="R",VLOOKUP(D4649,'Routes and Directions'!$A$2:$D$283,3,FALSE),VLOOKUP(D4649,'Routes and Directions'!$A$2:$D$283,4,FALSE))</f>
        <v>EB</v>
      </c>
      <c r="G4649" s="646" t="s">
        <v>118</v>
      </c>
      <c r="H4649" s="646">
        <v>22.113</v>
      </c>
      <c r="I4649" s="646">
        <v>22.713000000000001</v>
      </c>
      <c r="K4649" s="646">
        <v>22.047999999999998</v>
      </c>
      <c r="L4649" s="646">
        <v>22.648</v>
      </c>
      <c r="M4649" s="646" t="s">
        <v>118</v>
      </c>
      <c r="N4649" s="657" t="s">
        <v>115</v>
      </c>
      <c r="O4649" s="646" t="s">
        <v>566</v>
      </c>
    </row>
    <row r="4650" spans="1:15">
      <c r="A4650" s="647">
        <v>4649</v>
      </c>
      <c r="B4650" s="647">
        <v>5720</v>
      </c>
      <c r="C4650" s="646" t="s">
        <v>191</v>
      </c>
      <c r="D4650" s="646">
        <v>116</v>
      </c>
      <c r="F4650" s="654" t="str">
        <f>IF(M4650="R",VLOOKUP(D4650,'Routes and Directions'!$A$2:$D$283,3,FALSE),VLOOKUP(D4650,'Routes and Directions'!$A$2:$D$283,4,FALSE))</f>
        <v>EB</v>
      </c>
      <c r="H4650" s="646">
        <v>22.84</v>
      </c>
      <c r="I4650" s="646">
        <v>23.34</v>
      </c>
      <c r="K4650" s="646">
        <v>22.648</v>
      </c>
      <c r="L4650" s="646">
        <v>23.148</v>
      </c>
      <c r="M4650" s="646" t="s">
        <v>118</v>
      </c>
      <c r="N4650" s="657" t="s">
        <v>115</v>
      </c>
      <c r="O4650" s="646" t="s">
        <v>566</v>
      </c>
    </row>
    <row r="4651" spans="1:15">
      <c r="A4651" s="647">
        <v>4650</v>
      </c>
      <c r="B4651" s="647">
        <v>6013</v>
      </c>
      <c r="C4651" s="646" t="s">
        <v>191</v>
      </c>
      <c r="D4651" s="646">
        <v>116</v>
      </c>
      <c r="F4651" s="654" t="str">
        <f>IF(M4651="R",VLOOKUP(D4651,'Routes and Directions'!$A$2:$D$283,3,FALSE),VLOOKUP(D4651,'Routes and Directions'!$A$2:$D$283,4,FALSE))</f>
        <v>EB</v>
      </c>
      <c r="G4651" s="646" t="s">
        <v>118</v>
      </c>
      <c r="H4651" s="646">
        <v>23.34</v>
      </c>
      <c r="I4651" s="646">
        <v>23.706</v>
      </c>
      <c r="K4651" s="646">
        <v>23.148</v>
      </c>
      <c r="L4651" s="646">
        <v>23.513999999999999</v>
      </c>
      <c r="M4651" s="646" t="s">
        <v>118</v>
      </c>
      <c r="N4651" s="657" t="s">
        <v>115</v>
      </c>
      <c r="O4651" s="646" t="s">
        <v>566</v>
      </c>
    </row>
    <row r="4652" spans="1:15">
      <c r="A4652" s="647">
        <v>4651</v>
      </c>
      <c r="B4652" s="647">
        <v>6025</v>
      </c>
      <c r="C4652" s="646" t="s">
        <v>191</v>
      </c>
      <c r="D4652" s="646">
        <v>116</v>
      </c>
      <c r="F4652" s="654" t="str">
        <f>IF(M4652="R",VLOOKUP(D4652,'Routes and Directions'!$A$2:$D$283,3,FALSE),VLOOKUP(D4652,'Routes and Directions'!$A$2:$D$283,4,FALSE))</f>
        <v>EB</v>
      </c>
      <c r="G4652" s="646" t="s">
        <v>118</v>
      </c>
      <c r="H4652" s="646">
        <v>23.706</v>
      </c>
      <c r="I4652" s="646">
        <v>24.231999999999999</v>
      </c>
      <c r="K4652" s="646">
        <v>23.513999999999999</v>
      </c>
      <c r="L4652" s="646">
        <v>24.04</v>
      </c>
      <c r="M4652" s="646" t="s">
        <v>118</v>
      </c>
      <c r="N4652" s="657" t="s">
        <v>123</v>
      </c>
      <c r="O4652" s="646" t="s">
        <v>566</v>
      </c>
    </row>
    <row r="4653" spans="1:15">
      <c r="A4653" s="647">
        <v>4652</v>
      </c>
      <c r="B4653" s="647">
        <v>6405</v>
      </c>
      <c r="C4653" s="646" t="s">
        <v>191</v>
      </c>
      <c r="D4653" s="646">
        <v>116</v>
      </c>
      <c r="F4653" s="654" t="str">
        <f>IF(M4653="R",VLOOKUP(D4653,'Routes and Directions'!$A$2:$D$283,3,FALSE),VLOOKUP(D4653,'Routes and Directions'!$A$2:$D$283,4,FALSE))</f>
        <v>EB</v>
      </c>
      <c r="H4653" s="646">
        <v>24.257000000000001</v>
      </c>
      <c r="I4653" s="646">
        <v>26.149000000000001</v>
      </c>
      <c r="K4653" s="646">
        <v>24.04</v>
      </c>
      <c r="L4653" s="646">
        <v>25.931999999999999</v>
      </c>
      <c r="M4653" s="646" t="s">
        <v>118</v>
      </c>
      <c r="N4653" s="657" t="s">
        <v>115</v>
      </c>
      <c r="O4653" s="646" t="s">
        <v>566</v>
      </c>
    </row>
    <row r="4654" spans="1:15">
      <c r="A4654" s="647">
        <v>4653</v>
      </c>
      <c r="B4654" s="647">
        <v>6405</v>
      </c>
      <c r="C4654" s="646" t="s">
        <v>191</v>
      </c>
      <c r="D4654" s="646">
        <v>116</v>
      </c>
      <c r="F4654" s="654" t="str">
        <f>IF(M4654="R",VLOOKUP(D4654,'Routes and Directions'!$A$2:$D$283,3,FALSE),VLOOKUP(D4654,'Routes and Directions'!$A$2:$D$283,4,FALSE))</f>
        <v>EB</v>
      </c>
      <c r="H4654" s="646">
        <v>26.149000000000001</v>
      </c>
      <c r="I4654" s="646">
        <v>26.498999999999999</v>
      </c>
      <c r="K4654" s="646">
        <v>25.931999999999999</v>
      </c>
      <c r="L4654" s="646">
        <v>26.282</v>
      </c>
      <c r="M4654" s="646" t="s">
        <v>118</v>
      </c>
      <c r="N4654" s="657" t="s">
        <v>123</v>
      </c>
      <c r="O4654" s="646" t="s">
        <v>566</v>
      </c>
    </row>
    <row r="4655" spans="1:15">
      <c r="A4655" s="647">
        <v>4654</v>
      </c>
      <c r="B4655" s="647">
        <v>6405</v>
      </c>
      <c r="C4655" s="646" t="s">
        <v>191</v>
      </c>
      <c r="D4655" s="646">
        <v>116</v>
      </c>
      <c r="F4655" s="654" t="str">
        <f>IF(M4655="R",VLOOKUP(D4655,'Routes and Directions'!$A$2:$D$283,3,FALSE),VLOOKUP(D4655,'Routes and Directions'!$A$2:$D$283,4,FALSE))</f>
        <v>EB</v>
      </c>
      <c r="H4655" s="646">
        <v>26.498999999999999</v>
      </c>
      <c r="I4655" s="646">
        <v>26.65</v>
      </c>
      <c r="K4655" s="646">
        <v>26.282</v>
      </c>
      <c r="L4655" s="646">
        <v>26.433</v>
      </c>
      <c r="M4655" s="646" t="s">
        <v>118</v>
      </c>
      <c r="N4655" s="657" t="s">
        <v>115</v>
      </c>
      <c r="O4655" s="646" t="s">
        <v>566</v>
      </c>
    </row>
    <row r="4656" spans="1:15">
      <c r="A4656" s="647">
        <v>4655</v>
      </c>
      <c r="B4656" s="647">
        <v>7590</v>
      </c>
      <c r="C4656" s="646" t="s">
        <v>191</v>
      </c>
      <c r="D4656" s="646">
        <v>116</v>
      </c>
      <c r="F4656" s="654" t="str">
        <f>IF(M4656="R",VLOOKUP(D4656,'Routes and Directions'!$A$2:$D$283,3,FALSE),VLOOKUP(D4656,'Routes and Directions'!$A$2:$D$283,4,FALSE))</f>
        <v>EB</v>
      </c>
      <c r="G4656" s="646" t="s">
        <v>118</v>
      </c>
      <c r="H4656" s="646">
        <v>26.65</v>
      </c>
      <c r="I4656" s="646">
        <v>27.3</v>
      </c>
      <c r="J4656" s="646" t="s">
        <v>118</v>
      </c>
      <c r="K4656" s="646">
        <v>26.433</v>
      </c>
      <c r="L4656" s="646">
        <v>27.082999999999998</v>
      </c>
      <c r="M4656" s="646" t="s">
        <v>118</v>
      </c>
      <c r="N4656" s="657" t="s">
        <v>118</v>
      </c>
      <c r="O4656" s="646" t="s">
        <v>566</v>
      </c>
    </row>
    <row r="4657" spans="1:15">
      <c r="A4657" s="647">
        <v>4656</v>
      </c>
      <c r="B4657" s="647">
        <v>8300</v>
      </c>
      <c r="C4657" s="646" t="s">
        <v>191</v>
      </c>
      <c r="D4657" s="646">
        <v>116</v>
      </c>
      <c r="F4657" s="654" t="str">
        <f>IF(M4657="R",VLOOKUP(D4657,'Routes and Directions'!$A$2:$D$283,3,FALSE),VLOOKUP(D4657,'Routes and Directions'!$A$2:$D$283,4,FALSE))</f>
        <v>EB</v>
      </c>
      <c r="H4657" s="646">
        <v>27.3</v>
      </c>
      <c r="I4657" s="646">
        <v>27.803000000000001</v>
      </c>
      <c r="K4657" s="646">
        <v>27.082999999999998</v>
      </c>
      <c r="L4657" s="646">
        <v>27.585999999999999</v>
      </c>
      <c r="M4657" s="646" t="s">
        <v>118</v>
      </c>
      <c r="N4657" s="657" t="s">
        <v>123</v>
      </c>
      <c r="O4657" s="646" t="s">
        <v>566</v>
      </c>
    </row>
    <row r="4658" spans="1:15">
      <c r="A4658" s="647">
        <v>4657</v>
      </c>
      <c r="B4658" s="647">
        <v>8300</v>
      </c>
      <c r="C4658" s="646" t="s">
        <v>191</v>
      </c>
      <c r="D4658" s="646">
        <v>116</v>
      </c>
      <c r="F4658" s="654" t="str">
        <f>IF(M4658="R",VLOOKUP(D4658,'Routes and Directions'!$A$2:$D$283,3,FALSE),VLOOKUP(D4658,'Routes and Directions'!$A$2:$D$283,4,FALSE))</f>
        <v>EB</v>
      </c>
      <c r="H4658" s="646">
        <v>27.803000000000001</v>
      </c>
      <c r="I4658" s="646">
        <v>34.878999999999998</v>
      </c>
      <c r="K4658" s="646">
        <v>27.585999999999999</v>
      </c>
      <c r="L4658" s="646">
        <v>34.661999999999999</v>
      </c>
      <c r="M4658" s="646" t="s">
        <v>118</v>
      </c>
      <c r="N4658" s="657" t="s">
        <v>115</v>
      </c>
      <c r="O4658" s="646" t="s">
        <v>566</v>
      </c>
    </row>
    <row r="4659" spans="1:15">
      <c r="A4659" s="647">
        <v>4658</v>
      </c>
      <c r="B4659" s="647">
        <v>8300</v>
      </c>
      <c r="C4659" s="646" t="s">
        <v>191</v>
      </c>
      <c r="D4659" s="646">
        <v>116</v>
      </c>
      <c r="F4659" s="654" t="str">
        <f>IF(M4659="R",VLOOKUP(D4659,'Routes and Directions'!$A$2:$D$283,3,FALSE),VLOOKUP(D4659,'Routes and Directions'!$A$2:$D$283,4,FALSE))</f>
        <v>EB</v>
      </c>
      <c r="H4659" s="646">
        <v>34.878999999999998</v>
      </c>
      <c r="I4659" s="646">
        <v>35.03</v>
      </c>
      <c r="K4659" s="646">
        <v>34.661999999999999</v>
      </c>
      <c r="L4659" s="646">
        <v>34.813000000000002</v>
      </c>
      <c r="M4659" s="646" t="s">
        <v>118</v>
      </c>
      <c r="N4659" s="657" t="s">
        <v>123</v>
      </c>
      <c r="O4659" s="646" t="s">
        <v>566</v>
      </c>
    </row>
    <row r="4660" spans="1:15">
      <c r="A4660" s="647">
        <v>4659</v>
      </c>
      <c r="B4660" s="647">
        <v>11400</v>
      </c>
      <c r="C4660" s="646" t="s">
        <v>191</v>
      </c>
      <c r="D4660" s="646">
        <v>116</v>
      </c>
      <c r="F4660" s="654" t="str">
        <f>IF(M4660="R",VLOOKUP(D4660,'Routes and Directions'!$A$2:$D$283,3,FALSE),VLOOKUP(D4660,'Routes and Directions'!$A$2:$D$283,4,FALSE))</f>
        <v>EB</v>
      </c>
      <c r="H4660" s="646">
        <v>35.04</v>
      </c>
      <c r="I4660" s="646">
        <v>46.755000000000003</v>
      </c>
      <c r="K4660" s="646">
        <v>34.813000000000002</v>
      </c>
      <c r="L4660" s="646">
        <v>46.527999999999999</v>
      </c>
      <c r="M4660" s="646" t="s">
        <v>118</v>
      </c>
      <c r="N4660" s="657" t="s">
        <v>115</v>
      </c>
      <c r="O4660" s="646" t="s">
        <v>566</v>
      </c>
    </row>
    <row r="4661" spans="1:15">
      <c r="A4661" s="647">
        <v>4660</v>
      </c>
      <c r="B4661" s="647">
        <v>100</v>
      </c>
      <c r="C4661" s="646" t="s">
        <v>191</v>
      </c>
      <c r="D4661" s="646">
        <v>116</v>
      </c>
      <c r="F4661" s="654" t="str">
        <f>IF(M4661="R",VLOOKUP(D4661,'Routes and Directions'!$A$2:$D$283,3,FALSE),VLOOKUP(D4661,'Routes and Directions'!$A$2:$D$283,4,FALSE))</f>
        <v>WB</v>
      </c>
      <c r="H4661" s="646">
        <v>0</v>
      </c>
      <c r="I4661" s="646">
        <v>5.41</v>
      </c>
      <c r="K4661" s="646">
        <v>0</v>
      </c>
      <c r="L4661" s="646">
        <v>5.41</v>
      </c>
      <c r="M4661" s="646" t="s">
        <v>121</v>
      </c>
      <c r="N4661" s="657" t="s">
        <v>115</v>
      </c>
      <c r="O4661" s="646" t="s">
        <v>567</v>
      </c>
    </row>
    <row r="4662" spans="1:15">
      <c r="A4662" s="647">
        <v>4661</v>
      </c>
      <c r="B4662" s="647">
        <v>1060</v>
      </c>
      <c r="C4662" s="646" t="s">
        <v>191</v>
      </c>
      <c r="D4662" s="646">
        <v>116</v>
      </c>
      <c r="F4662" s="654" t="str">
        <f>IF(M4662="R",VLOOKUP(D4662,'Routes and Directions'!$A$2:$D$283,3,FALSE),VLOOKUP(D4662,'Routes and Directions'!$A$2:$D$283,4,FALSE))</f>
        <v>WB</v>
      </c>
      <c r="G4662" s="646" t="s">
        <v>118</v>
      </c>
      <c r="H4662" s="646">
        <v>5.41</v>
      </c>
      <c r="I4662" s="646">
        <v>6.734</v>
      </c>
      <c r="K4662" s="646">
        <v>5.41</v>
      </c>
      <c r="L4662" s="646">
        <v>6.734</v>
      </c>
      <c r="M4662" s="646" t="s">
        <v>121</v>
      </c>
      <c r="N4662" s="657" t="s">
        <v>115</v>
      </c>
      <c r="O4662" s="646" t="s">
        <v>567</v>
      </c>
    </row>
    <row r="4663" spans="1:15">
      <c r="A4663" s="647">
        <v>4662</v>
      </c>
      <c r="B4663" s="647">
        <v>1210</v>
      </c>
      <c r="C4663" s="646" t="s">
        <v>191</v>
      </c>
      <c r="D4663" s="646">
        <v>116</v>
      </c>
      <c r="F4663" s="654" t="str">
        <f>IF(M4663="R",VLOOKUP(D4663,'Routes and Directions'!$A$2:$D$283,3,FALSE),VLOOKUP(D4663,'Routes and Directions'!$A$2:$D$283,4,FALSE))</f>
        <v>WB</v>
      </c>
      <c r="H4663" s="646">
        <v>6.867</v>
      </c>
      <c r="I4663" s="646">
        <v>11.164</v>
      </c>
      <c r="K4663" s="646">
        <v>6.734</v>
      </c>
      <c r="L4663" s="646">
        <v>11.031000000000001</v>
      </c>
      <c r="M4663" s="646" t="s">
        <v>121</v>
      </c>
      <c r="N4663" s="657" t="s">
        <v>115</v>
      </c>
      <c r="O4663" s="646" t="s">
        <v>567</v>
      </c>
    </row>
    <row r="4664" spans="1:15">
      <c r="A4664" s="647">
        <v>4663</v>
      </c>
      <c r="B4664" s="647">
        <v>1210</v>
      </c>
      <c r="C4664" s="646" t="s">
        <v>191</v>
      </c>
      <c r="D4664" s="646">
        <v>116</v>
      </c>
      <c r="F4664" s="654" t="str">
        <f>IF(M4664="R",VLOOKUP(D4664,'Routes and Directions'!$A$2:$D$283,3,FALSE),VLOOKUP(D4664,'Routes and Directions'!$A$2:$D$283,4,FALSE))</f>
        <v>WB</v>
      </c>
      <c r="H4664" s="646">
        <v>11.164</v>
      </c>
      <c r="I4664" s="646">
        <v>11.198</v>
      </c>
      <c r="K4664" s="646">
        <v>11.031000000000001</v>
      </c>
      <c r="L4664" s="646">
        <v>11.065</v>
      </c>
      <c r="M4664" s="646" t="s">
        <v>121</v>
      </c>
      <c r="N4664" s="657" t="s">
        <v>123</v>
      </c>
      <c r="O4664" s="646" t="s">
        <v>567</v>
      </c>
    </row>
    <row r="4665" spans="1:15">
      <c r="A4665" s="647">
        <v>4664</v>
      </c>
      <c r="B4665" s="647">
        <v>1210</v>
      </c>
      <c r="C4665" s="646" t="s">
        <v>191</v>
      </c>
      <c r="D4665" s="646">
        <v>116</v>
      </c>
      <c r="F4665" s="654" t="str">
        <f>IF(M4665="R",VLOOKUP(D4665,'Routes and Directions'!$A$2:$D$283,3,FALSE),VLOOKUP(D4665,'Routes and Directions'!$A$2:$D$283,4,FALSE))</f>
        <v>WB</v>
      </c>
      <c r="H4665" s="646">
        <v>11.198</v>
      </c>
      <c r="I4665" s="646">
        <v>11.62</v>
      </c>
      <c r="K4665" s="646">
        <v>11.065</v>
      </c>
      <c r="L4665" s="646">
        <v>11.487</v>
      </c>
      <c r="M4665" s="646" t="s">
        <v>121</v>
      </c>
      <c r="N4665" s="657" t="s">
        <v>115</v>
      </c>
      <c r="O4665" s="646" t="s">
        <v>567</v>
      </c>
    </row>
    <row r="4666" spans="1:15">
      <c r="A4666" s="647">
        <v>4665</v>
      </c>
      <c r="B4666" s="647">
        <v>1210</v>
      </c>
      <c r="C4666" s="646" t="s">
        <v>191</v>
      </c>
      <c r="D4666" s="646">
        <v>116</v>
      </c>
      <c r="F4666" s="654" t="str">
        <f>IF(M4666="R",VLOOKUP(D4666,'Routes and Directions'!$A$2:$D$283,3,FALSE),VLOOKUP(D4666,'Routes and Directions'!$A$2:$D$283,4,FALSE))</f>
        <v>WB</v>
      </c>
      <c r="H4666" s="646">
        <v>11.62</v>
      </c>
      <c r="I4666" s="646">
        <v>11.98</v>
      </c>
      <c r="K4666" s="646">
        <v>11.487</v>
      </c>
      <c r="L4666" s="646">
        <v>11.847</v>
      </c>
      <c r="M4666" s="646" t="s">
        <v>121</v>
      </c>
      <c r="N4666" s="657" t="s">
        <v>123</v>
      </c>
      <c r="O4666" s="646" t="s">
        <v>567</v>
      </c>
    </row>
    <row r="4667" spans="1:15">
      <c r="A4667" s="647">
        <v>4666</v>
      </c>
      <c r="B4667" s="647">
        <v>1210</v>
      </c>
      <c r="C4667" s="646" t="s">
        <v>191</v>
      </c>
      <c r="D4667" s="646">
        <v>116</v>
      </c>
      <c r="F4667" s="654" t="str">
        <f>IF(M4667="R",VLOOKUP(D4667,'Routes and Directions'!$A$2:$D$283,3,FALSE),VLOOKUP(D4667,'Routes and Directions'!$A$2:$D$283,4,FALSE))</f>
        <v>WB</v>
      </c>
      <c r="H4667" s="646">
        <v>11.98</v>
      </c>
      <c r="I4667" s="646">
        <v>12.022</v>
      </c>
      <c r="K4667" s="646">
        <v>11.847</v>
      </c>
      <c r="L4667" s="646">
        <v>11.888999999999999</v>
      </c>
      <c r="M4667" s="646" t="s">
        <v>121</v>
      </c>
      <c r="N4667" s="657" t="s">
        <v>115</v>
      </c>
      <c r="O4667" s="646" t="s">
        <v>567</v>
      </c>
    </row>
    <row r="4668" spans="1:15">
      <c r="A4668" s="647">
        <v>4667</v>
      </c>
      <c r="B4668" s="647">
        <v>3000</v>
      </c>
      <c r="C4668" s="646" t="s">
        <v>191</v>
      </c>
      <c r="D4668" s="646">
        <v>116</v>
      </c>
      <c r="F4668" s="654" t="str">
        <f>IF(M4668="R",VLOOKUP(D4668,'Routes and Directions'!$A$2:$D$283,3,FALSE),VLOOKUP(D4668,'Routes and Directions'!$A$2:$D$283,4,FALSE))</f>
        <v>WB</v>
      </c>
      <c r="G4668" s="646" t="s">
        <v>118</v>
      </c>
      <c r="H4668" s="646">
        <v>12.022</v>
      </c>
      <c r="I4668" s="646">
        <v>12.629</v>
      </c>
      <c r="K4668" s="646">
        <v>11.888999999999999</v>
      </c>
      <c r="L4668" s="646">
        <v>12.496</v>
      </c>
      <c r="M4668" s="646" t="s">
        <v>121</v>
      </c>
      <c r="N4668" s="657" t="s">
        <v>115</v>
      </c>
      <c r="O4668" s="646" t="s">
        <v>567</v>
      </c>
    </row>
    <row r="4669" spans="1:15">
      <c r="A4669" s="647">
        <v>4668</v>
      </c>
      <c r="B4669" s="647">
        <v>4000</v>
      </c>
      <c r="C4669" s="646" t="s">
        <v>191</v>
      </c>
      <c r="D4669" s="646">
        <v>116</v>
      </c>
      <c r="F4669" s="654" t="str">
        <f>IF(M4669="R",VLOOKUP(D4669,'Routes and Directions'!$A$2:$D$283,3,FALSE),VLOOKUP(D4669,'Routes and Directions'!$A$2:$D$283,4,FALSE))</f>
        <v>WB</v>
      </c>
      <c r="H4669" s="646">
        <v>12.561</v>
      </c>
      <c r="I4669" s="646">
        <v>22.113</v>
      </c>
      <c r="K4669" s="646">
        <v>12.496</v>
      </c>
      <c r="L4669" s="646">
        <v>22.047999999999998</v>
      </c>
      <c r="M4669" s="646" t="s">
        <v>121</v>
      </c>
      <c r="N4669" s="657" t="s">
        <v>115</v>
      </c>
      <c r="O4669" s="646" t="s">
        <v>567</v>
      </c>
    </row>
    <row r="4670" spans="1:15">
      <c r="A4670" s="647">
        <v>4669</v>
      </c>
      <c r="B4670" s="647">
        <v>5610</v>
      </c>
      <c r="C4670" s="646" t="s">
        <v>191</v>
      </c>
      <c r="D4670" s="646">
        <v>116</v>
      </c>
      <c r="F4670" s="654" t="str">
        <f>IF(M4670="R",VLOOKUP(D4670,'Routes and Directions'!$A$2:$D$283,3,FALSE),VLOOKUP(D4670,'Routes and Directions'!$A$2:$D$283,4,FALSE))</f>
        <v>WB</v>
      </c>
      <c r="G4670" s="646" t="s">
        <v>118</v>
      </c>
      <c r="H4670" s="646">
        <v>22.113</v>
      </c>
      <c r="I4670" s="646">
        <v>22.713000000000001</v>
      </c>
      <c r="K4670" s="646">
        <v>22.047999999999998</v>
      </c>
      <c r="L4670" s="646">
        <v>22.648</v>
      </c>
      <c r="M4670" s="646" t="s">
        <v>121</v>
      </c>
      <c r="N4670" s="657" t="s">
        <v>115</v>
      </c>
      <c r="O4670" s="646" t="s">
        <v>567</v>
      </c>
    </row>
    <row r="4671" spans="1:15">
      <c r="A4671" s="647">
        <v>4670</v>
      </c>
      <c r="B4671" s="647">
        <v>5720</v>
      </c>
      <c r="C4671" s="646" t="s">
        <v>191</v>
      </c>
      <c r="D4671" s="646">
        <v>116</v>
      </c>
      <c r="F4671" s="654" t="str">
        <f>IF(M4671="R",VLOOKUP(D4671,'Routes and Directions'!$A$2:$D$283,3,FALSE),VLOOKUP(D4671,'Routes and Directions'!$A$2:$D$283,4,FALSE))</f>
        <v>WB</v>
      </c>
      <c r="H4671" s="646">
        <v>22.84</v>
      </c>
      <c r="I4671" s="646">
        <v>23.34</v>
      </c>
      <c r="K4671" s="646">
        <v>22.648</v>
      </c>
      <c r="L4671" s="646">
        <v>23.148</v>
      </c>
      <c r="M4671" s="646" t="s">
        <v>121</v>
      </c>
      <c r="N4671" s="657" t="s">
        <v>115</v>
      </c>
      <c r="O4671" s="646" t="s">
        <v>567</v>
      </c>
    </row>
    <row r="4672" spans="1:15">
      <c r="A4672" s="647">
        <v>4671</v>
      </c>
      <c r="B4672" s="647">
        <v>6013</v>
      </c>
      <c r="C4672" s="646" t="s">
        <v>191</v>
      </c>
      <c r="D4672" s="646">
        <v>116</v>
      </c>
      <c r="F4672" s="654" t="str">
        <f>IF(M4672="R",VLOOKUP(D4672,'Routes and Directions'!$A$2:$D$283,3,FALSE),VLOOKUP(D4672,'Routes and Directions'!$A$2:$D$283,4,FALSE))</f>
        <v>WB</v>
      </c>
      <c r="G4672" s="646" t="s">
        <v>118</v>
      </c>
      <c r="H4672" s="646">
        <v>23.34</v>
      </c>
      <c r="I4672" s="646">
        <v>23.706</v>
      </c>
      <c r="K4672" s="646">
        <v>23.148</v>
      </c>
      <c r="L4672" s="646">
        <v>23.513999999999999</v>
      </c>
      <c r="M4672" s="646" t="s">
        <v>121</v>
      </c>
      <c r="N4672" s="657" t="s">
        <v>115</v>
      </c>
      <c r="O4672" s="646" t="s">
        <v>567</v>
      </c>
    </row>
    <row r="4673" spans="1:15">
      <c r="A4673" s="647">
        <v>4672</v>
      </c>
      <c r="B4673" s="647">
        <v>6025</v>
      </c>
      <c r="C4673" s="646" t="s">
        <v>191</v>
      </c>
      <c r="D4673" s="646">
        <v>116</v>
      </c>
      <c r="F4673" s="654" t="str">
        <f>IF(M4673="R",VLOOKUP(D4673,'Routes and Directions'!$A$2:$D$283,3,FALSE),VLOOKUP(D4673,'Routes and Directions'!$A$2:$D$283,4,FALSE))</f>
        <v>WB</v>
      </c>
      <c r="G4673" s="646" t="s">
        <v>118</v>
      </c>
      <c r="H4673" s="646">
        <v>23.706</v>
      </c>
      <c r="I4673" s="646">
        <v>24.231999999999999</v>
      </c>
      <c r="K4673" s="646">
        <v>23.513999999999999</v>
      </c>
      <c r="L4673" s="646">
        <v>24.04</v>
      </c>
      <c r="M4673" s="646" t="s">
        <v>121</v>
      </c>
      <c r="N4673" s="657" t="s">
        <v>123</v>
      </c>
      <c r="O4673" s="646" t="s">
        <v>567</v>
      </c>
    </row>
    <row r="4674" spans="1:15">
      <c r="A4674" s="647">
        <v>4673</v>
      </c>
      <c r="B4674" s="647">
        <v>6405</v>
      </c>
      <c r="C4674" s="646" t="s">
        <v>191</v>
      </c>
      <c r="D4674" s="646">
        <v>116</v>
      </c>
      <c r="F4674" s="654" t="str">
        <f>IF(M4674="R",VLOOKUP(D4674,'Routes and Directions'!$A$2:$D$283,3,FALSE),VLOOKUP(D4674,'Routes and Directions'!$A$2:$D$283,4,FALSE))</f>
        <v>WB</v>
      </c>
      <c r="H4674" s="646">
        <v>24.257000000000001</v>
      </c>
      <c r="I4674" s="646">
        <v>26.149000000000001</v>
      </c>
      <c r="K4674" s="646">
        <v>24.04</v>
      </c>
      <c r="L4674" s="646">
        <v>25.931999999999999</v>
      </c>
      <c r="M4674" s="646" t="s">
        <v>121</v>
      </c>
      <c r="N4674" s="657" t="s">
        <v>115</v>
      </c>
      <c r="O4674" s="646" t="s">
        <v>567</v>
      </c>
    </row>
    <row r="4675" spans="1:15">
      <c r="A4675" s="647">
        <v>4674</v>
      </c>
      <c r="B4675" s="647">
        <v>6405</v>
      </c>
      <c r="C4675" s="646" t="s">
        <v>191</v>
      </c>
      <c r="D4675" s="646">
        <v>116</v>
      </c>
      <c r="F4675" s="654" t="str">
        <f>IF(M4675="R",VLOOKUP(D4675,'Routes and Directions'!$A$2:$D$283,3,FALSE),VLOOKUP(D4675,'Routes and Directions'!$A$2:$D$283,4,FALSE))</f>
        <v>WB</v>
      </c>
      <c r="H4675" s="646">
        <v>26.149000000000001</v>
      </c>
      <c r="I4675" s="646">
        <v>26.498999999999999</v>
      </c>
      <c r="K4675" s="646">
        <v>25.931999999999999</v>
      </c>
      <c r="L4675" s="646">
        <v>26.282</v>
      </c>
      <c r="M4675" s="646" t="s">
        <v>121</v>
      </c>
      <c r="N4675" s="657" t="s">
        <v>123</v>
      </c>
      <c r="O4675" s="646" t="s">
        <v>567</v>
      </c>
    </row>
    <row r="4676" spans="1:15">
      <c r="A4676" s="647">
        <v>4675</v>
      </c>
      <c r="B4676" s="647">
        <v>6405</v>
      </c>
      <c r="C4676" s="646" t="s">
        <v>191</v>
      </c>
      <c r="D4676" s="646">
        <v>116</v>
      </c>
      <c r="F4676" s="654" t="str">
        <f>IF(M4676="R",VLOOKUP(D4676,'Routes and Directions'!$A$2:$D$283,3,FALSE),VLOOKUP(D4676,'Routes and Directions'!$A$2:$D$283,4,FALSE))</f>
        <v>WB</v>
      </c>
      <c r="H4676" s="646">
        <v>26.498999999999999</v>
      </c>
      <c r="I4676" s="646">
        <v>26.65</v>
      </c>
      <c r="K4676" s="646">
        <v>26.282</v>
      </c>
      <c r="L4676" s="646">
        <v>26.433</v>
      </c>
      <c r="M4676" s="646" t="s">
        <v>121</v>
      </c>
      <c r="N4676" s="657" t="s">
        <v>115</v>
      </c>
      <c r="O4676" s="646" t="s">
        <v>567</v>
      </c>
    </row>
    <row r="4677" spans="1:15">
      <c r="A4677" s="647">
        <v>4676</v>
      </c>
      <c r="B4677" s="647">
        <v>7950</v>
      </c>
      <c r="C4677" s="646" t="s">
        <v>191</v>
      </c>
      <c r="D4677" s="646">
        <v>116</v>
      </c>
      <c r="F4677" s="654" t="str">
        <f>IF(M4677="R",VLOOKUP(D4677,'Routes and Directions'!$A$2:$D$283,3,FALSE),VLOOKUP(D4677,'Routes and Directions'!$A$2:$D$283,4,FALSE))</f>
        <v>WB</v>
      </c>
      <c r="G4677" s="646" t="s">
        <v>118</v>
      </c>
      <c r="H4677" s="646">
        <v>26.65</v>
      </c>
      <c r="I4677" s="646">
        <v>27.38</v>
      </c>
      <c r="J4677" s="646" t="s">
        <v>121</v>
      </c>
      <c r="K4677" s="646">
        <v>26.433</v>
      </c>
      <c r="L4677" s="646">
        <v>27.163</v>
      </c>
      <c r="M4677" s="646" t="s">
        <v>121</v>
      </c>
      <c r="N4677" s="657" t="s">
        <v>121</v>
      </c>
      <c r="O4677" s="646" t="s">
        <v>567</v>
      </c>
    </row>
    <row r="4678" spans="1:15">
      <c r="A4678" s="647">
        <v>4677</v>
      </c>
      <c r="B4678" s="647">
        <v>8300</v>
      </c>
      <c r="C4678" s="646" t="s">
        <v>191</v>
      </c>
      <c r="D4678" s="646">
        <v>116</v>
      </c>
      <c r="F4678" s="654" t="str">
        <f>IF(M4678="R",VLOOKUP(D4678,'Routes and Directions'!$A$2:$D$283,3,FALSE),VLOOKUP(D4678,'Routes and Directions'!$A$2:$D$283,4,FALSE))</f>
        <v>WB</v>
      </c>
      <c r="H4678" s="646">
        <v>27.3</v>
      </c>
      <c r="I4678" s="646">
        <v>27.803000000000001</v>
      </c>
      <c r="K4678" s="646">
        <v>27.163</v>
      </c>
      <c r="L4678" s="646">
        <v>27.666</v>
      </c>
      <c r="M4678" s="646" t="s">
        <v>121</v>
      </c>
      <c r="N4678" s="657" t="s">
        <v>123</v>
      </c>
      <c r="O4678" s="646" t="s">
        <v>567</v>
      </c>
    </row>
    <row r="4679" spans="1:15">
      <c r="A4679" s="647">
        <v>4678</v>
      </c>
      <c r="B4679" s="647">
        <v>8300</v>
      </c>
      <c r="C4679" s="646" t="s">
        <v>191</v>
      </c>
      <c r="D4679" s="646">
        <v>116</v>
      </c>
      <c r="F4679" s="654" t="str">
        <f>IF(M4679="R",VLOOKUP(D4679,'Routes and Directions'!$A$2:$D$283,3,FALSE),VLOOKUP(D4679,'Routes and Directions'!$A$2:$D$283,4,FALSE))</f>
        <v>WB</v>
      </c>
      <c r="H4679" s="646">
        <v>27.803000000000001</v>
      </c>
      <c r="I4679" s="646">
        <v>34.878999999999998</v>
      </c>
      <c r="K4679" s="646">
        <v>27.666</v>
      </c>
      <c r="L4679" s="646">
        <v>34.741999999999997</v>
      </c>
      <c r="M4679" s="646" t="s">
        <v>121</v>
      </c>
      <c r="N4679" s="657" t="s">
        <v>115</v>
      </c>
      <c r="O4679" s="646" t="s">
        <v>567</v>
      </c>
    </row>
    <row r="4680" spans="1:15">
      <c r="A4680" s="647">
        <v>4679</v>
      </c>
      <c r="B4680" s="647">
        <v>8300</v>
      </c>
      <c r="C4680" s="646" t="s">
        <v>191</v>
      </c>
      <c r="D4680" s="646">
        <v>116</v>
      </c>
      <c r="F4680" s="654" t="str">
        <f>IF(M4680="R",VLOOKUP(D4680,'Routes and Directions'!$A$2:$D$283,3,FALSE),VLOOKUP(D4680,'Routes and Directions'!$A$2:$D$283,4,FALSE))</f>
        <v>WB</v>
      </c>
      <c r="H4680" s="646">
        <v>34.878999999999998</v>
      </c>
      <c r="I4680" s="646">
        <v>35.03</v>
      </c>
      <c r="K4680" s="646">
        <v>34.741999999999997</v>
      </c>
      <c r="L4680" s="646">
        <v>34.893000000000001</v>
      </c>
      <c r="M4680" s="646" t="s">
        <v>121</v>
      </c>
      <c r="N4680" s="657" t="s">
        <v>123</v>
      </c>
      <c r="O4680" s="646" t="s">
        <v>567</v>
      </c>
    </row>
    <row r="4681" spans="1:15">
      <c r="A4681" s="647">
        <v>4680</v>
      </c>
      <c r="B4681" s="647">
        <v>11400</v>
      </c>
      <c r="C4681" s="646" t="s">
        <v>191</v>
      </c>
      <c r="D4681" s="646">
        <v>116</v>
      </c>
      <c r="F4681" s="654" t="str">
        <f>IF(M4681="R",VLOOKUP(D4681,'Routes and Directions'!$A$2:$D$283,3,FALSE),VLOOKUP(D4681,'Routes and Directions'!$A$2:$D$283,4,FALSE))</f>
        <v>WB</v>
      </c>
      <c r="H4681" s="646">
        <v>35.04</v>
      </c>
      <c r="I4681" s="646">
        <v>46.755000000000003</v>
      </c>
      <c r="K4681" s="646">
        <v>34.893000000000001</v>
      </c>
      <c r="L4681" s="646">
        <v>46.607999999999997</v>
      </c>
      <c r="M4681" s="646" t="s">
        <v>121</v>
      </c>
      <c r="N4681" s="657" t="s">
        <v>115</v>
      </c>
      <c r="O4681" s="646" t="s">
        <v>567</v>
      </c>
    </row>
    <row r="4682" spans="1:15">
      <c r="A4682" s="647">
        <v>4681</v>
      </c>
      <c r="B4682" s="647">
        <v>100</v>
      </c>
      <c r="C4682" s="646" t="s">
        <v>196</v>
      </c>
      <c r="D4682" s="646">
        <v>118</v>
      </c>
      <c r="F4682" s="654" t="str">
        <f>IF(M4682="R",VLOOKUP(D4682,'Routes and Directions'!$A$2:$D$283,3,FALSE),VLOOKUP(D4682,'Routes and Directions'!$A$2:$D$283,4,FALSE))</f>
        <v>EB</v>
      </c>
      <c r="H4682" s="646">
        <v>0.51600000000000001</v>
      </c>
      <c r="I4682" s="646">
        <v>0.97099999999999997</v>
      </c>
      <c r="K4682" s="646">
        <v>0</v>
      </c>
      <c r="L4682" s="646">
        <v>0.45500000000000002</v>
      </c>
      <c r="M4682" s="646" t="s">
        <v>118</v>
      </c>
      <c r="N4682" s="657" t="s">
        <v>123</v>
      </c>
      <c r="O4682" s="646" t="s">
        <v>568</v>
      </c>
    </row>
    <row r="4683" spans="1:15">
      <c r="A4683" s="647">
        <v>4682</v>
      </c>
      <c r="B4683" s="647">
        <v>900</v>
      </c>
      <c r="C4683" s="646" t="s">
        <v>196</v>
      </c>
      <c r="D4683" s="646">
        <v>118</v>
      </c>
      <c r="F4683" s="654" t="str">
        <f>IF(M4683="R",VLOOKUP(D4683,'Routes and Directions'!$A$2:$D$283,3,FALSE),VLOOKUP(D4683,'Routes and Directions'!$A$2:$D$283,4,FALSE))</f>
        <v>EB</v>
      </c>
      <c r="G4683" s="646" t="s">
        <v>118</v>
      </c>
      <c r="H4683" s="646">
        <v>0.97099999999999997</v>
      </c>
      <c r="I4683" s="646">
        <v>1.4630000000000001</v>
      </c>
      <c r="K4683" s="646">
        <v>0.45500000000000002</v>
      </c>
      <c r="L4683" s="646">
        <v>0.94699999999999995</v>
      </c>
      <c r="M4683" s="646" t="s">
        <v>118</v>
      </c>
      <c r="N4683" s="657" t="s">
        <v>123</v>
      </c>
      <c r="O4683" s="646" t="s">
        <v>568</v>
      </c>
    </row>
    <row r="4684" spans="1:15">
      <c r="A4684" s="647">
        <v>4683</v>
      </c>
      <c r="B4684" s="647">
        <v>1620</v>
      </c>
      <c r="C4684" s="646" t="s">
        <v>196</v>
      </c>
      <c r="D4684" s="646">
        <v>118</v>
      </c>
      <c r="F4684" s="654" t="str">
        <f>IF(M4684="R",VLOOKUP(D4684,'Routes and Directions'!$A$2:$D$283,3,FALSE),VLOOKUP(D4684,'Routes and Directions'!$A$2:$D$283,4,FALSE))</f>
        <v>EB</v>
      </c>
      <c r="H4684" s="646">
        <v>1.5009999999999999</v>
      </c>
      <c r="I4684" s="646">
        <v>2.258</v>
      </c>
      <c r="K4684" s="646">
        <v>0.94699999999999995</v>
      </c>
      <c r="L4684" s="646">
        <v>1.704</v>
      </c>
      <c r="M4684" s="646" t="s">
        <v>118</v>
      </c>
      <c r="N4684" s="657" t="s">
        <v>123</v>
      </c>
      <c r="O4684" s="646" t="s">
        <v>568</v>
      </c>
    </row>
    <row r="4685" spans="1:15">
      <c r="A4685" s="647">
        <v>4684</v>
      </c>
      <c r="B4685" s="647">
        <v>1620</v>
      </c>
      <c r="C4685" s="646" t="s">
        <v>196</v>
      </c>
      <c r="D4685" s="646">
        <v>118</v>
      </c>
      <c r="F4685" s="654" t="str">
        <f>IF(M4685="R",VLOOKUP(D4685,'Routes and Directions'!$A$2:$D$283,3,FALSE),VLOOKUP(D4685,'Routes and Directions'!$A$2:$D$283,4,FALSE))</f>
        <v>EB</v>
      </c>
      <c r="H4685" s="646">
        <v>2.258</v>
      </c>
      <c r="I4685" s="646">
        <v>16.11</v>
      </c>
      <c r="K4685" s="646">
        <v>1.704</v>
      </c>
      <c r="L4685" s="646">
        <v>15.555999999999999</v>
      </c>
      <c r="M4685" s="646" t="s">
        <v>118</v>
      </c>
      <c r="N4685" s="657" t="s">
        <v>115</v>
      </c>
      <c r="O4685" s="646" t="s">
        <v>568</v>
      </c>
    </row>
    <row r="4686" spans="1:15">
      <c r="A4686" s="647">
        <v>4685</v>
      </c>
      <c r="B4686" s="647">
        <v>1620</v>
      </c>
      <c r="C4686" s="646" t="s">
        <v>196</v>
      </c>
      <c r="D4686" s="646">
        <v>118</v>
      </c>
      <c r="F4686" s="654" t="str">
        <f>IF(M4686="R",VLOOKUP(D4686,'Routes and Directions'!$A$2:$D$283,3,FALSE),VLOOKUP(D4686,'Routes and Directions'!$A$2:$D$283,4,FALSE))</f>
        <v>EB</v>
      </c>
      <c r="H4686" s="646">
        <v>16.11</v>
      </c>
      <c r="I4686" s="646">
        <v>17.494</v>
      </c>
      <c r="K4686" s="646">
        <v>15.555999999999999</v>
      </c>
      <c r="L4686" s="646">
        <v>16.940000000000001</v>
      </c>
      <c r="M4686" s="646" t="s">
        <v>118</v>
      </c>
      <c r="N4686" s="657" t="s">
        <v>123</v>
      </c>
      <c r="O4686" s="646" t="s">
        <v>568</v>
      </c>
    </row>
    <row r="4687" spans="1:15">
      <c r="A4687" s="647">
        <v>4686</v>
      </c>
      <c r="B4687" s="647">
        <v>4610</v>
      </c>
      <c r="C4687" s="646" t="s">
        <v>196</v>
      </c>
      <c r="D4687" s="646">
        <v>118</v>
      </c>
      <c r="F4687" s="654" t="str">
        <f>IF(M4687="R",VLOOKUP(D4687,'Routes and Directions'!$A$2:$D$283,3,FALSE),VLOOKUP(D4687,'Routes and Directions'!$A$2:$D$283,4,FALSE))</f>
        <v>EB</v>
      </c>
      <c r="G4687" s="646" t="s">
        <v>118</v>
      </c>
      <c r="H4687" s="646">
        <v>17.494</v>
      </c>
      <c r="I4687" s="646">
        <v>18.370999999999999</v>
      </c>
      <c r="K4687" s="646">
        <v>16.940000000000001</v>
      </c>
      <c r="L4687" s="646">
        <v>17.817</v>
      </c>
      <c r="M4687" s="646" t="s">
        <v>118</v>
      </c>
      <c r="N4687" s="657" t="s">
        <v>123</v>
      </c>
      <c r="O4687" s="646" t="s">
        <v>568</v>
      </c>
    </row>
    <row r="4688" spans="1:15">
      <c r="A4688" s="647">
        <v>4687</v>
      </c>
      <c r="B4688" s="647">
        <v>5220</v>
      </c>
      <c r="C4688" s="646" t="s">
        <v>196</v>
      </c>
      <c r="D4688" s="646">
        <v>118</v>
      </c>
      <c r="F4688" s="654" t="str">
        <f>IF(M4688="R",VLOOKUP(D4688,'Routes and Directions'!$A$2:$D$283,3,FALSE),VLOOKUP(D4688,'Routes and Directions'!$A$2:$D$283,4,FALSE))</f>
        <v>EB</v>
      </c>
      <c r="H4688" s="646">
        <v>18.370999999999999</v>
      </c>
      <c r="I4688" s="646">
        <v>19.710999999999999</v>
      </c>
      <c r="K4688" s="646">
        <v>17.817</v>
      </c>
      <c r="L4688" s="646">
        <v>19.157</v>
      </c>
      <c r="M4688" s="646" t="s">
        <v>118</v>
      </c>
      <c r="N4688" s="657" t="s">
        <v>115</v>
      </c>
      <c r="O4688" s="646" t="s">
        <v>568</v>
      </c>
    </row>
    <row r="4689" spans="1:15">
      <c r="A4689" s="647">
        <v>4688</v>
      </c>
      <c r="B4689" s="647">
        <v>6000</v>
      </c>
      <c r="C4689" s="646" t="s">
        <v>196</v>
      </c>
      <c r="D4689" s="646">
        <v>118</v>
      </c>
      <c r="F4689" s="654" t="str">
        <f>IF(M4689="R",VLOOKUP(D4689,'Routes and Directions'!$A$2:$D$283,3,FALSE),VLOOKUP(D4689,'Routes and Directions'!$A$2:$D$283,4,FALSE))</f>
        <v>EB</v>
      </c>
      <c r="G4689" s="646" t="s">
        <v>122</v>
      </c>
      <c r="H4689" s="646">
        <v>18.207999999999998</v>
      </c>
      <c r="I4689" s="646">
        <v>20.427</v>
      </c>
      <c r="K4689" s="646">
        <v>19.157</v>
      </c>
      <c r="L4689" s="646">
        <v>21.376000000000001</v>
      </c>
      <c r="M4689" s="646" t="s">
        <v>118</v>
      </c>
      <c r="N4689" s="657" t="s">
        <v>123</v>
      </c>
      <c r="O4689" s="646" t="s">
        <v>568</v>
      </c>
    </row>
    <row r="4690" spans="1:15">
      <c r="A4690" s="647">
        <v>4689</v>
      </c>
      <c r="B4690" s="647">
        <v>6310</v>
      </c>
      <c r="C4690" s="646" t="s">
        <v>196</v>
      </c>
      <c r="D4690" s="646">
        <v>118</v>
      </c>
      <c r="F4690" s="654" t="str">
        <f>IF(M4690="R",VLOOKUP(D4690,'Routes and Directions'!$A$2:$D$283,3,FALSE),VLOOKUP(D4690,'Routes and Directions'!$A$2:$D$283,4,FALSE))</f>
        <v>EB</v>
      </c>
      <c r="G4690" s="646" t="s">
        <v>118</v>
      </c>
      <c r="H4690" s="646">
        <v>20.445</v>
      </c>
      <c r="I4690" s="646">
        <v>32.6</v>
      </c>
      <c r="K4690" s="646">
        <v>21.376000000000001</v>
      </c>
      <c r="L4690" s="646">
        <v>33.530999999999999</v>
      </c>
      <c r="M4690" s="646" t="s">
        <v>118</v>
      </c>
      <c r="N4690" s="657" t="s">
        <v>123</v>
      </c>
      <c r="O4690" s="646" t="s">
        <v>568</v>
      </c>
    </row>
    <row r="4691" spans="1:15">
      <c r="A4691" s="647">
        <v>4690</v>
      </c>
      <c r="B4691" s="647">
        <v>13700</v>
      </c>
      <c r="C4691" s="646" t="s">
        <v>203</v>
      </c>
      <c r="D4691" s="646">
        <v>118</v>
      </c>
      <c r="F4691" s="654" t="str">
        <f>IF(M4691="R",VLOOKUP(D4691,'Routes and Directions'!$A$2:$D$283,3,FALSE),VLOOKUP(D4691,'Routes and Directions'!$A$2:$D$283,4,FALSE))</f>
        <v>EB</v>
      </c>
      <c r="G4691" s="646" t="s">
        <v>118</v>
      </c>
      <c r="H4691" s="646">
        <v>0</v>
      </c>
      <c r="I4691" s="646">
        <v>10.997</v>
      </c>
      <c r="K4691" s="646">
        <v>33.530999999999999</v>
      </c>
      <c r="L4691" s="646">
        <v>44.527999999999999</v>
      </c>
      <c r="M4691" s="646" t="s">
        <v>118</v>
      </c>
      <c r="N4691" s="657" t="s">
        <v>123</v>
      </c>
      <c r="O4691" s="646" t="s">
        <v>568</v>
      </c>
    </row>
    <row r="4692" spans="1:15">
      <c r="A4692" s="647">
        <v>4691</v>
      </c>
      <c r="B4692" s="647">
        <v>29470</v>
      </c>
      <c r="C4692" s="646" t="s">
        <v>203</v>
      </c>
      <c r="D4692" s="646">
        <v>118</v>
      </c>
      <c r="F4692" s="654" t="str">
        <f>IF(M4692="R",VLOOKUP(D4692,'Routes and Directions'!$A$2:$D$283,3,FALSE),VLOOKUP(D4692,'Routes and Directions'!$A$2:$D$283,4,FALSE))</f>
        <v>EB</v>
      </c>
      <c r="G4692" s="646" t="s">
        <v>118</v>
      </c>
      <c r="H4692" s="646">
        <v>10.997</v>
      </c>
      <c r="I4692" s="646">
        <v>11.821999999999999</v>
      </c>
      <c r="J4692" s="646" t="s">
        <v>118</v>
      </c>
      <c r="K4692" s="646">
        <v>44.527999999999999</v>
      </c>
      <c r="L4692" s="646">
        <v>45.353000000000002</v>
      </c>
      <c r="M4692" s="646" t="s">
        <v>118</v>
      </c>
      <c r="N4692" s="657" t="s">
        <v>118</v>
      </c>
      <c r="O4692" s="646" t="s">
        <v>568</v>
      </c>
    </row>
    <row r="4693" spans="1:15">
      <c r="A4693" s="647">
        <v>4692</v>
      </c>
      <c r="B4693" s="647">
        <v>29800</v>
      </c>
      <c r="C4693" s="646" t="s">
        <v>203</v>
      </c>
      <c r="D4693" s="646">
        <v>118</v>
      </c>
      <c r="F4693" s="654" t="str">
        <f>IF(M4693="R",VLOOKUP(D4693,'Routes and Directions'!$A$2:$D$283,3,FALSE),VLOOKUP(D4693,'Routes and Directions'!$A$2:$D$283,4,FALSE))</f>
        <v>EB</v>
      </c>
      <c r="G4693" s="646" t="s">
        <v>118</v>
      </c>
      <c r="H4693" s="646">
        <v>11.821999999999999</v>
      </c>
      <c r="I4693" s="646">
        <v>14.427</v>
      </c>
      <c r="K4693" s="646">
        <v>45.353000000000002</v>
      </c>
      <c r="L4693" s="646">
        <v>47.957999999999998</v>
      </c>
      <c r="M4693" s="646" t="s">
        <v>118</v>
      </c>
      <c r="N4693" s="657" t="s">
        <v>123</v>
      </c>
      <c r="O4693" s="646" t="s">
        <v>568</v>
      </c>
    </row>
    <row r="4694" spans="1:15">
      <c r="A4694" s="647">
        <v>4693</v>
      </c>
      <c r="B4694" s="647">
        <v>100</v>
      </c>
      <c r="C4694" s="646" t="s">
        <v>196</v>
      </c>
      <c r="D4694" s="646">
        <v>118</v>
      </c>
      <c r="F4694" s="654" t="str">
        <f>IF(M4694="R",VLOOKUP(D4694,'Routes and Directions'!$A$2:$D$283,3,FALSE),VLOOKUP(D4694,'Routes and Directions'!$A$2:$D$283,4,FALSE))</f>
        <v>WB</v>
      </c>
      <c r="H4694" s="646">
        <v>0.51600000000000001</v>
      </c>
      <c r="I4694" s="646">
        <v>0.97099999999999997</v>
      </c>
      <c r="K4694" s="646">
        <v>0</v>
      </c>
      <c r="L4694" s="646">
        <v>0.45500000000000002</v>
      </c>
      <c r="M4694" s="646" t="s">
        <v>121</v>
      </c>
      <c r="N4694" s="657" t="s">
        <v>123</v>
      </c>
      <c r="O4694" s="646" t="s">
        <v>569</v>
      </c>
    </row>
    <row r="4695" spans="1:15">
      <c r="A4695" s="647">
        <v>4694</v>
      </c>
      <c r="B4695" s="647">
        <v>900</v>
      </c>
      <c r="C4695" s="646" t="s">
        <v>196</v>
      </c>
      <c r="D4695" s="646">
        <v>118</v>
      </c>
      <c r="F4695" s="654" t="str">
        <f>IF(M4695="R",VLOOKUP(D4695,'Routes and Directions'!$A$2:$D$283,3,FALSE),VLOOKUP(D4695,'Routes and Directions'!$A$2:$D$283,4,FALSE))</f>
        <v>WB</v>
      </c>
      <c r="G4695" s="646" t="s">
        <v>118</v>
      </c>
      <c r="H4695" s="646">
        <v>0.97099999999999997</v>
      </c>
      <c r="I4695" s="646">
        <v>1.4630000000000001</v>
      </c>
      <c r="K4695" s="646">
        <v>0.45500000000000002</v>
      </c>
      <c r="L4695" s="646">
        <v>0.94699999999999995</v>
      </c>
      <c r="M4695" s="646" t="s">
        <v>121</v>
      </c>
      <c r="N4695" s="657" t="s">
        <v>123</v>
      </c>
      <c r="O4695" s="646" t="s">
        <v>569</v>
      </c>
    </row>
    <row r="4696" spans="1:15">
      <c r="A4696" s="647">
        <v>4695</v>
      </c>
      <c r="B4696" s="647">
        <v>1620</v>
      </c>
      <c r="C4696" s="646" t="s">
        <v>196</v>
      </c>
      <c r="D4696" s="646">
        <v>118</v>
      </c>
      <c r="F4696" s="654" t="str">
        <f>IF(M4696="R",VLOOKUP(D4696,'Routes and Directions'!$A$2:$D$283,3,FALSE),VLOOKUP(D4696,'Routes and Directions'!$A$2:$D$283,4,FALSE))</f>
        <v>WB</v>
      </c>
      <c r="H4696" s="646">
        <v>1.5009999999999999</v>
      </c>
      <c r="I4696" s="646">
        <v>2.258</v>
      </c>
      <c r="K4696" s="646">
        <v>0.94699999999999995</v>
      </c>
      <c r="L4696" s="646">
        <v>1.704</v>
      </c>
      <c r="M4696" s="646" t="s">
        <v>121</v>
      </c>
      <c r="N4696" s="657" t="s">
        <v>123</v>
      </c>
      <c r="O4696" s="646" t="s">
        <v>569</v>
      </c>
    </row>
    <row r="4697" spans="1:15">
      <c r="A4697" s="647">
        <v>4696</v>
      </c>
      <c r="B4697" s="647">
        <v>1620</v>
      </c>
      <c r="C4697" s="646" t="s">
        <v>196</v>
      </c>
      <c r="D4697" s="646">
        <v>118</v>
      </c>
      <c r="F4697" s="654" t="str">
        <f>IF(M4697="R",VLOOKUP(D4697,'Routes and Directions'!$A$2:$D$283,3,FALSE),VLOOKUP(D4697,'Routes and Directions'!$A$2:$D$283,4,FALSE))</f>
        <v>WB</v>
      </c>
      <c r="H4697" s="646">
        <v>2.258</v>
      </c>
      <c r="I4697" s="646">
        <v>16.11</v>
      </c>
      <c r="K4697" s="646">
        <v>1.704</v>
      </c>
      <c r="L4697" s="646">
        <v>15.555999999999999</v>
      </c>
      <c r="M4697" s="646" t="s">
        <v>121</v>
      </c>
      <c r="N4697" s="657" t="s">
        <v>115</v>
      </c>
      <c r="O4697" s="646" t="s">
        <v>569</v>
      </c>
    </row>
    <row r="4698" spans="1:15">
      <c r="A4698" s="647">
        <v>4697</v>
      </c>
      <c r="B4698" s="647">
        <v>1620</v>
      </c>
      <c r="C4698" s="646" t="s">
        <v>196</v>
      </c>
      <c r="D4698" s="646">
        <v>118</v>
      </c>
      <c r="F4698" s="654" t="str">
        <f>IF(M4698="R",VLOOKUP(D4698,'Routes and Directions'!$A$2:$D$283,3,FALSE),VLOOKUP(D4698,'Routes and Directions'!$A$2:$D$283,4,FALSE))</f>
        <v>WB</v>
      </c>
      <c r="H4698" s="646">
        <v>16.11</v>
      </c>
      <c r="I4698" s="646">
        <v>17.494</v>
      </c>
      <c r="K4698" s="646">
        <v>15.555999999999999</v>
      </c>
      <c r="L4698" s="646">
        <v>16.940000000000001</v>
      </c>
      <c r="M4698" s="646" t="s">
        <v>121</v>
      </c>
      <c r="N4698" s="657" t="s">
        <v>123</v>
      </c>
      <c r="O4698" s="646" t="s">
        <v>569</v>
      </c>
    </row>
    <row r="4699" spans="1:15">
      <c r="A4699" s="647">
        <v>4698</v>
      </c>
      <c r="B4699" s="647">
        <v>4610</v>
      </c>
      <c r="C4699" s="646" t="s">
        <v>196</v>
      </c>
      <c r="D4699" s="646">
        <v>118</v>
      </c>
      <c r="F4699" s="654" t="str">
        <f>IF(M4699="R",VLOOKUP(D4699,'Routes and Directions'!$A$2:$D$283,3,FALSE),VLOOKUP(D4699,'Routes and Directions'!$A$2:$D$283,4,FALSE))</f>
        <v>WB</v>
      </c>
      <c r="G4699" s="646" t="s">
        <v>118</v>
      </c>
      <c r="H4699" s="646">
        <v>17.494</v>
      </c>
      <c r="I4699" s="646">
        <v>18.370999999999999</v>
      </c>
      <c r="K4699" s="646">
        <v>16.940000000000001</v>
      </c>
      <c r="L4699" s="646">
        <v>17.817</v>
      </c>
      <c r="M4699" s="646" t="s">
        <v>121</v>
      </c>
      <c r="N4699" s="657" t="s">
        <v>123</v>
      </c>
      <c r="O4699" s="646" t="s">
        <v>569</v>
      </c>
    </row>
    <row r="4700" spans="1:15">
      <c r="A4700" s="647">
        <v>4699</v>
      </c>
      <c r="B4700" s="647">
        <v>5220</v>
      </c>
      <c r="C4700" s="646" t="s">
        <v>196</v>
      </c>
      <c r="D4700" s="646">
        <v>118</v>
      </c>
      <c r="F4700" s="654" t="str">
        <f>IF(M4700="R",VLOOKUP(D4700,'Routes and Directions'!$A$2:$D$283,3,FALSE),VLOOKUP(D4700,'Routes and Directions'!$A$2:$D$283,4,FALSE))</f>
        <v>WB</v>
      </c>
      <c r="H4700" s="646">
        <v>18.370999999999999</v>
      </c>
      <c r="I4700" s="646">
        <v>19.710999999999999</v>
      </c>
      <c r="K4700" s="646">
        <v>17.817</v>
      </c>
      <c r="L4700" s="646">
        <v>19.157</v>
      </c>
      <c r="M4700" s="646" t="s">
        <v>121</v>
      </c>
      <c r="N4700" s="657" t="s">
        <v>115</v>
      </c>
      <c r="O4700" s="646" t="s">
        <v>569</v>
      </c>
    </row>
    <row r="4701" spans="1:15">
      <c r="A4701" s="647">
        <v>4700</v>
      </c>
      <c r="B4701" s="647">
        <v>6000</v>
      </c>
      <c r="C4701" s="646" t="s">
        <v>196</v>
      </c>
      <c r="D4701" s="646">
        <v>118</v>
      </c>
      <c r="F4701" s="654" t="str">
        <f>IF(M4701="R",VLOOKUP(D4701,'Routes and Directions'!$A$2:$D$283,3,FALSE),VLOOKUP(D4701,'Routes and Directions'!$A$2:$D$283,4,FALSE))</f>
        <v>WB</v>
      </c>
      <c r="G4701" s="646" t="s">
        <v>122</v>
      </c>
      <c r="H4701" s="646">
        <v>18.207999999999998</v>
      </c>
      <c r="I4701" s="646">
        <v>20.427</v>
      </c>
      <c r="K4701" s="646">
        <v>19.157</v>
      </c>
      <c r="L4701" s="646">
        <v>21.376000000000001</v>
      </c>
      <c r="M4701" s="646" t="s">
        <v>121</v>
      </c>
      <c r="N4701" s="657" t="s">
        <v>123</v>
      </c>
      <c r="O4701" s="646" t="s">
        <v>569</v>
      </c>
    </row>
    <row r="4702" spans="1:15">
      <c r="A4702" s="647">
        <v>4701</v>
      </c>
      <c r="B4702" s="647">
        <v>6310</v>
      </c>
      <c r="C4702" s="646" t="s">
        <v>196</v>
      </c>
      <c r="D4702" s="646">
        <v>118</v>
      </c>
      <c r="F4702" s="654" t="str">
        <f>IF(M4702="R",VLOOKUP(D4702,'Routes and Directions'!$A$2:$D$283,3,FALSE),VLOOKUP(D4702,'Routes and Directions'!$A$2:$D$283,4,FALSE))</f>
        <v>WB</v>
      </c>
      <c r="G4702" s="646" t="s">
        <v>118</v>
      </c>
      <c r="H4702" s="646">
        <v>20.445</v>
      </c>
      <c r="I4702" s="646">
        <v>32.6</v>
      </c>
      <c r="K4702" s="646">
        <v>21.376000000000001</v>
      </c>
      <c r="L4702" s="646">
        <v>33.530999999999999</v>
      </c>
      <c r="M4702" s="646" t="s">
        <v>121</v>
      </c>
      <c r="N4702" s="657" t="s">
        <v>123</v>
      </c>
      <c r="O4702" s="646" t="s">
        <v>569</v>
      </c>
    </row>
    <row r="4703" spans="1:15">
      <c r="A4703" s="647">
        <v>4702</v>
      </c>
      <c r="B4703" s="647">
        <v>13700</v>
      </c>
      <c r="C4703" s="646" t="s">
        <v>203</v>
      </c>
      <c r="D4703" s="646">
        <v>118</v>
      </c>
      <c r="F4703" s="654" t="str">
        <f>IF(M4703="R",VLOOKUP(D4703,'Routes and Directions'!$A$2:$D$283,3,FALSE),VLOOKUP(D4703,'Routes and Directions'!$A$2:$D$283,4,FALSE))</f>
        <v>WB</v>
      </c>
      <c r="G4703" s="646" t="s">
        <v>118</v>
      </c>
      <c r="H4703" s="646">
        <v>0</v>
      </c>
      <c r="I4703" s="646">
        <v>10.997</v>
      </c>
      <c r="K4703" s="646">
        <v>33.530999999999999</v>
      </c>
      <c r="L4703" s="646">
        <v>44.527999999999999</v>
      </c>
      <c r="M4703" s="646" t="s">
        <v>121</v>
      </c>
      <c r="N4703" s="657" t="s">
        <v>123</v>
      </c>
      <c r="O4703" s="646" t="s">
        <v>569</v>
      </c>
    </row>
    <row r="4704" spans="1:15">
      <c r="A4704" s="647">
        <v>4703</v>
      </c>
      <c r="B4704" s="647">
        <v>29655</v>
      </c>
      <c r="C4704" s="646" t="s">
        <v>203</v>
      </c>
      <c r="D4704" s="646">
        <v>118</v>
      </c>
      <c r="F4704" s="654" t="str">
        <f>IF(M4704="R",VLOOKUP(D4704,'Routes and Directions'!$A$2:$D$283,3,FALSE),VLOOKUP(D4704,'Routes and Directions'!$A$2:$D$283,4,FALSE))</f>
        <v>WB</v>
      </c>
      <c r="G4704" s="646" t="s">
        <v>118</v>
      </c>
      <c r="H4704" s="646">
        <v>10.997</v>
      </c>
      <c r="I4704" s="646">
        <v>11.818</v>
      </c>
      <c r="J4704" s="646" t="s">
        <v>121</v>
      </c>
      <c r="K4704" s="646">
        <v>44.527999999999999</v>
      </c>
      <c r="L4704" s="646">
        <v>45.348999999999997</v>
      </c>
      <c r="M4704" s="646" t="s">
        <v>121</v>
      </c>
      <c r="N4704" s="657" t="s">
        <v>121</v>
      </c>
      <c r="O4704" s="646" t="s">
        <v>569</v>
      </c>
    </row>
    <row r="4705" spans="1:15">
      <c r="A4705" s="647">
        <v>4704</v>
      </c>
      <c r="B4705" s="647">
        <v>29800</v>
      </c>
      <c r="C4705" s="646" t="s">
        <v>203</v>
      </c>
      <c r="D4705" s="646">
        <v>118</v>
      </c>
      <c r="F4705" s="654" t="str">
        <f>IF(M4705="R",VLOOKUP(D4705,'Routes and Directions'!$A$2:$D$283,3,FALSE),VLOOKUP(D4705,'Routes and Directions'!$A$2:$D$283,4,FALSE))</f>
        <v>WB</v>
      </c>
      <c r="G4705" s="646" t="s">
        <v>118</v>
      </c>
      <c r="H4705" s="646">
        <v>11.821999999999999</v>
      </c>
      <c r="I4705" s="646">
        <v>14.427</v>
      </c>
      <c r="K4705" s="646">
        <v>45.348999999999997</v>
      </c>
      <c r="L4705" s="646">
        <v>47.954000000000001</v>
      </c>
      <c r="M4705" s="646" t="s">
        <v>121</v>
      </c>
      <c r="N4705" s="657" t="s">
        <v>123</v>
      </c>
      <c r="O4705" s="646" t="s">
        <v>569</v>
      </c>
    </row>
    <row r="4706" spans="1:15">
      <c r="A4706" s="647">
        <v>4705</v>
      </c>
      <c r="B4706" s="647">
        <v>100</v>
      </c>
      <c r="C4706" s="646" t="s">
        <v>198</v>
      </c>
      <c r="D4706" s="646">
        <v>119</v>
      </c>
      <c r="F4706" s="654" t="str">
        <f>IF(M4706="R",VLOOKUP(D4706,'Routes and Directions'!$A$2:$D$283,3,FALSE),VLOOKUP(D4706,'Routes and Directions'!$A$2:$D$283,4,FALSE))</f>
        <v>EB</v>
      </c>
      <c r="H4706" s="646">
        <v>0</v>
      </c>
      <c r="I4706" s="646">
        <v>0.159</v>
      </c>
      <c r="K4706" s="646">
        <v>0</v>
      </c>
      <c r="L4706" s="646">
        <v>0.159</v>
      </c>
      <c r="M4706" s="646" t="s">
        <v>118</v>
      </c>
      <c r="N4706" s="657" t="s">
        <v>123</v>
      </c>
      <c r="O4706" s="646" t="s">
        <v>570</v>
      </c>
    </row>
    <row r="4707" spans="1:15">
      <c r="A4707" s="647">
        <v>4706</v>
      </c>
      <c r="B4707" s="647">
        <v>100</v>
      </c>
      <c r="C4707" s="646" t="s">
        <v>198</v>
      </c>
      <c r="D4707" s="646">
        <v>119</v>
      </c>
      <c r="F4707" s="654" t="str">
        <f>IF(M4707="R",VLOOKUP(D4707,'Routes and Directions'!$A$2:$D$283,3,FALSE),VLOOKUP(D4707,'Routes and Directions'!$A$2:$D$283,4,FALSE))</f>
        <v>EB</v>
      </c>
      <c r="H4707" s="646">
        <v>0.159</v>
      </c>
      <c r="I4707" s="646">
        <v>9.1140000000000008</v>
      </c>
      <c r="K4707" s="646">
        <v>0.159</v>
      </c>
      <c r="L4707" s="646">
        <v>9.1140000000000008</v>
      </c>
      <c r="M4707" s="646" t="s">
        <v>118</v>
      </c>
      <c r="N4707" s="657" t="s">
        <v>115</v>
      </c>
      <c r="O4707" s="646" t="s">
        <v>570</v>
      </c>
    </row>
    <row r="4708" spans="1:15">
      <c r="A4708" s="647">
        <v>4707</v>
      </c>
      <c r="B4708" s="647">
        <v>3800</v>
      </c>
      <c r="C4708" s="646" t="s">
        <v>198</v>
      </c>
      <c r="D4708" s="646">
        <v>119</v>
      </c>
      <c r="F4708" s="654" t="str">
        <f>IF(M4708="R",VLOOKUP(D4708,'Routes and Directions'!$A$2:$D$283,3,FALSE),VLOOKUP(D4708,'Routes and Directions'!$A$2:$D$283,4,FALSE))</f>
        <v>EB</v>
      </c>
      <c r="G4708" s="646" t="s">
        <v>118</v>
      </c>
      <c r="H4708" s="646">
        <v>9.1140000000000008</v>
      </c>
      <c r="I4708" s="646">
        <v>13.414</v>
      </c>
      <c r="K4708" s="646">
        <v>9.1140000000000008</v>
      </c>
      <c r="L4708" s="646">
        <v>13.414</v>
      </c>
      <c r="M4708" s="646" t="s">
        <v>118</v>
      </c>
      <c r="N4708" s="657" t="s">
        <v>115</v>
      </c>
      <c r="O4708" s="646" t="s">
        <v>570</v>
      </c>
    </row>
    <row r="4709" spans="1:15">
      <c r="A4709" s="647">
        <v>4708</v>
      </c>
      <c r="B4709" s="647">
        <v>4700</v>
      </c>
      <c r="C4709" s="646" t="s">
        <v>198</v>
      </c>
      <c r="D4709" s="646">
        <v>119</v>
      </c>
      <c r="F4709" s="654" t="str">
        <f>IF(M4709="R",VLOOKUP(D4709,'Routes and Directions'!$A$2:$D$283,3,FALSE),VLOOKUP(D4709,'Routes and Directions'!$A$2:$D$283,4,FALSE))</f>
        <v>EB</v>
      </c>
      <c r="H4709" s="646">
        <v>14.914</v>
      </c>
      <c r="I4709" s="646">
        <v>31.283000000000001</v>
      </c>
      <c r="K4709" s="646">
        <v>13.414</v>
      </c>
      <c r="L4709" s="646">
        <v>29.783000000000001</v>
      </c>
      <c r="M4709" s="646" t="s">
        <v>118</v>
      </c>
      <c r="N4709" s="657" t="s">
        <v>115</v>
      </c>
      <c r="O4709" s="646" t="s">
        <v>570</v>
      </c>
    </row>
    <row r="4710" spans="1:15">
      <c r="A4710" s="647">
        <v>4709</v>
      </c>
      <c r="B4710" s="647">
        <v>100</v>
      </c>
      <c r="C4710" s="646" t="s">
        <v>198</v>
      </c>
      <c r="D4710" s="646">
        <v>119</v>
      </c>
      <c r="F4710" s="654" t="str">
        <f>IF(M4710="R",VLOOKUP(D4710,'Routes and Directions'!$A$2:$D$283,3,FALSE),VLOOKUP(D4710,'Routes and Directions'!$A$2:$D$283,4,FALSE))</f>
        <v>WB</v>
      </c>
      <c r="H4710" s="646">
        <v>0</v>
      </c>
      <c r="I4710" s="646">
        <v>0.159</v>
      </c>
      <c r="K4710" s="646">
        <v>0</v>
      </c>
      <c r="L4710" s="646">
        <v>0.159</v>
      </c>
      <c r="M4710" s="646" t="s">
        <v>121</v>
      </c>
      <c r="N4710" s="657" t="s">
        <v>123</v>
      </c>
      <c r="O4710" s="646" t="s">
        <v>571</v>
      </c>
    </row>
    <row r="4711" spans="1:15">
      <c r="A4711" s="647">
        <v>4710</v>
      </c>
      <c r="B4711" s="647">
        <v>100</v>
      </c>
      <c r="C4711" s="646" t="s">
        <v>198</v>
      </c>
      <c r="D4711" s="646">
        <v>119</v>
      </c>
      <c r="F4711" s="654" t="str">
        <f>IF(M4711="R",VLOOKUP(D4711,'Routes and Directions'!$A$2:$D$283,3,FALSE),VLOOKUP(D4711,'Routes and Directions'!$A$2:$D$283,4,FALSE))</f>
        <v>WB</v>
      </c>
      <c r="H4711" s="646">
        <v>0.159</v>
      </c>
      <c r="I4711" s="646">
        <v>9.1140000000000008</v>
      </c>
      <c r="K4711" s="646">
        <v>0.159</v>
      </c>
      <c r="L4711" s="646">
        <v>9.1140000000000008</v>
      </c>
      <c r="M4711" s="646" t="s">
        <v>121</v>
      </c>
      <c r="N4711" s="657" t="s">
        <v>115</v>
      </c>
      <c r="O4711" s="646" t="s">
        <v>571</v>
      </c>
    </row>
    <row r="4712" spans="1:15">
      <c r="A4712" s="647">
        <v>4711</v>
      </c>
      <c r="B4712" s="647">
        <v>3800</v>
      </c>
      <c r="C4712" s="646" t="s">
        <v>198</v>
      </c>
      <c r="D4712" s="646">
        <v>119</v>
      </c>
      <c r="F4712" s="654" t="str">
        <f>IF(M4712="R",VLOOKUP(D4712,'Routes and Directions'!$A$2:$D$283,3,FALSE),VLOOKUP(D4712,'Routes and Directions'!$A$2:$D$283,4,FALSE))</f>
        <v>WB</v>
      </c>
      <c r="G4712" s="646" t="s">
        <v>118</v>
      </c>
      <c r="H4712" s="646">
        <v>9.1140000000000008</v>
      </c>
      <c r="I4712" s="646">
        <v>13.414</v>
      </c>
      <c r="K4712" s="646">
        <v>9.1140000000000008</v>
      </c>
      <c r="L4712" s="646">
        <v>13.414</v>
      </c>
      <c r="M4712" s="646" t="s">
        <v>121</v>
      </c>
      <c r="N4712" s="657" t="s">
        <v>115</v>
      </c>
      <c r="O4712" s="646" t="s">
        <v>571</v>
      </c>
    </row>
    <row r="4713" spans="1:15">
      <c r="A4713" s="647">
        <v>4712</v>
      </c>
      <c r="B4713" s="647">
        <v>4700</v>
      </c>
      <c r="C4713" s="646" t="s">
        <v>198</v>
      </c>
      <c r="D4713" s="646">
        <v>119</v>
      </c>
      <c r="F4713" s="654" t="str">
        <f>IF(M4713="R",VLOOKUP(D4713,'Routes and Directions'!$A$2:$D$283,3,FALSE),VLOOKUP(D4713,'Routes and Directions'!$A$2:$D$283,4,FALSE))</f>
        <v>WB</v>
      </c>
      <c r="H4713" s="646">
        <v>14.914</v>
      </c>
      <c r="I4713" s="646">
        <v>31.283000000000001</v>
      </c>
      <c r="K4713" s="646">
        <v>13.414</v>
      </c>
      <c r="L4713" s="646">
        <v>29.783000000000001</v>
      </c>
      <c r="M4713" s="646" t="s">
        <v>121</v>
      </c>
      <c r="N4713" s="657" t="s">
        <v>115</v>
      </c>
      <c r="O4713" s="646" t="s">
        <v>571</v>
      </c>
    </row>
    <row r="4714" spans="1:15">
      <c r="A4714" s="647">
        <v>4713</v>
      </c>
      <c r="B4714" s="647">
        <v>1000</v>
      </c>
      <c r="C4714" s="646" t="s">
        <v>213</v>
      </c>
      <c r="D4714" s="646">
        <v>120</v>
      </c>
      <c r="F4714" s="654" t="str">
        <f>IF(M4714="R",VLOOKUP(D4714,'Routes and Directions'!$A$2:$D$283,3,FALSE),VLOOKUP(D4714,'Routes and Directions'!$A$2:$D$283,4,FALSE))</f>
        <v>EB</v>
      </c>
      <c r="G4714" s="646" t="s">
        <v>118</v>
      </c>
      <c r="H4714" s="646">
        <v>0.49299999999999999</v>
      </c>
      <c r="I4714" s="646">
        <v>6.53</v>
      </c>
      <c r="K4714" s="646">
        <v>0</v>
      </c>
      <c r="L4714" s="646">
        <v>6.0369999999999999</v>
      </c>
      <c r="M4714" s="646" t="s">
        <v>118</v>
      </c>
      <c r="N4714" s="657" t="s">
        <v>123</v>
      </c>
      <c r="O4714" s="646" t="s">
        <v>572</v>
      </c>
    </row>
    <row r="4715" spans="1:15">
      <c r="A4715" s="647">
        <v>4714</v>
      </c>
      <c r="B4715" s="647">
        <v>2800</v>
      </c>
      <c r="C4715" s="646" t="s">
        <v>213</v>
      </c>
      <c r="D4715" s="646">
        <v>120</v>
      </c>
      <c r="F4715" s="654" t="str">
        <f>IF(M4715="R",VLOOKUP(D4715,'Routes and Directions'!$A$2:$D$283,3,FALSE),VLOOKUP(D4715,'Routes and Directions'!$A$2:$D$283,4,FALSE))</f>
        <v>EB</v>
      </c>
      <c r="G4715" s="646" t="s">
        <v>122</v>
      </c>
      <c r="H4715" s="646">
        <v>6.53</v>
      </c>
      <c r="I4715" s="646">
        <v>7.1449999999999996</v>
      </c>
      <c r="K4715" s="646">
        <v>6.0369999999999999</v>
      </c>
      <c r="L4715" s="646">
        <v>6.6520000000000001</v>
      </c>
      <c r="M4715" s="646" t="s">
        <v>118</v>
      </c>
      <c r="N4715" s="657" t="s">
        <v>123</v>
      </c>
      <c r="O4715" s="646" t="s">
        <v>572</v>
      </c>
    </row>
    <row r="4716" spans="1:15">
      <c r="A4716" s="647">
        <v>4715</v>
      </c>
      <c r="B4716" s="647">
        <v>3900</v>
      </c>
      <c r="C4716" s="646" t="s">
        <v>213</v>
      </c>
      <c r="D4716" s="646">
        <v>120</v>
      </c>
      <c r="F4716" s="654" t="str">
        <f>IF(M4716="R",VLOOKUP(D4716,'Routes and Directions'!$A$2:$D$283,3,FALSE),VLOOKUP(D4716,'Routes and Directions'!$A$2:$D$283,4,FALSE))</f>
        <v>EB</v>
      </c>
      <c r="H4716" s="646">
        <v>6.1970000000000001</v>
      </c>
      <c r="I4716" s="646">
        <v>6.83</v>
      </c>
      <c r="K4716" s="646">
        <v>6.6520000000000001</v>
      </c>
      <c r="L4716" s="646">
        <v>7.2850000000000001</v>
      </c>
      <c r="M4716" s="646" t="s">
        <v>118</v>
      </c>
      <c r="N4716" s="657" t="s">
        <v>123</v>
      </c>
      <c r="O4716" s="646" t="s">
        <v>572</v>
      </c>
    </row>
    <row r="4717" spans="1:15">
      <c r="A4717" s="647">
        <v>4716</v>
      </c>
      <c r="B4717" s="647">
        <v>3900</v>
      </c>
      <c r="C4717" s="646" t="s">
        <v>213</v>
      </c>
      <c r="D4717" s="646">
        <v>120</v>
      </c>
      <c r="F4717" s="654" t="str">
        <f>IF(M4717="R",VLOOKUP(D4717,'Routes and Directions'!$A$2:$D$283,3,FALSE),VLOOKUP(D4717,'Routes and Directions'!$A$2:$D$283,4,FALSE))</f>
        <v>EB</v>
      </c>
      <c r="H4717" s="646">
        <v>6.83</v>
      </c>
      <c r="I4717" s="646">
        <v>8.3670000000000009</v>
      </c>
      <c r="K4717" s="646">
        <v>7.2850000000000001</v>
      </c>
      <c r="L4717" s="646">
        <v>8.8219999999999992</v>
      </c>
      <c r="M4717" s="646" t="s">
        <v>118</v>
      </c>
      <c r="N4717" s="657" t="s">
        <v>115</v>
      </c>
      <c r="O4717" s="646" t="s">
        <v>572</v>
      </c>
    </row>
    <row r="4718" spans="1:15">
      <c r="A4718" s="647">
        <v>4717</v>
      </c>
      <c r="B4718" s="647">
        <v>3900</v>
      </c>
      <c r="C4718" s="646" t="s">
        <v>213</v>
      </c>
      <c r="D4718" s="646">
        <v>120</v>
      </c>
      <c r="F4718" s="654" t="str">
        <f>IF(M4718="R",VLOOKUP(D4718,'Routes and Directions'!$A$2:$D$283,3,FALSE),VLOOKUP(D4718,'Routes and Directions'!$A$2:$D$283,4,FALSE))</f>
        <v>EB</v>
      </c>
      <c r="H4718" s="646">
        <v>8.3670000000000009</v>
      </c>
      <c r="I4718" s="646">
        <v>9.2189999999999994</v>
      </c>
      <c r="K4718" s="646">
        <v>8.8219999999999992</v>
      </c>
      <c r="L4718" s="646">
        <v>9.6739999999999995</v>
      </c>
      <c r="M4718" s="646" t="s">
        <v>118</v>
      </c>
      <c r="N4718" s="657" t="s">
        <v>123</v>
      </c>
      <c r="O4718" s="646" t="s">
        <v>572</v>
      </c>
    </row>
    <row r="4719" spans="1:15">
      <c r="A4719" s="647">
        <v>4718</v>
      </c>
      <c r="B4719" s="647">
        <v>3900</v>
      </c>
      <c r="C4719" s="646" t="s">
        <v>213</v>
      </c>
      <c r="D4719" s="646">
        <v>120</v>
      </c>
      <c r="F4719" s="654" t="str">
        <f>IF(M4719="R",VLOOKUP(D4719,'Routes and Directions'!$A$2:$D$283,3,FALSE),VLOOKUP(D4719,'Routes and Directions'!$A$2:$D$283,4,FALSE))</f>
        <v>EB</v>
      </c>
      <c r="H4719" s="646">
        <v>9.2189999999999994</v>
      </c>
      <c r="I4719" s="646">
        <v>16.489999999999998</v>
      </c>
      <c r="K4719" s="646">
        <v>9.6739999999999995</v>
      </c>
      <c r="L4719" s="646">
        <v>16.945</v>
      </c>
      <c r="M4719" s="646" t="s">
        <v>118</v>
      </c>
      <c r="N4719" s="657" t="s">
        <v>115</v>
      </c>
      <c r="O4719" s="646" t="s">
        <v>572</v>
      </c>
    </row>
    <row r="4720" spans="1:15">
      <c r="A4720" s="647">
        <v>4719</v>
      </c>
      <c r="B4720" s="647">
        <v>3900</v>
      </c>
      <c r="C4720" s="646" t="s">
        <v>213</v>
      </c>
      <c r="D4720" s="646">
        <v>120</v>
      </c>
      <c r="F4720" s="654" t="str">
        <f>IF(M4720="R",VLOOKUP(D4720,'Routes and Directions'!$A$2:$D$283,3,FALSE),VLOOKUP(D4720,'Routes and Directions'!$A$2:$D$283,4,FALSE))</f>
        <v>EB</v>
      </c>
      <c r="H4720" s="646">
        <v>16.489999999999998</v>
      </c>
      <c r="I4720" s="646">
        <v>16.724</v>
      </c>
      <c r="K4720" s="646">
        <v>16.945</v>
      </c>
      <c r="L4720" s="646">
        <v>17.178999999999998</v>
      </c>
      <c r="M4720" s="646" t="s">
        <v>118</v>
      </c>
      <c r="N4720" s="657" t="s">
        <v>123</v>
      </c>
      <c r="O4720" s="646" t="s">
        <v>572</v>
      </c>
    </row>
    <row r="4721" spans="1:15">
      <c r="A4721" s="647">
        <v>4720</v>
      </c>
      <c r="B4721" s="647">
        <v>6000</v>
      </c>
      <c r="C4721" s="646" t="s">
        <v>213</v>
      </c>
      <c r="D4721" s="646">
        <v>120</v>
      </c>
      <c r="F4721" s="654" t="str">
        <f>IF(M4721="R",VLOOKUP(D4721,'Routes and Directions'!$A$2:$D$283,3,FALSE),VLOOKUP(D4721,'Routes and Directions'!$A$2:$D$283,4,FALSE))</f>
        <v>EB</v>
      </c>
      <c r="G4721" s="646" t="s">
        <v>118</v>
      </c>
      <c r="H4721" s="646">
        <v>16.724</v>
      </c>
      <c r="I4721" s="646">
        <v>16.962</v>
      </c>
      <c r="K4721" s="646">
        <v>17.178999999999998</v>
      </c>
      <c r="L4721" s="646">
        <v>17.417000000000002</v>
      </c>
      <c r="M4721" s="646" t="s">
        <v>118</v>
      </c>
      <c r="N4721" s="657" t="s">
        <v>123</v>
      </c>
      <c r="O4721" s="646" t="s">
        <v>572</v>
      </c>
    </row>
    <row r="4722" spans="1:15">
      <c r="A4722" s="647">
        <v>4721</v>
      </c>
      <c r="B4722" s="647">
        <v>7000</v>
      </c>
      <c r="C4722" s="646" t="s">
        <v>213</v>
      </c>
      <c r="D4722" s="646">
        <v>120</v>
      </c>
      <c r="F4722" s="654" t="str">
        <f>IF(M4722="R",VLOOKUP(D4722,'Routes and Directions'!$A$2:$D$283,3,FALSE),VLOOKUP(D4722,'Routes and Directions'!$A$2:$D$283,4,FALSE))</f>
        <v>EB</v>
      </c>
      <c r="H4722" s="646">
        <v>17.222999999999999</v>
      </c>
      <c r="I4722" s="646">
        <v>18.178999999999998</v>
      </c>
      <c r="K4722" s="646">
        <v>17.417000000000002</v>
      </c>
      <c r="L4722" s="646">
        <v>18.373000000000001</v>
      </c>
      <c r="M4722" s="646" t="s">
        <v>118</v>
      </c>
      <c r="N4722" s="657" t="s">
        <v>123</v>
      </c>
      <c r="O4722" s="646" t="s">
        <v>572</v>
      </c>
    </row>
    <row r="4723" spans="1:15">
      <c r="A4723" s="647">
        <v>4722</v>
      </c>
      <c r="B4723" s="647">
        <v>7000</v>
      </c>
      <c r="C4723" s="646" t="s">
        <v>213</v>
      </c>
      <c r="D4723" s="646">
        <v>120</v>
      </c>
      <c r="F4723" s="654" t="str">
        <f>IF(M4723="R",VLOOKUP(D4723,'Routes and Directions'!$A$2:$D$283,3,FALSE),VLOOKUP(D4723,'Routes and Directions'!$A$2:$D$283,4,FALSE))</f>
        <v>EB</v>
      </c>
      <c r="H4723" s="646">
        <v>18.178999999999998</v>
      </c>
      <c r="I4723" s="646">
        <v>21.184000000000001</v>
      </c>
      <c r="K4723" s="646">
        <v>18.373000000000001</v>
      </c>
      <c r="L4723" s="646">
        <v>21.378</v>
      </c>
      <c r="M4723" s="646" t="s">
        <v>118</v>
      </c>
      <c r="N4723" s="657" t="s">
        <v>115</v>
      </c>
      <c r="O4723" s="646" t="s">
        <v>572</v>
      </c>
    </row>
    <row r="4724" spans="1:15">
      <c r="A4724" s="647">
        <v>4723</v>
      </c>
      <c r="B4724" s="647">
        <v>7700</v>
      </c>
      <c r="C4724" s="646" t="s">
        <v>215</v>
      </c>
      <c r="D4724" s="646">
        <v>120</v>
      </c>
      <c r="F4724" s="654" t="str">
        <f>IF(M4724="R",VLOOKUP(D4724,'Routes and Directions'!$A$2:$D$283,3,FALSE),VLOOKUP(D4724,'Routes and Directions'!$A$2:$D$283,4,FALSE))</f>
        <v>EB</v>
      </c>
      <c r="H4724" s="646">
        <v>0</v>
      </c>
      <c r="I4724" s="646">
        <v>4.3289999999999997</v>
      </c>
      <c r="K4724" s="646">
        <v>21.378</v>
      </c>
      <c r="L4724" s="646">
        <v>25.707000000000001</v>
      </c>
      <c r="M4724" s="646" t="s">
        <v>118</v>
      </c>
      <c r="N4724" s="657" t="s">
        <v>115</v>
      </c>
      <c r="O4724" s="646" t="s">
        <v>572</v>
      </c>
    </row>
    <row r="4725" spans="1:15">
      <c r="A4725" s="647">
        <v>4724</v>
      </c>
      <c r="B4725" s="647">
        <v>7700</v>
      </c>
      <c r="C4725" s="646" t="s">
        <v>215</v>
      </c>
      <c r="D4725" s="646">
        <v>120</v>
      </c>
      <c r="F4725" s="654" t="str">
        <f>IF(M4725="R",VLOOKUP(D4725,'Routes and Directions'!$A$2:$D$283,3,FALSE),VLOOKUP(D4725,'Routes and Directions'!$A$2:$D$283,4,FALSE))</f>
        <v>EB</v>
      </c>
      <c r="H4725" s="646">
        <v>4.3289999999999997</v>
      </c>
      <c r="I4725" s="646">
        <v>4.75</v>
      </c>
      <c r="K4725" s="646">
        <v>25.707000000000001</v>
      </c>
      <c r="L4725" s="646">
        <v>26.128</v>
      </c>
      <c r="M4725" s="646" t="s">
        <v>118</v>
      </c>
      <c r="N4725" s="657" t="s">
        <v>123</v>
      </c>
      <c r="O4725" s="646" t="s">
        <v>572</v>
      </c>
    </row>
    <row r="4726" spans="1:15">
      <c r="A4726" s="647">
        <v>4725</v>
      </c>
      <c r="B4726" s="647">
        <v>7700</v>
      </c>
      <c r="C4726" s="646" t="s">
        <v>215</v>
      </c>
      <c r="D4726" s="646">
        <v>120</v>
      </c>
      <c r="F4726" s="654" t="str">
        <f>IF(M4726="R",VLOOKUP(D4726,'Routes and Directions'!$A$2:$D$283,3,FALSE),VLOOKUP(D4726,'Routes and Directions'!$A$2:$D$283,4,FALSE))</f>
        <v>EB</v>
      </c>
      <c r="H4726" s="646">
        <v>4.75</v>
      </c>
      <c r="I4726" s="646">
        <v>5.27</v>
      </c>
      <c r="K4726" s="646">
        <v>26.128</v>
      </c>
      <c r="L4726" s="646">
        <v>26.648</v>
      </c>
      <c r="M4726" s="646" t="s">
        <v>118</v>
      </c>
      <c r="N4726" s="657" t="s">
        <v>115</v>
      </c>
      <c r="O4726" s="646" t="s">
        <v>572</v>
      </c>
    </row>
    <row r="4727" spans="1:15">
      <c r="A4727" s="647">
        <v>4726</v>
      </c>
      <c r="B4727" s="647">
        <v>7700</v>
      </c>
      <c r="C4727" s="646" t="s">
        <v>215</v>
      </c>
      <c r="D4727" s="646">
        <v>120</v>
      </c>
      <c r="F4727" s="654" t="str">
        <f>IF(M4727="R",VLOOKUP(D4727,'Routes and Directions'!$A$2:$D$283,3,FALSE),VLOOKUP(D4727,'Routes and Directions'!$A$2:$D$283,4,FALSE))</f>
        <v>EB</v>
      </c>
      <c r="H4727" s="646">
        <v>5.27</v>
      </c>
      <c r="I4727" s="646">
        <v>6.86</v>
      </c>
      <c r="K4727" s="646">
        <v>26.648</v>
      </c>
      <c r="L4727" s="646">
        <v>28.238</v>
      </c>
      <c r="M4727" s="646" t="s">
        <v>118</v>
      </c>
      <c r="N4727" s="657" t="s">
        <v>123</v>
      </c>
      <c r="O4727" s="646" t="s">
        <v>572</v>
      </c>
    </row>
    <row r="4728" spans="1:15">
      <c r="A4728" s="647">
        <v>4727</v>
      </c>
      <c r="B4728" s="647">
        <v>7700</v>
      </c>
      <c r="C4728" s="646" t="s">
        <v>215</v>
      </c>
      <c r="D4728" s="646">
        <v>120</v>
      </c>
      <c r="F4728" s="654" t="str">
        <f>IF(M4728="R",VLOOKUP(D4728,'Routes and Directions'!$A$2:$D$283,3,FALSE),VLOOKUP(D4728,'Routes and Directions'!$A$2:$D$283,4,FALSE))</f>
        <v>EB</v>
      </c>
      <c r="H4728" s="646">
        <v>6.86</v>
      </c>
      <c r="I4728" s="646">
        <v>10.302</v>
      </c>
      <c r="K4728" s="646">
        <v>28.238</v>
      </c>
      <c r="L4728" s="646">
        <v>31.68</v>
      </c>
      <c r="M4728" s="646" t="s">
        <v>118</v>
      </c>
      <c r="N4728" s="657" t="s">
        <v>115</v>
      </c>
      <c r="O4728" s="646" t="s">
        <v>572</v>
      </c>
    </row>
    <row r="4729" spans="1:15">
      <c r="A4729" s="647">
        <v>4728</v>
      </c>
      <c r="B4729" s="647">
        <v>7700</v>
      </c>
      <c r="C4729" s="646" t="s">
        <v>215</v>
      </c>
      <c r="D4729" s="646">
        <v>120</v>
      </c>
      <c r="F4729" s="654" t="str">
        <f>IF(M4729="R",VLOOKUP(D4729,'Routes and Directions'!$A$2:$D$283,3,FALSE),VLOOKUP(D4729,'Routes and Directions'!$A$2:$D$283,4,FALSE))</f>
        <v>EB</v>
      </c>
      <c r="H4729" s="646">
        <v>10.302</v>
      </c>
      <c r="I4729" s="646">
        <v>11.06</v>
      </c>
      <c r="K4729" s="646">
        <v>31.68</v>
      </c>
      <c r="L4729" s="646">
        <v>32.438000000000002</v>
      </c>
      <c r="M4729" s="646" t="s">
        <v>118</v>
      </c>
      <c r="N4729" s="657" t="s">
        <v>123</v>
      </c>
      <c r="O4729" s="646" t="s">
        <v>572</v>
      </c>
    </row>
    <row r="4730" spans="1:15">
      <c r="A4730" s="647">
        <v>4729</v>
      </c>
      <c r="B4730" s="647">
        <v>7700</v>
      </c>
      <c r="C4730" s="646" t="s">
        <v>215</v>
      </c>
      <c r="D4730" s="646">
        <v>120</v>
      </c>
      <c r="F4730" s="654" t="str">
        <f>IF(M4730="R",VLOOKUP(D4730,'Routes and Directions'!$A$2:$D$283,3,FALSE),VLOOKUP(D4730,'Routes and Directions'!$A$2:$D$283,4,FALSE))</f>
        <v>EB</v>
      </c>
      <c r="H4730" s="646">
        <v>11.06</v>
      </c>
      <c r="I4730" s="646">
        <v>14.413</v>
      </c>
      <c r="K4730" s="646">
        <v>32.438000000000002</v>
      </c>
      <c r="L4730" s="646">
        <v>35.790999999999997</v>
      </c>
      <c r="M4730" s="646" t="s">
        <v>118</v>
      </c>
      <c r="N4730" s="657" t="s">
        <v>115</v>
      </c>
      <c r="O4730" s="646" t="s">
        <v>572</v>
      </c>
    </row>
    <row r="4731" spans="1:15">
      <c r="A4731" s="647">
        <v>4730</v>
      </c>
      <c r="B4731" s="647">
        <v>12500</v>
      </c>
      <c r="C4731" s="646" t="s">
        <v>215</v>
      </c>
      <c r="D4731" s="646">
        <v>120</v>
      </c>
      <c r="F4731" s="654" t="str">
        <f>IF(M4731="R",VLOOKUP(D4731,'Routes and Directions'!$A$2:$D$283,3,FALSE),VLOOKUP(D4731,'Routes and Directions'!$A$2:$D$283,4,FALSE))</f>
        <v>EB</v>
      </c>
      <c r="G4731" s="646" t="s">
        <v>118</v>
      </c>
      <c r="H4731" s="646">
        <v>14.413</v>
      </c>
      <c r="I4731" s="646">
        <v>15.909000000000001</v>
      </c>
      <c r="K4731" s="646">
        <v>35.790999999999997</v>
      </c>
      <c r="L4731" s="646">
        <v>37.286999999999999</v>
      </c>
      <c r="M4731" s="646" t="s">
        <v>118</v>
      </c>
      <c r="N4731" s="657" t="s">
        <v>115</v>
      </c>
      <c r="O4731" s="646" t="s">
        <v>572</v>
      </c>
    </row>
    <row r="4732" spans="1:15">
      <c r="A4732" s="647">
        <v>4731</v>
      </c>
      <c r="B4732" s="647">
        <v>12950</v>
      </c>
      <c r="C4732" s="646" t="s">
        <v>215</v>
      </c>
      <c r="D4732" s="646">
        <v>120</v>
      </c>
      <c r="F4732" s="654" t="str">
        <f>IF(M4732="R",VLOOKUP(D4732,'Routes and Directions'!$A$2:$D$283,3,FALSE),VLOOKUP(D4732,'Routes and Directions'!$A$2:$D$283,4,FALSE))</f>
        <v>EB</v>
      </c>
      <c r="H4732" s="646">
        <v>15.95</v>
      </c>
      <c r="I4732" s="646">
        <v>18.016999999999999</v>
      </c>
      <c r="K4732" s="646">
        <v>37.286999999999999</v>
      </c>
      <c r="L4732" s="646">
        <v>39.353999999999999</v>
      </c>
      <c r="M4732" s="646" t="s">
        <v>118</v>
      </c>
      <c r="N4732" s="657" t="s">
        <v>115</v>
      </c>
      <c r="O4732" s="646" t="s">
        <v>572</v>
      </c>
    </row>
    <row r="4733" spans="1:15">
      <c r="A4733" s="647">
        <v>4732</v>
      </c>
      <c r="B4733" s="647">
        <v>13620</v>
      </c>
      <c r="C4733" s="646" t="s">
        <v>215</v>
      </c>
      <c r="D4733" s="646">
        <v>120</v>
      </c>
      <c r="F4733" s="654" t="str">
        <f>IF(M4733="R",VLOOKUP(D4733,'Routes and Directions'!$A$2:$D$283,3,FALSE),VLOOKUP(D4733,'Routes and Directions'!$A$2:$D$283,4,FALSE))</f>
        <v>EB</v>
      </c>
      <c r="G4733" s="646" t="s">
        <v>122</v>
      </c>
      <c r="H4733" s="646">
        <v>18.016999999999999</v>
      </c>
      <c r="I4733" s="646">
        <v>18.167999999999999</v>
      </c>
      <c r="J4733" s="646" t="s">
        <v>118</v>
      </c>
      <c r="K4733" s="646">
        <v>39.353999999999999</v>
      </c>
      <c r="L4733" s="646">
        <v>39.505000000000003</v>
      </c>
      <c r="M4733" s="646" t="s">
        <v>118</v>
      </c>
      <c r="N4733" s="657" t="s">
        <v>118</v>
      </c>
      <c r="O4733" s="646" t="s">
        <v>572</v>
      </c>
    </row>
    <row r="4734" spans="1:15">
      <c r="A4734" s="647">
        <v>4733</v>
      </c>
      <c r="B4734" s="647">
        <v>13660</v>
      </c>
      <c r="C4734" s="646" t="s">
        <v>216</v>
      </c>
      <c r="D4734" s="646">
        <v>120</v>
      </c>
      <c r="F4734" s="654" t="str">
        <f>IF(M4734="R",VLOOKUP(D4734,'Routes and Directions'!$A$2:$D$283,3,FALSE),VLOOKUP(D4734,'Routes and Directions'!$A$2:$D$283,4,FALSE))</f>
        <v>EB</v>
      </c>
      <c r="G4734" s="646" t="s">
        <v>118</v>
      </c>
      <c r="H4734" s="646">
        <v>0</v>
      </c>
      <c r="I4734" s="646">
        <v>5.782</v>
      </c>
      <c r="J4734" s="646" t="s">
        <v>118</v>
      </c>
      <c r="K4734" s="646">
        <v>39.505000000000003</v>
      </c>
      <c r="L4734" s="646">
        <v>45.286999999999999</v>
      </c>
      <c r="M4734" s="646" t="s">
        <v>118</v>
      </c>
      <c r="N4734" s="657" t="s">
        <v>118</v>
      </c>
      <c r="O4734" s="646" t="s">
        <v>572</v>
      </c>
    </row>
    <row r="4735" spans="1:15">
      <c r="A4735" s="647">
        <v>4734</v>
      </c>
      <c r="B4735" s="647">
        <v>13850</v>
      </c>
      <c r="C4735" s="646" t="s">
        <v>216</v>
      </c>
      <c r="D4735" s="646">
        <v>120</v>
      </c>
      <c r="F4735" s="654" t="str">
        <f>IF(M4735="R",VLOOKUP(D4735,'Routes and Directions'!$A$2:$D$283,3,FALSE),VLOOKUP(D4735,'Routes and Directions'!$A$2:$D$283,4,FALSE))</f>
        <v>EB</v>
      </c>
      <c r="G4735" s="646" t="s">
        <v>118</v>
      </c>
      <c r="H4735" s="646">
        <v>5.8520000000000003</v>
      </c>
      <c r="I4735" s="646">
        <v>6.798</v>
      </c>
      <c r="K4735" s="646">
        <v>45.286999999999999</v>
      </c>
      <c r="L4735" s="646">
        <v>46.232999999999997</v>
      </c>
      <c r="M4735" s="646" t="s">
        <v>118</v>
      </c>
      <c r="N4735" s="657" t="s">
        <v>123</v>
      </c>
      <c r="O4735" s="646" t="s">
        <v>572</v>
      </c>
    </row>
    <row r="4736" spans="1:15">
      <c r="A4736" s="647">
        <v>4735</v>
      </c>
      <c r="B4736" s="647">
        <v>13890</v>
      </c>
      <c r="C4736" s="646" t="s">
        <v>216</v>
      </c>
      <c r="D4736" s="646">
        <v>120</v>
      </c>
      <c r="F4736" s="654" t="str">
        <f>IF(M4736="R",VLOOKUP(D4736,'Routes and Directions'!$A$2:$D$283,3,FALSE),VLOOKUP(D4736,'Routes and Directions'!$A$2:$D$283,4,FALSE))</f>
        <v>EB</v>
      </c>
      <c r="G4736" s="646" t="s">
        <v>122</v>
      </c>
      <c r="H4736" s="646">
        <v>6.798</v>
      </c>
      <c r="I4736" s="646">
        <v>6.96</v>
      </c>
      <c r="K4736" s="646">
        <v>46.232999999999997</v>
      </c>
      <c r="L4736" s="646">
        <v>46.395000000000003</v>
      </c>
      <c r="M4736" s="646" t="s">
        <v>118</v>
      </c>
      <c r="N4736" s="657" t="s">
        <v>123</v>
      </c>
      <c r="O4736" s="646" t="s">
        <v>572</v>
      </c>
    </row>
    <row r="4737" spans="1:15">
      <c r="A4737" s="647">
        <v>4736</v>
      </c>
      <c r="B4737" s="647">
        <v>13890</v>
      </c>
      <c r="C4737" s="646" t="s">
        <v>216</v>
      </c>
      <c r="D4737" s="646">
        <v>120</v>
      </c>
      <c r="F4737" s="654" t="str">
        <f>IF(M4737="R",VLOOKUP(D4737,'Routes and Directions'!$A$2:$D$283,3,FALSE),VLOOKUP(D4737,'Routes and Directions'!$A$2:$D$283,4,FALSE))</f>
        <v>EB</v>
      </c>
      <c r="G4737" s="646" t="s">
        <v>122</v>
      </c>
      <c r="H4737" s="646">
        <v>6.96</v>
      </c>
      <c r="I4737" s="646">
        <v>7.0650000000000004</v>
      </c>
      <c r="K4737" s="646">
        <v>46.395000000000003</v>
      </c>
      <c r="L4737" s="646">
        <v>46.5</v>
      </c>
      <c r="M4737" s="646" t="s">
        <v>118</v>
      </c>
      <c r="N4737" s="657" t="s">
        <v>115</v>
      </c>
      <c r="O4737" s="646" t="s">
        <v>572</v>
      </c>
    </row>
    <row r="4738" spans="1:15">
      <c r="A4738" s="647">
        <v>4737</v>
      </c>
      <c r="B4738" s="647">
        <v>14901</v>
      </c>
      <c r="C4738" s="646" t="s">
        <v>216</v>
      </c>
      <c r="D4738" s="646">
        <v>120</v>
      </c>
      <c r="F4738" s="654" t="str">
        <f>IF(M4738="R",VLOOKUP(D4738,'Routes and Directions'!$A$2:$D$283,3,FALSE),VLOOKUP(D4738,'Routes and Directions'!$A$2:$D$283,4,FALSE))</f>
        <v>EB</v>
      </c>
      <c r="H4738" s="646">
        <v>7.0650000000000004</v>
      </c>
      <c r="I4738" s="646">
        <v>16.041</v>
      </c>
      <c r="K4738" s="646">
        <v>46.5</v>
      </c>
      <c r="L4738" s="646">
        <v>55.475999999999999</v>
      </c>
      <c r="M4738" s="646" t="s">
        <v>118</v>
      </c>
      <c r="N4738" s="657" t="s">
        <v>115</v>
      </c>
      <c r="O4738" s="646" t="s">
        <v>572</v>
      </c>
    </row>
    <row r="4739" spans="1:15">
      <c r="A4739" s="647">
        <v>4738</v>
      </c>
      <c r="B4739" s="647">
        <v>16710</v>
      </c>
      <c r="C4739" s="646" t="s">
        <v>216</v>
      </c>
      <c r="D4739" s="646">
        <v>120</v>
      </c>
      <c r="F4739" s="654" t="str">
        <f>IF(M4739="R",VLOOKUP(D4739,'Routes and Directions'!$A$2:$D$283,3,FALSE),VLOOKUP(D4739,'Routes and Directions'!$A$2:$D$283,4,FALSE))</f>
        <v>EB</v>
      </c>
      <c r="G4739" s="646" t="s">
        <v>122</v>
      </c>
      <c r="H4739" s="646">
        <v>16.041</v>
      </c>
      <c r="I4739" s="646">
        <v>16.95</v>
      </c>
      <c r="K4739" s="646">
        <v>55.475999999999999</v>
      </c>
      <c r="L4739" s="646">
        <v>56.384999999999998</v>
      </c>
      <c r="M4739" s="646" t="s">
        <v>118</v>
      </c>
      <c r="N4739" s="657" t="s">
        <v>115</v>
      </c>
      <c r="O4739" s="646" t="s">
        <v>572</v>
      </c>
    </row>
    <row r="4740" spans="1:15">
      <c r="A4740" s="647">
        <v>4739</v>
      </c>
      <c r="B4740" s="647">
        <v>16910</v>
      </c>
      <c r="C4740" s="646" t="s">
        <v>216</v>
      </c>
      <c r="D4740" s="646">
        <v>120</v>
      </c>
      <c r="F4740" s="654" t="str">
        <f>IF(M4740="R",VLOOKUP(D4740,'Routes and Directions'!$A$2:$D$283,3,FALSE),VLOOKUP(D4740,'Routes and Directions'!$A$2:$D$283,4,FALSE))</f>
        <v>EB</v>
      </c>
      <c r="G4740" s="646" t="s">
        <v>118</v>
      </c>
      <c r="H4740" s="646">
        <v>16.95</v>
      </c>
      <c r="I4740" s="646">
        <v>24.466000000000001</v>
      </c>
      <c r="K4740" s="646">
        <v>56.384999999999998</v>
      </c>
      <c r="L4740" s="646">
        <v>63.901000000000003</v>
      </c>
      <c r="M4740" s="646" t="s">
        <v>118</v>
      </c>
      <c r="N4740" s="657" t="s">
        <v>115</v>
      </c>
      <c r="O4740" s="646" t="s">
        <v>572</v>
      </c>
    </row>
    <row r="4741" spans="1:15">
      <c r="A4741" s="647">
        <v>4740</v>
      </c>
      <c r="B4741" s="647">
        <v>17710</v>
      </c>
      <c r="C4741" s="646" t="s">
        <v>216</v>
      </c>
      <c r="D4741" s="646">
        <v>120</v>
      </c>
      <c r="F4741" s="654" t="str">
        <f>IF(M4741="R",VLOOKUP(D4741,'Routes and Directions'!$A$2:$D$283,3,FALSE),VLOOKUP(D4741,'Routes and Directions'!$A$2:$D$283,4,FALSE))</f>
        <v>EB</v>
      </c>
      <c r="G4741" s="646" t="s">
        <v>122</v>
      </c>
      <c r="H4741" s="646">
        <v>24.466000000000001</v>
      </c>
      <c r="I4741" s="646">
        <v>25.516999999999999</v>
      </c>
      <c r="K4741" s="646">
        <v>63.901000000000003</v>
      </c>
      <c r="L4741" s="646">
        <v>64.951999999999998</v>
      </c>
      <c r="M4741" s="646" t="s">
        <v>118</v>
      </c>
      <c r="N4741" s="657" t="s">
        <v>115</v>
      </c>
      <c r="O4741" s="646" t="s">
        <v>572</v>
      </c>
    </row>
    <row r="4742" spans="1:15">
      <c r="A4742" s="647">
        <v>4741</v>
      </c>
      <c r="B4742" s="647">
        <v>18110</v>
      </c>
      <c r="C4742" s="646" t="s">
        <v>216</v>
      </c>
      <c r="D4742" s="646">
        <v>120</v>
      </c>
      <c r="F4742" s="654" t="str">
        <f>IF(M4742="R",VLOOKUP(D4742,'Routes and Directions'!$A$2:$D$283,3,FALSE),VLOOKUP(D4742,'Routes and Directions'!$A$2:$D$283,4,FALSE))</f>
        <v>EB</v>
      </c>
      <c r="H4742" s="646">
        <v>25.574000000000002</v>
      </c>
      <c r="I4742" s="646">
        <v>32.814999999999998</v>
      </c>
      <c r="K4742" s="646">
        <v>64.951999999999998</v>
      </c>
      <c r="L4742" s="646">
        <v>72.192999999999998</v>
      </c>
      <c r="M4742" s="646" t="s">
        <v>118</v>
      </c>
      <c r="N4742" s="657" t="s">
        <v>115</v>
      </c>
      <c r="O4742" s="646" t="s">
        <v>572</v>
      </c>
    </row>
    <row r="4743" spans="1:15">
      <c r="A4743" s="647">
        <v>4742</v>
      </c>
      <c r="B4743" s="647">
        <v>18836</v>
      </c>
      <c r="C4743" s="646" t="s">
        <v>216</v>
      </c>
      <c r="D4743" s="646">
        <v>120</v>
      </c>
      <c r="F4743" s="654" t="str">
        <f>IF(M4743="R",VLOOKUP(D4743,'Routes and Directions'!$A$2:$D$283,3,FALSE),VLOOKUP(D4743,'Routes and Directions'!$A$2:$D$283,4,FALSE))</f>
        <v>EB</v>
      </c>
      <c r="G4743" s="646" t="s">
        <v>118</v>
      </c>
      <c r="H4743" s="646">
        <v>33.25</v>
      </c>
      <c r="I4743" s="646">
        <v>41.521999999999998</v>
      </c>
      <c r="K4743" s="646">
        <v>72.192999999999998</v>
      </c>
      <c r="L4743" s="646">
        <v>80.465000000000003</v>
      </c>
      <c r="M4743" s="646" t="s">
        <v>118</v>
      </c>
      <c r="N4743" s="657" t="s">
        <v>115</v>
      </c>
      <c r="O4743" s="646" t="s">
        <v>572</v>
      </c>
    </row>
    <row r="4744" spans="1:15">
      <c r="A4744" s="647">
        <v>4743</v>
      </c>
      <c r="B4744" s="647">
        <v>19350</v>
      </c>
      <c r="C4744" s="646" t="s">
        <v>201</v>
      </c>
      <c r="D4744" s="646">
        <v>120</v>
      </c>
      <c r="F4744" s="654" t="str">
        <f>IF(M4744="R",VLOOKUP(D4744,'Routes and Directions'!$A$2:$D$283,3,FALSE),VLOOKUP(D4744,'Routes and Directions'!$A$2:$D$283,4,FALSE))</f>
        <v>EB</v>
      </c>
      <c r="G4744" s="646" t="s">
        <v>118</v>
      </c>
      <c r="H4744" s="646">
        <v>41.521999999999998</v>
      </c>
      <c r="I4744" s="646">
        <v>41.69</v>
      </c>
      <c r="K4744" s="646">
        <v>80.465000000000003</v>
      </c>
      <c r="L4744" s="646">
        <v>80.632999999999996</v>
      </c>
      <c r="M4744" s="646" t="s">
        <v>118</v>
      </c>
      <c r="N4744" s="657" t="s">
        <v>115</v>
      </c>
      <c r="O4744" s="646" t="s">
        <v>572</v>
      </c>
    </row>
    <row r="4745" spans="1:15">
      <c r="A4745" s="647">
        <v>4744</v>
      </c>
      <c r="B4745" s="647">
        <v>19406</v>
      </c>
      <c r="C4745" s="646" t="s">
        <v>201</v>
      </c>
      <c r="D4745" s="646">
        <v>120</v>
      </c>
      <c r="F4745" s="654" t="str">
        <f>IF(M4745="R",VLOOKUP(D4745,'Routes and Directions'!$A$2:$D$283,3,FALSE),VLOOKUP(D4745,'Routes and Directions'!$A$2:$D$283,4,FALSE))</f>
        <v>EB</v>
      </c>
      <c r="H4745" s="646">
        <v>41.695999999999998</v>
      </c>
      <c r="I4745" s="646">
        <v>43.749000000000002</v>
      </c>
      <c r="K4745" s="646">
        <v>80.632999999999996</v>
      </c>
      <c r="L4745" s="646">
        <v>82.686000000000007</v>
      </c>
      <c r="M4745" s="646" t="s">
        <v>118</v>
      </c>
      <c r="N4745" s="657" t="s">
        <v>115</v>
      </c>
      <c r="O4745" s="646" t="s">
        <v>572</v>
      </c>
    </row>
    <row r="4746" spans="1:15">
      <c r="A4746" s="647">
        <v>4745</v>
      </c>
      <c r="B4746" s="647">
        <v>19800</v>
      </c>
      <c r="C4746" s="646" t="s">
        <v>216</v>
      </c>
      <c r="D4746" s="646">
        <v>120</v>
      </c>
      <c r="F4746" s="654" t="str">
        <f>IF(M4746="R",VLOOKUP(D4746,'Routes and Directions'!$A$2:$D$283,3,FALSE),VLOOKUP(D4746,'Routes and Directions'!$A$2:$D$283,4,FALSE))</f>
        <v>EB</v>
      </c>
      <c r="H4746" s="646">
        <v>43.749000000000002</v>
      </c>
      <c r="I4746" s="646">
        <v>43.805999999999997</v>
      </c>
      <c r="K4746" s="646">
        <v>82.686000000000007</v>
      </c>
      <c r="L4746" s="646">
        <v>82.742999999999995</v>
      </c>
      <c r="M4746" s="646" t="s">
        <v>118</v>
      </c>
      <c r="N4746" s="657" t="s">
        <v>115</v>
      </c>
      <c r="O4746" s="646" t="s">
        <v>572</v>
      </c>
    </row>
    <row r="4747" spans="1:15">
      <c r="A4747" s="647">
        <v>4746</v>
      </c>
      <c r="B4747" s="647">
        <v>19900</v>
      </c>
      <c r="C4747" s="646" t="s">
        <v>216</v>
      </c>
      <c r="D4747" s="646">
        <v>120</v>
      </c>
      <c r="F4747" s="654" t="str">
        <f>IF(M4747="R",VLOOKUP(D4747,'Routes and Directions'!$A$2:$D$283,3,FALSE),VLOOKUP(D4747,'Routes and Directions'!$A$2:$D$283,4,FALSE))</f>
        <v>EB</v>
      </c>
      <c r="G4747" s="646" t="s">
        <v>118</v>
      </c>
      <c r="H4747" s="646">
        <v>43.805999999999997</v>
      </c>
      <c r="I4747" s="646">
        <v>45.572000000000003</v>
      </c>
      <c r="K4747" s="646">
        <v>82.742999999999995</v>
      </c>
      <c r="L4747" s="646">
        <v>84.509</v>
      </c>
      <c r="M4747" s="646" t="s">
        <v>118</v>
      </c>
      <c r="N4747" s="657" t="s">
        <v>115</v>
      </c>
      <c r="O4747" s="646" t="s">
        <v>572</v>
      </c>
    </row>
    <row r="4748" spans="1:15">
      <c r="A4748" s="647">
        <v>4747</v>
      </c>
      <c r="B4748" s="647">
        <v>20100</v>
      </c>
      <c r="C4748" s="646" t="s">
        <v>216</v>
      </c>
      <c r="D4748" s="646">
        <v>120</v>
      </c>
      <c r="F4748" s="654" t="str">
        <f>IF(M4748="R",VLOOKUP(D4748,'Routes and Directions'!$A$2:$D$283,3,FALSE),VLOOKUP(D4748,'Routes and Directions'!$A$2:$D$283,4,FALSE))</f>
        <v>EB</v>
      </c>
      <c r="H4748" s="646">
        <v>46.122999999999998</v>
      </c>
      <c r="I4748" s="646">
        <v>50.335999999999999</v>
      </c>
      <c r="K4748" s="646">
        <v>84.509</v>
      </c>
      <c r="L4748" s="646">
        <v>88.721999999999994</v>
      </c>
      <c r="M4748" s="646" t="s">
        <v>118</v>
      </c>
      <c r="N4748" s="657" t="s">
        <v>115</v>
      </c>
      <c r="O4748" s="646" t="s">
        <v>572</v>
      </c>
    </row>
    <row r="4749" spans="1:15">
      <c r="A4749" s="647">
        <v>4748</v>
      </c>
      <c r="B4749" s="647">
        <v>20600</v>
      </c>
      <c r="C4749" s="646" t="s">
        <v>216</v>
      </c>
      <c r="D4749" s="646">
        <v>120</v>
      </c>
      <c r="F4749" s="654" t="str">
        <f>IF(M4749="R",VLOOKUP(D4749,'Routes and Directions'!$A$2:$D$283,3,FALSE),VLOOKUP(D4749,'Routes and Directions'!$A$2:$D$283,4,FALSE))</f>
        <v>EB</v>
      </c>
      <c r="G4749" s="646" t="s">
        <v>118</v>
      </c>
      <c r="H4749" s="646">
        <v>50.335999999999999</v>
      </c>
      <c r="I4749" s="646">
        <v>56.51</v>
      </c>
      <c r="K4749" s="646">
        <v>88.721999999999994</v>
      </c>
      <c r="L4749" s="646">
        <v>94.896000000000001</v>
      </c>
      <c r="M4749" s="646" t="s">
        <v>118</v>
      </c>
      <c r="N4749" s="657" t="s">
        <v>115</v>
      </c>
      <c r="O4749" s="646" t="s">
        <v>572</v>
      </c>
    </row>
    <row r="4750" spans="1:15">
      <c r="A4750" s="647">
        <v>4749</v>
      </c>
      <c r="B4750" s="647">
        <v>20910</v>
      </c>
      <c r="C4750" s="646" t="s">
        <v>208</v>
      </c>
      <c r="D4750" s="646">
        <v>120</v>
      </c>
      <c r="F4750" s="654" t="str">
        <f>IF(M4750="R",VLOOKUP(D4750,'Routes and Directions'!$A$2:$D$283,3,FALSE),VLOOKUP(D4750,'Routes and Directions'!$A$2:$D$283,4,FALSE))</f>
        <v>EB</v>
      </c>
      <c r="G4750" s="646" t="s">
        <v>118</v>
      </c>
      <c r="H4750" s="646">
        <v>0</v>
      </c>
      <c r="I4750" s="646">
        <v>12.055999999999999</v>
      </c>
      <c r="K4750" s="646">
        <v>94.896000000000001</v>
      </c>
      <c r="L4750" s="646">
        <v>106.952</v>
      </c>
      <c r="M4750" s="646" t="s">
        <v>118</v>
      </c>
      <c r="N4750" s="657" t="s">
        <v>115</v>
      </c>
      <c r="O4750" s="646" t="s">
        <v>572</v>
      </c>
    </row>
    <row r="4751" spans="1:15">
      <c r="A4751" s="647">
        <v>4750</v>
      </c>
      <c r="B4751" s="647">
        <v>21070</v>
      </c>
      <c r="C4751" s="646" t="s">
        <v>208</v>
      </c>
      <c r="D4751" s="646">
        <v>120</v>
      </c>
      <c r="F4751" s="654" t="str">
        <f>IF(M4751="R",VLOOKUP(D4751,'Routes and Directions'!$A$2:$D$283,3,FALSE),VLOOKUP(D4751,'Routes and Directions'!$A$2:$D$283,4,FALSE))</f>
        <v>EB</v>
      </c>
      <c r="H4751" s="646">
        <v>13.37</v>
      </c>
      <c r="I4751" s="646">
        <v>30.5</v>
      </c>
      <c r="K4751" s="646">
        <v>106.952</v>
      </c>
      <c r="L4751" s="646">
        <v>124.08199999999999</v>
      </c>
      <c r="M4751" s="646" t="s">
        <v>118</v>
      </c>
      <c r="N4751" s="657" t="s">
        <v>115</v>
      </c>
      <c r="O4751" s="646" t="s">
        <v>572</v>
      </c>
    </row>
    <row r="4752" spans="1:15">
      <c r="A4752" s="647">
        <v>4751</v>
      </c>
      <c r="B4752" s="647">
        <v>23200</v>
      </c>
      <c r="C4752" s="646" t="s">
        <v>208</v>
      </c>
      <c r="D4752" s="646">
        <v>120</v>
      </c>
      <c r="F4752" s="654" t="str">
        <f>IF(M4752="R",VLOOKUP(D4752,'Routes and Directions'!$A$2:$D$283,3,FALSE),VLOOKUP(D4752,'Routes and Directions'!$A$2:$D$283,4,FALSE))</f>
        <v>EB</v>
      </c>
      <c r="G4752" s="646" t="s">
        <v>121</v>
      </c>
      <c r="H4752" s="646">
        <v>30.5</v>
      </c>
      <c r="I4752" s="646">
        <v>30.67</v>
      </c>
      <c r="K4752" s="646">
        <v>124.08199999999999</v>
      </c>
      <c r="L4752" s="646">
        <v>124.252</v>
      </c>
      <c r="M4752" s="646" t="s">
        <v>118</v>
      </c>
      <c r="N4752" s="657" t="s">
        <v>115</v>
      </c>
      <c r="O4752" s="646" t="s">
        <v>572</v>
      </c>
    </row>
    <row r="4753" spans="1:15">
      <c r="A4753" s="647">
        <v>4752</v>
      </c>
      <c r="B4753" s="647">
        <v>23400</v>
      </c>
      <c r="C4753" s="646" t="s">
        <v>208</v>
      </c>
      <c r="D4753" s="646">
        <v>120</v>
      </c>
      <c r="F4753" s="654" t="str">
        <f>IF(M4753="R",VLOOKUP(D4753,'Routes and Directions'!$A$2:$D$283,3,FALSE),VLOOKUP(D4753,'Routes and Directions'!$A$2:$D$283,4,FALSE))</f>
        <v>EB</v>
      </c>
      <c r="H4753" s="646">
        <v>30.5</v>
      </c>
      <c r="I4753" s="646">
        <v>34.5</v>
      </c>
      <c r="K4753" s="646">
        <v>124.252</v>
      </c>
      <c r="L4753" s="646">
        <v>128.25200000000001</v>
      </c>
      <c r="M4753" s="646" t="s">
        <v>118</v>
      </c>
      <c r="N4753" s="657" t="s">
        <v>115</v>
      </c>
      <c r="O4753" s="646" t="s">
        <v>572</v>
      </c>
    </row>
    <row r="4754" spans="1:15">
      <c r="A4754" s="647">
        <v>4753</v>
      </c>
      <c r="B4754" s="647">
        <v>24904</v>
      </c>
      <c r="C4754" s="646" t="s">
        <v>208</v>
      </c>
      <c r="D4754" s="646">
        <v>120</v>
      </c>
      <c r="F4754" s="654" t="str">
        <f>IF(M4754="R",VLOOKUP(D4754,'Routes and Directions'!$A$2:$D$283,3,FALSE),VLOOKUP(D4754,'Routes and Directions'!$A$2:$D$283,4,FALSE))</f>
        <v>EB</v>
      </c>
      <c r="G4754" s="646" t="s">
        <v>118</v>
      </c>
      <c r="H4754" s="646">
        <v>34.5</v>
      </c>
      <c r="I4754" s="646">
        <v>35.011000000000003</v>
      </c>
      <c r="K4754" s="646">
        <v>128.25200000000001</v>
      </c>
      <c r="L4754" s="646">
        <v>128.76300000000001</v>
      </c>
      <c r="M4754" s="646" t="s">
        <v>118</v>
      </c>
      <c r="N4754" s="657" t="s">
        <v>115</v>
      </c>
      <c r="O4754" s="646" t="s">
        <v>572</v>
      </c>
    </row>
    <row r="4755" spans="1:15">
      <c r="A4755" s="647">
        <v>4754</v>
      </c>
      <c r="B4755" s="647">
        <v>25000</v>
      </c>
      <c r="C4755" s="646" t="s">
        <v>208</v>
      </c>
      <c r="D4755" s="646">
        <v>120</v>
      </c>
      <c r="F4755" s="654" t="str">
        <f>IF(M4755="R",VLOOKUP(D4755,'Routes and Directions'!$A$2:$D$283,3,FALSE),VLOOKUP(D4755,'Routes and Directions'!$A$2:$D$283,4,FALSE))</f>
        <v>EB</v>
      </c>
      <c r="H4755" s="646">
        <v>35.03</v>
      </c>
      <c r="I4755" s="646">
        <v>58.99</v>
      </c>
      <c r="K4755" s="646">
        <v>128.76300000000001</v>
      </c>
      <c r="L4755" s="646">
        <v>152.72300000000001</v>
      </c>
      <c r="M4755" s="646" t="s">
        <v>118</v>
      </c>
      <c r="N4755" s="657" t="s">
        <v>115</v>
      </c>
      <c r="O4755" s="646" t="s">
        <v>572</v>
      </c>
    </row>
    <row r="4756" spans="1:15">
      <c r="A4756" s="647">
        <v>4755</v>
      </c>
      <c r="B4756" s="647">
        <v>1000</v>
      </c>
      <c r="C4756" s="646" t="s">
        <v>213</v>
      </c>
      <c r="D4756" s="646">
        <v>120</v>
      </c>
      <c r="F4756" s="654" t="str">
        <f>IF(M4756="R",VLOOKUP(D4756,'Routes and Directions'!$A$2:$D$283,3,FALSE),VLOOKUP(D4756,'Routes and Directions'!$A$2:$D$283,4,FALSE))</f>
        <v>WB</v>
      </c>
      <c r="G4756" s="646" t="s">
        <v>118</v>
      </c>
      <c r="H4756" s="646">
        <v>0.49299999999999999</v>
      </c>
      <c r="I4756" s="646">
        <v>6.53</v>
      </c>
      <c r="K4756" s="646">
        <v>0</v>
      </c>
      <c r="L4756" s="646">
        <v>6.0369999999999999</v>
      </c>
      <c r="M4756" s="646" t="s">
        <v>121</v>
      </c>
      <c r="N4756" s="657" t="s">
        <v>123</v>
      </c>
      <c r="O4756" s="646" t="s">
        <v>573</v>
      </c>
    </row>
    <row r="4757" spans="1:15">
      <c r="A4757" s="647">
        <v>4756</v>
      </c>
      <c r="B4757" s="647">
        <v>2800</v>
      </c>
      <c r="C4757" s="646" t="s">
        <v>213</v>
      </c>
      <c r="D4757" s="646">
        <v>120</v>
      </c>
      <c r="F4757" s="654" t="str">
        <f>IF(M4757="R",VLOOKUP(D4757,'Routes and Directions'!$A$2:$D$283,3,FALSE),VLOOKUP(D4757,'Routes and Directions'!$A$2:$D$283,4,FALSE))</f>
        <v>WB</v>
      </c>
      <c r="G4757" s="646" t="s">
        <v>122</v>
      </c>
      <c r="H4757" s="646">
        <v>6.53</v>
      </c>
      <c r="I4757" s="646">
        <v>7.1449999999999996</v>
      </c>
      <c r="K4757" s="646">
        <v>6.0369999999999999</v>
      </c>
      <c r="L4757" s="646">
        <v>6.6520000000000001</v>
      </c>
      <c r="M4757" s="646" t="s">
        <v>121</v>
      </c>
      <c r="N4757" s="657" t="s">
        <v>123</v>
      </c>
      <c r="O4757" s="646" t="s">
        <v>573</v>
      </c>
    </row>
    <row r="4758" spans="1:15">
      <c r="A4758" s="647">
        <v>4757</v>
      </c>
      <c r="B4758" s="647">
        <v>3900</v>
      </c>
      <c r="C4758" s="646" t="s">
        <v>213</v>
      </c>
      <c r="D4758" s="646">
        <v>120</v>
      </c>
      <c r="F4758" s="654" t="str">
        <f>IF(M4758="R",VLOOKUP(D4758,'Routes and Directions'!$A$2:$D$283,3,FALSE),VLOOKUP(D4758,'Routes and Directions'!$A$2:$D$283,4,FALSE))</f>
        <v>WB</v>
      </c>
      <c r="H4758" s="646">
        <v>6.1970000000000001</v>
      </c>
      <c r="I4758" s="646">
        <v>6.83</v>
      </c>
      <c r="K4758" s="646">
        <v>6.6520000000000001</v>
      </c>
      <c r="L4758" s="646">
        <v>7.2850000000000001</v>
      </c>
      <c r="M4758" s="646" t="s">
        <v>121</v>
      </c>
      <c r="N4758" s="657" t="s">
        <v>123</v>
      </c>
      <c r="O4758" s="646" t="s">
        <v>573</v>
      </c>
    </row>
    <row r="4759" spans="1:15">
      <c r="A4759" s="647">
        <v>4758</v>
      </c>
      <c r="B4759" s="647">
        <v>3900</v>
      </c>
      <c r="C4759" s="646" t="s">
        <v>213</v>
      </c>
      <c r="D4759" s="646">
        <v>120</v>
      </c>
      <c r="F4759" s="654" t="str">
        <f>IF(M4759="R",VLOOKUP(D4759,'Routes and Directions'!$A$2:$D$283,3,FALSE),VLOOKUP(D4759,'Routes and Directions'!$A$2:$D$283,4,FALSE))</f>
        <v>WB</v>
      </c>
      <c r="H4759" s="646">
        <v>6.83</v>
      </c>
      <c r="I4759" s="646">
        <v>8.3670000000000009</v>
      </c>
      <c r="K4759" s="646">
        <v>7.2850000000000001</v>
      </c>
      <c r="L4759" s="646">
        <v>8.8219999999999992</v>
      </c>
      <c r="M4759" s="646" t="s">
        <v>121</v>
      </c>
      <c r="N4759" s="657" t="s">
        <v>115</v>
      </c>
      <c r="O4759" s="646" t="s">
        <v>573</v>
      </c>
    </row>
    <row r="4760" spans="1:15">
      <c r="A4760" s="647">
        <v>4759</v>
      </c>
      <c r="B4760" s="647">
        <v>3900</v>
      </c>
      <c r="C4760" s="646" t="s">
        <v>213</v>
      </c>
      <c r="D4760" s="646">
        <v>120</v>
      </c>
      <c r="F4760" s="654" t="str">
        <f>IF(M4760="R",VLOOKUP(D4760,'Routes and Directions'!$A$2:$D$283,3,FALSE),VLOOKUP(D4760,'Routes and Directions'!$A$2:$D$283,4,FALSE))</f>
        <v>WB</v>
      </c>
      <c r="H4760" s="646">
        <v>8.3670000000000009</v>
      </c>
      <c r="I4760" s="646">
        <v>9.2189999999999994</v>
      </c>
      <c r="K4760" s="646">
        <v>8.8219999999999992</v>
      </c>
      <c r="L4760" s="646">
        <v>9.6739999999999995</v>
      </c>
      <c r="M4760" s="646" t="s">
        <v>121</v>
      </c>
      <c r="N4760" s="657" t="s">
        <v>123</v>
      </c>
      <c r="O4760" s="646" t="s">
        <v>573</v>
      </c>
    </row>
    <row r="4761" spans="1:15">
      <c r="A4761" s="647">
        <v>4760</v>
      </c>
      <c r="B4761" s="647">
        <v>3900</v>
      </c>
      <c r="C4761" s="646" t="s">
        <v>213</v>
      </c>
      <c r="D4761" s="646">
        <v>120</v>
      </c>
      <c r="F4761" s="654" t="str">
        <f>IF(M4761="R",VLOOKUP(D4761,'Routes and Directions'!$A$2:$D$283,3,FALSE),VLOOKUP(D4761,'Routes and Directions'!$A$2:$D$283,4,FALSE))</f>
        <v>WB</v>
      </c>
      <c r="H4761" s="646">
        <v>9.2189999999999994</v>
      </c>
      <c r="I4761" s="646">
        <v>16.489999999999998</v>
      </c>
      <c r="K4761" s="646">
        <v>9.6739999999999995</v>
      </c>
      <c r="L4761" s="646">
        <v>16.945</v>
      </c>
      <c r="M4761" s="646" t="s">
        <v>121</v>
      </c>
      <c r="N4761" s="657" t="s">
        <v>115</v>
      </c>
      <c r="O4761" s="646" t="s">
        <v>573</v>
      </c>
    </row>
    <row r="4762" spans="1:15">
      <c r="A4762" s="647">
        <v>4761</v>
      </c>
      <c r="B4762" s="647">
        <v>3900</v>
      </c>
      <c r="C4762" s="646" t="s">
        <v>213</v>
      </c>
      <c r="D4762" s="646">
        <v>120</v>
      </c>
      <c r="F4762" s="654" t="str">
        <f>IF(M4762="R",VLOOKUP(D4762,'Routes and Directions'!$A$2:$D$283,3,FALSE),VLOOKUP(D4762,'Routes and Directions'!$A$2:$D$283,4,FALSE))</f>
        <v>WB</v>
      </c>
      <c r="H4762" s="646">
        <v>16.489999999999998</v>
      </c>
      <c r="I4762" s="646">
        <v>16.724</v>
      </c>
      <c r="K4762" s="646">
        <v>16.945</v>
      </c>
      <c r="L4762" s="646">
        <v>17.178999999999998</v>
      </c>
      <c r="M4762" s="646" t="s">
        <v>121</v>
      </c>
      <c r="N4762" s="657" t="s">
        <v>123</v>
      </c>
      <c r="O4762" s="646" t="s">
        <v>573</v>
      </c>
    </row>
    <row r="4763" spans="1:15">
      <c r="A4763" s="647">
        <v>4762</v>
      </c>
      <c r="B4763" s="647">
        <v>6000</v>
      </c>
      <c r="C4763" s="646" t="s">
        <v>213</v>
      </c>
      <c r="D4763" s="646">
        <v>120</v>
      </c>
      <c r="F4763" s="654" t="str">
        <f>IF(M4763="R",VLOOKUP(D4763,'Routes and Directions'!$A$2:$D$283,3,FALSE),VLOOKUP(D4763,'Routes and Directions'!$A$2:$D$283,4,FALSE))</f>
        <v>WB</v>
      </c>
      <c r="G4763" s="646" t="s">
        <v>118</v>
      </c>
      <c r="H4763" s="646">
        <v>16.724</v>
      </c>
      <c r="I4763" s="646">
        <v>16.962</v>
      </c>
      <c r="K4763" s="646">
        <v>17.178999999999998</v>
      </c>
      <c r="L4763" s="646">
        <v>17.417000000000002</v>
      </c>
      <c r="M4763" s="646" t="s">
        <v>121</v>
      </c>
      <c r="N4763" s="657" t="s">
        <v>123</v>
      </c>
      <c r="O4763" s="646" t="s">
        <v>573</v>
      </c>
    </row>
    <row r="4764" spans="1:15">
      <c r="A4764" s="647">
        <v>4763</v>
      </c>
      <c r="B4764" s="647">
        <v>7000</v>
      </c>
      <c r="C4764" s="646" t="s">
        <v>213</v>
      </c>
      <c r="D4764" s="646">
        <v>120</v>
      </c>
      <c r="F4764" s="654" t="str">
        <f>IF(M4764="R",VLOOKUP(D4764,'Routes and Directions'!$A$2:$D$283,3,FALSE),VLOOKUP(D4764,'Routes and Directions'!$A$2:$D$283,4,FALSE))</f>
        <v>WB</v>
      </c>
      <c r="H4764" s="646">
        <v>17.222999999999999</v>
      </c>
      <c r="I4764" s="646">
        <v>18.178999999999998</v>
      </c>
      <c r="K4764" s="646">
        <v>17.417000000000002</v>
      </c>
      <c r="L4764" s="646">
        <v>18.373000000000001</v>
      </c>
      <c r="M4764" s="646" t="s">
        <v>121</v>
      </c>
      <c r="N4764" s="657" t="s">
        <v>123</v>
      </c>
      <c r="O4764" s="646" t="s">
        <v>573</v>
      </c>
    </row>
    <row r="4765" spans="1:15">
      <c r="A4765" s="647">
        <v>4764</v>
      </c>
      <c r="B4765" s="647">
        <v>7000</v>
      </c>
      <c r="C4765" s="646" t="s">
        <v>213</v>
      </c>
      <c r="D4765" s="646">
        <v>120</v>
      </c>
      <c r="F4765" s="654" t="str">
        <f>IF(M4765="R",VLOOKUP(D4765,'Routes and Directions'!$A$2:$D$283,3,FALSE),VLOOKUP(D4765,'Routes and Directions'!$A$2:$D$283,4,FALSE))</f>
        <v>WB</v>
      </c>
      <c r="H4765" s="646">
        <v>18.178999999999998</v>
      </c>
      <c r="I4765" s="646">
        <v>21.184000000000001</v>
      </c>
      <c r="K4765" s="646">
        <v>18.373000000000001</v>
      </c>
      <c r="L4765" s="646">
        <v>21.378</v>
      </c>
      <c r="M4765" s="646" t="s">
        <v>121</v>
      </c>
      <c r="N4765" s="657" t="s">
        <v>115</v>
      </c>
      <c r="O4765" s="646" t="s">
        <v>573</v>
      </c>
    </row>
    <row r="4766" spans="1:15">
      <c r="A4766" s="647">
        <v>4765</v>
      </c>
      <c r="B4766" s="647">
        <v>7700</v>
      </c>
      <c r="C4766" s="646" t="s">
        <v>215</v>
      </c>
      <c r="D4766" s="646">
        <v>120</v>
      </c>
      <c r="F4766" s="654" t="str">
        <f>IF(M4766="R",VLOOKUP(D4766,'Routes and Directions'!$A$2:$D$283,3,FALSE),VLOOKUP(D4766,'Routes and Directions'!$A$2:$D$283,4,FALSE))</f>
        <v>WB</v>
      </c>
      <c r="H4766" s="646">
        <v>0</v>
      </c>
      <c r="I4766" s="646">
        <v>4.3289999999999997</v>
      </c>
      <c r="K4766" s="646">
        <v>21.378</v>
      </c>
      <c r="L4766" s="646">
        <v>25.707000000000001</v>
      </c>
      <c r="M4766" s="646" t="s">
        <v>121</v>
      </c>
      <c r="N4766" s="657" t="s">
        <v>115</v>
      </c>
      <c r="O4766" s="646" t="s">
        <v>573</v>
      </c>
    </row>
    <row r="4767" spans="1:15">
      <c r="A4767" s="647">
        <v>4766</v>
      </c>
      <c r="B4767" s="647">
        <v>7700</v>
      </c>
      <c r="C4767" s="646" t="s">
        <v>215</v>
      </c>
      <c r="D4767" s="646">
        <v>120</v>
      </c>
      <c r="F4767" s="654" t="str">
        <f>IF(M4767="R",VLOOKUP(D4767,'Routes and Directions'!$A$2:$D$283,3,FALSE),VLOOKUP(D4767,'Routes and Directions'!$A$2:$D$283,4,FALSE))</f>
        <v>WB</v>
      </c>
      <c r="H4767" s="646">
        <v>4.3289999999999997</v>
      </c>
      <c r="I4767" s="646">
        <v>4.75</v>
      </c>
      <c r="K4767" s="646">
        <v>25.707000000000001</v>
      </c>
      <c r="L4767" s="646">
        <v>26.128</v>
      </c>
      <c r="M4767" s="646" t="s">
        <v>121</v>
      </c>
      <c r="N4767" s="657" t="s">
        <v>123</v>
      </c>
      <c r="O4767" s="646" t="s">
        <v>573</v>
      </c>
    </row>
    <row r="4768" spans="1:15">
      <c r="A4768" s="647">
        <v>4767</v>
      </c>
      <c r="B4768" s="647">
        <v>7700</v>
      </c>
      <c r="C4768" s="646" t="s">
        <v>215</v>
      </c>
      <c r="D4768" s="646">
        <v>120</v>
      </c>
      <c r="F4768" s="654" t="str">
        <f>IF(M4768="R",VLOOKUP(D4768,'Routes and Directions'!$A$2:$D$283,3,FALSE),VLOOKUP(D4768,'Routes and Directions'!$A$2:$D$283,4,FALSE))</f>
        <v>WB</v>
      </c>
      <c r="H4768" s="646">
        <v>4.75</v>
      </c>
      <c r="I4768" s="646">
        <v>5.27</v>
      </c>
      <c r="K4768" s="646">
        <v>26.128</v>
      </c>
      <c r="L4768" s="646">
        <v>26.648</v>
      </c>
      <c r="M4768" s="646" t="s">
        <v>121</v>
      </c>
      <c r="N4768" s="657" t="s">
        <v>115</v>
      </c>
      <c r="O4768" s="646" t="s">
        <v>573</v>
      </c>
    </row>
    <row r="4769" spans="1:15">
      <c r="A4769" s="647">
        <v>4768</v>
      </c>
      <c r="B4769" s="647">
        <v>7700</v>
      </c>
      <c r="C4769" s="646" t="s">
        <v>215</v>
      </c>
      <c r="D4769" s="646">
        <v>120</v>
      </c>
      <c r="F4769" s="654" t="str">
        <f>IF(M4769="R",VLOOKUP(D4769,'Routes and Directions'!$A$2:$D$283,3,FALSE),VLOOKUP(D4769,'Routes and Directions'!$A$2:$D$283,4,FALSE))</f>
        <v>WB</v>
      </c>
      <c r="H4769" s="646">
        <v>5.27</v>
      </c>
      <c r="I4769" s="646">
        <v>6.86</v>
      </c>
      <c r="K4769" s="646">
        <v>26.648</v>
      </c>
      <c r="L4769" s="646">
        <v>28.238</v>
      </c>
      <c r="M4769" s="646" t="s">
        <v>121</v>
      </c>
      <c r="N4769" s="657" t="s">
        <v>123</v>
      </c>
      <c r="O4769" s="646" t="s">
        <v>573</v>
      </c>
    </row>
    <row r="4770" spans="1:15">
      <c r="A4770" s="647">
        <v>4769</v>
      </c>
      <c r="B4770" s="647">
        <v>7700</v>
      </c>
      <c r="C4770" s="646" t="s">
        <v>215</v>
      </c>
      <c r="D4770" s="646">
        <v>120</v>
      </c>
      <c r="F4770" s="654" t="str">
        <f>IF(M4770="R",VLOOKUP(D4770,'Routes and Directions'!$A$2:$D$283,3,FALSE),VLOOKUP(D4770,'Routes and Directions'!$A$2:$D$283,4,FALSE))</f>
        <v>WB</v>
      </c>
      <c r="H4770" s="646">
        <v>6.86</v>
      </c>
      <c r="I4770" s="646">
        <v>10.302</v>
      </c>
      <c r="K4770" s="646">
        <v>28.238</v>
      </c>
      <c r="L4770" s="646">
        <v>31.68</v>
      </c>
      <c r="M4770" s="646" t="s">
        <v>121</v>
      </c>
      <c r="N4770" s="657" t="s">
        <v>115</v>
      </c>
      <c r="O4770" s="646" t="s">
        <v>573</v>
      </c>
    </row>
    <row r="4771" spans="1:15">
      <c r="A4771" s="647">
        <v>4770</v>
      </c>
      <c r="B4771" s="647">
        <v>7700</v>
      </c>
      <c r="C4771" s="646" t="s">
        <v>215</v>
      </c>
      <c r="D4771" s="646">
        <v>120</v>
      </c>
      <c r="F4771" s="654" t="str">
        <f>IF(M4771="R",VLOOKUP(D4771,'Routes and Directions'!$A$2:$D$283,3,FALSE),VLOOKUP(D4771,'Routes and Directions'!$A$2:$D$283,4,FALSE))</f>
        <v>WB</v>
      </c>
      <c r="H4771" s="646">
        <v>10.302</v>
      </c>
      <c r="I4771" s="646">
        <v>11.06</v>
      </c>
      <c r="K4771" s="646">
        <v>31.68</v>
      </c>
      <c r="L4771" s="646">
        <v>32.438000000000002</v>
      </c>
      <c r="M4771" s="646" t="s">
        <v>121</v>
      </c>
      <c r="N4771" s="657" t="s">
        <v>123</v>
      </c>
      <c r="O4771" s="646" t="s">
        <v>573</v>
      </c>
    </row>
    <row r="4772" spans="1:15">
      <c r="A4772" s="647">
        <v>4771</v>
      </c>
      <c r="B4772" s="647">
        <v>7700</v>
      </c>
      <c r="C4772" s="646" t="s">
        <v>215</v>
      </c>
      <c r="D4772" s="646">
        <v>120</v>
      </c>
      <c r="F4772" s="654" t="str">
        <f>IF(M4772="R",VLOOKUP(D4772,'Routes and Directions'!$A$2:$D$283,3,FALSE),VLOOKUP(D4772,'Routes and Directions'!$A$2:$D$283,4,FALSE))</f>
        <v>WB</v>
      </c>
      <c r="H4772" s="646">
        <v>11.06</v>
      </c>
      <c r="I4772" s="646">
        <v>14.413</v>
      </c>
      <c r="K4772" s="646">
        <v>32.438000000000002</v>
      </c>
      <c r="L4772" s="646">
        <v>35.790999999999997</v>
      </c>
      <c r="M4772" s="646" t="s">
        <v>121</v>
      </c>
      <c r="N4772" s="657" t="s">
        <v>115</v>
      </c>
      <c r="O4772" s="646" t="s">
        <v>573</v>
      </c>
    </row>
    <row r="4773" spans="1:15">
      <c r="A4773" s="647">
        <v>4772</v>
      </c>
      <c r="B4773" s="647">
        <v>12500</v>
      </c>
      <c r="C4773" s="646" t="s">
        <v>215</v>
      </c>
      <c r="D4773" s="646">
        <v>120</v>
      </c>
      <c r="F4773" s="654" t="str">
        <f>IF(M4773="R",VLOOKUP(D4773,'Routes and Directions'!$A$2:$D$283,3,FALSE),VLOOKUP(D4773,'Routes and Directions'!$A$2:$D$283,4,FALSE))</f>
        <v>WB</v>
      </c>
      <c r="G4773" s="646" t="s">
        <v>118</v>
      </c>
      <c r="H4773" s="646">
        <v>14.413</v>
      </c>
      <c r="I4773" s="646">
        <v>15.909000000000001</v>
      </c>
      <c r="K4773" s="646">
        <v>35.790999999999997</v>
      </c>
      <c r="L4773" s="646">
        <v>37.286999999999999</v>
      </c>
      <c r="M4773" s="646" t="s">
        <v>121</v>
      </c>
      <c r="N4773" s="657" t="s">
        <v>115</v>
      </c>
      <c r="O4773" s="646" t="s">
        <v>573</v>
      </c>
    </row>
    <row r="4774" spans="1:15">
      <c r="A4774" s="647">
        <v>4773</v>
      </c>
      <c r="B4774" s="647">
        <v>12950</v>
      </c>
      <c r="C4774" s="646" t="s">
        <v>215</v>
      </c>
      <c r="D4774" s="646">
        <v>120</v>
      </c>
      <c r="F4774" s="654" t="str">
        <f>IF(M4774="R",VLOOKUP(D4774,'Routes and Directions'!$A$2:$D$283,3,FALSE),VLOOKUP(D4774,'Routes and Directions'!$A$2:$D$283,4,FALSE))</f>
        <v>WB</v>
      </c>
      <c r="H4774" s="646">
        <v>15.95</v>
      </c>
      <c r="I4774" s="646">
        <v>18.016999999999999</v>
      </c>
      <c r="K4774" s="646">
        <v>37.286999999999999</v>
      </c>
      <c r="L4774" s="646">
        <v>39.353999999999999</v>
      </c>
      <c r="M4774" s="646" t="s">
        <v>121</v>
      </c>
      <c r="N4774" s="657" t="s">
        <v>115</v>
      </c>
      <c r="O4774" s="646" t="s">
        <v>573</v>
      </c>
    </row>
    <row r="4775" spans="1:15">
      <c r="A4775" s="647">
        <v>4774</v>
      </c>
      <c r="B4775" s="647">
        <v>13700</v>
      </c>
      <c r="C4775" s="646" t="s">
        <v>215</v>
      </c>
      <c r="D4775" s="646">
        <v>120</v>
      </c>
      <c r="F4775" s="654" t="str">
        <f>IF(M4775="R",VLOOKUP(D4775,'Routes and Directions'!$A$2:$D$283,3,FALSE),VLOOKUP(D4775,'Routes and Directions'!$A$2:$D$283,4,FALSE))</f>
        <v>WB</v>
      </c>
      <c r="G4775" s="646" t="s">
        <v>122</v>
      </c>
      <c r="H4775" s="646">
        <v>18.016999999999999</v>
      </c>
      <c r="I4775" s="646">
        <v>18.16</v>
      </c>
      <c r="J4775" s="646" t="s">
        <v>121</v>
      </c>
      <c r="K4775" s="646">
        <v>39.353999999999999</v>
      </c>
      <c r="L4775" s="646">
        <v>39.497</v>
      </c>
      <c r="M4775" s="646" t="s">
        <v>121</v>
      </c>
      <c r="N4775" s="657" t="s">
        <v>121</v>
      </c>
      <c r="O4775" s="646" t="s">
        <v>573</v>
      </c>
    </row>
    <row r="4776" spans="1:15">
      <c r="A4776" s="647">
        <v>4775</v>
      </c>
      <c r="B4776" s="647">
        <v>13750</v>
      </c>
      <c r="C4776" s="646" t="s">
        <v>216</v>
      </c>
      <c r="D4776" s="646">
        <v>120</v>
      </c>
      <c r="F4776" s="654" t="str">
        <f>IF(M4776="R",VLOOKUP(D4776,'Routes and Directions'!$A$2:$D$283,3,FALSE),VLOOKUP(D4776,'Routes and Directions'!$A$2:$D$283,4,FALSE))</f>
        <v>WB</v>
      </c>
      <c r="G4776" s="646" t="s">
        <v>118</v>
      </c>
      <c r="H4776" s="646">
        <v>0</v>
      </c>
      <c r="I4776" s="646">
        <v>5.8520000000000003</v>
      </c>
      <c r="J4776" s="646" t="s">
        <v>121</v>
      </c>
      <c r="K4776" s="646">
        <v>39.497</v>
      </c>
      <c r="L4776" s="646">
        <v>45.348999999999997</v>
      </c>
      <c r="M4776" s="646" t="s">
        <v>121</v>
      </c>
      <c r="N4776" s="657" t="s">
        <v>121</v>
      </c>
      <c r="O4776" s="646" t="s">
        <v>573</v>
      </c>
    </row>
    <row r="4777" spans="1:15">
      <c r="A4777" s="647">
        <v>4776</v>
      </c>
      <c r="B4777" s="647">
        <v>13850</v>
      </c>
      <c r="C4777" s="646" t="s">
        <v>216</v>
      </c>
      <c r="D4777" s="646">
        <v>120</v>
      </c>
      <c r="F4777" s="654" t="str">
        <f>IF(M4777="R",VLOOKUP(D4777,'Routes and Directions'!$A$2:$D$283,3,FALSE),VLOOKUP(D4777,'Routes and Directions'!$A$2:$D$283,4,FALSE))</f>
        <v>WB</v>
      </c>
      <c r="G4777" s="646" t="s">
        <v>118</v>
      </c>
      <c r="H4777" s="646">
        <v>5.8520000000000003</v>
      </c>
      <c r="I4777" s="646">
        <v>6.798</v>
      </c>
      <c r="K4777" s="646">
        <v>45.348999999999997</v>
      </c>
      <c r="L4777" s="646">
        <v>46.295000000000002</v>
      </c>
      <c r="M4777" s="646" t="s">
        <v>121</v>
      </c>
      <c r="N4777" s="657" t="s">
        <v>123</v>
      </c>
      <c r="O4777" s="646" t="s">
        <v>573</v>
      </c>
    </row>
    <row r="4778" spans="1:15">
      <c r="A4778" s="647">
        <v>4777</v>
      </c>
      <c r="B4778" s="647">
        <v>13890</v>
      </c>
      <c r="C4778" s="646" t="s">
        <v>216</v>
      </c>
      <c r="D4778" s="646">
        <v>120</v>
      </c>
      <c r="F4778" s="654" t="str">
        <f>IF(M4778="R",VLOOKUP(D4778,'Routes and Directions'!$A$2:$D$283,3,FALSE),VLOOKUP(D4778,'Routes and Directions'!$A$2:$D$283,4,FALSE))</f>
        <v>WB</v>
      </c>
      <c r="G4778" s="646" t="s">
        <v>122</v>
      </c>
      <c r="H4778" s="646">
        <v>6.798</v>
      </c>
      <c r="I4778" s="646">
        <v>6.96</v>
      </c>
      <c r="K4778" s="646">
        <v>46.295000000000002</v>
      </c>
      <c r="L4778" s="646">
        <v>46.457000000000001</v>
      </c>
      <c r="M4778" s="646" t="s">
        <v>121</v>
      </c>
      <c r="N4778" s="657" t="s">
        <v>123</v>
      </c>
      <c r="O4778" s="646" t="s">
        <v>573</v>
      </c>
    </row>
    <row r="4779" spans="1:15">
      <c r="A4779" s="647">
        <v>4778</v>
      </c>
      <c r="B4779" s="647">
        <v>13890</v>
      </c>
      <c r="C4779" s="646" t="s">
        <v>216</v>
      </c>
      <c r="D4779" s="646">
        <v>120</v>
      </c>
      <c r="F4779" s="654" t="str">
        <f>IF(M4779="R",VLOOKUP(D4779,'Routes and Directions'!$A$2:$D$283,3,FALSE),VLOOKUP(D4779,'Routes and Directions'!$A$2:$D$283,4,FALSE))</f>
        <v>WB</v>
      </c>
      <c r="G4779" s="646" t="s">
        <v>122</v>
      </c>
      <c r="H4779" s="646">
        <v>6.96</v>
      </c>
      <c r="I4779" s="646">
        <v>7.0650000000000004</v>
      </c>
      <c r="K4779" s="646">
        <v>46.457000000000001</v>
      </c>
      <c r="L4779" s="646">
        <v>46.561999999999998</v>
      </c>
      <c r="M4779" s="646" t="s">
        <v>121</v>
      </c>
      <c r="N4779" s="657" t="s">
        <v>115</v>
      </c>
      <c r="O4779" s="646" t="s">
        <v>573</v>
      </c>
    </row>
    <row r="4780" spans="1:15">
      <c r="A4780" s="647">
        <v>4779</v>
      </c>
      <c r="B4780" s="647">
        <v>14901</v>
      </c>
      <c r="C4780" s="646" t="s">
        <v>216</v>
      </c>
      <c r="D4780" s="646">
        <v>120</v>
      </c>
      <c r="F4780" s="654" t="str">
        <f>IF(M4780="R",VLOOKUP(D4780,'Routes and Directions'!$A$2:$D$283,3,FALSE),VLOOKUP(D4780,'Routes and Directions'!$A$2:$D$283,4,FALSE))</f>
        <v>WB</v>
      </c>
      <c r="H4780" s="646">
        <v>7.0650000000000004</v>
      </c>
      <c r="I4780" s="646">
        <v>16.041</v>
      </c>
      <c r="K4780" s="646">
        <v>46.561999999999998</v>
      </c>
      <c r="L4780" s="646">
        <v>55.537999999999997</v>
      </c>
      <c r="M4780" s="646" t="s">
        <v>121</v>
      </c>
      <c r="N4780" s="657" t="s">
        <v>115</v>
      </c>
      <c r="O4780" s="646" t="s">
        <v>573</v>
      </c>
    </row>
    <row r="4781" spans="1:15">
      <c r="A4781" s="647">
        <v>4780</v>
      </c>
      <c r="B4781" s="647">
        <v>16710</v>
      </c>
      <c r="C4781" s="646" t="s">
        <v>216</v>
      </c>
      <c r="D4781" s="646">
        <v>120</v>
      </c>
      <c r="F4781" s="654" t="str">
        <f>IF(M4781="R",VLOOKUP(D4781,'Routes and Directions'!$A$2:$D$283,3,FALSE),VLOOKUP(D4781,'Routes and Directions'!$A$2:$D$283,4,FALSE))</f>
        <v>WB</v>
      </c>
      <c r="G4781" s="646" t="s">
        <v>122</v>
      </c>
      <c r="H4781" s="646">
        <v>16.041</v>
      </c>
      <c r="I4781" s="646">
        <v>16.95</v>
      </c>
      <c r="K4781" s="646">
        <v>55.537999999999997</v>
      </c>
      <c r="L4781" s="646">
        <v>56.447000000000003</v>
      </c>
      <c r="M4781" s="646" t="s">
        <v>121</v>
      </c>
      <c r="N4781" s="657" t="s">
        <v>115</v>
      </c>
      <c r="O4781" s="646" t="s">
        <v>573</v>
      </c>
    </row>
    <row r="4782" spans="1:15">
      <c r="A4782" s="647">
        <v>4781</v>
      </c>
      <c r="B4782" s="647">
        <v>16910</v>
      </c>
      <c r="C4782" s="646" t="s">
        <v>216</v>
      </c>
      <c r="D4782" s="646">
        <v>120</v>
      </c>
      <c r="F4782" s="654" t="str">
        <f>IF(M4782="R",VLOOKUP(D4782,'Routes and Directions'!$A$2:$D$283,3,FALSE),VLOOKUP(D4782,'Routes and Directions'!$A$2:$D$283,4,FALSE))</f>
        <v>WB</v>
      </c>
      <c r="G4782" s="646" t="s">
        <v>118</v>
      </c>
      <c r="H4782" s="646">
        <v>16.95</v>
      </c>
      <c r="I4782" s="646">
        <v>24.466000000000001</v>
      </c>
      <c r="K4782" s="646">
        <v>56.447000000000003</v>
      </c>
      <c r="L4782" s="646">
        <v>63.963000000000001</v>
      </c>
      <c r="M4782" s="646" t="s">
        <v>121</v>
      </c>
      <c r="N4782" s="657" t="s">
        <v>115</v>
      </c>
      <c r="O4782" s="646" t="s">
        <v>573</v>
      </c>
    </row>
    <row r="4783" spans="1:15">
      <c r="A4783" s="647">
        <v>4782</v>
      </c>
      <c r="B4783" s="647">
        <v>17710</v>
      </c>
      <c r="C4783" s="646" t="s">
        <v>216</v>
      </c>
      <c r="D4783" s="646">
        <v>120</v>
      </c>
      <c r="F4783" s="654" t="str">
        <f>IF(M4783="R",VLOOKUP(D4783,'Routes and Directions'!$A$2:$D$283,3,FALSE),VLOOKUP(D4783,'Routes and Directions'!$A$2:$D$283,4,FALSE))</f>
        <v>WB</v>
      </c>
      <c r="G4783" s="646" t="s">
        <v>122</v>
      </c>
      <c r="H4783" s="646">
        <v>24.466000000000001</v>
      </c>
      <c r="I4783" s="646">
        <v>25.516999999999999</v>
      </c>
      <c r="K4783" s="646">
        <v>63.963000000000001</v>
      </c>
      <c r="L4783" s="646">
        <v>65.013999999999996</v>
      </c>
      <c r="M4783" s="646" t="s">
        <v>121</v>
      </c>
      <c r="N4783" s="657" t="s">
        <v>115</v>
      </c>
      <c r="O4783" s="646" t="s">
        <v>573</v>
      </c>
    </row>
    <row r="4784" spans="1:15">
      <c r="A4784" s="647">
        <v>4783</v>
      </c>
      <c r="B4784" s="647">
        <v>18110</v>
      </c>
      <c r="C4784" s="646" t="s">
        <v>216</v>
      </c>
      <c r="D4784" s="646">
        <v>120</v>
      </c>
      <c r="F4784" s="654" t="str">
        <f>IF(M4784="R",VLOOKUP(D4784,'Routes and Directions'!$A$2:$D$283,3,FALSE),VLOOKUP(D4784,'Routes and Directions'!$A$2:$D$283,4,FALSE))</f>
        <v>WB</v>
      </c>
      <c r="H4784" s="646">
        <v>25.574000000000002</v>
      </c>
      <c r="I4784" s="646">
        <v>32.814999999999998</v>
      </c>
      <c r="K4784" s="646">
        <v>65.013999999999996</v>
      </c>
      <c r="L4784" s="646">
        <v>72.254999999999995</v>
      </c>
      <c r="M4784" s="646" t="s">
        <v>121</v>
      </c>
      <c r="N4784" s="657" t="s">
        <v>115</v>
      </c>
      <c r="O4784" s="646" t="s">
        <v>573</v>
      </c>
    </row>
    <row r="4785" spans="1:15">
      <c r="A4785" s="647">
        <v>4784</v>
      </c>
      <c r="B4785" s="647">
        <v>18836</v>
      </c>
      <c r="C4785" s="646" t="s">
        <v>216</v>
      </c>
      <c r="D4785" s="646">
        <v>120</v>
      </c>
      <c r="F4785" s="654" t="str">
        <f>IF(M4785="R",VLOOKUP(D4785,'Routes and Directions'!$A$2:$D$283,3,FALSE),VLOOKUP(D4785,'Routes and Directions'!$A$2:$D$283,4,FALSE))</f>
        <v>WB</v>
      </c>
      <c r="G4785" s="646" t="s">
        <v>118</v>
      </c>
      <c r="H4785" s="646">
        <v>33.25</v>
      </c>
      <c r="I4785" s="646">
        <v>41.521999999999998</v>
      </c>
      <c r="K4785" s="646">
        <v>72.254999999999995</v>
      </c>
      <c r="L4785" s="646">
        <v>80.527000000000001</v>
      </c>
      <c r="M4785" s="646" t="s">
        <v>121</v>
      </c>
      <c r="N4785" s="657" t="s">
        <v>115</v>
      </c>
      <c r="O4785" s="646" t="s">
        <v>573</v>
      </c>
    </row>
    <row r="4786" spans="1:15">
      <c r="A4786" s="647">
        <v>4785</v>
      </c>
      <c r="B4786" s="647">
        <v>19350</v>
      </c>
      <c r="C4786" s="646" t="s">
        <v>201</v>
      </c>
      <c r="D4786" s="646">
        <v>120</v>
      </c>
      <c r="F4786" s="654" t="str">
        <f>IF(M4786="R",VLOOKUP(D4786,'Routes and Directions'!$A$2:$D$283,3,FALSE),VLOOKUP(D4786,'Routes and Directions'!$A$2:$D$283,4,FALSE))</f>
        <v>WB</v>
      </c>
      <c r="G4786" s="646" t="s">
        <v>118</v>
      </c>
      <c r="H4786" s="646">
        <v>41.521999999999998</v>
      </c>
      <c r="I4786" s="646">
        <v>41.69</v>
      </c>
      <c r="K4786" s="646">
        <v>80.527000000000001</v>
      </c>
      <c r="L4786" s="646">
        <v>80.694999999999993</v>
      </c>
      <c r="M4786" s="646" t="s">
        <v>121</v>
      </c>
      <c r="N4786" s="657" t="s">
        <v>115</v>
      </c>
      <c r="O4786" s="646" t="s">
        <v>573</v>
      </c>
    </row>
    <row r="4787" spans="1:15">
      <c r="A4787" s="647">
        <v>4786</v>
      </c>
      <c r="B4787" s="647">
        <v>19406</v>
      </c>
      <c r="C4787" s="646" t="s">
        <v>201</v>
      </c>
      <c r="D4787" s="646">
        <v>120</v>
      </c>
      <c r="F4787" s="654" t="str">
        <f>IF(M4787="R",VLOOKUP(D4787,'Routes and Directions'!$A$2:$D$283,3,FALSE),VLOOKUP(D4787,'Routes and Directions'!$A$2:$D$283,4,FALSE))</f>
        <v>WB</v>
      </c>
      <c r="H4787" s="646">
        <v>41.695999999999998</v>
      </c>
      <c r="I4787" s="646">
        <v>43.749000000000002</v>
      </c>
      <c r="K4787" s="646">
        <v>80.694999999999993</v>
      </c>
      <c r="L4787" s="646">
        <v>82.748000000000005</v>
      </c>
      <c r="M4787" s="646" t="s">
        <v>121</v>
      </c>
      <c r="N4787" s="657" t="s">
        <v>115</v>
      </c>
      <c r="O4787" s="646" t="s">
        <v>573</v>
      </c>
    </row>
    <row r="4788" spans="1:15">
      <c r="A4788" s="647">
        <v>4787</v>
      </c>
      <c r="B4788" s="647">
        <v>19800</v>
      </c>
      <c r="C4788" s="646" t="s">
        <v>216</v>
      </c>
      <c r="D4788" s="646">
        <v>120</v>
      </c>
      <c r="F4788" s="654" t="str">
        <f>IF(M4788="R",VLOOKUP(D4788,'Routes and Directions'!$A$2:$D$283,3,FALSE),VLOOKUP(D4788,'Routes and Directions'!$A$2:$D$283,4,FALSE))</f>
        <v>WB</v>
      </c>
      <c r="H4788" s="646">
        <v>43.749000000000002</v>
      </c>
      <c r="I4788" s="646">
        <v>43.805999999999997</v>
      </c>
      <c r="K4788" s="646">
        <v>82.748000000000005</v>
      </c>
      <c r="L4788" s="646">
        <v>82.805000000000007</v>
      </c>
      <c r="M4788" s="646" t="s">
        <v>121</v>
      </c>
      <c r="N4788" s="657" t="s">
        <v>115</v>
      </c>
      <c r="O4788" s="646" t="s">
        <v>573</v>
      </c>
    </row>
    <row r="4789" spans="1:15">
      <c r="A4789" s="647">
        <v>4788</v>
      </c>
      <c r="B4789" s="647">
        <v>19900</v>
      </c>
      <c r="C4789" s="646" t="s">
        <v>216</v>
      </c>
      <c r="D4789" s="646">
        <v>120</v>
      </c>
      <c r="F4789" s="654" t="str">
        <f>IF(M4789="R",VLOOKUP(D4789,'Routes and Directions'!$A$2:$D$283,3,FALSE),VLOOKUP(D4789,'Routes and Directions'!$A$2:$D$283,4,FALSE))</f>
        <v>WB</v>
      </c>
      <c r="G4789" s="646" t="s">
        <v>118</v>
      </c>
      <c r="H4789" s="646">
        <v>43.805999999999997</v>
      </c>
      <c r="I4789" s="646">
        <v>45.572000000000003</v>
      </c>
      <c r="K4789" s="646">
        <v>82.805000000000007</v>
      </c>
      <c r="L4789" s="646">
        <v>84.570999999999998</v>
      </c>
      <c r="M4789" s="646" t="s">
        <v>121</v>
      </c>
      <c r="N4789" s="657" t="s">
        <v>115</v>
      </c>
      <c r="O4789" s="646" t="s">
        <v>573</v>
      </c>
    </row>
    <row r="4790" spans="1:15">
      <c r="A4790" s="647">
        <v>4789</v>
      </c>
      <c r="B4790" s="647">
        <v>20100</v>
      </c>
      <c r="C4790" s="646" t="s">
        <v>216</v>
      </c>
      <c r="D4790" s="646">
        <v>120</v>
      </c>
      <c r="F4790" s="654" t="str">
        <f>IF(M4790="R",VLOOKUP(D4790,'Routes and Directions'!$A$2:$D$283,3,FALSE),VLOOKUP(D4790,'Routes and Directions'!$A$2:$D$283,4,FALSE))</f>
        <v>WB</v>
      </c>
      <c r="H4790" s="646">
        <v>46.122999999999998</v>
      </c>
      <c r="I4790" s="646">
        <v>50.335999999999999</v>
      </c>
      <c r="K4790" s="646">
        <v>84.570999999999998</v>
      </c>
      <c r="L4790" s="646">
        <v>88.784000000000006</v>
      </c>
      <c r="M4790" s="646" t="s">
        <v>121</v>
      </c>
      <c r="N4790" s="657" t="s">
        <v>115</v>
      </c>
      <c r="O4790" s="646" t="s">
        <v>573</v>
      </c>
    </row>
    <row r="4791" spans="1:15">
      <c r="A4791" s="647">
        <v>4790</v>
      </c>
      <c r="B4791" s="647">
        <v>20600</v>
      </c>
      <c r="C4791" s="646" t="s">
        <v>216</v>
      </c>
      <c r="D4791" s="646">
        <v>120</v>
      </c>
      <c r="F4791" s="654" t="str">
        <f>IF(M4791="R",VLOOKUP(D4791,'Routes and Directions'!$A$2:$D$283,3,FALSE),VLOOKUP(D4791,'Routes and Directions'!$A$2:$D$283,4,FALSE))</f>
        <v>WB</v>
      </c>
      <c r="G4791" s="646" t="s">
        <v>118</v>
      </c>
      <c r="H4791" s="646">
        <v>50.335999999999999</v>
      </c>
      <c r="I4791" s="646">
        <v>56.51</v>
      </c>
      <c r="K4791" s="646">
        <v>88.784000000000006</v>
      </c>
      <c r="L4791" s="646">
        <v>94.957999999999998</v>
      </c>
      <c r="M4791" s="646" t="s">
        <v>121</v>
      </c>
      <c r="N4791" s="657" t="s">
        <v>115</v>
      </c>
      <c r="O4791" s="646" t="s">
        <v>573</v>
      </c>
    </row>
    <row r="4792" spans="1:15">
      <c r="A4792" s="647">
        <v>4791</v>
      </c>
      <c r="B4792" s="647">
        <v>20910</v>
      </c>
      <c r="C4792" s="646" t="s">
        <v>208</v>
      </c>
      <c r="D4792" s="646">
        <v>120</v>
      </c>
      <c r="F4792" s="654" t="str">
        <f>IF(M4792="R",VLOOKUP(D4792,'Routes and Directions'!$A$2:$D$283,3,FALSE),VLOOKUP(D4792,'Routes and Directions'!$A$2:$D$283,4,FALSE))</f>
        <v>WB</v>
      </c>
      <c r="G4792" s="646" t="s">
        <v>118</v>
      </c>
      <c r="H4792" s="646">
        <v>0</v>
      </c>
      <c r="I4792" s="646">
        <v>12.055999999999999</v>
      </c>
      <c r="K4792" s="646">
        <v>94.957999999999998</v>
      </c>
      <c r="L4792" s="646">
        <v>107.014</v>
      </c>
      <c r="M4792" s="646" t="s">
        <v>121</v>
      </c>
      <c r="N4792" s="657" t="s">
        <v>115</v>
      </c>
      <c r="O4792" s="646" t="s">
        <v>573</v>
      </c>
    </row>
    <row r="4793" spans="1:15">
      <c r="A4793" s="647">
        <v>4792</v>
      </c>
      <c r="B4793" s="647">
        <v>21070</v>
      </c>
      <c r="C4793" s="646" t="s">
        <v>208</v>
      </c>
      <c r="D4793" s="646">
        <v>120</v>
      </c>
      <c r="F4793" s="654" t="str">
        <f>IF(M4793="R",VLOOKUP(D4793,'Routes and Directions'!$A$2:$D$283,3,FALSE),VLOOKUP(D4793,'Routes and Directions'!$A$2:$D$283,4,FALSE))</f>
        <v>WB</v>
      </c>
      <c r="H4793" s="646">
        <v>13.37</v>
      </c>
      <c r="I4793" s="646">
        <v>30.5</v>
      </c>
      <c r="K4793" s="646">
        <v>107.014</v>
      </c>
      <c r="L4793" s="646">
        <v>124.14400000000001</v>
      </c>
      <c r="M4793" s="646" t="s">
        <v>121</v>
      </c>
      <c r="N4793" s="657" t="s">
        <v>115</v>
      </c>
      <c r="O4793" s="646" t="s">
        <v>573</v>
      </c>
    </row>
    <row r="4794" spans="1:15">
      <c r="A4794" s="647">
        <v>4793</v>
      </c>
      <c r="B4794" s="647">
        <v>23200</v>
      </c>
      <c r="C4794" s="646" t="s">
        <v>208</v>
      </c>
      <c r="D4794" s="646">
        <v>120</v>
      </c>
      <c r="F4794" s="654" t="str">
        <f>IF(M4794="R",VLOOKUP(D4794,'Routes and Directions'!$A$2:$D$283,3,FALSE),VLOOKUP(D4794,'Routes and Directions'!$A$2:$D$283,4,FALSE))</f>
        <v>WB</v>
      </c>
      <c r="G4794" s="646" t="s">
        <v>121</v>
      </c>
      <c r="H4794" s="646">
        <v>30.5</v>
      </c>
      <c r="I4794" s="646">
        <v>30.67</v>
      </c>
      <c r="K4794" s="646">
        <v>124.14400000000001</v>
      </c>
      <c r="L4794" s="646">
        <v>124.31399999999999</v>
      </c>
      <c r="M4794" s="646" t="s">
        <v>121</v>
      </c>
      <c r="N4794" s="657" t="s">
        <v>115</v>
      </c>
      <c r="O4794" s="646" t="s">
        <v>573</v>
      </c>
    </row>
    <row r="4795" spans="1:15">
      <c r="A4795" s="647">
        <v>4794</v>
      </c>
      <c r="B4795" s="647">
        <v>23400</v>
      </c>
      <c r="C4795" s="646" t="s">
        <v>208</v>
      </c>
      <c r="D4795" s="646">
        <v>120</v>
      </c>
      <c r="F4795" s="654" t="str">
        <f>IF(M4795="R",VLOOKUP(D4795,'Routes and Directions'!$A$2:$D$283,3,FALSE),VLOOKUP(D4795,'Routes and Directions'!$A$2:$D$283,4,FALSE))</f>
        <v>WB</v>
      </c>
      <c r="H4795" s="646">
        <v>30.5</v>
      </c>
      <c r="I4795" s="646">
        <v>34.5</v>
      </c>
      <c r="K4795" s="646">
        <v>124.31399999999999</v>
      </c>
      <c r="L4795" s="646">
        <v>128.31399999999999</v>
      </c>
      <c r="M4795" s="646" t="s">
        <v>121</v>
      </c>
      <c r="N4795" s="657" t="s">
        <v>115</v>
      </c>
      <c r="O4795" s="646" t="s">
        <v>573</v>
      </c>
    </row>
    <row r="4796" spans="1:15">
      <c r="A4796" s="647">
        <v>4795</v>
      </c>
      <c r="B4796" s="647">
        <v>24904</v>
      </c>
      <c r="C4796" s="646" t="s">
        <v>208</v>
      </c>
      <c r="D4796" s="646">
        <v>120</v>
      </c>
      <c r="F4796" s="654" t="str">
        <f>IF(M4796="R",VLOOKUP(D4796,'Routes and Directions'!$A$2:$D$283,3,FALSE),VLOOKUP(D4796,'Routes and Directions'!$A$2:$D$283,4,FALSE))</f>
        <v>WB</v>
      </c>
      <c r="G4796" s="646" t="s">
        <v>118</v>
      </c>
      <c r="H4796" s="646">
        <v>34.5</v>
      </c>
      <c r="I4796" s="646">
        <v>35.011000000000003</v>
      </c>
      <c r="K4796" s="646">
        <v>128.31399999999999</v>
      </c>
      <c r="L4796" s="646">
        <v>128.82499999999999</v>
      </c>
      <c r="M4796" s="646" t="s">
        <v>121</v>
      </c>
      <c r="N4796" s="657" t="s">
        <v>115</v>
      </c>
      <c r="O4796" s="646" t="s">
        <v>573</v>
      </c>
    </row>
    <row r="4797" spans="1:15">
      <c r="A4797" s="647">
        <v>4796</v>
      </c>
      <c r="B4797" s="647">
        <v>25000</v>
      </c>
      <c r="C4797" s="646" t="s">
        <v>208</v>
      </c>
      <c r="D4797" s="646">
        <v>120</v>
      </c>
      <c r="F4797" s="654" t="str">
        <f>IF(M4797="R",VLOOKUP(D4797,'Routes and Directions'!$A$2:$D$283,3,FALSE),VLOOKUP(D4797,'Routes and Directions'!$A$2:$D$283,4,FALSE))</f>
        <v>WB</v>
      </c>
      <c r="H4797" s="646">
        <v>35.03</v>
      </c>
      <c r="I4797" s="646">
        <v>58.99</v>
      </c>
      <c r="K4797" s="646">
        <v>128.82499999999999</v>
      </c>
      <c r="L4797" s="646">
        <v>152.785</v>
      </c>
      <c r="M4797" s="646" t="s">
        <v>121</v>
      </c>
      <c r="N4797" s="657" t="s">
        <v>115</v>
      </c>
      <c r="O4797" s="646" t="s">
        <v>573</v>
      </c>
    </row>
    <row r="4798" spans="1:15">
      <c r="A4798" s="647">
        <v>4797</v>
      </c>
      <c r="B4798" s="647">
        <v>100</v>
      </c>
      <c r="C4798" s="646" t="s">
        <v>191</v>
      </c>
      <c r="D4798" s="646">
        <v>121</v>
      </c>
      <c r="F4798" s="654" t="str">
        <f>IF(M4798="R",VLOOKUP(D4798,'Routes and Directions'!$A$2:$D$283,3,FALSE),VLOOKUP(D4798,'Routes and Directions'!$A$2:$D$283,4,FALSE))</f>
        <v>NB</v>
      </c>
      <c r="H4798" s="646">
        <v>0</v>
      </c>
      <c r="I4798" s="646">
        <v>7.0810000000000004</v>
      </c>
      <c r="K4798" s="646">
        <v>0</v>
      </c>
      <c r="L4798" s="646">
        <v>7.0810000000000004</v>
      </c>
      <c r="M4798" s="646" t="s">
        <v>118</v>
      </c>
      <c r="N4798" s="657" t="s">
        <v>115</v>
      </c>
      <c r="O4798" s="646" t="s">
        <v>574</v>
      </c>
    </row>
    <row r="4799" spans="1:15">
      <c r="A4799" s="647">
        <v>4798</v>
      </c>
      <c r="B4799" s="647">
        <v>2500</v>
      </c>
      <c r="C4799" s="646" t="s">
        <v>191</v>
      </c>
      <c r="D4799" s="646">
        <v>121</v>
      </c>
      <c r="F4799" s="654" t="str">
        <f>IF(M4799="R",VLOOKUP(D4799,'Routes and Directions'!$A$2:$D$283,3,FALSE),VLOOKUP(D4799,'Routes and Directions'!$A$2:$D$283,4,FALSE))</f>
        <v>NB</v>
      </c>
      <c r="G4799" s="646" t="s">
        <v>118</v>
      </c>
      <c r="H4799" s="646">
        <v>7.0810000000000004</v>
      </c>
      <c r="I4799" s="646">
        <v>7.4379999999999997</v>
      </c>
      <c r="K4799" s="646">
        <v>7.0810000000000004</v>
      </c>
      <c r="L4799" s="646">
        <v>7.4379999999999997</v>
      </c>
      <c r="M4799" s="646" t="s">
        <v>118</v>
      </c>
      <c r="N4799" s="657" t="s">
        <v>115</v>
      </c>
      <c r="O4799" s="646" t="s">
        <v>574</v>
      </c>
    </row>
    <row r="4800" spans="1:15">
      <c r="A4800" s="647">
        <v>4799</v>
      </c>
      <c r="B4800" s="647">
        <v>2900</v>
      </c>
      <c r="C4800" s="646" t="s">
        <v>191</v>
      </c>
      <c r="D4800" s="646">
        <v>121</v>
      </c>
      <c r="F4800" s="654" t="str">
        <f>IF(M4800="R",VLOOKUP(D4800,'Routes and Directions'!$A$2:$D$283,3,FALSE),VLOOKUP(D4800,'Routes and Directions'!$A$2:$D$283,4,FALSE))</f>
        <v>NB</v>
      </c>
      <c r="H4800" s="646">
        <v>7.4420000000000002</v>
      </c>
      <c r="I4800" s="646">
        <v>10.367000000000001</v>
      </c>
      <c r="K4800" s="646">
        <v>7.4379999999999997</v>
      </c>
      <c r="L4800" s="646">
        <v>10.363</v>
      </c>
      <c r="M4800" s="646" t="s">
        <v>118</v>
      </c>
      <c r="N4800" s="657" t="s">
        <v>115</v>
      </c>
      <c r="O4800" s="646" t="s">
        <v>574</v>
      </c>
    </row>
    <row r="4801" spans="1:15">
      <c r="A4801" s="647">
        <v>4800</v>
      </c>
      <c r="B4801" s="647">
        <v>4530</v>
      </c>
      <c r="C4801" s="646" t="s">
        <v>191</v>
      </c>
      <c r="D4801" s="646">
        <v>121</v>
      </c>
      <c r="F4801" s="654" t="str">
        <f>IF(M4801="R",VLOOKUP(D4801,'Routes and Directions'!$A$2:$D$283,3,FALSE),VLOOKUP(D4801,'Routes and Directions'!$A$2:$D$283,4,FALSE))</f>
        <v>NB</v>
      </c>
      <c r="G4801" s="646" t="s">
        <v>118</v>
      </c>
      <c r="H4801" s="646">
        <v>10.367000000000001</v>
      </c>
      <c r="I4801" s="646">
        <v>11.132999999999999</v>
      </c>
      <c r="K4801" s="646">
        <v>10.363</v>
      </c>
      <c r="L4801" s="646">
        <v>11.129</v>
      </c>
      <c r="M4801" s="646" t="s">
        <v>118</v>
      </c>
      <c r="N4801" s="657" t="s">
        <v>115</v>
      </c>
      <c r="O4801" s="646" t="s">
        <v>574</v>
      </c>
    </row>
    <row r="4802" spans="1:15">
      <c r="A4802" s="647">
        <v>4801</v>
      </c>
      <c r="B4802" s="647">
        <v>4550</v>
      </c>
      <c r="C4802" s="646" t="s">
        <v>191</v>
      </c>
      <c r="D4802" s="646">
        <v>121</v>
      </c>
      <c r="F4802" s="654" t="str">
        <f>IF(M4802="R",VLOOKUP(D4802,'Routes and Directions'!$A$2:$D$283,3,FALSE),VLOOKUP(D4802,'Routes and Directions'!$A$2:$D$283,4,FALSE))</f>
        <v>NB</v>
      </c>
      <c r="H4802" s="646">
        <v>11.143000000000001</v>
      </c>
      <c r="I4802" s="646">
        <v>11.618</v>
      </c>
      <c r="K4802" s="646">
        <v>11.129</v>
      </c>
      <c r="L4802" s="646">
        <v>11.603999999999999</v>
      </c>
      <c r="M4802" s="646" t="s">
        <v>118</v>
      </c>
      <c r="N4802" s="657" t="s">
        <v>115</v>
      </c>
      <c r="O4802" s="646" t="s">
        <v>574</v>
      </c>
    </row>
    <row r="4803" spans="1:15">
      <c r="A4803" s="647">
        <v>4802</v>
      </c>
      <c r="B4803" s="647">
        <v>4800</v>
      </c>
      <c r="C4803" s="646" t="s">
        <v>186</v>
      </c>
      <c r="D4803" s="646">
        <v>121</v>
      </c>
      <c r="F4803" s="654" t="str">
        <f>IF(M4803="R",VLOOKUP(D4803,'Routes and Directions'!$A$2:$D$283,3,FALSE),VLOOKUP(D4803,'Routes and Directions'!$A$2:$D$283,4,FALSE))</f>
        <v>NB</v>
      </c>
      <c r="H4803" s="646">
        <v>0</v>
      </c>
      <c r="I4803" s="646">
        <v>3.9319999999999999</v>
      </c>
      <c r="K4803" s="646">
        <v>11.603999999999999</v>
      </c>
      <c r="L4803" s="646">
        <v>15.536</v>
      </c>
      <c r="M4803" s="646" t="s">
        <v>118</v>
      </c>
      <c r="N4803" s="657" t="s">
        <v>115</v>
      </c>
      <c r="O4803" s="646" t="s">
        <v>574</v>
      </c>
    </row>
    <row r="4804" spans="1:15">
      <c r="A4804" s="647">
        <v>4803</v>
      </c>
      <c r="B4804" s="647">
        <v>6824</v>
      </c>
      <c r="C4804" s="646" t="s">
        <v>186</v>
      </c>
      <c r="D4804" s="646">
        <v>121</v>
      </c>
      <c r="F4804" s="654" t="str">
        <f>IF(M4804="R",VLOOKUP(D4804,'Routes and Directions'!$A$2:$D$283,3,FALSE),VLOOKUP(D4804,'Routes and Directions'!$A$2:$D$283,4,FALSE))</f>
        <v>NB</v>
      </c>
      <c r="G4804" s="646" t="s">
        <v>118</v>
      </c>
      <c r="H4804" s="646">
        <v>3.9319999999999999</v>
      </c>
      <c r="I4804" s="646">
        <v>3.9940000000000002</v>
      </c>
      <c r="K4804" s="646">
        <v>15.536</v>
      </c>
      <c r="L4804" s="646">
        <v>15.598000000000001</v>
      </c>
      <c r="M4804" s="646" t="s">
        <v>118</v>
      </c>
      <c r="N4804" s="657" t="s">
        <v>115</v>
      </c>
      <c r="O4804" s="646" t="s">
        <v>574</v>
      </c>
    </row>
    <row r="4805" spans="1:15">
      <c r="A4805" s="647">
        <v>4804</v>
      </c>
      <c r="B4805" s="647">
        <v>6824</v>
      </c>
      <c r="C4805" s="646" t="s">
        <v>186</v>
      </c>
      <c r="D4805" s="646">
        <v>121</v>
      </c>
      <c r="F4805" s="654" t="str">
        <f>IF(M4805="R",VLOOKUP(D4805,'Routes and Directions'!$A$2:$D$283,3,FALSE),VLOOKUP(D4805,'Routes and Directions'!$A$2:$D$283,4,FALSE))</f>
        <v>NB</v>
      </c>
      <c r="G4805" s="646" t="s">
        <v>118</v>
      </c>
      <c r="H4805" s="646">
        <v>3.9940000000000002</v>
      </c>
      <c r="I4805" s="646">
        <v>4.4690000000000003</v>
      </c>
      <c r="K4805" s="646">
        <v>15.598000000000001</v>
      </c>
      <c r="L4805" s="646">
        <v>16.073</v>
      </c>
      <c r="M4805" s="646" t="s">
        <v>118</v>
      </c>
      <c r="N4805" s="657" t="s">
        <v>123</v>
      </c>
      <c r="O4805" s="646" t="s">
        <v>574</v>
      </c>
    </row>
    <row r="4806" spans="1:15">
      <c r="A4806" s="647">
        <v>4805</v>
      </c>
      <c r="B4806" s="647">
        <v>8600</v>
      </c>
      <c r="C4806" s="646" t="s">
        <v>186</v>
      </c>
      <c r="D4806" s="646">
        <v>121</v>
      </c>
      <c r="F4806" s="654" t="str">
        <f>IF(M4806="R",VLOOKUP(D4806,'Routes and Directions'!$A$2:$D$283,3,FALSE),VLOOKUP(D4806,'Routes and Directions'!$A$2:$D$283,4,FALSE))</f>
        <v>NB</v>
      </c>
      <c r="G4806" s="646" t="s">
        <v>118</v>
      </c>
      <c r="H4806" s="646">
        <v>4.47</v>
      </c>
      <c r="I4806" s="646">
        <v>5.0049999999999999</v>
      </c>
      <c r="K4806" s="646">
        <v>16.073</v>
      </c>
      <c r="L4806" s="646">
        <v>16.608000000000001</v>
      </c>
      <c r="M4806" s="646" t="s">
        <v>118</v>
      </c>
      <c r="N4806" s="657" t="s">
        <v>123</v>
      </c>
      <c r="O4806" s="646" t="s">
        <v>574</v>
      </c>
    </row>
    <row r="4807" spans="1:15">
      <c r="A4807" s="647">
        <v>4806</v>
      </c>
      <c r="B4807" s="647">
        <v>8600</v>
      </c>
      <c r="C4807" s="646" t="s">
        <v>186</v>
      </c>
      <c r="D4807" s="646">
        <v>121</v>
      </c>
      <c r="F4807" s="654" t="str">
        <f>IF(M4807="R",VLOOKUP(D4807,'Routes and Directions'!$A$2:$D$283,3,FALSE),VLOOKUP(D4807,'Routes and Directions'!$A$2:$D$283,4,FALSE))</f>
        <v>NB</v>
      </c>
      <c r="G4807" s="646" t="s">
        <v>118</v>
      </c>
      <c r="H4807" s="646">
        <v>5.0049999999999999</v>
      </c>
      <c r="I4807" s="646">
        <v>5.8609999999999998</v>
      </c>
      <c r="K4807" s="646">
        <v>16.608000000000001</v>
      </c>
      <c r="L4807" s="646">
        <v>17.463999999999999</v>
      </c>
      <c r="M4807" s="646" t="s">
        <v>118</v>
      </c>
      <c r="N4807" s="657" t="s">
        <v>115</v>
      </c>
      <c r="O4807" s="646" t="s">
        <v>574</v>
      </c>
    </row>
    <row r="4808" spans="1:15">
      <c r="A4808" s="647">
        <v>4807</v>
      </c>
      <c r="B4808" s="647">
        <v>8600</v>
      </c>
      <c r="C4808" s="646" t="s">
        <v>186</v>
      </c>
      <c r="D4808" s="646">
        <v>121</v>
      </c>
      <c r="F4808" s="654" t="str">
        <f>IF(M4808="R",VLOOKUP(D4808,'Routes and Directions'!$A$2:$D$283,3,FALSE),VLOOKUP(D4808,'Routes and Directions'!$A$2:$D$283,4,FALSE))</f>
        <v>NB</v>
      </c>
      <c r="G4808" s="646" t="s">
        <v>118</v>
      </c>
      <c r="H4808" s="659">
        <v>5.8609999999999998</v>
      </c>
      <c r="I4808" s="659">
        <v>5.891</v>
      </c>
      <c r="K4808" s="646">
        <v>17.463999999999999</v>
      </c>
      <c r="L4808" s="646">
        <v>17.494</v>
      </c>
      <c r="M4808" s="646" t="s">
        <v>118</v>
      </c>
      <c r="N4808" s="657" t="s">
        <v>123</v>
      </c>
      <c r="O4808" s="646" t="s">
        <v>574</v>
      </c>
    </row>
    <row r="4809" spans="1:15">
      <c r="A4809" s="647">
        <v>4808</v>
      </c>
      <c r="B4809" s="647">
        <v>9270</v>
      </c>
      <c r="C4809" s="646" t="s">
        <v>186</v>
      </c>
      <c r="D4809" s="646">
        <v>121</v>
      </c>
      <c r="F4809" s="654" t="str">
        <f>IF(M4809="R",VLOOKUP(D4809,'Routes and Directions'!$A$2:$D$283,3,FALSE),VLOOKUP(D4809,'Routes and Directions'!$A$2:$D$283,4,FALSE))</f>
        <v>NB</v>
      </c>
      <c r="H4809" s="659">
        <v>6.01</v>
      </c>
      <c r="I4809" s="659">
        <v>6.3470000000000004</v>
      </c>
      <c r="K4809" s="646">
        <v>17.494</v>
      </c>
      <c r="L4809" s="646">
        <v>17.831</v>
      </c>
      <c r="M4809" s="646" t="s">
        <v>118</v>
      </c>
      <c r="N4809" s="657" t="s">
        <v>123</v>
      </c>
      <c r="O4809" s="646" t="s">
        <v>574</v>
      </c>
    </row>
    <row r="4810" spans="1:15">
      <c r="A4810" s="647">
        <v>4809</v>
      </c>
      <c r="B4810" s="647">
        <v>9270</v>
      </c>
      <c r="C4810" s="646" t="s">
        <v>186</v>
      </c>
      <c r="D4810" s="646">
        <v>121</v>
      </c>
      <c r="F4810" s="654" t="str">
        <f>IF(M4810="R",VLOOKUP(D4810,'Routes and Directions'!$A$2:$D$283,3,FALSE),VLOOKUP(D4810,'Routes and Directions'!$A$2:$D$283,4,FALSE))</f>
        <v>NB</v>
      </c>
      <c r="H4810" s="646">
        <v>6.3470000000000004</v>
      </c>
      <c r="I4810" s="646">
        <v>22.082999999999998</v>
      </c>
      <c r="K4810" s="646">
        <v>17.831</v>
      </c>
      <c r="L4810" s="646">
        <v>33.567</v>
      </c>
      <c r="M4810" s="646" t="s">
        <v>118</v>
      </c>
      <c r="N4810" s="657" t="s">
        <v>115</v>
      </c>
      <c r="O4810" s="646" t="s">
        <v>574</v>
      </c>
    </row>
    <row r="4811" spans="1:15">
      <c r="A4811" s="647">
        <v>4810</v>
      </c>
      <c r="B4811" s="647">
        <v>100</v>
      </c>
      <c r="C4811" s="646" t="s">
        <v>191</v>
      </c>
      <c r="D4811" s="646">
        <v>121</v>
      </c>
      <c r="F4811" s="654" t="str">
        <f>IF(M4811="R",VLOOKUP(D4811,'Routes and Directions'!$A$2:$D$283,3,FALSE),VLOOKUP(D4811,'Routes and Directions'!$A$2:$D$283,4,FALSE))</f>
        <v>SB</v>
      </c>
      <c r="H4811" s="646">
        <v>0</v>
      </c>
      <c r="I4811" s="646">
        <v>7.0810000000000004</v>
      </c>
      <c r="K4811" s="646">
        <v>0</v>
      </c>
      <c r="L4811" s="646">
        <v>7.0810000000000004</v>
      </c>
      <c r="M4811" s="646" t="s">
        <v>121</v>
      </c>
      <c r="N4811" s="657" t="s">
        <v>115</v>
      </c>
      <c r="O4811" s="646" t="s">
        <v>575</v>
      </c>
    </row>
    <row r="4812" spans="1:15">
      <c r="A4812" s="647">
        <v>4811</v>
      </c>
      <c r="B4812" s="647">
        <v>2500</v>
      </c>
      <c r="C4812" s="646" t="s">
        <v>191</v>
      </c>
      <c r="D4812" s="646">
        <v>121</v>
      </c>
      <c r="F4812" s="654" t="str">
        <f>IF(M4812="R",VLOOKUP(D4812,'Routes and Directions'!$A$2:$D$283,3,FALSE),VLOOKUP(D4812,'Routes and Directions'!$A$2:$D$283,4,FALSE))</f>
        <v>SB</v>
      </c>
      <c r="G4812" s="646" t="s">
        <v>118</v>
      </c>
      <c r="H4812" s="646">
        <v>7.0810000000000004</v>
      </c>
      <c r="I4812" s="646">
        <v>7.4379999999999997</v>
      </c>
      <c r="K4812" s="646">
        <v>7.0810000000000004</v>
      </c>
      <c r="L4812" s="646">
        <v>7.4379999999999997</v>
      </c>
      <c r="M4812" s="646" t="s">
        <v>121</v>
      </c>
      <c r="N4812" s="657" t="s">
        <v>115</v>
      </c>
      <c r="O4812" s="646" t="s">
        <v>575</v>
      </c>
    </row>
    <row r="4813" spans="1:15">
      <c r="A4813" s="647">
        <v>4812</v>
      </c>
      <c r="B4813" s="647">
        <v>2900</v>
      </c>
      <c r="C4813" s="646" t="s">
        <v>191</v>
      </c>
      <c r="D4813" s="646">
        <v>121</v>
      </c>
      <c r="F4813" s="654" t="str">
        <f>IF(M4813="R",VLOOKUP(D4813,'Routes and Directions'!$A$2:$D$283,3,FALSE),VLOOKUP(D4813,'Routes and Directions'!$A$2:$D$283,4,FALSE))</f>
        <v>SB</v>
      </c>
      <c r="H4813" s="646">
        <v>7.4420000000000002</v>
      </c>
      <c r="I4813" s="646">
        <v>10.367000000000001</v>
      </c>
      <c r="K4813" s="646">
        <v>7.4379999999999997</v>
      </c>
      <c r="L4813" s="646">
        <v>10.363</v>
      </c>
      <c r="M4813" s="646" t="s">
        <v>121</v>
      </c>
      <c r="N4813" s="657" t="s">
        <v>115</v>
      </c>
      <c r="O4813" s="646" t="s">
        <v>575</v>
      </c>
    </row>
    <row r="4814" spans="1:15">
      <c r="A4814" s="647">
        <v>4813</v>
      </c>
      <c r="B4814" s="647">
        <v>4530</v>
      </c>
      <c r="C4814" s="646" t="s">
        <v>191</v>
      </c>
      <c r="D4814" s="646">
        <v>121</v>
      </c>
      <c r="F4814" s="654" t="str">
        <f>IF(M4814="R",VLOOKUP(D4814,'Routes and Directions'!$A$2:$D$283,3,FALSE),VLOOKUP(D4814,'Routes and Directions'!$A$2:$D$283,4,FALSE))</f>
        <v>SB</v>
      </c>
      <c r="G4814" s="646" t="s">
        <v>118</v>
      </c>
      <c r="H4814" s="646">
        <v>10.367000000000001</v>
      </c>
      <c r="I4814" s="646">
        <v>11.132999999999999</v>
      </c>
      <c r="K4814" s="646">
        <v>10.363</v>
      </c>
      <c r="L4814" s="646">
        <v>11.129</v>
      </c>
      <c r="M4814" s="646" t="s">
        <v>121</v>
      </c>
      <c r="N4814" s="657" t="s">
        <v>115</v>
      </c>
      <c r="O4814" s="646" t="s">
        <v>575</v>
      </c>
    </row>
    <row r="4815" spans="1:15">
      <c r="A4815" s="647">
        <v>4814</v>
      </c>
      <c r="B4815" s="647">
        <v>4550</v>
      </c>
      <c r="C4815" s="646" t="s">
        <v>191</v>
      </c>
      <c r="D4815" s="646">
        <v>121</v>
      </c>
      <c r="F4815" s="654" t="str">
        <f>IF(M4815="R",VLOOKUP(D4815,'Routes and Directions'!$A$2:$D$283,3,FALSE),VLOOKUP(D4815,'Routes and Directions'!$A$2:$D$283,4,FALSE))</f>
        <v>SB</v>
      </c>
      <c r="H4815" s="646">
        <v>11.143000000000001</v>
      </c>
      <c r="I4815" s="646">
        <v>11.618</v>
      </c>
      <c r="K4815" s="646">
        <v>11.129</v>
      </c>
      <c r="L4815" s="646">
        <v>11.603999999999999</v>
      </c>
      <c r="M4815" s="646" t="s">
        <v>121</v>
      </c>
      <c r="N4815" s="657" t="s">
        <v>115</v>
      </c>
      <c r="O4815" s="646" t="s">
        <v>575</v>
      </c>
    </row>
    <row r="4816" spans="1:15">
      <c r="A4816" s="647">
        <v>4815</v>
      </c>
      <c r="B4816" s="647">
        <v>4800</v>
      </c>
      <c r="C4816" s="646" t="s">
        <v>186</v>
      </c>
      <c r="D4816" s="646">
        <v>121</v>
      </c>
      <c r="F4816" s="654" t="str">
        <f>IF(M4816="R",VLOOKUP(D4816,'Routes and Directions'!$A$2:$D$283,3,FALSE),VLOOKUP(D4816,'Routes and Directions'!$A$2:$D$283,4,FALSE))</f>
        <v>SB</v>
      </c>
      <c r="H4816" s="646">
        <v>0</v>
      </c>
      <c r="I4816" s="646">
        <v>3.9319999999999999</v>
      </c>
      <c r="K4816" s="646">
        <v>11.603999999999999</v>
      </c>
      <c r="L4816" s="646">
        <v>15.536</v>
      </c>
      <c r="M4816" s="646" t="s">
        <v>121</v>
      </c>
      <c r="N4816" s="657" t="s">
        <v>115</v>
      </c>
      <c r="O4816" s="646" t="s">
        <v>575</v>
      </c>
    </row>
    <row r="4817" spans="1:15">
      <c r="A4817" s="647">
        <v>4816</v>
      </c>
      <c r="B4817" s="647">
        <v>6824</v>
      </c>
      <c r="C4817" s="646" t="s">
        <v>186</v>
      </c>
      <c r="D4817" s="646">
        <v>121</v>
      </c>
      <c r="F4817" s="654" t="str">
        <f>IF(M4817="R",VLOOKUP(D4817,'Routes and Directions'!$A$2:$D$283,3,FALSE),VLOOKUP(D4817,'Routes and Directions'!$A$2:$D$283,4,FALSE))</f>
        <v>SB</v>
      </c>
      <c r="G4817" s="646" t="s">
        <v>118</v>
      </c>
      <c r="H4817" s="646">
        <v>3.9319999999999999</v>
      </c>
      <c r="I4817" s="646">
        <v>3.9940000000000002</v>
      </c>
      <c r="K4817" s="646">
        <v>15.536</v>
      </c>
      <c r="L4817" s="646">
        <v>15.598000000000001</v>
      </c>
      <c r="M4817" s="646" t="s">
        <v>121</v>
      </c>
      <c r="N4817" s="657" t="s">
        <v>115</v>
      </c>
      <c r="O4817" s="646" t="s">
        <v>575</v>
      </c>
    </row>
    <row r="4818" spans="1:15">
      <c r="A4818" s="647">
        <v>4817</v>
      </c>
      <c r="B4818" s="647">
        <v>6824</v>
      </c>
      <c r="C4818" s="646" t="s">
        <v>186</v>
      </c>
      <c r="D4818" s="646">
        <v>121</v>
      </c>
      <c r="F4818" s="654" t="str">
        <f>IF(M4818="R",VLOOKUP(D4818,'Routes and Directions'!$A$2:$D$283,3,FALSE),VLOOKUP(D4818,'Routes and Directions'!$A$2:$D$283,4,FALSE))</f>
        <v>SB</v>
      </c>
      <c r="G4818" s="646" t="s">
        <v>118</v>
      </c>
      <c r="H4818" s="646">
        <v>3.9940000000000002</v>
      </c>
      <c r="I4818" s="646">
        <v>4.4690000000000003</v>
      </c>
      <c r="K4818" s="646">
        <v>15.598000000000001</v>
      </c>
      <c r="L4818" s="646">
        <v>16.073</v>
      </c>
      <c r="M4818" s="646" t="s">
        <v>121</v>
      </c>
      <c r="N4818" s="657" t="s">
        <v>123</v>
      </c>
      <c r="O4818" s="646" t="s">
        <v>575</v>
      </c>
    </row>
    <row r="4819" spans="1:15">
      <c r="A4819" s="647">
        <v>4818</v>
      </c>
      <c r="B4819" s="647">
        <v>8600</v>
      </c>
      <c r="C4819" s="646" t="s">
        <v>186</v>
      </c>
      <c r="D4819" s="646">
        <v>121</v>
      </c>
      <c r="F4819" s="654" t="str">
        <f>IF(M4819="R",VLOOKUP(D4819,'Routes and Directions'!$A$2:$D$283,3,FALSE),VLOOKUP(D4819,'Routes and Directions'!$A$2:$D$283,4,FALSE))</f>
        <v>SB</v>
      </c>
      <c r="G4819" s="646" t="s">
        <v>118</v>
      </c>
      <c r="H4819" s="646">
        <v>4.47</v>
      </c>
      <c r="I4819" s="646">
        <v>5.0049999999999999</v>
      </c>
      <c r="K4819" s="646">
        <v>16.073</v>
      </c>
      <c r="L4819" s="646">
        <v>16.608000000000001</v>
      </c>
      <c r="M4819" s="646" t="s">
        <v>121</v>
      </c>
      <c r="N4819" s="657" t="s">
        <v>123</v>
      </c>
      <c r="O4819" s="646" t="s">
        <v>575</v>
      </c>
    </row>
    <row r="4820" spans="1:15">
      <c r="A4820" s="647">
        <v>4819</v>
      </c>
      <c r="B4820" s="647">
        <v>8600</v>
      </c>
      <c r="C4820" s="646" t="s">
        <v>186</v>
      </c>
      <c r="D4820" s="646">
        <v>121</v>
      </c>
      <c r="F4820" s="654" t="str">
        <f>IF(M4820="R",VLOOKUP(D4820,'Routes and Directions'!$A$2:$D$283,3,FALSE),VLOOKUP(D4820,'Routes and Directions'!$A$2:$D$283,4,FALSE))</f>
        <v>SB</v>
      </c>
      <c r="G4820" s="646" t="s">
        <v>118</v>
      </c>
      <c r="H4820" s="646">
        <v>5.0049999999999999</v>
      </c>
      <c r="I4820" s="646">
        <v>5.8609999999999998</v>
      </c>
      <c r="K4820" s="646">
        <v>16.608000000000001</v>
      </c>
      <c r="L4820" s="646">
        <v>17.463999999999999</v>
      </c>
      <c r="M4820" s="646" t="s">
        <v>121</v>
      </c>
      <c r="N4820" s="657" t="s">
        <v>115</v>
      </c>
      <c r="O4820" s="646" t="s">
        <v>575</v>
      </c>
    </row>
    <row r="4821" spans="1:15">
      <c r="A4821" s="647">
        <v>4820</v>
      </c>
      <c r="B4821" s="647">
        <v>8600</v>
      </c>
      <c r="C4821" s="646" t="s">
        <v>186</v>
      </c>
      <c r="D4821" s="646">
        <v>121</v>
      </c>
      <c r="F4821" s="654" t="str">
        <f>IF(M4821="R",VLOOKUP(D4821,'Routes and Directions'!$A$2:$D$283,3,FALSE),VLOOKUP(D4821,'Routes and Directions'!$A$2:$D$283,4,FALSE))</f>
        <v>SB</v>
      </c>
      <c r="G4821" s="646" t="s">
        <v>118</v>
      </c>
      <c r="H4821" s="646">
        <v>5.8609999999999998</v>
      </c>
      <c r="I4821" s="646">
        <v>5.891</v>
      </c>
      <c r="K4821" s="646">
        <v>17.463999999999999</v>
      </c>
      <c r="L4821" s="646">
        <v>17.494</v>
      </c>
      <c r="M4821" s="646" t="s">
        <v>121</v>
      </c>
      <c r="N4821" s="657" t="s">
        <v>123</v>
      </c>
      <c r="O4821" s="646" t="s">
        <v>575</v>
      </c>
    </row>
    <row r="4822" spans="1:15">
      <c r="A4822" s="647">
        <v>4821</v>
      </c>
      <c r="B4822" s="647">
        <v>9270</v>
      </c>
      <c r="C4822" s="646" t="s">
        <v>186</v>
      </c>
      <c r="D4822" s="646">
        <v>121</v>
      </c>
      <c r="F4822" s="654" t="str">
        <f>IF(M4822="R",VLOOKUP(D4822,'Routes and Directions'!$A$2:$D$283,3,FALSE),VLOOKUP(D4822,'Routes and Directions'!$A$2:$D$283,4,FALSE))</f>
        <v>SB</v>
      </c>
      <c r="H4822" s="646">
        <v>6.01</v>
      </c>
      <c r="I4822" s="646">
        <v>6.3470000000000004</v>
      </c>
      <c r="K4822" s="646">
        <v>17.494</v>
      </c>
      <c r="L4822" s="646">
        <v>17.831</v>
      </c>
      <c r="M4822" s="646" t="s">
        <v>121</v>
      </c>
      <c r="N4822" s="657" t="s">
        <v>123</v>
      </c>
      <c r="O4822" s="646" t="s">
        <v>575</v>
      </c>
    </row>
    <row r="4823" spans="1:15">
      <c r="A4823" s="647">
        <v>4822</v>
      </c>
      <c r="B4823" s="647">
        <v>9270</v>
      </c>
      <c r="C4823" s="646" t="s">
        <v>186</v>
      </c>
      <c r="D4823" s="646">
        <v>121</v>
      </c>
      <c r="F4823" s="654" t="str">
        <f>IF(M4823="R",VLOOKUP(D4823,'Routes and Directions'!$A$2:$D$283,3,FALSE),VLOOKUP(D4823,'Routes and Directions'!$A$2:$D$283,4,FALSE))</f>
        <v>SB</v>
      </c>
      <c r="H4823" s="646">
        <v>6.3470000000000004</v>
      </c>
      <c r="I4823" s="646">
        <v>22.082999999999998</v>
      </c>
      <c r="K4823" s="646">
        <v>17.831</v>
      </c>
      <c r="L4823" s="646">
        <v>33.567</v>
      </c>
      <c r="M4823" s="646" t="s">
        <v>121</v>
      </c>
      <c r="N4823" s="657" t="s">
        <v>115</v>
      </c>
      <c r="O4823" s="646" t="s">
        <v>575</v>
      </c>
    </row>
    <row r="4824" spans="1:15">
      <c r="A4824" s="647">
        <v>4823</v>
      </c>
      <c r="B4824" s="647">
        <v>100</v>
      </c>
      <c r="C4824" s="646" t="s">
        <v>183</v>
      </c>
      <c r="D4824" s="646">
        <v>123</v>
      </c>
      <c r="F4824" s="654" t="str">
        <f>IF(M4824="R",VLOOKUP(D4824,'Routes and Directions'!$A$2:$D$283,3,FALSE),VLOOKUP(D4824,'Routes and Directions'!$A$2:$D$283,4,FALSE))</f>
        <v>NB</v>
      </c>
      <c r="H4824" s="646">
        <v>0</v>
      </c>
      <c r="I4824" s="646">
        <v>5.1769999999999996</v>
      </c>
      <c r="K4824" s="646">
        <v>0</v>
      </c>
      <c r="L4824" s="646">
        <v>5.1769999999999996</v>
      </c>
      <c r="M4824" s="646" t="s">
        <v>118</v>
      </c>
      <c r="N4824" s="657" t="s">
        <v>123</v>
      </c>
      <c r="O4824" s="646" t="s">
        <v>576</v>
      </c>
    </row>
    <row r="4825" spans="1:15">
      <c r="A4825" s="647">
        <v>4824</v>
      </c>
      <c r="B4825" s="647">
        <v>2500</v>
      </c>
      <c r="C4825" s="646" t="s">
        <v>184</v>
      </c>
      <c r="D4825" s="646">
        <v>123</v>
      </c>
      <c r="F4825" s="654" t="str">
        <f>IF(M4825="R",VLOOKUP(D4825,'Routes and Directions'!$A$2:$D$283,3,FALSE),VLOOKUP(D4825,'Routes and Directions'!$A$2:$D$283,4,FALSE))</f>
        <v>NB</v>
      </c>
      <c r="H4825" s="646">
        <v>0</v>
      </c>
      <c r="I4825" s="646">
        <v>0.38100000000000001</v>
      </c>
      <c r="K4825" s="646">
        <v>5.1769999999999996</v>
      </c>
      <c r="L4825" s="646">
        <v>5.5579999999999998</v>
      </c>
      <c r="M4825" s="646" t="s">
        <v>118</v>
      </c>
      <c r="N4825" s="657" t="s">
        <v>123</v>
      </c>
      <c r="O4825" s="646" t="s">
        <v>576</v>
      </c>
    </row>
    <row r="4826" spans="1:15">
      <c r="A4826" s="647">
        <v>4825</v>
      </c>
      <c r="B4826" s="647">
        <v>2500</v>
      </c>
      <c r="C4826" s="646" t="s">
        <v>184</v>
      </c>
      <c r="D4826" s="646">
        <v>123</v>
      </c>
      <c r="F4826" s="654" t="str">
        <f>IF(M4826="R",VLOOKUP(D4826,'Routes and Directions'!$A$2:$D$283,3,FALSE),VLOOKUP(D4826,'Routes and Directions'!$A$2:$D$283,4,FALSE))</f>
        <v>NB</v>
      </c>
      <c r="H4826" s="646">
        <v>0.38100000000000001</v>
      </c>
      <c r="I4826" s="646">
        <v>2.198</v>
      </c>
      <c r="K4826" s="646">
        <v>5.5579999999999998</v>
      </c>
      <c r="L4826" s="646">
        <v>7.375</v>
      </c>
      <c r="M4826" s="646" t="s">
        <v>118</v>
      </c>
      <c r="N4826" s="657" t="s">
        <v>115</v>
      </c>
      <c r="O4826" s="646" t="s">
        <v>576</v>
      </c>
    </row>
    <row r="4827" spans="1:15">
      <c r="A4827" s="647">
        <v>4826</v>
      </c>
      <c r="B4827" s="647">
        <v>100</v>
      </c>
      <c r="C4827" s="646" t="s">
        <v>183</v>
      </c>
      <c r="D4827" s="646">
        <v>123</v>
      </c>
      <c r="F4827" s="654" t="str">
        <f>IF(M4827="R",VLOOKUP(D4827,'Routes and Directions'!$A$2:$D$283,3,FALSE),VLOOKUP(D4827,'Routes and Directions'!$A$2:$D$283,4,FALSE))</f>
        <v>SB</v>
      </c>
      <c r="H4827" s="646">
        <v>0</v>
      </c>
      <c r="I4827" s="646">
        <v>5.1769999999999996</v>
      </c>
      <c r="K4827" s="646">
        <v>0</v>
      </c>
      <c r="L4827" s="646">
        <v>5.1769999999999996</v>
      </c>
      <c r="M4827" s="646" t="s">
        <v>121</v>
      </c>
      <c r="N4827" s="657" t="s">
        <v>123</v>
      </c>
      <c r="O4827" s="646" t="s">
        <v>577</v>
      </c>
    </row>
    <row r="4828" spans="1:15">
      <c r="A4828" s="647">
        <v>4827</v>
      </c>
      <c r="B4828" s="647">
        <v>2500</v>
      </c>
      <c r="C4828" s="646" t="s">
        <v>184</v>
      </c>
      <c r="D4828" s="646">
        <v>123</v>
      </c>
      <c r="F4828" s="654" t="str">
        <f>IF(M4828="R",VLOOKUP(D4828,'Routes and Directions'!$A$2:$D$283,3,FALSE),VLOOKUP(D4828,'Routes and Directions'!$A$2:$D$283,4,FALSE))</f>
        <v>SB</v>
      </c>
      <c r="H4828" s="646">
        <v>0</v>
      </c>
      <c r="I4828" s="646">
        <v>0.38100000000000001</v>
      </c>
      <c r="K4828" s="646">
        <v>5.1769999999999996</v>
      </c>
      <c r="L4828" s="646">
        <v>5.5579999999999998</v>
      </c>
      <c r="M4828" s="646" t="s">
        <v>121</v>
      </c>
      <c r="N4828" s="657" t="s">
        <v>123</v>
      </c>
      <c r="O4828" s="646" t="s">
        <v>577</v>
      </c>
    </row>
    <row r="4829" spans="1:15">
      <c r="A4829" s="647">
        <v>4828</v>
      </c>
      <c r="B4829" s="647">
        <v>2500</v>
      </c>
      <c r="C4829" s="646" t="s">
        <v>184</v>
      </c>
      <c r="D4829" s="646">
        <v>123</v>
      </c>
      <c r="F4829" s="654" t="str">
        <f>IF(M4829="R",VLOOKUP(D4829,'Routes and Directions'!$A$2:$D$283,3,FALSE),VLOOKUP(D4829,'Routes and Directions'!$A$2:$D$283,4,FALSE))</f>
        <v>SB</v>
      </c>
      <c r="H4829" s="646">
        <v>0.38100000000000001</v>
      </c>
      <c r="I4829" s="646">
        <v>2.198</v>
      </c>
      <c r="K4829" s="646">
        <v>5.5579999999999998</v>
      </c>
      <c r="L4829" s="646">
        <v>7.375</v>
      </c>
      <c r="M4829" s="646" t="s">
        <v>121</v>
      </c>
      <c r="N4829" s="657" t="s">
        <v>115</v>
      </c>
      <c r="O4829" s="646" t="s">
        <v>577</v>
      </c>
    </row>
    <row r="4830" spans="1:15">
      <c r="A4830" s="647">
        <v>4829</v>
      </c>
      <c r="B4830" s="647">
        <v>100</v>
      </c>
      <c r="C4830" s="646" t="s">
        <v>210</v>
      </c>
      <c r="D4830" s="646">
        <v>124</v>
      </c>
      <c r="F4830" s="654" t="str">
        <f>IF(M4830="R",VLOOKUP(D4830,'Routes and Directions'!$A$2:$D$283,3,FALSE),VLOOKUP(D4830,'Routes and Directions'!$A$2:$D$283,4,FALSE))</f>
        <v>NB</v>
      </c>
      <c r="H4830" s="646">
        <v>0</v>
      </c>
      <c r="I4830" s="646">
        <v>2.2909999999999999</v>
      </c>
      <c r="K4830" s="646">
        <v>0</v>
      </c>
      <c r="L4830" s="646">
        <v>2.2909999999999999</v>
      </c>
      <c r="M4830" s="646" t="s">
        <v>118</v>
      </c>
      <c r="N4830" s="657" t="s">
        <v>115</v>
      </c>
      <c r="O4830" s="646" t="s">
        <v>578</v>
      </c>
    </row>
    <row r="4831" spans="1:15">
      <c r="A4831" s="647">
        <v>4830</v>
      </c>
      <c r="B4831" s="647">
        <v>900</v>
      </c>
      <c r="C4831" s="646" t="s">
        <v>210</v>
      </c>
      <c r="D4831" s="646">
        <v>124</v>
      </c>
      <c r="F4831" s="654" t="str">
        <f>IF(M4831="R",VLOOKUP(D4831,'Routes and Directions'!$A$2:$D$283,3,FALSE),VLOOKUP(D4831,'Routes and Directions'!$A$2:$D$283,4,FALSE))</f>
        <v>NB</v>
      </c>
      <c r="G4831" s="646" t="s">
        <v>118</v>
      </c>
      <c r="H4831" s="646">
        <v>2.2909999999999999</v>
      </c>
      <c r="I4831" s="646">
        <v>10.335000000000001</v>
      </c>
      <c r="K4831" s="646">
        <v>2.2909999999999999</v>
      </c>
      <c r="L4831" s="646">
        <v>10.335000000000001</v>
      </c>
      <c r="M4831" s="646" t="s">
        <v>118</v>
      </c>
      <c r="N4831" s="657" t="s">
        <v>115</v>
      </c>
      <c r="O4831" s="646" t="s">
        <v>578</v>
      </c>
    </row>
    <row r="4832" spans="1:15">
      <c r="A4832" s="647">
        <v>4831</v>
      </c>
      <c r="B4832" s="647">
        <v>100</v>
      </c>
      <c r="C4832" s="646" t="s">
        <v>210</v>
      </c>
      <c r="D4832" s="646">
        <v>124</v>
      </c>
      <c r="F4832" s="654" t="str">
        <f>IF(M4832="R",VLOOKUP(D4832,'Routes and Directions'!$A$2:$D$283,3,FALSE),VLOOKUP(D4832,'Routes and Directions'!$A$2:$D$283,4,FALSE))</f>
        <v>SB</v>
      </c>
      <c r="H4832" s="646">
        <v>0</v>
      </c>
      <c r="I4832" s="646">
        <v>2.2909999999999999</v>
      </c>
      <c r="K4832" s="646">
        <v>0</v>
      </c>
      <c r="L4832" s="646">
        <v>2.2909999999999999</v>
      </c>
      <c r="M4832" s="646" t="s">
        <v>121</v>
      </c>
      <c r="N4832" s="657" t="s">
        <v>115</v>
      </c>
      <c r="O4832" s="646" t="s">
        <v>579</v>
      </c>
    </row>
    <row r="4833" spans="1:15">
      <c r="A4833" s="647">
        <v>4832</v>
      </c>
      <c r="B4833" s="647">
        <v>900</v>
      </c>
      <c r="C4833" s="646" t="s">
        <v>210</v>
      </c>
      <c r="D4833" s="646">
        <v>124</v>
      </c>
      <c r="F4833" s="654" t="str">
        <f>IF(M4833="R",VLOOKUP(D4833,'Routes and Directions'!$A$2:$D$283,3,FALSE),VLOOKUP(D4833,'Routes and Directions'!$A$2:$D$283,4,FALSE))</f>
        <v>SB</v>
      </c>
      <c r="G4833" s="646" t="s">
        <v>118</v>
      </c>
      <c r="H4833" s="646">
        <v>2.2909999999999999</v>
      </c>
      <c r="I4833" s="646">
        <v>10.335000000000001</v>
      </c>
      <c r="K4833" s="646">
        <v>2.2909999999999999</v>
      </c>
      <c r="L4833" s="646">
        <v>10.335000000000001</v>
      </c>
      <c r="M4833" s="646" t="s">
        <v>121</v>
      </c>
      <c r="N4833" s="657" t="s">
        <v>115</v>
      </c>
      <c r="O4833" s="646" t="s">
        <v>579</v>
      </c>
    </row>
    <row r="4834" spans="1:15">
      <c r="A4834" s="647">
        <v>4833</v>
      </c>
      <c r="B4834" s="647">
        <v>5000</v>
      </c>
      <c r="C4834" s="646" t="s">
        <v>218</v>
      </c>
      <c r="D4834" s="646">
        <v>125</v>
      </c>
      <c r="F4834" s="654" t="str">
        <f>IF(M4834="R",VLOOKUP(D4834,'Routes and Directions'!$A$2:$D$283,3,FALSE),VLOOKUP(D4834,'Routes and Directions'!$A$2:$D$283,4,FALSE))</f>
        <v>NB</v>
      </c>
      <c r="H4834" s="646">
        <v>9.5869999999999997</v>
      </c>
      <c r="I4834" s="646">
        <v>14.888</v>
      </c>
      <c r="K4834" s="646">
        <v>0</v>
      </c>
      <c r="L4834" s="646">
        <v>5.3010000000000002</v>
      </c>
      <c r="M4834" s="646" t="s">
        <v>118</v>
      </c>
      <c r="N4834" s="657" t="s">
        <v>123</v>
      </c>
      <c r="O4834" s="646" t="s">
        <v>580</v>
      </c>
    </row>
    <row r="4835" spans="1:15">
      <c r="A4835" s="647">
        <v>4834</v>
      </c>
      <c r="B4835" s="647">
        <v>20000</v>
      </c>
      <c r="C4835" s="646" t="s">
        <v>218</v>
      </c>
      <c r="D4835" s="646">
        <v>125</v>
      </c>
      <c r="F4835" s="654" t="str">
        <f>IF(M4835="R",VLOOKUP(D4835,'Routes and Directions'!$A$2:$D$283,3,FALSE),VLOOKUP(D4835,'Routes and Directions'!$A$2:$D$283,4,FALSE))</f>
        <v>NB</v>
      </c>
      <c r="G4835" s="646" t="s">
        <v>118</v>
      </c>
      <c r="H4835" s="646">
        <v>14.888</v>
      </c>
      <c r="I4835" s="646">
        <v>15.68</v>
      </c>
      <c r="K4835" s="646">
        <v>5.3010000000000002</v>
      </c>
      <c r="L4835" s="646">
        <v>6.093</v>
      </c>
      <c r="M4835" s="646" t="s">
        <v>118</v>
      </c>
      <c r="N4835" s="657" t="s">
        <v>123</v>
      </c>
      <c r="O4835" s="646" t="s">
        <v>580</v>
      </c>
    </row>
    <row r="4836" spans="1:15">
      <c r="A4836" s="647">
        <v>4835</v>
      </c>
      <c r="B4836" s="647">
        <v>40500</v>
      </c>
      <c r="C4836" s="646" t="s">
        <v>218</v>
      </c>
      <c r="D4836" s="646">
        <v>125</v>
      </c>
      <c r="F4836" s="654" t="str">
        <f>IF(M4836="R",VLOOKUP(D4836,'Routes and Directions'!$A$2:$D$283,3,FALSE),VLOOKUP(D4836,'Routes and Directions'!$A$2:$D$283,4,FALSE))</f>
        <v>NB</v>
      </c>
      <c r="H4836" s="646">
        <v>18.277000000000001</v>
      </c>
      <c r="I4836" s="646">
        <v>22.302</v>
      </c>
      <c r="K4836" s="646">
        <v>6.093</v>
      </c>
      <c r="L4836" s="646">
        <v>10.118</v>
      </c>
      <c r="M4836" s="646" t="s">
        <v>118</v>
      </c>
      <c r="N4836" s="657" t="s">
        <v>123</v>
      </c>
      <c r="O4836" s="646" t="s">
        <v>580</v>
      </c>
    </row>
    <row r="4837" spans="1:15">
      <c r="A4837" s="647">
        <v>4836</v>
      </c>
      <c r="B4837" s="647">
        <v>5000</v>
      </c>
      <c r="C4837" s="646" t="s">
        <v>218</v>
      </c>
      <c r="D4837" s="646">
        <v>125</v>
      </c>
      <c r="F4837" s="654" t="str">
        <f>IF(M4837="R",VLOOKUP(D4837,'Routes and Directions'!$A$2:$D$283,3,FALSE),VLOOKUP(D4837,'Routes and Directions'!$A$2:$D$283,4,FALSE))</f>
        <v>SB</v>
      </c>
      <c r="H4837" s="646">
        <v>9.5869999999999997</v>
      </c>
      <c r="I4837" s="646">
        <v>14.888</v>
      </c>
      <c r="K4837" s="646">
        <v>0</v>
      </c>
      <c r="L4837" s="646">
        <v>5.3010000000000002</v>
      </c>
      <c r="M4837" s="646" t="s">
        <v>121</v>
      </c>
      <c r="N4837" s="657" t="s">
        <v>123</v>
      </c>
      <c r="O4837" s="646" t="s">
        <v>581</v>
      </c>
    </row>
    <row r="4838" spans="1:15">
      <c r="A4838" s="647">
        <v>4837</v>
      </c>
      <c r="B4838" s="647">
        <v>20000</v>
      </c>
      <c r="C4838" s="646" t="s">
        <v>218</v>
      </c>
      <c r="D4838" s="646">
        <v>125</v>
      </c>
      <c r="F4838" s="654" t="str">
        <f>IF(M4838="R",VLOOKUP(D4838,'Routes and Directions'!$A$2:$D$283,3,FALSE),VLOOKUP(D4838,'Routes and Directions'!$A$2:$D$283,4,FALSE))</f>
        <v>SB</v>
      </c>
      <c r="G4838" s="646" t="s">
        <v>118</v>
      </c>
      <c r="H4838" s="646">
        <v>14.888</v>
      </c>
      <c r="I4838" s="646">
        <v>15.68</v>
      </c>
      <c r="K4838" s="646">
        <v>5.3010000000000002</v>
      </c>
      <c r="L4838" s="646">
        <v>6.093</v>
      </c>
      <c r="M4838" s="646" t="s">
        <v>121</v>
      </c>
      <c r="N4838" s="657" t="s">
        <v>123</v>
      </c>
      <c r="O4838" s="646" t="s">
        <v>581</v>
      </c>
    </row>
    <row r="4839" spans="1:15">
      <c r="A4839" s="647">
        <v>4838</v>
      </c>
      <c r="B4839" s="647">
        <v>40500</v>
      </c>
      <c r="C4839" s="646" t="s">
        <v>218</v>
      </c>
      <c r="D4839" s="646">
        <v>125</v>
      </c>
      <c r="F4839" s="654" t="str">
        <f>IF(M4839="R",VLOOKUP(D4839,'Routes and Directions'!$A$2:$D$283,3,FALSE),VLOOKUP(D4839,'Routes and Directions'!$A$2:$D$283,4,FALSE))</f>
        <v>SB</v>
      </c>
      <c r="H4839" s="646">
        <v>18.277000000000001</v>
      </c>
      <c r="I4839" s="646">
        <v>22.302</v>
      </c>
      <c r="K4839" s="646">
        <v>6.093</v>
      </c>
      <c r="L4839" s="646">
        <v>10.118</v>
      </c>
      <c r="M4839" s="646" t="s">
        <v>121</v>
      </c>
      <c r="N4839" s="657" t="s">
        <v>123</v>
      </c>
      <c r="O4839" s="646" t="s">
        <v>581</v>
      </c>
    </row>
    <row r="4840" spans="1:15">
      <c r="A4840" s="647">
        <v>4839</v>
      </c>
      <c r="B4840" s="647">
        <v>100</v>
      </c>
      <c r="C4840" s="646" t="s">
        <v>196</v>
      </c>
      <c r="D4840" s="646">
        <v>126</v>
      </c>
      <c r="F4840" s="654" t="str">
        <f>IF(M4840="R",VLOOKUP(D4840,'Routes and Directions'!$A$2:$D$283,3,FALSE),VLOOKUP(D4840,'Routes and Directions'!$A$2:$D$283,4,FALSE))</f>
        <v>EB</v>
      </c>
      <c r="H4840" s="646">
        <v>0</v>
      </c>
      <c r="I4840" s="646">
        <v>5.0309999999999997</v>
      </c>
      <c r="K4840" s="646">
        <v>0</v>
      </c>
      <c r="L4840" s="646">
        <v>5.0309999999999997</v>
      </c>
      <c r="M4840" s="646" t="s">
        <v>118</v>
      </c>
      <c r="N4840" s="657" t="s">
        <v>123</v>
      </c>
      <c r="O4840" s="646" t="s">
        <v>582</v>
      </c>
    </row>
    <row r="4841" spans="1:15">
      <c r="A4841" s="647">
        <v>4840</v>
      </c>
      <c r="B4841" s="647">
        <v>1700</v>
      </c>
      <c r="C4841" s="646" t="s">
        <v>196</v>
      </c>
      <c r="D4841" s="646">
        <v>126</v>
      </c>
      <c r="F4841" s="654" t="str">
        <f>IF(M4841="R",VLOOKUP(D4841,'Routes and Directions'!$A$2:$D$283,3,FALSE),VLOOKUP(D4841,'Routes and Directions'!$A$2:$D$283,4,FALSE))</f>
        <v>EB</v>
      </c>
      <c r="G4841" s="646" t="s">
        <v>118</v>
      </c>
      <c r="H4841" s="646">
        <v>5.0309999999999997</v>
      </c>
      <c r="I4841" s="646">
        <v>16.52</v>
      </c>
      <c r="K4841" s="646">
        <v>5.0309999999999997</v>
      </c>
      <c r="L4841" s="646">
        <v>16.52</v>
      </c>
      <c r="M4841" s="646" t="s">
        <v>118</v>
      </c>
      <c r="N4841" s="657" t="s">
        <v>123</v>
      </c>
      <c r="O4841" s="646" t="s">
        <v>582</v>
      </c>
    </row>
    <row r="4842" spans="1:15">
      <c r="A4842" s="647">
        <v>4841</v>
      </c>
      <c r="B4842" s="647">
        <v>6710</v>
      </c>
      <c r="C4842" s="646" t="s">
        <v>196</v>
      </c>
      <c r="D4842" s="646">
        <v>126</v>
      </c>
      <c r="F4842" s="654" t="str">
        <f>IF(M4842="R",VLOOKUP(D4842,'Routes and Directions'!$A$2:$D$283,3,FALSE),VLOOKUP(D4842,'Routes and Directions'!$A$2:$D$283,4,FALSE))</f>
        <v>EB</v>
      </c>
      <c r="G4842" s="646" t="s">
        <v>122</v>
      </c>
      <c r="H4842" s="646">
        <v>16.52</v>
      </c>
      <c r="I4842" s="646">
        <v>16.734000000000002</v>
      </c>
      <c r="K4842" s="646">
        <v>16.52</v>
      </c>
      <c r="L4842" s="646">
        <v>16.734000000000002</v>
      </c>
      <c r="M4842" s="646" t="s">
        <v>118</v>
      </c>
      <c r="N4842" s="657" t="s">
        <v>123</v>
      </c>
      <c r="O4842" s="646" t="s">
        <v>582</v>
      </c>
    </row>
    <row r="4843" spans="1:15">
      <c r="A4843" s="647">
        <v>4842</v>
      </c>
      <c r="B4843" s="647">
        <v>7000</v>
      </c>
      <c r="C4843" s="646" t="s">
        <v>196</v>
      </c>
      <c r="D4843" s="646">
        <v>126</v>
      </c>
      <c r="F4843" s="654" t="str">
        <f>IF(M4843="R",VLOOKUP(D4843,'Routes and Directions'!$A$2:$D$283,3,FALSE),VLOOKUP(D4843,'Routes and Directions'!$A$2:$D$283,4,FALSE))</f>
        <v>EB</v>
      </c>
      <c r="H4843" s="646">
        <v>16.861000000000001</v>
      </c>
      <c r="I4843" s="646">
        <v>21.411999999999999</v>
      </c>
      <c r="K4843" s="646">
        <v>16.734000000000002</v>
      </c>
      <c r="L4843" s="646">
        <v>21.285</v>
      </c>
      <c r="M4843" s="646" t="s">
        <v>118</v>
      </c>
      <c r="N4843" s="657" t="s">
        <v>123</v>
      </c>
      <c r="O4843" s="646" t="s">
        <v>582</v>
      </c>
    </row>
    <row r="4844" spans="1:15">
      <c r="A4844" s="647">
        <v>4843</v>
      </c>
      <c r="B4844" s="647">
        <v>7000</v>
      </c>
      <c r="C4844" s="646" t="s">
        <v>196</v>
      </c>
      <c r="D4844" s="646">
        <v>126</v>
      </c>
      <c r="F4844" s="654" t="str">
        <f>IF(M4844="R",VLOOKUP(D4844,'Routes and Directions'!$A$2:$D$283,3,FALSE),VLOOKUP(D4844,'Routes and Directions'!$A$2:$D$283,4,FALSE))</f>
        <v>EB</v>
      </c>
      <c r="H4844" s="646">
        <v>21.411999999999999</v>
      </c>
      <c r="I4844" s="646">
        <v>22.559000000000001</v>
      </c>
      <c r="K4844" s="646">
        <v>21.285</v>
      </c>
      <c r="L4844" s="646">
        <v>22.431999999999999</v>
      </c>
      <c r="M4844" s="646" t="s">
        <v>118</v>
      </c>
      <c r="N4844" s="657" t="s">
        <v>115</v>
      </c>
      <c r="O4844" s="646" t="s">
        <v>582</v>
      </c>
    </row>
    <row r="4845" spans="1:15">
      <c r="A4845" s="647">
        <v>4844</v>
      </c>
      <c r="B4845" s="647">
        <v>7400</v>
      </c>
      <c r="C4845" s="646" t="s">
        <v>196</v>
      </c>
      <c r="D4845" s="646">
        <v>126</v>
      </c>
      <c r="F4845" s="654" t="str">
        <f>IF(M4845="R",VLOOKUP(D4845,'Routes and Directions'!$A$2:$D$283,3,FALSE),VLOOKUP(D4845,'Routes and Directions'!$A$2:$D$283,4,FALSE))</f>
        <v>EB</v>
      </c>
      <c r="G4845" s="646" t="s">
        <v>118</v>
      </c>
      <c r="H4845" s="646">
        <v>22.559000000000001</v>
      </c>
      <c r="I4845" s="646">
        <v>34.625</v>
      </c>
      <c r="K4845" s="646">
        <v>22.431999999999999</v>
      </c>
      <c r="L4845" s="646">
        <v>34.497999999999998</v>
      </c>
      <c r="M4845" s="646" t="s">
        <v>118</v>
      </c>
      <c r="N4845" s="657" t="s">
        <v>123</v>
      </c>
      <c r="O4845" s="646" t="s">
        <v>582</v>
      </c>
    </row>
    <row r="4846" spans="1:15">
      <c r="A4846" s="647">
        <v>4845</v>
      </c>
      <c r="B4846" s="647">
        <v>13700</v>
      </c>
      <c r="C4846" s="646" t="s">
        <v>203</v>
      </c>
      <c r="D4846" s="646">
        <v>126</v>
      </c>
      <c r="F4846" s="654" t="str">
        <f>IF(M4846="R",VLOOKUP(D4846,'Routes and Directions'!$A$2:$D$283,3,FALSE),VLOOKUP(D4846,'Routes and Directions'!$A$2:$D$283,4,FALSE))</f>
        <v>EB</v>
      </c>
      <c r="G4846" s="646" t="s">
        <v>118</v>
      </c>
      <c r="H4846" s="646">
        <v>0</v>
      </c>
      <c r="I4846" s="646">
        <v>5.1660000000000004</v>
      </c>
      <c r="K4846" s="646">
        <v>34.497999999999998</v>
      </c>
      <c r="L4846" s="646">
        <v>39.664000000000001</v>
      </c>
      <c r="M4846" s="646" t="s">
        <v>118</v>
      </c>
      <c r="N4846" s="657" t="s">
        <v>123</v>
      </c>
      <c r="O4846" s="646" t="s">
        <v>582</v>
      </c>
    </row>
    <row r="4847" spans="1:15">
      <c r="A4847" s="647">
        <v>4846</v>
      </c>
      <c r="B4847" s="647">
        <v>13800</v>
      </c>
      <c r="C4847" s="646" t="s">
        <v>203</v>
      </c>
      <c r="D4847" s="646">
        <v>126</v>
      </c>
      <c r="F4847" s="654" t="str">
        <f>IF(M4847="R",VLOOKUP(D4847,'Routes and Directions'!$A$2:$D$283,3,FALSE),VLOOKUP(D4847,'Routes and Directions'!$A$2:$D$283,4,FALSE))</f>
        <v>EB</v>
      </c>
      <c r="G4847" s="646" t="s">
        <v>118</v>
      </c>
      <c r="H4847" s="646">
        <v>5.2140000000000004</v>
      </c>
      <c r="I4847" s="646">
        <v>5.83</v>
      </c>
      <c r="K4847" s="646">
        <v>39.664000000000001</v>
      </c>
      <c r="L4847" s="646">
        <v>40.28</v>
      </c>
      <c r="M4847" s="646" t="s">
        <v>118</v>
      </c>
      <c r="N4847" s="657" t="s">
        <v>123</v>
      </c>
      <c r="O4847" s="646" t="s">
        <v>582</v>
      </c>
    </row>
    <row r="4848" spans="1:15">
      <c r="A4848" s="647">
        <v>4847</v>
      </c>
      <c r="B4848" s="647">
        <v>14300</v>
      </c>
      <c r="C4848" s="646" t="s">
        <v>203</v>
      </c>
      <c r="D4848" s="646">
        <v>126</v>
      </c>
      <c r="F4848" s="654" t="str">
        <f>IF(M4848="R",VLOOKUP(D4848,'Routes and Directions'!$A$2:$D$283,3,FALSE),VLOOKUP(D4848,'Routes and Directions'!$A$2:$D$283,4,FALSE))</f>
        <v>EB</v>
      </c>
      <c r="G4848" s="646" t="s">
        <v>118</v>
      </c>
      <c r="H4848" s="646">
        <v>5.84</v>
      </c>
      <c r="I4848" s="646">
        <v>5.9960000000000004</v>
      </c>
      <c r="K4848" s="646">
        <v>40.28</v>
      </c>
      <c r="L4848" s="646">
        <v>40.436</v>
      </c>
      <c r="M4848" s="646" t="s">
        <v>118</v>
      </c>
      <c r="N4848" s="657" t="s">
        <v>123</v>
      </c>
      <c r="O4848" s="646" t="s">
        <v>582</v>
      </c>
    </row>
    <row r="4849" spans="1:15">
      <c r="A4849" s="647">
        <v>4848</v>
      </c>
      <c r="B4849" s="647">
        <v>14700</v>
      </c>
      <c r="C4849" s="646" t="s">
        <v>203</v>
      </c>
      <c r="D4849" s="646">
        <v>126</v>
      </c>
      <c r="F4849" s="654" t="str">
        <f>IF(M4849="R",VLOOKUP(D4849,'Routes and Directions'!$A$2:$D$283,3,FALSE),VLOOKUP(D4849,'Routes and Directions'!$A$2:$D$283,4,FALSE))</f>
        <v>EB</v>
      </c>
      <c r="H4849" s="646">
        <v>5.9980000000000002</v>
      </c>
      <c r="I4849" s="646">
        <v>6.0359999999999996</v>
      </c>
      <c r="K4849" s="646">
        <v>40.436</v>
      </c>
      <c r="L4849" s="646">
        <v>40.473999999999997</v>
      </c>
      <c r="M4849" s="646" t="s">
        <v>118</v>
      </c>
      <c r="N4849" s="657" t="s">
        <v>123</v>
      </c>
      <c r="O4849" s="646" t="s">
        <v>582</v>
      </c>
    </row>
    <row r="4850" spans="1:15">
      <c r="A4850" s="647">
        <v>4849</v>
      </c>
      <c r="B4850" s="647">
        <v>100</v>
      </c>
      <c r="C4850" s="646" t="s">
        <v>196</v>
      </c>
      <c r="D4850" s="646">
        <v>126</v>
      </c>
      <c r="F4850" s="654" t="str">
        <f>IF(M4850="R",VLOOKUP(D4850,'Routes and Directions'!$A$2:$D$283,3,FALSE),VLOOKUP(D4850,'Routes and Directions'!$A$2:$D$283,4,FALSE))</f>
        <v>WB</v>
      </c>
      <c r="H4850" s="646">
        <v>0</v>
      </c>
      <c r="I4850" s="646">
        <v>5.0309999999999997</v>
      </c>
      <c r="K4850" s="646">
        <v>0</v>
      </c>
      <c r="L4850" s="646">
        <v>5.0309999999999997</v>
      </c>
      <c r="M4850" s="646" t="s">
        <v>121</v>
      </c>
      <c r="N4850" s="657" t="s">
        <v>123</v>
      </c>
      <c r="O4850" s="646" t="s">
        <v>583</v>
      </c>
    </row>
    <row r="4851" spans="1:15">
      <c r="A4851" s="647">
        <v>4850</v>
      </c>
      <c r="B4851" s="647">
        <v>1700</v>
      </c>
      <c r="C4851" s="646" t="s">
        <v>196</v>
      </c>
      <c r="D4851" s="646">
        <v>126</v>
      </c>
      <c r="F4851" s="654" t="str">
        <f>IF(M4851="R",VLOOKUP(D4851,'Routes and Directions'!$A$2:$D$283,3,FALSE),VLOOKUP(D4851,'Routes and Directions'!$A$2:$D$283,4,FALSE))</f>
        <v>WB</v>
      </c>
      <c r="G4851" s="646" t="s">
        <v>118</v>
      </c>
      <c r="H4851" s="646">
        <v>5.0309999999999997</v>
      </c>
      <c r="I4851" s="646">
        <v>16.52</v>
      </c>
      <c r="K4851" s="646">
        <v>5.0309999999999997</v>
      </c>
      <c r="L4851" s="646">
        <v>16.52</v>
      </c>
      <c r="M4851" s="646" t="s">
        <v>121</v>
      </c>
      <c r="N4851" s="657" t="s">
        <v>123</v>
      </c>
      <c r="O4851" s="646" t="s">
        <v>583</v>
      </c>
    </row>
    <row r="4852" spans="1:15">
      <c r="A4852" s="647">
        <v>4851</v>
      </c>
      <c r="B4852" s="647">
        <v>6710</v>
      </c>
      <c r="C4852" s="646" t="s">
        <v>196</v>
      </c>
      <c r="D4852" s="646">
        <v>126</v>
      </c>
      <c r="F4852" s="654" t="str">
        <f>IF(M4852="R",VLOOKUP(D4852,'Routes and Directions'!$A$2:$D$283,3,FALSE),VLOOKUP(D4852,'Routes and Directions'!$A$2:$D$283,4,FALSE))</f>
        <v>WB</v>
      </c>
      <c r="G4852" s="646" t="s">
        <v>122</v>
      </c>
      <c r="H4852" s="646">
        <v>16.52</v>
      </c>
      <c r="I4852" s="646">
        <v>16.734000000000002</v>
      </c>
      <c r="K4852" s="646">
        <v>16.52</v>
      </c>
      <c r="L4852" s="646">
        <v>16.734000000000002</v>
      </c>
      <c r="M4852" s="646" t="s">
        <v>121</v>
      </c>
      <c r="N4852" s="657" t="s">
        <v>123</v>
      </c>
      <c r="O4852" s="646" t="s">
        <v>583</v>
      </c>
    </row>
    <row r="4853" spans="1:15">
      <c r="A4853" s="647">
        <v>4852</v>
      </c>
      <c r="B4853" s="647">
        <v>7000</v>
      </c>
      <c r="C4853" s="646" t="s">
        <v>196</v>
      </c>
      <c r="D4853" s="646">
        <v>126</v>
      </c>
      <c r="F4853" s="654" t="str">
        <f>IF(M4853="R",VLOOKUP(D4853,'Routes and Directions'!$A$2:$D$283,3,FALSE),VLOOKUP(D4853,'Routes and Directions'!$A$2:$D$283,4,FALSE))</f>
        <v>WB</v>
      </c>
      <c r="H4853" s="646">
        <v>16.861000000000001</v>
      </c>
      <c r="I4853" s="646">
        <v>21.411999999999999</v>
      </c>
      <c r="K4853" s="646">
        <v>16.734000000000002</v>
      </c>
      <c r="L4853" s="646">
        <v>21.285</v>
      </c>
      <c r="M4853" s="646" t="s">
        <v>121</v>
      </c>
      <c r="N4853" s="657" t="s">
        <v>123</v>
      </c>
      <c r="O4853" s="646" t="s">
        <v>583</v>
      </c>
    </row>
    <row r="4854" spans="1:15">
      <c r="A4854" s="647">
        <v>4853</v>
      </c>
      <c r="B4854" s="647">
        <v>7000</v>
      </c>
      <c r="C4854" s="646" t="s">
        <v>196</v>
      </c>
      <c r="D4854" s="646">
        <v>126</v>
      </c>
      <c r="F4854" s="654" t="str">
        <f>IF(M4854="R",VLOOKUP(D4854,'Routes and Directions'!$A$2:$D$283,3,FALSE),VLOOKUP(D4854,'Routes and Directions'!$A$2:$D$283,4,FALSE))</f>
        <v>WB</v>
      </c>
      <c r="H4854" s="646">
        <v>21.411999999999999</v>
      </c>
      <c r="I4854" s="646">
        <v>22.559000000000001</v>
      </c>
      <c r="K4854" s="646">
        <v>21.285</v>
      </c>
      <c r="L4854" s="646">
        <v>22.431999999999999</v>
      </c>
      <c r="M4854" s="646" t="s">
        <v>121</v>
      </c>
      <c r="N4854" s="657" t="s">
        <v>115</v>
      </c>
      <c r="O4854" s="646" t="s">
        <v>583</v>
      </c>
    </row>
    <row r="4855" spans="1:15">
      <c r="A4855" s="647">
        <v>4854</v>
      </c>
      <c r="B4855" s="647">
        <v>7400</v>
      </c>
      <c r="C4855" s="646" t="s">
        <v>196</v>
      </c>
      <c r="D4855" s="646">
        <v>126</v>
      </c>
      <c r="F4855" s="654" t="str">
        <f>IF(M4855="R",VLOOKUP(D4855,'Routes and Directions'!$A$2:$D$283,3,FALSE),VLOOKUP(D4855,'Routes and Directions'!$A$2:$D$283,4,FALSE))</f>
        <v>WB</v>
      </c>
      <c r="G4855" s="646" t="s">
        <v>118</v>
      </c>
      <c r="H4855" s="646">
        <v>22.559000000000001</v>
      </c>
      <c r="I4855" s="646">
        <v>34.625</v>
      </c>
      <c r="K4855" s="646">
        <v>22.431999999999999</v>
      </c>
      <c r="L4855" s="646">
        <v>34.497999999999998</v>
      </c>
      <c r="M4855" s="646" t="s">
        <v>121</v>
      </c>
      <c r="N4855" s="657" t="s">
        <v>123</v>
      </c>
      <c r="O4855" s="646" t="s">
        <v>583</v>
      </c>
    </row>
    <row r="4856" spans="1:15">
      <c r="A4856" s="647">
        <v>4855</v>
      </c>
      <c r="B4856" s="647">
        <v>13700</v>
      </c>
      <c r="C4856" s="646" t="s">
        <v>203</v>
      </c>
      <c r="D4856" s="646">
        <v>126</v>
      </c>
      <c r="F4856" s="654" t="str">
        <f>IF(M4856="R",VLOOKUP(D4856,'Routes and Directions'!$A$2:$D$283,3,FALSE),VLOOKUP(D4856,'Routes and Directions'!$A$2:$D$283,4,FALSE))</f>
        <v>WB</v>
      </c>
      <c r="G4856" s="646" t="s">
        <v>118</v>
      </c>
      <c r="H4856" s="646">
        <v>0</v>
      </c>
      <c r="I4856" s="646">
        <v>5.1660000000000004</v>
      </c>
      <c r="K4856" s="646">
        <v>34.497999999999998</v>
      </c>
      <c r="L4856" s="646">
        <v>39.664000000000001</v>
      </c>
      <c r="M4856" s="646" t="s">
        <v>121</v>
      </c>
      <c r="N4856" s="657" t="s">
        <v>123</v>
      </c>
      <c r="O4856" s="646" t="s">
        <v>583</v>
      </c>
    </row>
    <row r="4857" spans="1:15">
      <c r="A4857" s="647">
        <v>4856</v>
      </c>
      <c r="B4857" s="647">
        <v>13800</v>
      </c>
      <c r="C4857" s="646" t="s">
        <v>203</v>
      </c>
      <c r="D4857" s="646">
        <v>126</v>
      </c>
      <c r="F4857" s="654" t="str">
        <f>IF(M4857="R",VLOOKUP(D4857,'Routes and Directions'!$A$2:$D$283,3,FALSE),VLOOKUP(D4857,'Routes and Directions'!$A$2:$D$283,4,FALSE))</f>
        <v>WB</v>
      </c>
      <c r="G4857" s="646" t="s">
        <v>118</v>
      </c>
      <c r="H4857" s="646">
        <v>5.2140000000000004</v>
      </c>
      <c r="I4857" s="646">
        <v>5.83</v>
      </c>
      <c r="K4857" s="646">
        <v>39.664000000000001</v>
      </c>
      <c r="L4857" s="646">
        <v>40.28</v>
      </c>
      <c r="M4857" s="646" t="s">
        <v>121</v>
      </c>
      <c r="N4857" s="657" t="s">
        <v>123</v>
      </c>
      <c r="O4857" s="646" t="s">
        <v>583</v>
      </c>
    </row>
    <row r="4858" spans="1:15">
      <c r="A4858" s="647">
        <v>4857</v>
      </c>
      <c r="B4858" s="647">
        <v>14300</v>
      </c>
      <c r="C4858" s="646" t="s">
        <v>203</v>
      </c>
      <c r="D4858" s="646">
        <v>126</v>
      </c>
      <c r="F4858" s="654" t="str">
        <f>IF(M4858="R",VLOOKUP(D4858,'Routes and Directions'!$A$2:$D$283,3,FALSE),VLOOKUP(D4858,'Routes and Directions'!$A$2:$D$283,4,FALSE))</f>
        <v>WB</v>
      </c>
      <c r="G4858" s="646" t="s">
        <v>118</v>
      </c>
      <c r="H4858" s="646">
        <v>5.84</v>
      </c>
      <c r="I4858" s="646">
        <v>5.9960000000000004</v>
      </c>
      <c r="K4858" s="646">
        <v>40.28</v>
      </c>
      <c r="L4858" s="646">
        <v>40.436</v>
      </c>
      <c r="M4858" s="646" t="s">
        <v>121</v>
      </c>
      <c r="N4858" s="657" t="s">
        <v>123</v>
      </c>
      <c r="O4858" s="646" t="s">
        <v>583</v>
      </c>
    </row>
    <row r="4859" spans="1:15">
      <c r="A4859" s="647">
        <v>4858</v>
      </c>
      <c r="B4859" s="647">
        <v>14700</v>
      </c>
      <c r="C4859" s="646" t="s">
        <v>203</v>
      </c>
      <c r="D4859" s="646">
        <v>126</v>
      </c>
      <c r="F4859" s="654" t="str">
        <f>IF(M4859="R",VLOOKUP(D4859,'Routes and Directions'!$A$2:$D$283,3,FALSE),VLOOKUP(D4859,'Routes and Directions'!$A$2:$D$283,4,FALSE))</f>
        <v>WB</v>
      </c>
      <c r="H4859" s="646">
        <v>5.9980000000000002</v>
      </c>
      <c r="I4859" s="646">
        <v>6.0359999999999996</v>
      </c>
      <c r="K4859" s="646">
        <v>40.436</v>
      </c>
      <c r="L4859" s="646">
        <v>40.473999999999997</v>
      </c>
      <c r="M4859" s="646" t="s">
        <v>121</v>
      </c>
      <c r="N4859" s="657" t="s">
        <v>123</v>
      </c>
      <c r="O4859" s="646" t="s">
        <v>583</v>
      </c>
    </row>
    <row r="4860" spans="1:15">
      <c r="A4860" s="647">
        <v>4859</v>
      </c>
      <c r="B4860" s="647">
        <v>100</v>
      </c>
      <c r="C4860" s="646" t="s">
        <v>206</v>
      </c>
      <c r="D4860" s="646">
        <v>127</v>
      </c>
      <c r="F4860" s="654" t="str">
        <f>IF(M4860="R",VLOOKUP(D4860,'Routes and Directions'!$A$2:$D$283,3,FALSE),VLOOKUP(D4860,'Routes and Directions'!$A$2:$D$283,4,FALSE))</f>
        <v>NB</v>
      </c>
      <c r="G4860" s="646" t="s">
        <v>121</v>
      </c>
      <c r="H4860" s="646">
        <v>0</v>
      </c>
      <c r="I4860" s="646">
        <v>0.17</v>
      </c>
      <c r="K4860" s="646">
        <v>0</v>
      </c>
      <c r="L4860" s="646">
        <v>0.17</v>
      </c>
      <c r="M4860" s="646" t="s">
        <v>118</v>
      </c>
      <c r="N4860" s="657" t="s">
        <v>115</v>
      </c>
      <c r="O4860" s="646" t="s">
        <v>584</v>
      </c>
    </row>
    <row r="4861" spans="1:15">
      <c r="A4861" s="647">
        <v>4860</v>
      </c>
      <c r="B4861" s="647">
        <v>700</v>
      </c>
      <c r="C4861" s="646" t="s">
        <v>206</v>
      </c>
      <c r="D4861" s="646">
        <v>127</v>
      </c>
      <c r="F4861" s="654" t="str">
        <f>IF(M4861="R",VLOOKUP(D4861,'Routes and Directions'!$A$2:$D$283,3,FALSE),VLOOKUP(D4861,'Routes and Directions'!$A$2:$D$283,4,FALSE))</f>
        <v>NB</v>
      </c>
      <c r="H4861" s="646">
        <v>0</v>
      </c>
      <c r="I4861" s="646">
        <v>28.47</v>
      </c>
      <c r="K4861" s="646">
        <v>0.17</v>
      </c>
      <c r="L4861" s="646">
        <v>28.64</v>
      </c>
      <c r="M4861" s="646" t="s">
        <v>118</v>
      </c>
      <c r="N4861" s="657" t="s">
        <v>115</v>
      </c>
      <c r="O4861" s="646" t="s">
        <v>584</v>
      </c>
    </row>
    <row r="4862" spans="1:15">
      <c r="A4862" s="647">
        <v>4861</v>
      </c>
      <c r="B4862" s="647">
        <v>1000</v>
      </c>
      <c r="C4862" s="646" t="s">
        <v>206</v>
      </c>
      <c r="D4862" s="646">
        <v>127</v>
      </c>
      <c r="F4862" s="654" t="str">
        <f>IF(M4862="R",VLOOKUP(D4862,'Routes and Directions'!$A$2:$D$283,3,FALSE),VLOOKUP(D4862,'Routes and Directions'!$A$2:$D$283,4,FALSE))</f>
        <v>NB</v>
      </c>
      <c r="G4862" s="646" t="s">
        <v>118</v>
      </c>
      <c r="H4862" s="646">
        <v>28.47</v>
      </c>
      <c r="I4862" s="646">
        <v>29.42</v>
      </c>
      <c r="K4862" s="646">
        <v>28.64</v>
      </c>
      <c r="L4862" s="646">
        <v>29.59</v>
      </c>
      <c r="M4862" s="646" t="s">
        <v>118</v>
      </c>
      <c r="N4862" s="657" t="s">
        <v>115</v>
      </c>
      <c r="O4862" s="646" t="s">
        <v>584</v>
      </c>
    </row>
    <row r="4863" spans="1:15">
      <c r="A4863" s="647">
        <v>4862</v>
      </c>
      <c r="B4863" s="647">
        <v>1100</v>
      </c>
      <c r="C4863" s="646" t="s">
        <v>206</v>
      </c>
      <c r="D4863" s="646">
        <v>127</v>
      </c>
      <c r="F4863" s="654" t="str">
        <f>IF(M4863="R",VLOOKUP(D4863,'Routes and Directions'!$A$2:$D$283,3,FALSE),VLOOKUP(D4863,'Routes and Directions'!$A$2:$D$283,4,FALSE))</f>
        <v>NB</v>
      </c>
      <c r="H4863" s="646">
        <v>29.45</v>
      </c>
      <c r="I4863" s="646">
        <v>41.472999999999999</v>
      </c>
      <c r="K4863" s="646">
        <v>29.59</v>
      </c>
      <c r="L4863" s="646">
        <v>41.613</v>
      </c>
      <c r="M4863" s="646" t="s">
        <v>118</v>
      </c>
      <c r="N4863" s="657" t="s">
        <v>115</v>
      </c>
      <c r="O4863" s="646" t="s">
        <v>584</v>
      </c>
    </row>
    <row r="4864" spans="1:15">
      <c r="A4864" s="647">
        <v>4863</v>
      </c>
      <c r="B4864" s="647">
        <v>1700</v>
      </c>
      <c r="C4864" s="646" t="s">
        <v>220</v>
      </c>
      <c r="D4864" s="646">
        <v>127</v>
      </c>
      <c r="F4864" s="654" t="str">
        <f>IF(M4864="R",VLOOKUP(D4864,'Routes and Directions'!$A$2:$D$283,3,FALSE),VLOOKUP(D4864,'Routes and Directions'!$A$2:$D$283,4,FALSE))</f>
        <v>NB</v>
      </c>
      <c r="H4864" s="646">
        <v>0</v>
      </c>
      <c r="I4864" s="646">
        <v>49.42</v>
      </c>
      <c r="K4864" s="646">
        <v>41.613</v>
      </c>
      <c r="L4864" s="646">
        <v>91.033000000000001</v>
      </c>
      <c r="M4864" s="646" t="s">
        <v>118</v>
      </c>
      <c r="N4864" s="657" t="s">
        <v>115</v>
      </c>
      <c r="O4864" s="646" t="s">
        <v>584</v>
      </c>
    </row>
    <row r="4865" spans="1:15">
      <c r="A4865" s="647">
        <v>4864</v>
      </c>
      <c r="B4865" s="647">
        <v>100</v>
      </c>
      <c r="C4865" s="646" t="s">
        <v>206</v>
      </c>
      <c r="D4865" s="646">
        <v>127</v>
      </c>
      <c r="F4865" s="654" t="str">
        <f>IF(M4865="R",VLOOKUP(D4865,'Routes and Directions'!$A$2:$D$283,3,FALSE),VLOOKUP(D4865,'Routes and Directions'!$A$2:$D$283,4,FALSE))</f>
        <v>SB</v>
      </c>
      <c r="G4865" s="646" t="s">
        <v>121</v>
      </c>
      <c r="H4865" s="646">
        <v>0</v>
      </c>
      <c r="I4865" s="646">
        <v>0.17</v>
      </c>
      <c r="K4865" s="646">
        <v>0</v>
      </c>
      <c r="L4865" s="646">
        <v>0.17</v>
      </c>
      <c r="M4865" s="646" t="s">
        <v>121</v>
      </c>
      <c r="N4865" s="657" t="s">
        <v>115</v>
      </c>
      <c r="O4865" s="646" t="s">
        <v>585</v>
      </c>
    </row>
    <row r="4866" spans="1:15">
      <c r="A4866" s="647">
        <v>4865</v>
      </c>
      <c r="B4866" s="647">
        <v>700</v>
      </c>
      <c r="C4866" s="646" t="s">
        <v>206</v>
      </c>
      <c r="D4866" s="646">
        <v>127</v>
      </c>
      <c r="F4866" s="654" t="str">
        <f>IF(M4866="R",VLOOKUP(D4866,'Routes and Directions'!$A$2:$D$283,3,FALSE),VLOOKUP(D4866,'Routes and Directions'!$A$2:$D$283,4,FALSE))</f>
        <v>SB</v>
      </c>
      <c r="H4866" s="646">
        <v>0</v>
      </c>
      <c r="I4866" s="646">
        <v>28.47</v>
      </c>
      <c r="K4866" s="646">
        <v>0.17</v>
      </c>
      <c r="L4866" s="646">
        <v>28.64</v>
      </c>
      <c r="M4866" s="646" t="s">
        <v>121</v>
      </c>
      <c r="N4866" s="657" t="s">
        <v>115</v>
      </c>
      <c r="O4866" s="646" t="s">
        <v>585</v>
      </c>
    </row>
    <row r="4867" spans="1:15">
      <c r="A4867" s="647">
        <v>4866</v>
      </c>
      <c r="B4867" s="647">
        <v>1000</v>
      </c>
      <c r="C4867" s="646" t="s">
        <v>206</v>
      </c>
      <c r="D4867" s="646">
        <v>127</v>
      </c>
      <c r="F4867" s="654" t="str">
        <f>IF(M4867="R",VLOOKUP(D4867,'Routes and Directions'!$A$2:$D$283,3,FALSE),VLOOKUP(D4867,'Routes and Directions'!$A$2:$D$283,4,FALSE))</f>
        <v>SB</v>
      </c>
      <c r="G4867" s="646" t="s">
        <v>118</v>
      </c>
      <c r="H4867" s="646">
        <v>28.47</v>
      </c>
      <c r="I4867" s="646">
        <v>29.42</v>
      </c>
      <c r="K4867" s="646">
        <v>28.64</v>
      </c>
      <c r="L4867" s="646">
        <v>29.59</v>
      </c>
      <c r="M4867" s="646" t="s">
        <v>121</v>
      </c>
      <c r="N4867" s="657" t="s">
        <v>115</v>
      </c>
      <c r="O4867" s="646" t="s">
        <v>585</v>
      </c>
    </row>
    <row r="4868" spans="1:15">
      <c r="A4868" s="647">
        <v>4867</v>
      </c>
      <c r="B4868" s="647">
        <v>1100</v>
      </c>
      <c r="C4868" s="646" t="s">
        <v>206</v>
      </c>
      <c r="D4868" s="646">
        <v>127</v>
      </c>
      <c r="F4868" s="654" t="str">
        <f>IF(M4868="R",VLOOKUP(D4868,'Routes and Directions'!$A$2:$D$283,3,FALSE),VLOOKUP(D4868,'Routes and Directions'!$A$2:$D$283,4,FALSE))</f>
        <v>SB</v>
      </c>
      <c r="H4868" s="646">
        <v>29.45</v>
      </c>
      <c r="I4868" s="646">
        <v>41.472999999999999</v>
      </c>
      <c r="K4868" s="646">
        <v>29.59</v>
      </c>
      <c r="L4868" s="646">
        <v>41.613</v>
      </c>
      <c r="M4868" s="646" t="s">
        <v>121</v>
      </c>
      <c r="N4868" s="657" t="s">
        <v>115</v>
      </c>
      <c r="O4868" s="646" t="s">
        <v>585</v>
      </c>
    </row>
    <row r="4869" spans="1:15">
      <c r="A4869" s="647">
        <v>4868</v>
      </c>
      <c r="B4869" s="647">
        <v>1700</v>
      </c>
      <c r="C4869" s="646" t="s">
        <v>220</v>
      </c>
      <c r="D4869" s="646">
        <v>127</v>
      </c>
      <c r="F4869" s="654" t="str">
        <f>IF(M4869="R",VLOOKUP(D4869,'Routes and Directions'!$A$2:$D$283,3,FALSE),VLOOKUP(D4869,'Routes and Directions'!$A$2:$D$283,4,FALSE))</f>
        <v>SB</v>
      </c>
      <c r="H4869" s="646">
        <v>0</v>
      </c>
      <c r="I4869" s="646">
        <v>49.42</v>
      </c>
      <c r="K4869" s="646">
        <v>41.613</v>
      </c>
      <c r="L4869" s="646">
        <v>91.033000000000001</v>
      </c>
      <c r="M4869" s="646" t="s">
        <v>121</v>
      </c>
      <c r="N4869" s="657" t="s">
        <v>115</v>
      </c>
      <c r="O4869" s="646" t="s">
        <v>585</v>
      </c>
    </row>
    <row r="4870" spans="1:15">
      <c r="A4870" s="647">
        <v>4869</v>
      </c>
      <c r="B4870" s="647">
        <v>100</v>
      </c>
      <c r="C4870" s="646" t="s">
        <v>164</v>
      </c>
      <c r="D4870" s="646">
        <v>128</v>
      </c>
      <c r="F4870" s="654" t="str">
        <f>IF(M4870="R",VLOOKUP(D4870,'Routes and Directions'!$A$2:$D$283,3,FALSE),VLOOKUP(D4870,'Routes and Directions'!$A$2:$D$283,4,FALSE))</f>
        <v>EB</v>
      </c>
      <c r="H4870" s="646">
        <v>0</v>
      </c>
      <c r="I4870" s="646">
        <v>24.78</v>
      </c>
      <c r="K4870" s="646">
        <v>0</v>
      </c>
      <c r="L4870" s="646">
        <v>24.78</v>
      </c>
      <c r="M4870" s="646" t="s">
        <v>118</v>
      </c>
      <c r="N4870" s="657" t="s">
        <v>115</v>
      </c>
      <c r="O4870" s="646" t="s">
        <v>586</v>
      </c>
    </row>
    <row r="4871" spans="1:15">
      <c r="A4871" s="647">
        <v>4870</v>
      </c>
      <c r="B4871" s="647">
        <v>4700</v>
      </c>
      <c r="C4871" s="646" t="s">
        <v>164</v>
      </c>
      <c r="D4871" s="646">
        <v>128</v>
      </c>
      <c r="F4871" s="654" t="str">
        <f>IF(M4871="R",VLOOKUP(D4871,'Routes and Directions'!$A$2:$D$283,3,FALSE),VLOOKUP(D4871,'Routes and Directions'!$A$2:$D$283,4,FALSE))</f>
        <v>EB</v>
      </c>
      <c r="G4871" s="646" t="s">
        <v>122</v>
      </c>
      <c r="H4871" s="646">
        <v>24.78</v>
      </c>
      <c r="I4871" s="646">
        <v>25.087</v>
      </c>
      <c r="K4871" s="646">
        <v>24.78</v>
      </c>
      <c r="L4871" s="646">
        <v>25.087</v>
      </c>
      <c r="M4871" s="646" t="s">
        <v>118</v>
      </c>
      <c r="N4871" s="657" t="s">
        <v>115</v>
      </c>
      <c r="O4871" s="646" t="s">
        <v>586</v>
      </c>
    </row>
    <row r="4872" spans="1:15">
      <c r="A4872" s="647">
        <v>4871</v>
      </c>
      <c r="B4872" s="647">
        <v>4800</v>
      </c>
      <c r="C4872" s="646" t="s">
        <v>164</v>
      </c>
      <c r="D4872" s="646">
        <v>128</v>
      </c>
      <c r="F4872" s="654" t="str">
        <f>IF(M4872="R",VLOOKUP(D4872,'Routes and Directions'!$A$2:$D$283,3,FALSE),VLOOKUP(D4872,'Routes and Directions'!$A$2:$D$283,4,FALSE))</f>
        <v>EB</v>
      </c>
      <c r="G4872" s="646" t="s">
        <v>118</v>
      </c>
      <c r="H4872" s="646">
        <v>25.087</v>
      </c>
      <c r="I4872" s="646">
        <v>28.265000000000001</v>
      </c>
      <c r="K4872" s="646">
        <v>25.087</v>
      </c>
      <c r="L4872" s="646">
        <v>28.265000000000001</v>
      </c>
      <c r="M4872" s="646" t="s">
        <v>118</v>
      </c>
      <c r="N4872" s="657" t="s">
        <v>115</v>
      </c>
      <c r="O4872" s="646" t="s">
        <v>586</v>
      </c>
    </row>
    <row r="4873" spans="1:15">
      <c r="A4873" s="647">
        <v>4872</v>
      </c>
      <c r="B4873" s="647">
        <v>5400</v>
      </c>
      <c r="C4873" s="646" t="s">
        <v>164</v>
      </c>
      <c r="D4873" s="646">
        <v>128</v>
      </c>
      <c r="F4873" s="654" t="str">
        <f>IF(M4873="R",VLOOKUP(D4873,'Routes and Directions'!$A$2:$D$283,3,FALSE),VLOOKUP(D4873,'Routes and Directions'!$A$2:$D$283,4,FALSE))</f>
        <v>EB</v>
      </c>
      <c r="H4873" s="646">
        <v>28.265000000000001</v>
      </c>
      <c r="I4873" s="646">
        <v>50.902000000000001</v>
      </c>
      <c r="K4873" s="646">
        <v>28.265000000000001</v>
      </c>
      <c r="L4873" s="646">
        <v>50.902000000000001</v>
      </c>
      <c r="M4873" s="646" t="s">
        <v>118</v>
      </c>
      <c r="N4873" s="657" t="s">
        <v>115</v>
      </c>
      <c r="O4873" s="646" t="s">
        <v>586</v>
      </c>
    </row>
    <row r="4874" spans="1:15">
      <c r="A4874" s="647">
        <v>4873</v>
      </c>
      <c r="B4874" s="647">
        <v>9500</v>
      </c>
      <c r="C4874" s="646" t="s">
        <v>191</v>
      </c>
      <c r="D4874" s="646">
        <v>128</v>
      </c>
      <c r="F4874" s="654" t="str">
        <f>IF(M4874="R",VLOOKUP(D4874,'Routes and Directions'!$A$2:$D$283,3,FALSE),VLOOKUP(D4874,'Routes and Directions'!$A$2:$D$283,4,FALSE))</f>
        <v>EB</v>
      </c>
      <c r="H4874" s="646">
        <v>0</v>
      </c>
      <c r="I4874" s="646">
        <v>4.8600000000000003</v>
      </c>
      <c r="K4874" s="646">
        <v>50.902000000000001</v>
      </c>
      <c r="L4874" s="646">
        <v>55.762</v>
      </c>
      <c r="M4874" s="646" t="s">
        <v>118</v>
      </c>
      <c r="N4874" s="657" t="s">
        <v>115</v>
      </c>
      <c r="O4874" s="646" t="s">
        <v>586</v>
      </c>
    </row>
    <row r="4875" spans="1:15">
      <c r="A4875" s="647">
        <v>4874</v>
      </c>
      <c r="B4875" s="647">
        <v>10202</v>
      </c>
      <c r="C4875" s="646" t="s">
        <v>191</v>
      </c>
      <c r="D4875" s="646">
        <v>128</v>
      </c>
      <c r="F4875" s="654" t="str">
        <f>IF(M4875="R",VLOOKUP(D4875,'Routes and Directions'!$A$2:$D$283,3,FALSE),VLOOKUP(D4875,'Routes and Directions'!$A$2:$D$283,4,FALSE))</f>
        <v>EB</v>
      </c>
      <c r="G4875" s="646" t="s">
        <v>121</v>
      </c>
      <c r="H4875" s="646">
        <v>4.0449999999999999</v>
      </c>
      <c r="I4875" s="646">
        <v>4.859</v>
      </c>
      <c r="K4875" s="646">
        <v>55.762</v>
      </c>
      <c r="L4875" s="646">
        <v>56.576000000000001</v>
      </c>
      <c r="M4875" s="646" t="s">
        <v>118</v>
      </c>
      <c r="N4875" s="657" t="s">
        <v>115</v>
      </c>
      <c r="O4875" s="646" t="s">
        <v>586</v>
      </c>
    </row>
    <row r="4876" spans="1:15">
      <c r="A4876" s="647">
        <v>4875</v>
      </c>
      <c r="B4876" s="647">
        <v>10220</v>
      </c>
      <c r="C4876" s="646" t="s">
        <v>191</v>
      </c>
      <c r="D4876" s="646">
        <v>128</v>
      </c>
      <c r="F4876" s="654" t="str">
        <f>IF(M4876="R",VLOOKUP(D4876,'Routes and Directions'!$A$2:$D$283,3,FALSE),VLOOKUP(D4876,'Routes and Directions'!$A$2:$D$283,4,FALSE))</f>
        <v>EB</v>
      </c>
      <c r="G4876" s="646" t="s">
        <v>121</v>
      </c>
      <c r="H4876" s="646">
        <v>4.8600000000000003</v>
      </c>
      <c r="I4876" s="646">
        <v>5.883</v>
      </c>
      <c r="K4876" s="646">
        <v>56.576000000000001</v>
      </c>
      <c r="L4876" s="646">
        <v>57.598999999999997</v>
      </c>
      <c r="M4876" s="646" t="s">
        <v>118</v>
      </c>
      <c r="N4876" s="657" t="s">
        <v>115</v>
      </c>
      <c r="O4876" s="646" t="s">
        <v>586</v>
      </c>
    </row>
    <row r="4877" spans="1:15">
      <c r="A4877" s="647">
        <v>4876</v>
      </c>
      <c r="B4877" s="647">
        <v>10300</v>
      </c>
      <c r="C4877" s="646" t="s">
        <v>191</v>
      </c>
      <c r="D4877" s="646">
        <v>128</v>
      </c>
      <c r="F4877" s="654" t="str">
        <f>IF(M4877="R",VLOOKUP(D4877,'Routes and Directions'!$A$2:$D$283,3,FALSE),VLOOKUP(D4877,'Routes and Directions'!$A$2:$D$283,4,FALSE))</f>
        <v>EB</v>
      </c>
      <c r="H4877" s="646">
        <v>4.87</v>
      </c>
      <c r="I4877" s="646">
        <v>24.760999999999999</v>
      </c>
      <c r="K4877" s="646">
        <v>57.598999999999997</v>
      </c>
      <c r="L4877" s="646">
        <v>77.489999999999995</v>
      </c>
      <c r="M4877" s="646" t="s">
        <v>118</v>
      </c>
      <c r="N4877" s="657" t="s">
        <v>115</v>
      </c>
      <c r="O4877" s="646" t="s">
        <v>586</v>
      </c>
    </row>
    <row r="4878" spans="1:15">
      <c r="A4878" s="647">
        <v>4877</v>
      </c>
      <c r="B4878" s="647">
        <v>15500</v>
      </c>
      <c r="C4878" s="646" t="s">
        <v>186</v>
      </c>
      <c r="D4878" s="646">
        <v>128</v>
      </c>
      <c r="F4878" s="654" t="str">
        <f>IF(M4878="R",VLOOKUP(D4878,'Routes and Directions'!$A$2:$D$283,3,FALSE),VLOOKUP(D4878,'Routes and Directions'!$A$2:$D$283,4,FALSE))</f>
        <v>EB</v>
      </c>
      <c r="H4878" s="646">
        <v>0</v>
      </c>
      <c r="I4878" s="646">
        <v>4.55</v>
      </c>
      <c r="K4878" s="646">
        <v>77.489999999999995</v>
      </c>
      <c r="L4878" s="646">
        <v>82.04</v>
      </c>
      <c r="M4878" s="646" t="s">
        <v>118</v>
      </c>
      <c r="N4878" s="657" t="s">
        <v>115</v>
      </c>
      <c r="O4878" s="646" t="s">
        <v>586</v>
      </c>
    </row>
    <row r="4879" spans="1:15">
      <c r="A4879" s="647">
        <v>4878</v>
      </c>
      <c r="B4879" s="647">
        <v>16700</v>
      </c>
      <c r="C4879" s="646" t="s">
        <v>186</v>
      </c>
      <c r="D4879" s="646">
        <v>128</v>
      </c>
      <c r="F4879" s="654" t="str">
        <f>IF(M4879="R",VLOOKUP(D4879,'Routes and Directions'!$A$2:$D$283,3,FALSE),VLOOKUP(D4879,'Routes and Directions'!$A$2:$D$283,4,FALSE))</f>
        <v>EB</v>
      </c>
      <c r="H4879" s="646">
        <v>4.5599999999999996</v>
      </c>
      <c r="I4879" s="646">
        <v>7.3789999999999996</v>
      </c>
      <c r="K4879" s="646">
        <v>82.04</v>
      </c>
      <c r="L4879" s="646">
        <v>84.858999999999995</v>
      </c>
      <c r="M4879" s="646" t="s">
        <v>118</v>
      </c>
      <c r="N4879" s="657" t="s">
        <v>115</v>
      </c>
      <c r="O4879" s="646" t="s">
        <v>586</v>
      </c>
    </row>
    <row r="4880" spans="1:15">
      <c r="A4880" s="647">
        <v>4879</v>
      </c>
      <c r="B4880" s="647">
        <v>17610</v>
      </c>
      <c r="C4880" s="646" t="s">
        <v>186</v>
      </c>
      <c r="D4880" s="646">
        <v>128</v>
      </c>
      <c r="F4880" s="654" t="str">
        <f>IF(M4880="R",VLOOKUP(D4880,'Routes and Directions'!$A$2:$D$283,3,FALSE),VLOOKUP(D4880,'Routes and Directions'!$A$2:$D$283,4,FALSE))</f>
        <v>EB</v>
      </c>
      <c r="G4880" s="646" t="s">
        <v>118</v>
      </c>
      <c r="H4880" s="646">
        <v>7.3789999999999996</v>
      </c>
      <c r="I4880" s="646">
        <v>7.5119999999999996</v>
      </c>
      <c r="K4880" s="646">
        <v>84.858999999999995</v>
      </c>
      <c r="L4880" s="646">
        <v>84.992000000000004</v>
      </c>
      <c r="M4880" s="646" t="s">
        <v>118</v>
      </c>
      <c r="N4880" s="657" t="s">
        <v>115</v>
      </c>
      <c r="O4880" s="646" t="s">
        <v>586</v>
      </c>
    </row>
    <row r="4881" spans="1:15">
      <c r="A4881" s="647">
        <v>4880</v>
      </c>
      <c r="B4881" s="647">
        <v>17912</v>
      </c>
      <c r="C4881" s="646" t="s">
        <v>186</v>
      </c>
      <c r="D4881" s="646">
        <v>128</v>
      </c>
      <c r="F4881" s="654" t="str">
        <f>IF(M4881="R",VLOOKUP(D4881,'Routes and Directions'!$A$2:$D$283,3,FALSE),VLOOKUP(D4881,'Routes and Directions'!$A$2:$D$283,4,FALSE))</f>
        <v>EB</v>
      </c>
      <c r="H4881" s="646">
        <v>7.5190000000000001</v>
      </c>
      <c r="I4881" s="646">
        <v>34.265999999999998</v>
      </c>
      <c r="K4881" s="646">
        <v>84.992000000000004</v>
      </c>
      <c r="L4881" s="646">
        <v>111.739</v>
      </c>
      <c r="M4881" s="646" t="s">
        <v>118</v>
      </c>
      <c r="N4881" s="657" t="s">
        <v>115</v>
      </c>
      <c r="O4881" s="646" t="s">
        <v>586</v>
      </c>
    </row>
    <row r="4882" spans="1:15">
      <c r="A4882" s="647">
        <v>4881</v>
      </c>
      <c r="B4882" s="647">
        <v>20700</v>
      </c>
      <c r="C4882" s="646" t="s">
        <v>214</v>
      </c>
      <c r="D4882" s="646">
        <v>128</v>
      </c>
      <c r="F4882" s="654" t="str">
        <f>IF(M4882="R",VLOOKUP(D4882,'Routes and Directions'!$A$2:$D$283,3,FALSE),VLOOKUP(D4882,'Routes and Directions'!$A$2:$D$283,4,FALSE))</f>
        <v>EB</v>
      </c>
      <c r="H4882" s="646">
        <v>0</v>
      </c>
      <c r="I4882" s="646">
        <v>0.754</v>
      </c>
      <c r="K4882" s="646">
        <v>111.739</v>
      </c>
      <c r="L4882" s="646">
        <v>112.49299999999999</v>
      </c>
      <c r="M4882" s="646" t="s">
        <v>118</v>
      </c>
      <c r="N4882" s="657" t="s">
        <v>115</v>
      </c>
      <c r="O4882" s="646" t="s">
        <v>586</v>
      </c>
    </row>
    <row r="4883" spans="1:15">
      <c r="A4883" s="647">
        <v>4882</v>
      </c>
      <c r="B4883" s="647">
        <v>21000</v>
      </c>
      <c r="C4883" s="646" t="s">
        <v>181</v>
      </c>
      <c r="D4883" s="646">
        <v>128</v>
      </c>
      <c r="F4883" s="654" t="str">
        <f>IF(M4883="R",VLOOKUP(D4883,'Routes and Directions'!$A$2:$D$283,3,FALSE),VLOOKUP(D4883,'Routes and Directions'!$A$2:$D$283,4,FALSE))</f>
        <v>EB</v>
      </c>
      <c r="H4883" s="646">
        <v>0</v>
      </c>
      <c r="I4883" s="646">
        <v>5.08</v>
      </c>
      <c r="K4883" s="646">
        <v>112.49299999999999</v>
      </c>
      <c r="L4883" s="646">
        <v>117.57299999999999</v>
      </c>
      <c r="M4883" s="646" t="s">
        <v>118</v>
      </c>
      <c r="N4883" s="657" t="s">
        <v>115</v>
      </c>
      <c r="O4883" s="646" t="s">
        <v>586</v>
      </c>
    </row>
    <row r="4884" spans="1:15">
      <c r="A4884" s="647">
        <v>4883</v>
      </c>
      <c r="B4884" s="647">
        <v>21405</v>
      </c>
      <c r="C4884" s="646" t="s">
        <v>181</v>
      </c>
      <c r="D4884" s="646">
        <v>128</v>
      </c>
      <c r="F4884" s="654" t="str">
        <f>IF(M4884="R",VLOOKUP(D4884,'Routes and Directions'!$A$2:$D$283,3,FALSE),VLOOKUP(D4884,'Routes and Directions'!$A$2:$D$283,4,FALSE))</f>
        <v>EB</v>
      </c>
      <c r="G4884" s="646" t="s">
        <v>118</v>
      </c>
      <c r="H4884" s="646">
        <v>5.08</v>
      </c>
      <c r="I4884" s="646">
        <v>5.4160000000000004</v>
      </c>
      <c r="K4884" s="646">
        <v>117.57299999999999</v>
      </c>
      <c r="L4884" s="646">
        <v>117.90900000000001</v>
      </c>
      <c r="M4884" s="646" t="s">
        <v>118</v>
      </c>
      <c r="N4884" s="657" t="s">
        <v>115</v>
      </c>
      <c r="O4884" s="646" t="s">
        <v>586</v>
      </c>
    </row>
    <row r="4885" spans="1:15">
      <c r="A4885" s="647">
        <v>4884</v>
      </c>
      <c r="B4885" s="647">
        <v>21408</v>
      </c>
      <c r="C4885" s="646" t="s">
        <v>181</v>
      </c>
      <c r="D4885" s="646">
        <v>128</v>
      </c>
      <c r="F4885" s="654" t="str">
        <f>IF(M4885="R",VLOOKUP(D4885,'Routes and Directions'!$A$2:$D$283,3,FALSE),VLOOKUP(D4885,'Routes and Directions'!$A$2:$D$283,4,FALSE))</f>
        <v>EB</v>
      </c>
      <c r="H4885" s="646">
        <v>5.43</v>
      </c>
      <c r="I4885" s="646">
        <v>9.8350000000000009</v>
      </c>
      <c r="K4885" s="646">
        <v>117.90900000000001</v>
      </c>
      <c r="L4885" s="646">
        <v>122.31399999999999</v>
      </c>
      <c r="M4885" s="646" t="s">
        <v>118</v>
      </c>
      <c r="N4885" s="657" t="s">
        <v>115</v>
      </c>
      <c r="O4885" s="646" t="s">
        <v>586</v>
      </c>
    </row>
    <row r="4886" spans="1:15">
      <c r="A4886" s="647">
        <v>4885</v>
      </c>
      <c r="B4886" s="647">
        <v>100</v>
      </c>
      <c r="C4886" s="646" t="s">
        <v>164</v>
      </c>
      <c r="D4886" s="646">
        <v>128</v>
      </c>
      <c r="F4886" s="654" t="str">
        <f>IF(M4886="R",VLOOKUP(D4886,'Routes and Directions'!$A$2:$D$283,3,FALSE),VLOOKUP(D4886,'Routes and Directions'!$A$2:$D$283,4,FALSE))</f>
        <v>WB</v>
      </c>
      <c r="H4886" s="646">
        <v>0</v>
      </c>
      <c r="I4886" s="646">
        <v>24.78</v>
      </c>
      <c r="K4886" s="646">
        <v>0</v>
      </c>
      <c r="L4886" s="646">
        <v>24.78</v>
      </c>
      <c r="M4886" s="646" t="s">
        <v>121</v>
      </c>
      <c r="N4886" s="657" t="s">
        <v>115</v>
      </c>
      <c r="O4886" s="646" t="s">
        <v>587</v>
      </c>
    </row>
    <row r="4887" spans="1:15">
      <c r="A4887" s="647">
        <v>4886</v>
      </c>
      <c r="B4887" s="647">
        <v>4700</v>
      </c>
      <c r="C4887" s="646" t="s">
        <v>164</v>
      </c>
      <c r="D4887" s="646">
        <v>128</v>
      </c>
      <c r="F4887" s="654" t="str">
        <f>IF(M4887="R",VLOOKUP(D4887,'Routes and Directions'!$A$2:$D$283,3,FALSE),VLOOKUP(D4887,'Routes and Directions'!$A$2:$D$283,4,FALSE))</f>
        <v>WB</v>
      </c>
      <c r="G4887" s="646" t="s">
        <v>122</v>
      </c>
      <c r="H4887" s="646">
        <v>24.78</v>
      </c>
      <c r="I4887" s="646">
        <v>25.087</v>
      </c>
      <c r="K4887" s="646">
        <v>24.78</v>
      </c>
      <c r="L4887" s="646">
        <v>25.087</v>
      </c>
      <c r="M4887" s="646" t="s">
        <v>121</v>
      </c>
      <c r="N4887" s="657" t="s">
        <v>115</v>
      </c>
      <c r="O4887" s="646" t="s">
        <v>587</v>
      </c>
    </row>
    <row r="4888" spans="1:15">
      <c r="A4888" s="647">
        <v>4887</v>
      </c>
      <c r="B4888" s="647">
        <v>4800</v>
      </c>
      <c r="C4888" s="646" t="s">
        <v>164</v>
      </c>
      <c r="D4888" s="646">
        <v>128</v>
      </c>
      <c r="F4888" s="654" t="str">
        <f>IF(M4888="R",VLOOKUP(D4888,'Routes and Directions'!$A$2:$D$283,3,FALSE),VLOOKUP(D4888,'Routes and Directions'!$A$2:$D$283,4,FALSE))</f>
        <v>WB</v>
      </c>
      <c r="G4888" s="646" t="s">
        <v>118</v>
      </c>
      <c r="H4888" s="646">
        <v>25.087</v>
      </c>
      <c r="I4888" s="646">
        <v>28.265000000000001</v>
      </c>
      <c r="K4888" s="646">
        <v>25.087</v>
      </c>
      <c r="L4888" s="646">
        <v>28.265000000000001</v>
      </c>
      <c r="M4888" s="646" t="s">
        <v>121</v>
      </c>
      <c r="N4888" s="657" t="s">
        <v>115</v>
      </c>
      <c r="O4888" s="646" t="s">
        <v>587</v>
      </c>
    </row>
    <row r="4889" spans="1:15">
      <c r="A4889" s="647">
        <v>4888</v>
      </c>
      <c r="B4889" s="647">
        <v>5400</v>
      </c>
      <c r="C4889" s="646" t="s">
        <v>164</v>
      </c>
      <c r="D4889" s="646">
        <v>128</v>
      </c>
      <c r="F4889" s="654" t="str">
        <f>IF(M4889="R",VLOOKUP(D4889,'Routes and Directions'!$A$2:$D$283,3,FALSE),VLOOKUP(D4889,'Routes and Directions'!$A$2:$D$283,4,FALSE))</f>
        <v>WB</v>
      </c>
      <c r="H4889" s="646">
        <v>28.265000000000001</v>
      </c>
      <c r="I4889" s="646">
        <v>50.902000000000001</v>
      </c>
      <c r="K4889" s="646">
        <v>28.265000000000001</v>
      </c>
      <c r="L4889" s="646">
        <v>50.902000000000001</v>
      </c>
      <c r="M4889" s="646" t="s">
        <v>121</v>
      </c>
      <c r="N4889" s="657" t="s">
        <v>115</v>
      </c>
      <c r="O4889" s="646" t="s">
        <v>587</v>
      </c>
    </row>
    <row r="4890" spans="1:15">
      <c r="A4890" s="647">
        <v>4889</v>
      </c>
      <c r="B4890" s="647">
        <v>9500</v>
      </c>
      <c r="C4890" s="646" t="s">
        <v>191</v>
      </c>
      <c r="D4890" s="646">
        <v>128</v>
      </c>
      <c r="F4890" s="654" t="str">
        <f>IF(M4890="R",VLOOKUP(D4890,'Routes and Directions'!$A$2:$D$283,3,FALSE),VLOOKUP(D4890,'Routes and Directions'!$A$2:$D$283,4,FALSE))</f>
        <v>WB</v>
      </c>
      <c r="H4890" s="646">
        <v>0</v>
      </c>
      <c r="I4890" s="646">
        <v>4.8600000000000003</v>
      </c>
      <c r="K4890" s="646">
        <v>50.902000000000001</v>
      </c>
      <c r="L4890" s="646">
        <v>55.762</v>
      </c>
      <c r="M4890" s="646" t="s">
        <v>121</v>
      </c>
      <c r="N4890" s="657" t="s">
        <v>115</v>
      </c>
      <c r="O4890" s="646" t="s">
        <v>587</v>
      </c>
    </row>
    <row r="4891" spans="1:15">
      <c r="A4891" s="647">
        <v>4890</v>
      </c>
      <c r="B4891" s="647">
        <v>10202</v>
      </c>
      <c r="C4891" s="646" t="s">
        <v>191</v>
      </c>
      <c r="D4891" s="646">
        <v>128</v>
      </c>
      <c r="F4891" s="654" t="str">
        <f>IF(M4891="R",VLOOKUP(D4891,'Routes and Directions'!$A$2:$D$283,3,FALSE),VLOOKUP(D4891,'Routes and Directions'!$A$2:$D$283,4,FALSE))</f>
        <v>WB</v>
      </c>
      <c r="G4891" s="646" t="s">
        <v>121</v>
      </c>
      <c r="H4891" s="646">
        <v>4.0449999999999999</v>
      </c>
      <c r="I4891" s="646">
        <v>4.859</v>
      </c>
      <c r="K4891" s="646">
        <v>55.762</v>
      </c>
      <c r="L4891" s="646">
        <v>56.576000000000001</v>
      </c>
      <c r="M4891" s="646" t="s">
        <v>121</v>
      </c>
      <c r="N4891" s="657" t="s">
        <v>115</v>
      </c>
      <c r="O4891" s="646" t="s">
        <v>587</v>
      </c>
    </row>
    <row r="4892" spans="1:15">
      <c r="A4892" s="647">
        <v>4891</v>
      </c>
      <c r="B4892" s="647">
        <v>10220</v>
      </c>
      <c r="C4892" s="646" t="s">
        <v>191</v>
      </c>
      <c r="D4892" s="646">
        <v>128</v>
      </c>
      <c r="F4892" s="654" t="str">
        <f>IF(M4892="R",VLOOKUP(D4892,'Routes and Directions'!$A$2:$D$283,3,FALSE),VLOOKUP(D4892,'Routes and Directions'!$A$2:$D$283,4,FALSE))</f>
        <v>WB</v>
      </c>
      <c r="G4892" s="646" t="s">
        <v>121</v>
      </c>
      <c r="H4892" s="646">
        <v>4.8600000000000003</v>
      </c>
      <c r="I4892" s="646">
        <v>5.883</v>
      </c>
      <c r="K4892" s="646">
        <v>56.576000000000001</v>
      </c>
      <c r="L4892" s="646">
        <v>57.598999999999997</v>
      </c>
      <c r="M4892" s="646" t="s">
        <v>121</v>
      </c>
      <c r="N4892" s="657" t="s">
        <v>115</v>
      </c>
      <c r="O4892" s="646" t="s">
        <v>587</v>
      </c>
    </row>
    <row r="4893" spans="1:15">
      <c r="A4893" s="647">
        <v>4892</v>
      </c>
      <c r="B4893" s="647">
        <v>10300</v>
      </c>
      <c r="C4893" s="646" t="s">
        <v>191</v>
      </c>
      <c r="D4893" s="646">
        <v>128</v>
      </c>
      <c r="F4893" s="654" t="str">
        <f>IF(M4893="R",VLOOKUP(D4893,'Routes and Directions'!$A$2:$D$283,3,FALSE),VLOOKUP(D4893,'Routes and Directions'!$A$2:$D$283,4,FALSE))</f>
        <v>WB</v>
      </c>
      <c r="H4893" s="646">
        <v>4.87</v>
      </c>
      <c r="I4893" s="646">
        <v>24.760999999999999</v>
      </c>
      <c r="K4893" s="646">
        <v>57.598999999999997</v>
      </c>
      <c r="L4893" s="646">
        <v>77.489999999999995</v>
      </c>
      <c r="M4893" s="646" t="s">
        <v>121</v>
      </c>
      <c r="N4893" s="657" t="s">
        <v>115</v>
      </c>
      <c r="O4893" s="646" t="s">
        <v>587</v>
      </c>
    </row>
    <row r="4894" spans="1:15">
      <c r="A4894" s="647">
        <v>4893</v>
      </c>
      <c r="B4894" s="647">
        <v>15500</v>
      </c>
      <c r="C4894" s="646" t="s">
        <v>186</v>
      </c>
      <c r="D4894" s="646">
        <v>128</v>
      </c>
      <c r="F4894" s="654" t="str">
        <f>IF(M4894="R",VLOOKUP(D4894,'Routes and Directions'!$A$2:$D$283,3,FALSE),VLOOKUP(D4894,'Routes and Directions'!$A$2:$D$283,4,FALSE))</f>
        <v>WB</v>
      </c>
      <c r="H4894" s="646">
        <v>0</v>
      </c>
      <c r="I4894" s="646">
        <v>4.55</v>
      </c>
      <c r="K4894" s="646">
        <v>77.489999999999995</v>
      </c>
      <c r="L4894" s="646">
        <v>82.04</v>
      </c>
      <c r="M4894" s="646" t="s">
        <v>121</v>
      </c>
      <c r="N4894" s="657" t="s">
        <v>115</v>
      </c>
      <c r="O4894" s="646" t="s">
        <v>587</v>
      </c>
    </row>
    <row r="4895" spans="1:15">
      <c r="A4895" s="647">
        <v>4894</v>
      </c>
      <c r="B4895" s="647">
        <v>16700</v>
      </c>
      <c r="C4895" s="646" t="s">
        <v>186</v>
      </c>
      <c r="D4895" s="646">
        <v>128</v>
      </c>
      <c r="F4895" s="654" t="str">
        <f>IF(M4895="R",VLOOKUP(D4895,'Routes and Directions'!$A$2:$D$283,3,FALSE),VLOOKUP(D4895,'Routes and Directions'!$A$2:$D$283,4,FALSE))</f>
        <v>WB</v>
      </c>
      <c r="H4895" s="646">
        <v>4.5599999999999996</v>
      </c>
      <c r="I4895" s="646">
        <v>7.3789999999999996</v>
      </c>
      <c r="K4895" s="646">
        <v>82.04</v>
      </c>
      <c r="L4895" s="646">
        <v>84.858999999999995</v>
      </c>
      <c r="M4895" s="646" t="s">
        <v>121</v>
      </c>
      <c r="N4895" s="657" t="s">
        <v>115</v>
      </c>
      <c r="O4895" s="646" t="s">
        <v>587</v>
      </c>
    </row>
    <row r="4896" spans="1:15">
      <c r="A4896" s="647">
        <v>4895</v>
      </c>
      <c r="B4896" s="647">
        <v>17610</v>
      </c>
      <c r="C4896" s="646" t="s">
        <v>186</v>
      </c>
      <c r="D4896" s="646">
        <v>128</v>
      </c>
      <c r="F4896" s="654" t="str">
        <f>IF(M4896="R",VLOOKUP(D4896,'Routes and Directions'!$A$2:$D$283,3,FALSE),VLOOKUP(D4896,'Routes and Directions'!$A$2:$D$283,4,FALSE))</f>
        <v>WB</v>
      </c>
      <c r="G4896" s="646" t="s">
        <v>118</v>
      </c>
      <c r="H4896" s="646">
        <v>7.3789999999999996</v>
      </c>
      <c r="I4896" s="646">
        <v>7.5119999999999996</v>
      </c>
      <c r="K4896" s="646">
        <v>84.858999999999995</v>
      </c>
      <c r="L4896" s="646">
        <v>84.992000000000004</v>
      </c>
      <c r="M4896" s="646" t="s">
        <v>121</v>
      </c>
      <c r="N4896" s="657" t="s">
        <v>115</v>
      </c>
      <c r="O4896" s="646" t="s">
        <v>587</v>
      </c>
    </row>
    <row r="4897" spans="1:15">
      <c r="A4897" s="647">
        <v>4896</v>
      </c>
      <c r="B4897" s="647">
        <v>17912</v>
      </c>
      <c r="C4897" s="646" t="s">
        <v>186</v>
      </c>
      <c r="D4897" s="646">
        <v>128</v>
      </c>
      <c r="F4897" s="654" t="str">
        <f>IF(M4897="R",VLOOKUP(D4897,'Routes and Directions'!$A$2:$D$283,3,FALSE),VLOOKUP(D4897,'Routes and Directions'!$A$2:$D$283,4,FALSE))</f>
        <v>WB</v>
      </c>
      <c r="H4897" s="646">
        <v>7.5190000000000001</v>
      </c>
      <c r="I4897" s="646">
        <v>34.265999999999998</v>
      </c>
      <c r="K4897" s="646">
        <v>84.992000000000004</v>
      </c>
      <c r="L4897" s="646">
        <v>111.739</v>
      </c>
      <c r="M4897" s="646" t="s">
        <v>121</v>
      </c>
      <c r="N4897" s="657" t="s">
        <v>115</v>
      </c>
      <c r="O4897" s="646" t="s">
        <v>587</v>
      </c>
    </row>
    <row r="4898" spans="1:15">
      <c r="A4898" s="647">
        <v>4897</v>
      </c>
      <c r="B4898" s="647">
        <v>20700</v>
      </c>
      <c r="C4898" s="646" t="s">
        <v>214</v>
      </c>
      <c r="D4898" s="646">
        <v>128</v>
      </c>
      <c r="F4898" s="654" t="str">
        <f>IF(M4898="R",VLOOKUP(D4898,'Routes and Directions'!$A$2:$D$283,3,FALSE),VLOOKUP(D4898,'Routes and Directions'!$A$2:$D$283,4,FALSE))</f>
        <v>WB</v>
      </c>
      <c r="H4898" s="646">
        <v>0</v>
      </c>
      <c r="I4898" s="646">
        <v>0.754</v>
      </c>
      <c r="K4898" s="646">
        <v>111.739</v>
      </c>
      <c r="L4898" s="646">
        <v>112.49299999999999</v>
      </c>
      <c r="M4898" s="646" t="s">
        <v>121</v>
      </c>
      <c r="N4898" s="657" t="s">
        <v>115</v>
      </c>
      <c r="O4898" s="646" t="s">
        <v>587</v>
      </c>
    </row>
    <row r="4899" spans="1:15">
      <c r="A4899" s="647">
        <v>4898</v>
      </c>
      <c r="B4899" s="647">
        <v>21000</v>
      </c>
      <c r="C4899" s="646" t="s">
        <v>181</v>
      </c>
      <c r="D4899" s="646">
        <v>128</v>
      </c>
      <c r="F4899" s="654" t="str">
        <f>IF(M4899="R",VLOOKUP(D4899,'Routes and Directions'!$A$2:$D$283,3,FALSE),VLOOKUP(D4899,'Routes and Directions'!$A$2:$D$283,4,FALSE))</f>
        <v>WB</v>
      </c>
      <c r="H4899" s="646">
        <v>0</v>
      </c>
      <c r="I4899" s="646">
        <v>5.08</v>
      </c>
      <c r="K4899" s="646">
        <v>112.49299999999999</v>
      </c>
      <c r="L4899" s="646">
        <v>117.57299999999999</v>
      </c>
      <c r="M4899" s="646" t="s">
        <v>121</v>
      </c>
      <c r="N4899" s="657" t="s">
        <v>115</v>
      </c>
      <c r="O4899" s="646" t="s">
        <v>587</v>
      </c>
    </row>
    <row r="4900" spans="1:15">
      <c r="A4900" s="647">
        <v>4899</v>
      </c>
      <c r="B4900" s="647">
        <v>21405</v>
      </c>
      <c r="C4900" s="646" t="s">
        <v>181</v>
      </c>
      <c r="D4900" s="646">
        <v>128</v>
      </c>
      <c r="F4900" s="654" t="str">
        <f>IF(M4900="R",VLOOKUP(D4900,'Routes and Directions'!$A$2:$D$283,3,FALSE),VLOOKUP(D4900,'Routes and Directions'!$A$2:$D$283,4,FALSE))</f>
        <v>WB</v>
      </c>
      <c r="G4900" s="646" t="s">
        <v>118</v>
      </c>
      <c r="H4900" s="646">
        <v>5.08</v>
      </c>
      <c r="I4900" s="646">
        <v>5.4160000000000004</v>
      </c>
      <c r="K4900" s="646">
        <v>117.57299999999999</v>
      </c>
      <c r="L4900" s="646">
        <v>117.90900000000001</v>
      </c>
      <c r="M4900" s="646" t="s">
        <v>121</v>
      </c>
      <c r="N4900" s="657" t="s">
        <v>115</v>
      </c>
      <c r="O4900" s="646" t="s">
        <v>587</v>
      </c>
    </row>
    <row r="4901" spans="1:15">
      <c r="A4901" s="647">
        <v>4900</v>
      </c>
      <c r="B4901" s="647">
        <v>21408</v>
      </c>
      <c r="C4901" s="646" t="s">
        <v>181</v>
      </c>
      <c r="D4901" s="646">
        <v>128</v>
      </c>
      <c r="F4901" s="654" t="str">
        <f>IF(M4901="R",VLOOKUP(D4901,'Routes and Directions'!$A$2:$D$283,3,FALSE),VLOOKUP(D4901,'Routes and Directions'!$A$2:$D$283,4,FALSE))</f>
        <v>WB</v>
      </c>
      <c r="H4901" s="646">
        <v>5.43</v>
      </c>
      <c r="I4901" s="646">
        <v>9.8350000000000009</v>
      </c>
      <c r="K4901" s="646">
        <v>117.90900000000001</v>
      </c>
      <c r="L4901" s="646">
        <v>122.31399999999999</v>
      </c>
      <c r="M4901" s="646" t="s">
        <v>121</v>
      </c>
      <c r="N4901" s="657" t="s">
        <v>115</v>
      </c>
      <c r="O4901" s="646" t="s">
        <v>587</v>
      </c>
    </row>
    <row r="4902" spans="1:15">
      <c r="A4902" s="647">
        <v>4901</v>
      </c>
      <c r="B4902" s="647">
        <v>100</v>
      </c>
      <c r="C4902" s="646" t="s">
        <v>189</v>
      </c>
      <c r="D4902" s="646">
        <v>129</v>
      </c>
      <c r="F4902" s="654" t="str">
        <f>IF(M4902="R",VLOOKUP(D4902,'Routes and Directions'!$A$2:$D$283,3,FALSE),VLOOKUP(D4902,'Routes and Directions'!$A$2:$D$283,4,FALSE))</f>
        <v>EB</v>
      </c>
      <c r="G4902" s="646" t="s">
        <v>121</v>
      </c>
      <c r="H4902" s="646">
        <v>0</v>
      </c>
      <c r="I4902" s="646">
        <v>5.6000000000000001E-2</v>
      </c>
      <c r="K4902" s="646">
        <v>0</v>
      </c>
      <c r="L4902" s="646">
        <v>5.6000000000000001E-2</v>
      </c>
      <c r="M4902" s="646" t="s">
        <v>118</v>
      </c>
      <c r="N4902" s="657" t="s">
        <v>115</v>
      </c>
      <c r="O4902" s="646" t="s">
        <v>588</v>
      </c>
    </row>
    <row r="4903" spans="1:15">
      <c r="A4903" s="647">
        <v>4902</v>
      </c>
      <c r="B4903" s="647">
        <v>100</v>
      </c>
      <c r="C4903" s="646" t="s">
        <v>189</v>
      </c>
      <c r="D4903" s="646">
        <v>129</v>
      </c>
      <c r="F4903" s="654" t="str">
        <f>IF(M4903="R",VLOOKUP(D4903,'Routes and Directions'!$A$2:$D$283,3,FALSE),VLOOKUP(D4903,'Routes and Directions'!$A$2:$D$283,4,FALSE))</f>
        <v>EB</v>
      </c>
      <c r="G4903" s="646" t="s">
        <v>121</v>
      </c>
      <c r="H4903" s="646">
        <v>5.6000000000000001E-2</v>
      </c>
      <c r="I4903" s="646">
        <v>1.4690000000000001</v>
      </c>
      <c r="K4903" s="646">
        <v>5.6000000000000001E-2</v>
      </c>
      <c r="L4903" s="646">
        <v>1.4690000000000001</v>
      </c>
      <c r="M4903" s="646" t="s">
        <v>118</v>
      </c>
      <c r="N4903" s="657" t="s">
        <v>123</v>
      </c>
      <c r="O4903" s="646" t="s">
        <v>588</v>
      </c>
    </row>
    <row r="4904" spans="1:15">
      <c r="A4904" s="647">
        <v>4903</v>
      </c>
      <c r="B4904" s="647">
        <v>1300</v>
      </c>
      <c r="C4904" s="646" t="s">
        <v>189</v>
      </c>
      <c r="D4904" s="646">
        <v>129</v>
      </c>
      <c r="F4904" s="654" t="str">
        <f>IF(M4904="R",VLOOKUP(D4904,'Routes and Directions'!$A$2:$D$283,3,FALSE),VLOOKUP(D4904,'Routes and Directions'!$A$2:$D$283,4,FALSE))</f>
        <v>EB</v>
      </c>
      <c r="H4904" s="646">
        <v>0</v>
      </c>
      <c r="I4904" s="646">
        <v>5.8000000000000003E-2</v>
      </c>
      <c r="K4904" s="646">
        <v>1.4690000000000001</v>
      </c>
      <c r="L4904" s="646">
        <v>1.5269999999999999</v>
      </c>
      <c r="M4904" s="646" t="s">
        <v>118</v>
      </c>
      <c r="N4904" s="657" t="s">
        <v>123</v>
      </c>
      <c r="O4904" s="646" t="s">
        <v>588</v>
      </c>
    </row>
    <row r="4905" spans="1:15">
      <c r="A4905" s="647">
        <v>4904</v>
      </c>
      <c r="B4905" s="647">
        <v>1300</v>
      </c>
      <c r="C4905" s="646" t="s">
        <v>189</v>
      </c>
      <c r="D4905" s="646">
        <v>129</v>
      </c>
      <c r="F4905" s="654" t="str">
        <f>IF(M4905="R",VLOOKUP(D4905,'Routes and Directions'!$A$2:$D$283,3,FALSE),VLOOKUP(D4905,'Routes and Directions'!$A$2:$D$283,4,FALSE))</f>
        <v>EB</v>
      </c>
      <c r="H4905" s="646">
        <v>5.8000000000000003E-2</v>
      </c>
      <c r="I4905" s="646">
        <v>9.9979999999999993</v>
      </c>
      <c r="K4905" s="646">
        <v>1.5269999999999999</v>
      </c>
      <c r="L4905" s="646">
        <v>11.467000000000001</v>
      </c>
      <c r="M4905" s="646" t="s">
        <v>118</v>
      </c>
      <c r="N4905" s="657" t="s">
        <v>115</v>
      </c>
      <c r="O4905" s="646" t="s">
        <v>588</v>
      </c>
    </row>
    <row r="4906" spans="1:15">
      <c r="A4906" s="647">
        <v>4905</v>
      </c>
      <c r="B4906" s="647">
        <v>5100</v>
      </c>
      <c r="C4906" s="646" t="s">
        <v>194</v>
      </c>
      <c r="D4906" s="646">
        <v>129</v>
      </c>
      <c r="F4906" s="654" t="str">
        <f>IF(M4906="R",VLOOKUP(D4906,'Routes and Directions'!$A$2:$D$283,3,FALSE),VLOOKUP(D4906,'Routes and Directions'!$A$2:$D$283,4,FALSE))</f>
        <v>EB</v>
      </c>
      <c r="H4906" s="646">
        <v>0</v>
      </c>
      <c r="I4906" s="646">
        <v>0.40400000000000003</v>
      </c>
      <c r="K4906" s="646">
        <v>11.467000000000001</v>
      </c>
      <c r="L4906" s="646">
        <v>11.871</v>
      </c>
      <c r="M4906" s="646" t="s">
        <v>118</v>
      </c>
      <c r="N4906" s="657" t="s">
        <v>115</v>
      </c>
      <c r="O4906" s="646" t="s">
        <v>588</v>
      </c>
    </row>
    <row r="4907" spans="1:15">
      <c r="A4907" s="647">
        <v>4906</v>
      </c>
      <c r="B4907" s="647">
        <v>5410</v>
      </c>
      <c r="C4907" s="646" t="s">
        <v>194</v>
      </c>
      <c r="D4907" s="646">
        <v>129</v>
      </c>
      <c r="F4907" s="654" t="str">
        <f>IF(M4907="R",VLOOKUP(D4907,'Routes and Directions'!$A$2:$D$283,3,FALSE),VLOOKUP(D4907,'Routes and Directions'!$A$2:$D$283,4,FALSE))</f>
        <v>EB</v>
      </c>
      <c r="G4907" s="646" t="s">
        <v>118</v>
      </c>
      <c r="H4907" s="646">
        <v>0.42</v>
      </c>
      <c r="I4907" s="646">
        <v>2.6440000000000001</v>
      </c>
      <c r="K4907" s="646">
        <v>11.871</v>
      </c>
      <c r="L4907" s="646">
        <v>14.095000000000001</v>
      </c>
      <c r="M4907" s="646" t="s">
        <v>118</v>
      </c>
      <c r="N4907" s="657" t="s">
        <v>115</v>
      </c>
      <c r="O4907" s="646" t="s">
        <v>588</v>
      </c>
    </row>
    <row r="4908" spans="1:15">
      <c r="A4908" s="647">
        <v>4907</v>
      </c>
      <c r="B4908" s="647">
        <v>100</v>
      </c>
      <c r="C4908" s="646" t="s">
        <v>189</v>
      </c>
      <c r="D4908" s="646">
        <v>129</v>
      </c>
      <c r="F4908" s="654" t="str">
        <f>IF(M4908="R",VLOOKUP(D4908,'Routes and Directions'!$A$2:$D$283,3,FALSE),VLOOKUP(D4908,'Routes and Directions'!$A$2:$D$283,4,FALSE))</f>
        <v>WB</v>
      </c>
      <c r="G4908" s="646" t="s">
        <v>121</v>
      </c>
      <c r="H4908" s="646">
        <v>0</v>
      </c>
      <c r="I4908" s="646">
        <v>5.6000000000000001E-2</v>
      </c>
      <c r="K4908" s="646">
        <v>0</v>
      </c>
      <c r="L4908" s="646">
        <v>5.6000000000000001E-2</v>
      </c>
      <c r="M4908" s="646" t="s">
        <v>121</v>
      </c>
      <c r="N4908" s="657" t="s">
        <v>115</v>
      </c>
      <c r="O4908" s="646" t="s">
        <v>589</v>
      </c>
    </row>
    <row r="4909" spans="1:15">
      <c r="A4909" s="647">
        <v>4908</v>
      </c>
      <c r="B4909" s="647">
        <v>100</v>
      </c>
      <c r="C4909" s="646" t="s">
        <v>189</v>
      </c>
      <c r="D4909" s="646">
        <v>129</v>
      </c>
      <c r="F4909" s="654" t="str">
        <f>IF(M4909="R",VLOOKUP(D4909,'Routes and Directions'!$A$2:$D$283,3,FALSE),VLOOKUP(D4909,'Routes and Directions'!$A$2:$D$283,4,FALSE))</f>
        <v>WB</v>
      </c>
      <c r="G4909" s="646" t="s">
        <v>121</v>
      </c>
      <c r="H4909" s="646">
        <v>5.6000000000000001E-2</v>
      </c>
      <c r="I4909" s="646">
        <v>1.4690000000000001</v>
      </c>
      <c r="K4909" s="646">
        <v>5.6000000000000001E-2</v>
      </c>
      <c r="L4909" s="646">
        <v>1.4690000000000001</v>
      </c>
      <c r="M4909" s="646" t="s">
        <v>121</v>
      </c>
      <c r="N4909" s="657" t="s">
        <v>123</v>
      </c>
      <c r="O4909" s="646" t="s">
        <v>589</v>
      </c>
    </row>
    <row r="4910" spans="1:15">
      <c r="A4910" s="647">
        <v>4909</v>
      </c>
      <c r="B4910" s="647">
        <v>1300</v>
      </c>
      <c r="C4910" s="646" t="s">
        <v>189</v>
      </c>
      <c r="D4910" s="646">
        <v>129</v>
      </c>
      <c r="F4910" s="654" t="str">
        <f>IF(M4910="R",VLOOKUP(D4910,'Routes and Directions'!$A$2:$D$283,3,FALSE),VLOOKUP(D4910,'Routes and Directions'!$A$2:$D$283,4,FALSE))</f>
        <v>WB</v>
      </c>
      <c r="H4910" s="646">
        <v>0</v>
      </c>
      <c r="I4910" s="646">
        <v>5.8000000000000003E-2</v>
      </c>
      <c r="K4910" s="646">
        <v>1.4690000000000001</v>
      </c>
      <c r="L4910" s="646">
        <v>1.5269999999999999</v>
      </c>
      <c r="M4910" s="646" t="s">
        <v>121</v>
      </c>
      <c r="N4910" s="657" t="s">
        <v>123</v>
      </c>
      <c r="O4910" s="646" t="s">
        <v>589</v>
      </c>
    </row>
    <row r="4911" spans="1:15">
      <c r="A4911" s="647">
        <v>4910</v>
      </c>
      <c r="B4911" s="647">
        <v>1300</v>
      </c>
      <c r="C4911" s="646" t="s">
        <v>189</v>
      </c>
      <c r="D4911" s="646">
        <v>129</v>
      </c>
      <c r="F4911" s="654" t="str">
        <f>IF(M4911="R",VLOOKUP(D4911,'Routes and Directions'!$A$2:$D$283,3,FALSE),VLOOKUP(D4911,'Routes and Directions'!$A$2:$D$283,4,FALSE))</f>
        <v>WB</v>
      </c>
      <c r="H4911" s="646">
        <v>5.8000000000000003E-2</v>
      </c>
      <c r="I4911" s="646">
        <v>9.9979999999999993</v>
      </c>
      <c r="K4911" s="646">
        <v>1.5269999999999999</v>
      </c>
      <c r="L4911" s="646">
        <v>11.467000000000001</v>
      </c>
      <c r="M4911" s="646" t="s">
        <v>121</v>
      </c>
      <c r="N4911" s="657" t="s">
        <v>115</v>
      </c>
      <c r="O4911" s="646" t="s">
        <v>589</v>
      </c>
    </row>
    <row r="4912" spans="1:15">
      <c r="A4912" s="647">
        <v>4911</v>
      </c>
      <c r="B4912" s="647">
        <v>5100</v>
      </c>
      <c r="C4912" s="646" t="s">
        <v>194</v>
      </c>
      <c r="D4912" s="646">
        <v>129</v>
      </c>
      <c r="F4912" s="654" t="str">
        <f>IF(M4912="R",VLOOKUP(D4912,'Routes and Directions'!$A$2:$D$283,3,FALSE),VLOOKUP(D4912,'Routes and Directions'!$A$2:$D$283,4,FALSE))</f>
        <v>WB</v>
      </c>
      <c r="H4912" s="646">
        <v>0</v>
      </c>
      <c r="I4912" s="646">
        <v>0.40400000000000003</v>
      </c>
      <c r="K4912" s="646">
        <v>11.467000000000001</v>
      </c>
      <c r="L4912" s="646">
        <v>11.871</v>
      </c>
      <c r="M4912" s="646" t="s">
        <v>121</v>
      </c>
      <c r="N4912" s="657" t="s">
        <v>115</v>
      </c>
      <c r="O4912" s="646" t="s">
        <v>589</v>
      </c>
    </row>
    <row r="4913" spans="1:15">
      <c r="A4913" s="647">
        <v>4912</v>
      </c>
      <c r="B4913" s="647">
        <v>5410</v>
      </c>
      <c r="C4913" s="646" t="s">
        <v>194</v>
      </c>
      <c r="D4913" s="646">
        <v>129</v>
      </c>
      <c r="F4913" s="654" t="str">
        <f>IF(M4913="R",VLOOKUP(D4913,'Routes and Directions'!$A$2:$D$283,3,FALSE),VLOOKUP(D4913,'Routes and Directions'!$A$2:$D$283,4,FALSE))</f>
        <v>WB</v>
      </c>
      <c r="G4913" s="646" t="s">
        <v>118</v>
      </c>
      <c r="H4913" s="646">
        <v>0.42</v>
      </c>
      <c r="I4913" s="646">
        <v>2.6440000000000001</v>
      </c>
      <c r="K4913" s="646">
        <v>11.871</v>
      </c>
      <c r="L4913" s="646">
        <v>14.095000000000001</v>
      </c>
      <c r="M4913" s="646" t="s">
        <v>121</v>
      </c>
      <c r="N4913" s="657" t="s">
        <v>115</v>
      </c>
      <c r="O4913" s="646" t="s">
        <v>589</v>
      </c>
    </row>
    <row r="4914" spans="1:15">
      <c r="A4914" s="647">
        <v>4913</v>
      </c>
      <c r="B4914" s="647">
        <v>100</v>
      </c>
      <c r="C4914" s="646" t="s">
        <v>188</v>
      </c>
      <c r="D4914" s="646">
        <v>130</v>
      </c>
      <c r="F4914" s="654" t="str">
        <f>IF(M4914="R",VLOOKUP(D4914,'Routes and Directions'!$A$2:$D$283,3,FALSE),VLOOKUP(D4914,'Routes and Directions'!$A$2:$D$283,4,FALSE))</f>
        <v>EB</v>
      </c>
      <c r="H4914" s="646">
        <v>0</v>
      </c>
      <c r="I4914" s="646">
        <v>7.3999999999999996E-2</v>
      </c>
      <c r="K4914" s="646">
        <v>0</v>
      </c>
      <c r="L4914" s="646">
        <v>7.3999999999999996E-2</v>
      </c>
      <c r="M4914" s="646" t="s">
        <v>118</v>
      </c>
      <c r="N4914" s="657" t="s">
        <v>123</v>
      </c>
      <c r="O4914" s="646" t="s">
        <v>590</v>
      </c>
    </row>
    <row r="4915" spans="1:15">
      <c r="A4915" s="647">
        <v>4914</v>
      </c>
      <c r="B4915" s="647">
        <v>100</v>
      </c>
      <c r="C4915" s="646" t="s">
        <v>188</v>
      </c>
      <c r="D4915" s="646">
        <v>130</v>
      </c>
      <c r="F4915" s="654" t="str">
        <f>IF(M4915="R",VLOOKUP(D4915,'Routes and Directions'!$A$2:$D$283,3,FALSE),VLOOKUP(D4915,'Routes and Directions'!$A$2:$D$283,4,FALSE))</f>
        <v>EB</v>
      </c>
      <c r="H4915" s="646">
        <v>7.3999999999999996E-2</v>
      </c>
      <c r="I4915" s="646">
        <v>0.29199999999999998</v>
      </c>
      <c r="K4915" s="646">
        <v>7.3999999999999996E-2</v>
      </c>
      <c r="L4915" s="646">
        <v>0.29199999999999998</v>
      </c>
      <c r="M4915" s="646" t="s">
        <v>118</v>
      </c>
      <c r="N4915" s="657" t="s">
        <v>115</v>
      </c>
      <c r="O4915" s="646" t="s">
        <v>590</v>
      </c>
    </row>
    <row r="4916" spans="1:15">
      <c r="A4916" s="647">
        <v>4915</v>
      </c>
      <c r="B4916" s="647">
        <v>100</v>
      </c>
      <c r="C4916" s="646" t="s">
        <v>188</v>
      </c>
      <c r="D4916" s="646">
        <v>130</v>
      </c>
      <c r="F4916" s="654" t="str">
        <f>IF(M4916="R",VLOOKUP(D4916,'Routes and Directions'!$A$2:$D$283,3,FALSE),VLOOKUP(D4916,'Routes and Directions'!$A$2:$D$283,4,FALSE))</f>
        <v>EB</v>
      </c>
      <c r="H4916" s="646">
        <v>0.29199999999999998</v>
      </c>
      <c r="I4916" s="646">
        <v>3.0910000000000002</v>
      </c>
      <c r="K4916" s="646">
        <v>0.29199999999999998</v>
      </c>
      <c r="L4916" s="646">
        <v>3.0910000000000002</v>
      </c>
      <c r="M4916" s="646" t="s">
        <v>118</v>
      </c>
      <c r="N4916" s="657" t="s">
        <v>123</v>
      </c>
      <c r="O4916" s="646" t="s">
        <v>590</v>
      </c>
    </row>
    <row r="4917" spans="1:15">
      <c r="A4917" s="647">
        <v>4916</v>
      </c>
      <c r="B4917" s="647">
        <v>100</v>
      </c>
      <c r="C4917" s="646" t="s">
        <v>188</v>
      </c>
      <c r="D4917" s="646">
        <v>130</v>
      </c>
      <c r="F4917" s="654" t="str">
        <f>IF(M4917="R",VLOOKUP(D4917,'Routes and Directions'!$A$2:$D$283,3,FALSE),VLOOKUP(D4917,'Routes and Directions'!$A$2:$D$283,4,FALSE))</f>
        <v>EB</v>
      </c>
      <c r="H4917" s="646">
        <v>3.0910000000000002</v>
      </c>
      <c r="I4917" s="646">
        <v>22.503</v>
      </c>
      <c r="K4917" s="646">
        <v>3.0910000000000002</v>
      </c>
      <c r="L4917" s="646">
        <v>22.503</v>
      </c>
      <c r="M4917" s="646" t="s">
        <v>118</v>
      </c>
      <c r="N4917" s="657" t="s">
        <v>115</v>
      </c>
      <c r="O4917" s="646" t="s">
        <v>590</v>
      </c>
    </row>
    <row r="4918" spans="1:15">
      <c r="A4918" s="647">
        <v>4917</v>
      </c>
      <c r="B4918" s="647">
        <v>100</v>
      </c>
      <c r="C4918" s="646" t="s">
        <v>188</v>
      </c>
      <c r="D4918" s="646">
        <v>130</v>
      </c>
      <c r="F4918" s="654" t="str">
        <f>IF(M4918="R",VLOOKUP(D4918,'Routes and Directions'!$A$2:$D$283,3,FALSE),VLOOKUP(D4918,'Routes and Directions'!$A$2:$D$283,4,FALSE))</f>
        <v>WB</v>
      </c>
      <c r="H4918" s="646">
        <v>0</v>
      </c>
      <c r="I4918" s="646">
        <v>7.3999999999999996E-2</v>
      </c>
      <c r="K4918" s="646">
        <v>0</v>
      </c>
      <c r="L4918" s="646">
        <v>7.3999999999999996E-2</v>
      </c>
      <c r="M4918" s="646" t="s">
        <v>121</v>
      </c>
      <c r="N4918" s="657" t="s">
        <v>123</v>
      </c>
      <c r="O4918" s="646" t="s">
        <v>591</v>
      </c>
    </row>
    <row r="4919" spans="1:15">
      <c r="A4919" s="647">
        <v>4918</v>
      </c>
      <c r="B4919" s="647">
        <v>100</v>
      </c>
      <c r="C4919" s="646" t="s">
        <v>188</v>
      </c>
      <c r="D4919" s="646">
        <v>130</v>
      </c>
      <c r="F4919" s="654" t="str">
        <f>IF(M4919="R",VLOOKUP(D4919,'Routes and Directions'!$A$2:$D$283,3,FALSE),VLOOKUP(D4919,'Routes and Directions'!$A$2:$D$283,4,FALSE))</f>
        <v>WB</v>
      </c>
      <c r="H4919" s="646">
        <v>7.3999999999999996E-2</v>
      </c>
      <c r="I4919" s="646">
        <v>0.29199999999999998</v>
      </c>
      <c r="K4919" s="646">
        <v>7.3999999999999996E-2</v>
      </c>
      <c r="L4919" s="646">
        <v>0.29199999999999998</v>
      </c>
      <c r="M4919" s="646" t="s">
        <v>121</v>
      </c>
      <c r="N4919" s="657" t="s">
        <v>115</v>
      </c>
      <c r="O4919" s="646" t="s">
        <v>591</v>
      </c>
    </row>
    <row r="4920" spans="1:15">
      <c r="A4920" s="647">
        <v>4919</v>
      </c>
      <c r="B4920" s="647">
        <v>100</v>
      </c>
      <c r="C4920" s="646" t="s">
        <v>188</v>
      </c>
      <c r="D4920" s="646">
        <v>130</v>
      </c>
      <c r="F4920" s="654" t="str">
        <f>IF(M4920="R",VLOOKUP(D4920,'Routes and Directions'!$A$2:$D$283,3,FALSE),VLOOKUP(D4920,'Routes and Directions'!$A$2:$D$283,4,FALSE))</f>
        <v>WB</v>
      </c>
      <c r="H4920" s="646">
        <v>0.29199999999999998</v>
      </c>
      <c r="I4920" s="646">
        <v>3.0910000000000002</v>
      </c>
      <c r="K4920" s="646">
        <v>0.29199999999999998</v>
      </c>
      <c r="L4920" s="646">
        <v>3.0910000000000002</v>
      </c>
      <c r="M4920" s="646" t="s">
        <v>121</v>
      </c>
      <c r="N4920" s="657" t="s">
        <v>123</v>
      </c>
      <c r="O4920" s="646" t="s">
        <v>591</v>
      </c>
    </row>
    <row r="4921" spans="1:15">
      <c r="A4921" s="647">
        <v>4920</v>
      </c>
      <c r="B4921" s="647">
        <v>100</v>
      </c>
      <c r="C4921" s="646" t="s">
        <v>188</v>
      </c>
      <c r="D4921" s="646">
        <v>130</v>
      </c>
      <c r="F4921" s="654" t="str">
        <f>IF(M4921="R",VLOOKUP(D4921,'Routes and Directions'!$A$2:$D$283,3,FALSE),VLOOKUP(D4921,'Routes and Directions'!$A$2:$D$283,4,FALSE))</f>
        <v>WB</v>
      </c>
      <c r="H4921" s="646">
        <v>3.0910000000000002</v>
      </c>
      <c r="I4921" s="646">
        <v>22.503</v>
      </c>
      <c r="K4921" s="646">
        <v>3.0910000000000002</v>
      </c>
      <c r="L4921" s="646">
        <v>22.503</v>
      </c>
      <c r="M4921" s="646" t="s">
        <v>121</v>
      </c>
      <c r="N4921" s="657" t="s">
        <v>115</v>
      </c>
      <c r="O4921" s="646" t="s">
        <v>591</v>
      </c>
    </row>
    <row r="4922" spans="1:15">
      <c r="A4922" s="647">
        <v>4921</v>
      </c>
      <c r="B4922" s="647">
        <v>100</v>
      </c>
      <c r="C4922" s="646" t="s">
        <v>185</v>
      </c>
      <c r="D4922" s="646">
        <v>131</v>
      </c>
      <c r="F4922" s="654" t="str">
        <f>IF(M4922="R",VLOOKUP(D4922,'Routes and Directions'!$A$2:$D$283,3,FALSE),VLOOKUP(D4922,'Routes and Directions'!$A$2:$D$283,4,FALSE))</f>
        <v>EB</v>
      </c>
      <c r="H4922" s="646">
        <v>0</v>
      </c>
      <c r="I4922" s="646">
        <v>0.88600000000000001</v>
      </c>
      <c r="K4922" s="646">
        <v>0</v>
      </c>
      <c r="L4922" s="646">
        <v>0.88600000000000001</v>
      </c>
      <c r="M4922" s="646" t="s">
        <v>118</v>
      </c>
      <c r="N4922" s="657" t="s">
        <v>123</v>
      </c>
      <c r="O4922" s="646" t="s">
        <v>592</v>
      </c>
    </row>
    <row r="4923" spans="1:15">
      <c r="A4923" s="647">
        <v>4922</v>
      </c>
      <c r="B4923" s="647">
        <v>800</v>
      </c>
      <c r="C4923" s="646" t="s">
        <v>185</v>
      </c>
      <c r="D4923" s="646">
        <v>131</v>
      </c>
      <c r="F4923" s="654" t="str">
        <f>IF(M4923="R",VLOOKUP(D4923,'Routes and Directions'!$A$2:$D$283,3,FALSE),VLOOKUP(D4923,'Routes and Directions'!$A$2:$D$283,4,FALSE))</f>
        <v>EB</v>
      </c>
      <c r="G4923" s="646" t="s">
        <v>118</v>
      </c>
      <c r="H4923" s="646">
        <v>0.88600000000000001</v>
      </c>
      <c r="I4923" s="646">
        <v>1.5660000000000001</v>
      </c>
      <c r="K4923" s="646">
        <v>0.88600000000000001</v>
      </c>
      <c r="L4923" s="646">
        <v>1.5660000000000001</v>
      </c>
      <c r="M4923" s="646" t="s">
        <v>118</v>
      </c>
      <c r="N4923" s="657" t="s">
        <v>123</v>
      </c>
      <c r="O4923" s="646" t="s">
        <v>592</v>
      </c>
    </row>
    <row r="4924" spans="1:15">
      <c r="A4924" s="647">
        <v>4923</v>
      </c>
      <c r="B4924" s="647">
        <v>1300</v>
      </c>
      <c r="C4924" s="646" t="s">
        <v>185</v>
      </c>
      <c r="D4924" s="646">
        <v>131</v>
      </c>
      <c r="F4924" s="654" t="str">
        <f>IF(M4924="R",VLOOKUP(D4924,'Routes and Directions'!$A$2:$D$283,3,FALSE),VLOOKUP(D4924,'Routes and Directions'!$A$2:$D$283,4,FALSE))</f>
        <v>EB</v>
      </c>
      <c r="H4924" s="646">
        <v>1.641</v>
      </c>
      <c r="I4924" s="646">
        <v>1.86</v>
      </c>
      <c r="K4924" s="646">
        <v>1.5660000000000001</v>
      </c>
      <c r="L4924" s="646">
        <v>1.7849999999999999</v>
      </c>
      <c r="M4924" s="646" t="s">
        <v>118</v>
      </c>
      <c r="N4924" s="657" t="s">
        <v>123</v>
      </c>
      <c r="O4924" s="646" t="s">
        <v>592</v>
      </c>
    </row>
    <row r="4925" spans="1:15">
      <c r="A4925" s="647">
        <v>4924</v>
      </c>
      <c r="B4925" s="647">
        <v>1300</v>
      </c>
      <c r="C4925" s="646" t="s">
        <v>185</v>
      </c>
      <c r="D4925" s="646">
        <v>131</v>
      </c>
      <c r="F4925" s="654" t="str">
        <f>IF(M4925="R",VLOOKUP(D4925,'Routes and Directions'!$A$2:$D$283,3,FALSE),VLOOKUP(D4925,'Routes and Directions'!$A$2:$D$283,4,FALSE))</f>
        <v>EB</v>
      </c>
      <c r="H4925" s="646">
        <v>1.86</v>
      </c>
      <c r="I4925" s="646">
        <v>4.1970000000000001</v>
      </c>
      <c r="K4925" s="646">
        <v>1.7849999999999999</v>
      </c>
      <c r="L4925" s="646">
        <v>4.1219999999999999</v>
      </c>
      <c r="M4925" s="646" t="s">
        <v>118</v>
      </c>
      <c r="N4925" s="657" t="s">
        <v>115</v>
      </c>
      <c r="O4925" s="646" t="s">
        <v>592</v>
      </c>
    </row>
    <row r="4926" spans="1:15">
      <c r="A4926" s="647">
        <v>4925</v>
      </c>
      <c r="B4926" s="647">
        <v>1300</v>
      </c>
      <c r="C4926" s="646" t="s">
        <v>185</v>
      </c>
      <c r="D4926" s="646">
        <v>131</v>
      </c>
      <c r="F4926" s="654" t="str">
        <f>IF(M4926="R",VLOOKUP(D4926,'Routes and Directions'!$A$2:$D$283,3,FALSE),VLOOKUP(D4926,'Routes and Directions'!$A$2:$D$283,4,FALSE))</f>
        <v>EB</v>
      </c>
      <c r="H4926" s="646">
        <v>4.1970000000000001</v>
      </c>
      <c r="I4926" s="646">
        <v>4.3920000000000003</v>
      </c>
      <c r="K4926" s="646">
        <v>4.1219999999999999</v>
      </c>
      <c r="L4926" s="646">
        <v>4.3170000000000002</v>
      </c>
      <c r="M4926" s="646" t="s">
        <v>118</v>
      </c>
      <c r="N4926" s="657" t="s">
        <v>123</v>
      </c>
      <c r="O4926" s="646" t="s">
        <v>592</v>
      </c>
    </row>
    <row r="4927" spans="1:15">
      <c r="A4927" s="647">
        <v>4926</v>
      </c>
      <c r="B4927" s="647">
        <v>100</v>
      </c>
      <c r="C4927" s="646" t="s">
        <v>185</v>
      </c>
      <c r="D4927" s="646">
        <v>131</v>
      </c>
      <c r="F4927" s="654" t="str">
        <f>IF(M4927="R",VLOOKUP(D4927,'Routes and Directions'!$A$2:$D$283,3,FALSE),VLOOKUP(D4927,'Routes and Directions'!$A$2:$D$283,4,FALSE))</f>
        <v>WB</v>
      </c>
      <c r="H4927" s="646">
        <v>0</v>
      </c>
      <c r="I4927" s="646">
        <v>0.88600000000000001</v>
      </c>
      <c r="K4927" s="646">
        <v>0</v>
      </c>
      <c r="L4927" s="646">
        <v>0.88600000000000001</v>
      </c>
      <c r="M4927" s="646" t="s">
        <v>121</v>
      </c>
      <c r="N4927" s="657" t="s">
        <v>123</v>
      </c>
      <c r="O4927" s="646" t="s">
        <v>593</v>
      </c>
    </row>
    <row r="4928" spans="1:15">
      <c r="A4928" s="647">
        <v>4927</v>
      </c>
      <c r="B4928" s="647">
        <v>800</v>
      </c>
      <c r="C4928" s="646" t="s">
        <v>185</v>
      </c>
      <c r="D4928" s="646">
        <v>131</v>
      </c>
      <c r="F4928" s="654" t="str">
        <f>IF(M4928="R",VLOOKUP(D4928,'Routes and Directions'!$A$2:$D$283,3,FALSE),VLOOKUP(D4928,'Routes and Directions'!$A$2:$D$283,4,FALSE))</f>
        <v>WB</v>
      </c>
      <c r="G4928" s="646" t="s">
        <v>118</v>
      </c>
      <c r="H4928" s="646">
        <v>0.88600000000000001</v>
      </c>
      <c r="I4928" s="646">
        <v>1.5660000000000001</v>
      </c>
      <c r="K4928" s="646">
        <v>0.88600000000000001</v>
      </c>
      <c r="L4928" s="646">
        <v>1.5660000000000001</v>
      </c>
      <c r="M4928" s="646" t="s">
        <v>121</v>
      </c>
      <c r="N4928" s="657" t="s">
        <v>123</v>
      </c>
      <c r="O4928" s="646" t="s">
        <v>593</v>
      </c>
    </row>
    <row r="4929" spans="1:15">
      <c r="A4929" s="647">
        <v>4928</v>
      </c>
      <c r="B4929" s="647">
        <v>1300</v>
      </c>
      <c r="C4929" s="646" t="s">
        <v>185</v>
      </c>
      <c r="D4929" s="646">
        <v>131</v>
      </c>
      <c r="F4929" s="654" t="str">
        <f>IF(M4929="R",VLOOKUP(D4929,'Routes and Directions'!$A$2:$D$283,3,FALSE),VLOOKUP(D4929,'Routes and Directions'!$A$2:$D$283,4,FALSE))</f>
        <v>WB</v>
      </c>
      <c r="H4929" s="646">
        <v>1.641</v>
      </c>
      <c r="I4929" s="646">
        <v>1.86</v>
      </c>
      <c r="K4929" s="646">
        <v>1.5660000000000001</v>
      </c>
      <c r="L4929" s="646">
        <v>1.7849999999999999</v>
      </c>
      <c r="M4929" s="646" t="s">
        <v>121</v>
      </c>
      <c r="N4929" s="657" t="s">
        <v>123</v>
      </c>
      <c r="O4929" s="646" t="s">
        <v>593</v>
      </c>
    </row>
    <row r="4930" spans="1:15">
      <c r="A4930" s="647">
        <v>4929</v>
      </c>
      <c r="B4930" s="647">
        <v>1300</v>
      </c>
      <c r="C4930" s="646" t="s">
        <v>185</v>
      </c>
      <c r="D4930" s="646">
        <v>131</v>
      </c>
      <c r="F4930" s="654" t="str">
        <f>IF(M4930="R",VLOOKUP(D4930,'Routes and Directions'!$A$2:$D$283,3,FALSE),VLOOKUP(D4930,'Routes and Directions'!$A$2:$D$283,4,FALSE))</f>
        <v>WB</v>
      </c>
      <c r="H4930" s="646">
        <v>1.86</v>
      </c>
      <c r="I4930" s="646">
        <v>4.1970000000000001</v>
      </c>
      <c r="K4930" s="646">
        <v>1.7849999999999999</v>
      </c>
      <c r="L4930" s="646">
        <v>4.1219999999999999</v>
      </c>
      <c r="M4930" s="646" t="s">
        <v>121</v>
      </c>
      <c r="N4930" s="657" t="s">
        <v>115</v>
      </c>
      <c r="O4930" s="646" t="s">
        <v>593</v>
      </c>
    </row>
    <row r="4931" spans="1:15">
      <c r="A4931" s="647">
        <v>4930</v>
      </c>
      <c r="B4931" s="647">
        <v>1300</v>
      </c>
      <c r="C4931" s="646" t="s">
        <v>185</v>
      </c>
      <c r="D4931" s="646">
        <v>131</v>
      </c>
      <c r="F4931" s="654" t="str">
        <f>IF(M4931="R",VLOOKUP(D4931,'Routes and Directions'!$A$2:$D$283,3,FALSE),VLOOKUP(D4931,'Routes and Directions'!$A$2:$D$283,4,FALSE))</f>
        <v>WB</v>
      </c>
      <c r="H4931" s="646">
        <v>4.1970000000000001</v>
      </c>
      <c r="I4931" s="646">
        <v>4.3920000000000003</v>
      </c>
      <c r="K4931" s="646">
        <v>4.1219999999999999</v>
      </c>
      <c r="L4931" s="646">
        <v>4.3170000000000002</v>
      </c>
      <c r="M4931" s="646" t="s">
        <v>121</v>
      </c>
      <c r="N4931" s="657" t="s">
        <v>123</v>
      </c>
      <c r="O4931" s="646" t="s">
        <v>593</v>
      </c>
    </row>
    <row r="4932" spans="1:15">
      <c r="A4932" s="647">
        <v>4931</v>
      </c>
      <c r="B4932" s="647">
        <v>100</v>
      </c>
      <c r="C4932" s="646" t="s">
        <v>213</v>
      </c>
      <c r="D4932" s="646">
        <v>132</v>
      </c>
      <c r="F4932" s="654" t="str">
        <f>IF(M4932="R",VLOOKUP(D4932,'Routes and Directions'!$A$2:$D$283,3,FALSE),VLOOKUP(D4932,'Routes and Directions'!$A$2:$D$283,4,FALSE))</f>
        <v>EB</v>
      </c>
      <c r="G4932" s="646" t="s">
        <v>121</v>
      </c>
      <c r="H4932" s="646">
        <v>0</v>
      </c>
      <c r="I4932" s="646">
        <v>0.73799999999999999</v>
      </c>
      <c r="K4932" s="646">
        <v>0</v>
      </c>
      <c r="L4932" s="646">
        <v>0.73799999999999999</v>
      </c>
      <c r="M4932" s="646" t="s">
        <v>118</v>
      </c>
      <c r="N4932" s="657" t="s">
        <v>123</v>
      </c>
      <c r="O4932" s="646" t="s">
        <v>594</v>
      </c>
    </row>
    <row r="4933" spans="1:15">
      <c r="A4933" s="647">
        <v>4932</v>
      </c>
      <c r="B4933" s="647">
        <v>700</v>
      </c>
      <c r="C4933" s="646" t="s">
        <v>213</v>
      </c>
      <c r="D4933" s="646">
        <v>132</v>
      </c>
      <c r="F4933" s="654" t="str">
        <f>IF(M4933="R",VLOOKUP(D4933,'Routes and Directions'!$A$2:$D$283,3,FALSE),VLOOKUP(D4933,'Routes and Directions'!$A$2:$D$283,4,FALSE))</f>
        <v>EB</v>
      </c>
      <c r="H4933" s="646">
        <v>0</v>
      </c>
      <c r="I4933" s="646">
        <v>1.1639999999999999</v>
      </c>
      <c r="K4933" s="646">
        <v>0.73799999999999999</v>
      </c>
      <c r="L4933" s="646">
        <v>1.9019999999999999</v>
      </c>
      <c r="M4933" s="646" t="s">
        <v>118</v>
      </c>
      <c r="N4933" s="657" t="s">
        <v>123</v>
      </c>
      <c r="O4933" s="646" t="s">
        <v>594</v>
      </c>
    </row>
    <row r="4934" spans="1:15">
      <c r="A4934" s="647">
        <v>4933</v>
      </c>
      <c r="B4934" s="647">
        <v>700</v>
      </c>
      <c r="C4934" s="646" t="s">
        <v>213</v>
      </c>
      <c r="D4934" s="646">
        <v>132</v>
      </c>
      <c r="F4934" s="654" t="str">
        <f>IF(M4934="R",VLOOKUP(D4934,'Routes and Directions'!$A$2:$D$283,3,FALSE),VLOOKUP(D4934,'Routes and Directions'!$A$2:$D$283,4,FALSE))</f>
        <v>EB</v>
      </c>
      <c r="H4934" s="646">
        <v>1.1639999999999999</v>
      </c>
      <c r="I4934" s="646">
        <v>2.2770000000000001</v>
      </c>
      <c r="K4934" s="646">
        <v>1.9019999999999999</v>
      </c>
      <c r="L4934" s="646">
        <v>3.0150000000000001</v>
      </c>
      <c r="M4934" s="646" t="s">
        <v>118</v>
      </c>
      <c r="N4934" s="657" t="s">
        <v>115</v>
      </c>
      <c r="O4934" s="646" t="s">
        <v>594</v>
      </c>
    </row>
    <row r="4935" spans="1:15">
      <c r="A4935" s="647">
        <v>4934</v>
      </c>
      <c r="B4935" s="647">
        <v>700</v>
      </c>
      <c r="C4935" s="646" t="s">
        <v>213</v>
      </c>
      <c r="D4935" s="646">
        <v>132</v>
      </c>
      <c r="F4935" s="654" t="str">
        <f>IF(M4935="R",VLOOKUP(D4935,'Routes and Directions'!$A$2:$D$283,3,FALSE),VLOOKUP(D4935,'Routes and Directions'!$A$2:$D$283,4,FALSE))</f>
        <v>EB</v>
      </c>
      <c r="H4935" s="646">
        <v>2.2770000000000001</v>
      </c>
      <c r="I4935" s="646">
        <v>4.1719999999999997</v>
      </c>
      <c r="K4935" s="646">
        <v>3.0150000000000001</v>
      </c>
      <c r="L4935" s="646">
        <v>4.91</v>
      </c>
      <c r="M4935" s="646" t="s">
        <v>118</v>
      </c>
      <c r="N4935" s="657" t="s">
        <v>123</v>
      </c>
      <c r="O4935" s="646" t="s">
        <v>594</v>
      </c>
    </row>
    <row r="4936" spans="1:15">
      <c r="A4936" s="647">
        <v>4935</v>
      </c>
      <c r="B4936" s="647">
        <v>700</v>
      </c>
      <c r="C4936" s="646" t="s">
        <v>213</v>
      </c>
      <c r="D4936" s="646">
        <v>132</v>
      </c>
      <c r="F4936" s="654" t="str">
        <f>IF(M4936="R",VLOOKUP(D4936,'Routes and Directions'!$A$2:$D$283,3,FALSE),VLOOKUP(D4936,'Routes and Directions'!$A$2:$D$283,4,FALSE))</f>
        <v>EB</v>
      </c>
      <c r="H4936" s="646">
        <v>4.1719999999999997</v>
      </c>
      <c r="I4936" s="646">
        <v>5.8550000000000004</v>
      </c>
      <c r="K4936" s="646">
        <v>4.91</v>
      </c>
      <c r="L4936" s="646">
        <v>6.593</v>
      </c>
      <c r="M4936" s="646" t="s">
        <v>118</v>
      </c>
      <c r="N4936" s="657" t="s">
        <v>115</v>
      </c>
      <c r="O4936" s="646" t="s">
        <v>594</v>
      </c>
    </row>
    <row r="4937" spans="1:15">
      <c r="A4937" s="647">
        <v>4936</v>
      </c>
      <c r="B4937" s="647">
        <v>3000</v>
      </c>
      <c r="C4937" s="646" t="s">
        <v>213</v>
      </c>
      <c r="D4937" s="646">
        <v>132</v>
      </c>
      <c r="F4937" s="654" t="str">
        <f>IF(M4937="R",VLOOKUP(D4937,'Routes and Directions'!$A$2:$D$283,3,FALSE),VLOOKUP(D4937,'Routes and Directions'!$A$2:$D$283,4,FALSE))</f>
        <v>EB</v>
      </c>
      <c r="G4937" s="646" t="s">
        <v>118</v>
      </c>
      <c r="H4937" s="646">
        <v>5.8550000000000004</v>
      </c>
      <c r="I4937" s="646">
        <v>5.9219999999999997</v>
      </c>
      <c r="K4937" s="646">
        <v>6.593</v>
      </c>
      <c r="L4937" s="646">
        <v>6.66</v>
      </c>
      <c r="M4937" s="646" t="s">
        <v>118</v>
      </c>
      <c r="N4937" s="657" t="s">
        <v>115</v>
      </c>
      <c r="O4937" s="646" t="s">
        <v>594</v>
      </c>
    </row>
    <row r="4938" spans="1:15">
      <c r="A4938" s="647">
        <v>4937</v>
      </c>
      <c r="B4938" s="647">
        <v>3400</v>
      </c>
      <c r="C4938" s="646" t="s">
        <v>213</v>
      </c>
      <c r="D4938" s="646">
        <v>132</v>
      </c>
      <c r="F4938" s="654" t="str">
        <f>IF(M4938="R",VLOOKUP(D4938,'Routes and Directions'!$A$2:$D$283,3,FALSE),VLOOKUP(D4938,'Routes and Directions'!$A$2:$D$283,4,FALSE))</f>
        <v>EB</v>
      </c>
      <c r="G4938" s="646" t="s">
        <v>122</v>
      </c>
      <c r="H4938" s="646">
        <v>5.9219999999999997</v>
      </c>
      <c r="I4938" s="646">
        <v>6.2939999999999996</v>
      </c>
      <c r="K4938" s="646">
        <v>6.66</v>
      </c>
      <c r="L4938" s="646">
        <v>7.032</v>
      </c>
      <c r="M4938" s="646" t="s">
        <v>118</v>
      </c>
      <c r="N4938" s="657" t="s">
        <v>115</v>
      </c>
      <c r="O4938" s="646" t="s">
        <v>594</v>
      </c>
    </row>
    <row r="4939" spans="1:15">
      <c r="A4939" s="647">
        <v>4938</v>
      </c>
      <c r="B4939" s="647">
        <v>3500</v>
      </c>
      <c r="C4939" s="646" t="s">
        <v>213</v>
      </c>
      <c r="D4939" s="646">
        <v>132</v>
      </c>
      <c r="F4939" s="654" t="str">
        <f>IF(M4939="R",VLOOKUP(D4939,'Routes and Directions'!$A$2:$D$283,3,FALSE),VLOOKUP(D4939,'Routes and Directions'!$A$2:$D$283,4,FALSE))</f>
        <v>EB</v>
      </c>
      <c r="H4939" s="646">
        <v>6.2759999999999998</v>
      </c>
      <c r="I4939" s="646">
        <v>6.78</v>
      </c>
      <c r="K4939" s="646">
        <v>7.032</v>
      </c>
      <c r="L4939" s="646">
        <v>7.5359999999999996</v>
      </c>
      <c r="M4939" s="646" t="s">
        <v>118</v>
      </c>
      <c r="N4939" s="657" t="s">
        <v>115</v>
      </c>
      <c r="O4939" s="646" t="s">
        <v>594</v>
      </c>
    </row>
    <row r="4940" spans="1:15">
      <c r="A4940" s="647">
        <v>4939</v>
      </c>
      <c r="B4940" s="647">
        <v>3500</v>
      </c>
      <c r="C4940" s="646" t="s">
        <v>213</v>
      </c>
      <c r="D4940" s="646">
        <v>132</v>
      </c>
      <c r="F4940" s="654" t="str">
        <f>IF(M4940="R",VLOOKUP(D4940,'Routes and Directions'!$A$2:$D$283,3,FALSE),VLOOKUP(D4940,'Routes and Directions'!$A$2:$D$283,4,FALSE))</f>
        <v>EB</v>
      </c>
      <c r="H4940" s="646">
        <v>6.78</v>
      </c>
      <c r="I4940" s="646">
        <v>6.94</v>
      </c>
      <c r="K4940" s="646">
        <v>7.5359999999999996</v>
      </c>
      <c r="L4940" s="646">
        <v>7.6959999999999997</v>
      </c>
      <c r="M4940" s="646" t="s">
        <v>118</v>
      </c>
      <c r="N4940" s="657" t="s">
        <v>123</v>
      </c>
      <c r="O4940" s="646" t="s">
        <v>594</v>
      </c>
    </row>
    <row r="4941" spans="1:15">
      <c r="A4941" s="647">
        <v>4940</v>
      </c>
      <c r="B4941" s="647">
        <v>3500</v>
      </c>
      <c r="C4941" s="646" t="s">
        <v>213</v>
      </c>
      <c r="D4941" s="646">
        <v>132</v>
      </c>
      <c r="F4941" s="654" t="str">
        <f>IF(M4941="R",VLOOKUP(D4941,'Routes and Directions'!$A$2:$D$283,3,FALSE),VLOOKUP(D4941,'Routes and Directions'!$A$2:$D$283,4,FALSE))</f>
        <v>EB</v>
      </c>
      <c r="H4941" s="646">
        <v>6.94</v>
      </c>
      <c r="I4941" s="646">
        <v>7.1079999999999997</v>
      </c>
      <c r="K4941" s="646">
        <v>7.6959999999999997</v>
      </c>
      <c r="L4941" s="646">
        <v>7.8639999999999999</v>
      </c>
      <c r="M4941" s="646" t="s">
        <v>118</v>
      </c>
      <c r="N4941" s="657" t="s">
        <v>115</v>
      </c>
      <c r="O4941" s="646" t="s">
        <v>594</v>
      </c>
    </row>
    <row r="4942" spans="1:15">
      <c r="A4942" s="647">
        <v>4941</v>
      </c>
      <c r="B4942" s="647">
        <v>3700</v>
      </c>
      <c r="C4942" s="646" t="s">
        <v>215</v>
      </c>
      <c r="D4942" s="646">
        <v>132</v>
      </c>
      <c r="F4942" s="654" t="str">
        <f>IF(M4942="R",VLOOKUP(D4942,'Routes and Directions'!$A$2:$D$283,3,FALSE),VLOOKUP(D4942,'Routes and Directions'!$A$2:$D$283,4,FALSE))</f>
        <v>EB</v>
      </c>
      <c r="H4942" s="646">
        <v>0</v>
      </c>
      <c r="I4942" s="646">
        <v>2.056</v>
      </c>
      <c r="K4942" s="646">
        <v>7.8639999999999999</v>
      </c>
      <c r="L4942" s="646">
        <v>9.92</v>
      </c>
      <c r="M4942" s="646" t="s">
        <v>118</v>
      </c>
      <c r="N4942" s="657" t="s">
        <v>115</v>
      </c>
      <c r="O4942" s="646" t="s">
        <v>594</v>
      </c>
    </row>
    <row r="4943" spans="1:15">
      <c r="A4943" s="647">
        <v>4942</v>
      </c>
      <c r="B4943" s="647">
        <v>3810</v>
      </c>
      <c r="C4943" s="646" t="s">
        <v>215</v>
      </c>
      <c r="D4943" s="646">
        <v>132</v>
      </c>
      <c r="F4943" s="654" t="str">
        <f>IF(M4943="R",VLOOKUP(D4943,'Routes and Directions'!$A$2:$D$283,3,FALSE),VLOOKUP(D4943,'Routes and Directions'!$A$2:$D$283,4,FALSE))</f>
        <v>EB</v>
      </c>
      <c r="G4943" s="646" t="s">
        <v>118</v>
      </c>
      <c r="H4943" s="646">
        <v>2.056</v>
      </c>
      <c r="I4943" s="646">
        <v>3.2269999999999999</v>
      </c>
      <c r="K4943" s="646">
        <v>9.92</v>
      </c>
      <c r="L4943" s="646">
        <v>11.090999999999999</v>
      </c>
      <c r="M4943" s="646" t="s">
        <v>118</v>
      </c>
      <c r="N4943" s="657" t="s">
        <v>115</v>
      </c>
      <c r="O4943" s="646" t="s">
        <v>594</v>
      </c>
    </row>
    <row r="4944" spans="1:15">
      <c r="A4944" s="647">
        <v>4943</v>
      </c>
      <c r="B4944" s="647">
        <v>4105</v>
      </c>
      <c r="C4944" s="646" t="s">
        <v>215</v>
      </c>
      <c r="D4944" s="646">
        <v>132</v>
      </c>
      <c r="F4944" s="654" t="str">
        <f>IF(M4944="R",VLOOKUP(D4944,'Routes and Directions'!$A$2:$D$283,3,FALSE),VLOOKUP(D4944,'Routes and Directions'!$A$2:$D$283,4,FALSE))</f>
        <v>EB</v>
      </c>
      <c r="H4944" s="646">
        <v>3.1989999999999998</v>
      </c>
      <c r="I4944" s="646">
        <v>14.983000000000001</v>
      </c>
      <c r="K4944" s="646">
        <v>11.090999999999999</v>
      </c>
      <c r="L4944" s="646">
        <v>22.875</v>
      </c>
      <c r="M4944" s="646" t="s">
        <v>118</v>
      </c>
      <c r="N4944" s="657" t="s">
        <v>115</v>
      </c>
      <c r="O4944" s="646" t="s">
        <v>594</v>
      </c>
    </row>
    <row r="4945" spans="1:15">
      <c r="A4945" s="647">
        <v>4944</v>
      </c>
      <c r="B4945" s="647">
        <v>6600</v>
      </c>
      <c r="C4945" s="646" t="s">
        <v>215</v>
      </c>
      <c r="D4945" s="646">
        <v>132</v>
      </c>
      <c r="F4945" s="654" t="str">
        <f>IF(M4945="R",VLOOKUP(D4945,'Routes and Directions'!$A$2:$D$283,3,FALSE),VLOOKUP(D4945,'Routes and Directions'!$A$2:$D$283,4,FALSE))</f>
        <v>EB</v>
      </c>
      <c r="G4945" s="646" t="s">
        <v>121</v>
      </c>
      <c r="H4945" s="646">
        <v>14.983000000000001</v>
      </c>
      <c r="I4945" s="646">
        <v>15.711</v>
      </c>
      <c r="K4945" s="646">
        <v>22.875</v>
      </c>
      <c r="L4945" s="646">
        <v>23.603000000000002</v>
      </c>
      <c r="M4945" s="646" t="s">
        <v>118</v>
      </c>
      <c r="N4945" s="657" t="s">
        <v>123</v>
      </c>
      <c r="O4945" s="646" t="s">
        <v>594</v>
      </c>
    </row>
    <row r="4946" spans="1:15">
      <c r="A4946" s="647">
        <v>4945</v>
      </c>
      <c r="B4946" s="647">
        <v>7100</v>
      </c>
      <c r="C4946" s="646" t="s">
        <v>215</v>
      </c>
      <c r="D4946" s="646">
        <v>132</v>
      </c>
      <c r="F4946" s="654" t="str">
        <f>IF(M4946="R",VLOOKUP(D4946,'Routes and Directions'!$A$2:$D$283,3,FALSE),VLOOKUP(D4946,'Routes and Directions'!$A$2:$D$283,4,FALSE))</f>
        <v>EB</v>
      </c>
      <c r="H4946" s="646">
        <v>14.983000000000001</v>
      </c>
      <c r="I4946" s="646">
        <v>15.34</v>
      </c>
      <c r="K4946" s="646">
        <v>23.603000000000002</v>
      </c>
      <c r="L4946" s="646">
        <v>23.96</v>
      </c>
      <c r="M4946" s="646" t="s">
        <v>118</v>
      </c>
      <c r="N4946" s="657" t="s">
        <v>115</v>
      </c>
      <c r="O4946" s="646" t="s">
        <v>594</v>
      </c>
    </row>
    <row r="4947" spans="1:15">
      <c r="A4947" s="647">
        <v>4946</v>
      </c>
      <c r="B4947" s="647">
        <v>7100</v>
      </c>
      <c r="C4947" s="646" t="s">
        <v>215</v>
      </c>
      <c r="D4947" s="646">
        <v>132</v>
      </c>
      <c r="F4947" s="654" t="str">
        <f>IF(M4947="R",VLOOKUP(D4947,'Routes and Directions'!$A$2:$D$283,3,FALSE),VLOOKUP(D4947,'Routes and Directions'!$A$2:$D$283,4,FALSE))</f>
        <v>EB</v>
      </c>
      <c r="H4947" s="646">
        <v>15.34</v>
      </c>
      <c r="I4947" s="646">
        <v>17.632000000000001</v>
      </c>
      <c r="K4947" s="646">
        <v>23.96</v>
      </c>
      <c r="L4947" s="646">
        <v>26.251999999999999</v>
      </c>
      <c r="M4947" s="646" t="s">
        <v>118</v>
      </c>
      <c r="N4947" s="657" t="s">
        <v>123</v>
      </c>
      <c r="O4947" s="646" t="s">
        <v>594</v>
      </c>
    </row>
    <row r="4948" spans="1:15">
      <c r="A4948" s="647">
        <v>4947</v>
      </c>
      <c r="B4948" s="647">
        <v>7100</v>
      </c>
      <c r="C4948" s="646" t="s">
        <v>215</v>
      </c>
      <c r="D4948" s="646">
        <v>132</v>
      </c>
      <c r="F4948" s="654" t="str">
        <f>IF(M4948="R",VLOOKUP(D4948,'Routes and Directions'!$A$2:$D$283,3,FALSE),VLOOKUP(D4948,'Routes and Directions'!$A$2:$D$283,4,FALSE))</f>
        <v>EB</v>
      </c>
      <c r="H4948" s="646">
        <v>17.632000000000001</v>
      </c>
      <c r="I4948" s="646">
        <v>18.149999999999999</v>
      </c>
      <c r="K4948" s="646">
        <v>26.251999999999999</v>
      </c>
      <c r="L4948" s="646">
        <v>26.77</v>
      </c>
      <c r="M4948" s="646" t="s">
        <v>118</v>
      </c>
      <c r="N4948" s="657" t="s">
        <v>115</v>
      </c>
      <c r="O4948" s="646" t="s">
        <v>594</v>
      </c>
    </row>
    <row r="4949" spans="1:15">
      <c r="A4949" s="647">
        <v>4948</v>
      </c>
      <c r="B4949" s="647">
        <v>7100</v>
      </c>
      <c r="C4949" s="646" t="s">
        <v>215</v>
      </c>
      <c r="D4949" s="646">
        <v>132</v>
      </c>
      <c r="F4949" s="654" t="str">
        <f>IF(M4949="R",VLOOKUP(D4949,'Routes and Directions'!$A$2:$D$283,3,FALSE),VLOOKUP(D4949,'Routes and Directions'!$A$2:$D$283,4,FALSE))</f>
        <v>EB</v>
      </c>
      <c r="H4949" s="646">
        <v>18.149999999999999</v>
      </c>
      <c r="I4949" s="646">
        <v>19.34</v>
      </c>
      <c r="K4949" s="646">
        <v>26.77</v>
      </c>
      <c r="L4949" s="646">
        <v>27.96</v>
      </c>
      <c r="M4949" s="646" t="s">
        <v>118</v>
      </c>
      <c r="N4949" s="657" t="s">
        <v>123</v>
      </c>
      <c r="O4949" s="646" t="s">
        <v>594</v>
      </c>
    </row>
    <row r="4950" spans="1:15">
      <c r="A4950" s="647">
        <v>4949</v>
      </c>
      <c r="B4950" s="647">
        <v>7100</v>
      </c>
      <c r="C4950" s="646" t="s">
        <v>215</v>
      </c>
      <c r="D4950" s="646">
        <v>132</v>
      </c>
      <c r="F4950" s="654" t="str">
        <f>IF(M4950="R",VLOOKUP(D4950,'Routes and Directions'!$A$2:$D$283,3,FALSE),VLOOKUP(D4950,'Routes and Directions'!$A$2:$D$283,4,FALSE))</f>
        <v>EB</v>
      </c>
      <c r="H4950" s="646">
        <v>19.34</v>
      </c>
      <c r="I4950" s="646">
        <v>20.103000000000002</v>
      </c>
      <c r="K4950" s="646">
        <v>27.96</v>
      </c>
      <c r="L4950" s="646">
        <v>28.722999999999999</v>
      </c>
      <c r="M4950" s="646" t="s">
        <v>118</v>
      </c>
      <c r="N4950" s="657" t="s">
        <v>115</v>
      </c>
      <c r="O4950" s="646" t="s">
        <v>594</v>
      </c>
    </row>
    <row r="4951" spans="1:15">
      <c r="A4951" s="647">
        <v>4950</v>
      </c>
      <c r="B4951" s="647">
        <v>7100</v>
      </c>
      <c r="C4951" s="646" t="s">
        <v>215</v>
      </c>
      <c r="D4951" s="646">
        <v>132</v>
      </c>
      <c r="F4951" s="654" t="str">
        <f>IF(M4951="R",VLOOKUP(D4951,'Routes and Directions'!$A$2:$D$283,3,FALSE),VLOOKUP(D4951,'Routes and Directions'!$A$2:$D$283,4,FALSE))</f>
        <v>EB</v>
      </c>
      <c r="H4951" s="646">
        <v>20.103000000000002</v>
      </c>
      <c r="I4951" s="646">
        <v>20.428999999999998</v>
      </c>
      <c r="K4951" s="646">
        <v>28.722999999999999</v>
      </c>
      <c r="L4951" s="646">
        <v>29.048999999999999</v>
      </c>
      <c r="M4951" s="646" t="s">
        <v>118</v>
      </c>
      <c r="N4951" s="657" t="s">
        <v>123</v>
      </c>
      <c r="O4951" s="646" t="s">
        <v>594</v>
      </c>
    </row>
    <row r="4952" spans="1:15">
      <c r="A4952" s="647">
        <v>4951</v>
      </c>
      <c r="B4952" s="647">
        <v>7100</v>
      </c>
      <c r="C4952" s="646" t="s">
        <v>215</v>
      </c>
      <c r="D4952" s="646">
        <v>132</v>
      </c>
      <c r="F4952" s="654" t="str">
        <f>IF(M4952="R",VLOOKUP(D4952,'Routes and Directions'!$A$2:$D$283,3,FALSE),VLOOKUP(D4952,'Routes and Directions'!$A$2:$D$283,4,FALSE))</f>
        <v>EB</v>
      </c>
      <c r="H4952" s="646">
        <v>20.428999999999998</v>
      </c>
      <c r="I4952" s="646">
        <v>27.4</v>
      </c>
      <c r="K4952" s="646">
        <v>29.048999999999999</v>
      </c>
      <c r="L4952" s="646">
        <v>36.020000000000003</v>
      </c>
      <c r="M4952" s="646" t="s">
        <v>118</v>
      </c>
      <c r="N4952" s="657" t="s">
        <v>115</v>
      </c>
      <c r="O4952" s="646" t="s">
        <v>594</v>
      </c>
    </row>
    <row r="4953" spans="1:15">
      <c r="A4953" s="647">
        <v>4952</v>
      </c>
      <c r="B4953" s="647">
        <v>7100</v>
      </c>
      <c r="C4953" s="646" t="s">
        <v>215</v>
      </c>
      <c r="D4953" s="646">
        <v>132</v>
      </c>
      <c r="F4953" s="654" t="str">
        <f>IF(M4953="R",VLOOKUP(D4953,'Routes and Directions'!$A$2:$D$283,3,FALSE),VLOOKUP(D4953,'Routes and Directions'!$A$2:$D$283,4,FALSE))</f>
        <v>EB</v>
      </c>
      <c r="H4953" s="646">
        <v>27.4</v>
      </c>
      <c r="I4953" s="646">
        <v>27.635999999999999</v>
      </c>
      <c r="K4953" s="646">
        <v>36.020000000000003</v>
      </c>
      <c r="L4953" s="646">
        <v>36.256</v>
      </c>
      <c r="M4953" s="646" t="s">
        <v>118</v>
      </c>
      <c r="N4953" s="657" t="s">
        <v>123</v>
      </c>
      <c r="O4953" s="646" t="s">
        <v>594</v>
      </c>
    </row>
    <row r="4954" spans="1:15">
      <c r="A4954" s="647">
        <v>4953</v>
      </c>
      <c r="B4954" s="647">
        <v>7100</v>
      </c>
      <c r="C4954" s="646" t="s">
        <v>215</v>
      </c>
      <c r="D4954" s="646">
        <v>132</v>
      </c>
      <c r="F4954" s="654" t="str">
        <f>IF(M4954="R",VLOOKUP(D4954,'Routes and Directions'!$A$2:$D$283,3,FALSE),VLOOKUP(D4954,'Routes and Directions'!$A$2:$D$283,4,FALSE))</f>
        <v>EB</v>
      </c>
      <c r="H4954" s="646">
        <v>27.635999999999999</v>
      </c>
      <c r="I4954" s="646">
        <v>31.175000000000001</v>
      </c>
      <c r="K4954" s="646">
        <v>36.256</v>
      </c>
      <c r="L4954" s="646">
        <v>39.795000000000002</v>
      </c>
      <c r="M4954" s="646" t="s">
        <v>118</v>
      </c>
      <c r="N4954" s="657" t="s">
        <v>115</v>
      </c>
      <c r="O4954" s="646" t="s">
        <v>594</v>
      </c>
    </row>
    <row r="4955" spans="1:15">
      <c r="A4955" s="647">
        <v>4954</v>
      </c>
      <c r="B4955" s="647">
        <v>10800</v>
      </c>
      <c r="C4955" s="646" t="s">
        <v>215</v>
      </c>
      <c r="D4955" s="646">
        <v>132</v>
      </c>
      <c r="F4955" s="654" t="str">
        <f>IF(M4955="R",VLOOKUP(D4955,'Routes and Directions'!$A$2:$D$283,3,FALSE),VLOOKUP(D4955,'Routes and Directions'!$A$2:$D$283,4,FALSE))</f>
        <v>EB</v>
      </c>
      <c r="G4955" s="646" t="s">
        <v>118</v>
      </c>
      <c r="H4955" s="646">
        <v>31.175000000000001</v>
      </c>
      <c r="I4955" s="646">
        <v>31.762</v>
      </c>
      <c r="K4955" s="646">
        <v>39.795000000000002</v>
      </c>
      <c r="L4955" s="646">
        <v>40.381999999999998</v>
      </c>
      <c r="M4955" s="646" t="s">
        <v>118</v>
      </c>
      <c r="N4955" s="657" t="s">
        <v>115</v>
      </c>
      <c r="O4955" s="646" t="s">
        <v>594</v>
      </c>
    </row>
    <row r="4956" spans="1:15">
      <c r="A4956" s="647">
        <v>4955</v>
      </c>
      <c r="B4956" s="647">
        <v>11000</v>
      </c>
      <c r="C4956" s="646" t="s">
        <v>215</v>
      </c>
      <c r="D4956" s="646">
        <v>132</v>
      </c>
      <c r="F4956" s="654" t="str">
        <f>IF(M4956="R",VLOOKUP(D4956,'Routes and Directions'!$A$2:$D$283,3,FALSE),VLOOKUP(D4956,'Routes and Directions'!$A$2:$D$283,4,FALSE))</f>
        <v>EB</v>
      </c>
      <c r="H4956" s="646">
        <v>31.780999999999999</v>
      </c>
      <c r="I4956" s="646">
        <v>41.124000000000002</v>
      </c>
      <c r="K4956" s="646">
        <v>40.381999999999998</v>
      </c>
      <c r="L4956" s="646">
        <v>49.725000000000001</v>
      </c>
      <c r="M4956" s="646" t="s">
        <v>118</v>
      </c>
      <c r="N4956" s="657" t="s">
        <v>115</v>
      </c>
      <c r="O4956" s="646" t="s">
        <v>594</v>
      </c>
    </row>
    <row r="4957" spans="1:15">
      <c r="A4957" s="647">
        <v>4956</v>
      </c>
      <c r="B4957" s="647">
        <v>11700</v>
      </c>
      <c r="C4957" s="646" t="s">
        <v>215</v>
      </c>
      <c r="D4957" s="646">
        <v>132</v>
      </c>
      <c r="F4957" s="654" t="str">
        <f>IF(M4957="R",VLOOKUP(D4957,'Routes and Directions'!$A$2:$D$283,3,FALSE),VLOOKUP(D4957,'Routes and Directions'!$A$2:$D$283,4,FALSE))</f>
        <v>EB</v>
      </c>
      <c r="G4957" s="646" t="s">
        <v>118</v>
      </c>
      <c r="H4957" s="646">
        <v>41.124000000000002</v>
      </c>
      <c r="I4957" s="646">
        <v>41.569000000000003</v>
      </c>
      <c r="K4957" s="646">
        <v>49.725000000000001</v>
      </c>
      <c r="L4957" s="646">
        <v>50.17</v>
      </c>
      <c r="M4957" s="646" t="s">
        <v>118</v>
      </c>
      <c r="N4957" s="657" t="s">
        <v>115</v>
      </c>
      <c r="O4957" s="646" t="s">
        <v>594</v>
      </c>
    </row>
    <row r="4958" spans="1:15">
      <c r="A4958" s="647">
        <v>4957</v>
      </c>
      <c r="B4958" s="647">
        <v>11800</v>
      </c>
      <c r="C4958" s="646" t="s">
        <v>215</v>
      </c>
      <c r="D4958" s="646">
        <v>132</v>
      </c>
      <c r="F4958" s="654" t="str">
        <f>IF(M4958="R",VLOOKUP(D4958,'Routes and Directions'!$A$2:$D$283,3,FALSE),VLOOKUP(D4958,'Routes and Directions'!$A$2:$D$283,4,FALSE))</f>
        <v>EB</v>
      </c>
      <c r="H4958" s="646">
        <v>41.607999999999997</v>
      </c>
      <c r="I4958" s="646">
        <v>43.63</v>
      </c>
      <c r="K4958" s="646">
        <v>50.17</v>
      </c>
      <c r="L4958" s="646">
        <v>52.192</v>
      </c>
      <c r="M4958" s="646" t="s">
        <v>118</v>
      </c>
      <c r="N4958" s="657" t="s">
        <v>115</v>
      </c>
      <c r="O4958" s="646" t="s">
        <v>594</v>
      </c>
    </row>
    <row r="4959" spans="1:15">
      <c r="A4959" s="647">
        <v>4958</v>
      </c>
      <c r="B4959" s="647">
        <v>11920</v>
      </c>
      <c r="C4959" s="646" t="s">
        <v>215</v>
      </c>
      <c r="D4959" s="646">
        <v>132</v>
      </c>
      <c r="F4959" s="654" t="str">
        <f>IF(M4959="R",VLOOKUP(D4959,'Routes and Directions'!$A$2:$D$283,3,FALSE),VLOOKUP(D4959,'Routes and Directions'!$A$2:$D$283,4,FALSE))</f>
        <v>EB</v>
      </c>
      <c r="G4959" s="646" t="s">
        <v>118</v>
      </c>
      <c r="H4959" s="646">
        <v>43.63</v>
      </c>
      <c r="I4959" s="646">
        <v>44.17</v>
      </c>
      <c r="K4959" s="646">
        <v>52.192</v>
      </c>
      <c r="L4959" s="646">
        <v>52.731999999999999</v>
      </c>
      <c r="M4959" s="646" t="s">
        <v>118</v>
      </c>
      <c r="N4959" s="657" t="s">
        <v>115</v>
      </c>
      <c r="O4959" s="646" t="s">
        <v>594</v>
      </c>
    </row>
    <row r="4960" spans="1:15">
      <c r="A4960" s="647">
        <v>4959</v>
      </c>
      <c r="B4960" s="647">
        <v>11970</v>
      </c>
      <c r="C4960" s="646" t="s">
        <v>215</v>
      </c>
      <c r="D4960" s="646">
        <v>132</v>
      </c>
      <c r="F4960" s="654" t="str">
        <f>IF(M4960="R",VLOOKUP(D4960,'Routes and Directions'!$A$2:$D$283,3,FALSE),VLOOKUP(D4960,'Routes and Directions'!$A$2:$D$283,4,FALSE))</f>
        <v>EB</v>
      </c>
      <c r="H4960" s="646">
        <v>44.17</v>
      </c>
      <c r="I4960" s="646">
        <v>51.006</v>
      </c>
      <c r="K4960" s="646">
        <v>52.731999999999999</v>
      </c>
      <c r="L4960" s="646">
        <v>59.567999999999998</v>
      </c>
      <c r="M4960" s="646" t="s">
        <v>118</v>
      </c>
      <c r="N4960" s="657" t="s">
        <v>115</v>
      </c>
      <c r="O4960" s="646" t="s">
        <v>594</v>
      </c>
    </row>
    <row r="4961" spans="1:15">
      <c r="A4961" s="647">
        <v>4960</v>
      </c>
      <c r="B4961" s="647">
        <v>12800</v>
      </c>
      <c r="C4961" s="646" t="s">
        <v>216</v>
      </c>
      <c r="D4961" s="646">
        <v>132</v>
      </c>
      <c r="F4961" s="654" t="str">
        <f>IF(M4961="R",VLOOKUP(D4961,'Routes and Directions'!$A$2:$D$283,3,FALSE),VLOOKUP(D4961,'Routes and Directions'!$A$2:$D$283,4,FALSE))</f>
        <v>EB</v>
      </c>
      <c r="H4961" s="646">
        <v>0</v>
      </c>
      <c r="I4961" s="646">
        <v>0.40100000000000002</v>
      </c>
      <c r="K4961" s="646">
        <v>59.567999999999998</v>
      </c>
      <c r="L4961" s="646">
        <v>59.969000000000001</v>
      </c>
      <c r="M4961" s="646" t="s">
        <v>118</v>
      </c>
      <c r="N4961" s="657" t="s">
        <v>115</v>
      </c>
      <c r="O4961" s="646" t="s">
        <v>594</v>
      </c>
    </row>
    <row r="4962" spans="1:15">
      <c r="A4962" s="647">
        <v>4961</v>
      </c>
      <c r="B4962" s="647">
        <v>12850</v>
      </c>
      <c r="C4962" s="646" t="s">
        <v>216</v>
      </c>
      <c r="D4962" s="646">
        <v>132</v>
      </c>
      <c r="F4962" s="654" t="str">
        <f>IF(M4962="R",VLOOKUP(D4962,'Routes and Directions'!$A$2:$D$283,3,FALSE),VLOOKUP(D4962,'Routes and Directions'!$A$2:$D$283,4,FALSE))</f>
        <v>EB</v>
      </c>
      <c r="G4962" s="646" t="s">
        <v>118</v>
      </c>
      <c r="H4962" s="646">
        <v>0.40100000000000002</v>
      </c>
      <c r="I4962" s="646">
        <v>0.46</v>
      </c>
      <c r="K4962" s="646">
        <v>59.969000000000001</v>
      </c>
      <c r="L4962" s="646">
        <v>60.027999999999999</v>
      </c>
      <c r="M4962" s="646" t="s">
        <v>118</v>
      </c>
      <c r="N4962" s="657" t="s">
        <v>115</v>
      </c>
      <c r="O4962" s="646" t="s">
        <v>594</v>
      </c>
    </row>
    <row r="4963" spans="1:15">
      <c r="A4963" s="647">
        <v>4962</v>
      </c>
      <c r="B4963" s="647">
        <v>12900</v>
      </c>
      <c r="C4963" s="646" t="s">
        <v>201</v>
      </c>
      <c r="D4963" s="646">
        <v>132</v>
      </c>
      <c r="F4963" s="654" t="str">
        <f>IF(M4963="R",VLOOKUP(D4963,'Routes and Directions'!$A$2:$D$283,3,FALSE),VLOOKUP(D4963,'Routes and Directions'!$A$2:$D$283,4,FALSE))</f>
        <v>EB</v>
      </c>
      <c r="G4963" s="646" t="s">
        <v>118</v>
      </c>
      <c r="H4963" s="646">
        <v>0.46</v>
      </c>
      <c r="I4963" s="646">
        <v>3.3660000000000001</v>
      </c>
      <c r="K4963" s="646">
        <v>60.027999999999999</v>
      </c>
      <c r="L4963" s="646">
        <v>62.933999999999997</v>
      </c>
      <c r="M4963" s="646" t="s">
        <v>118</v>
      </c>
      <c r="N4963" s="657" t="s">
        <v>115</v>
      </c>
      <c r="O4963" s="646" t="s">
        <v>594</v>
      </c>
    </row>
    <row r="4964" spans="1:15">
      <c r="A4964" s="647">
        <v>4963</v>
      </c>
      <c r="B4964" s="647">
        <v>13000</v>
      </c>
      <c r="C4964" s="646" t="s">
        <v>201</v>
      </c>
      <c r="D4964" s="646">
        <v>132</v>
      </c>
      <c r="F4964" s="654" t="str">
        <f>IF(M4964="R",VLOOKUP(D4964,'Routes and Directions'!$A$2:$D$283,3,FALSE),VLOOKUP(D4964,'Routes and Directions'!$A$2:$D$283,4,FALSE))</f>
        <v>EB</v>
      </c>
      <c r="H4964" s="646">
        <v>3.379</v>
      </c>
      <c r="I4964" s="646">
        <v>3.774</v>
      </c>
      <c r="K4964" s="646">
        <v>62.933999999999997</v>
      </c>
      <c r="L4964" s="646">
        <v>63.329000000000001</v>
      </c>
      <c r="M4964" s="646" t="s">
        <v>118</v>
      </c>
      <c r="N4964" s="657" t="s">
        <v>115</v>
      </c>
      <c r="O4964" s="646" t="s">
        <v>594</v>
      </c>
    </row>
    <row r="4965" spans="1:15">
      <c r="A4965" s="647">
        <v>4964</v>
      </c>
      <c r="B4965" s="647">
        <v>13100</v>
      </c>
      <c r="C4965" s="646" t="s">
        <v>216</v>
      </c>
      <c r="D4965" s="646">
        <v>132</v>
      </c>
      <c r="F4965" s="654" t="str">
        <f>IF(M4965="R",VLOOKUP(D4965,'Routes and Directions'!$A$2:$D$283,3,FALSE),VLOOKUP(D4965,'Routes and Directions'!$A$2:$D$283,4,FALSE))</f>
        <v>EB</v>
      </c>
      <c r="H4965" s="646">
        <v>3.774</v>
      </c>
      <c r="I4965" s="646">
        <v>4.4050000000000002</v>
      </c>
      <c r="K4965" s="646">
        <v>63.329000000000001</v>
      </c>
      <c r="L4965" s="646">
        <v>63.96</v>
      </c>
      <c r="M4965" s="646" t="s">
        <v>118</v>
      </c>
      <c r="N4965" s="657" t="s">
        <v>115</v>
      </c>
      <c r="O4965" s="646" t="s">
        <v>594</v>
      </c>
    </row>
    <row r="4966" spans="1:15">
      <c r="A4966" s="647">
        <v>4965</v>
      </c>
      <c r="B4966" s="647">
        <v>13200</v>
      </c>
      <c r="C4966" s="646" t="s">
        <v>216</v>
      </c>
      <c r="D4966" s="646">
        <v>132</v>
      </c>
      <c r="F4966" s="654" t="str">
        <f>IF(M4966="R",VLOOKUP(D4966,'Routes and Directions'!$A$2:$D$283,3,FALSE),VLOOKUP(D4966,'Routes and Directions'!$A$2:$D$283,4,FALSE))</f>
        <v>EB</v>
      </c>
      <c r="G4966" s="646" t="s">
        <v>118</v>
      </c>
      <c r="H4966" s="646">
        <v>4.4050000000000002</v>
      </c>
      <c r="I4966" s="646">
        <v>5.9960000000000004</v>
      </c>
      <c r="K4966" s="646">
        <v>63.96</v>
      </c>
      <c r="L4966" s="646">
        <v>65.551000000000002</v>
      </c>
      <c r="M4966" s="646" t="s">
        <v>118</v>
      </c>
      <c r="N4966" s="657" t="s">
        <v>115</v>
      </c>
      <c r="O4966" s="646" t="s">
        <v>594</v>
      </c>
    </row>
    <row r="4967" spans="1:15">
      <c r="A4967" s="647">
        <v>4966</v>
      </c>
      <c r="B4967" s="647">
        <v>13400</v>
      </c>
      <c r="C4967" s="646" t="s">
        <v>216</v>
      </c>
      <c r="D4967" s="646">
        <v>132</v>
      </c>
      <c r="F4967" s="654" t="str">
        <f>IF(M4967="R",VLOOKUP(D4967,'Routes and Directions'!$A$2:$D$283,3,FALSE),VLOOKUP(D4967,'Routes and Directions'!$A$2:$D$283,4,FALSE))</f>
        <v>EB</v>
      </c>
      <c r="H4967" s="646">
        <v>5.8730000000000002</v>
      </c>
      <c r="I4967" s="646">
        <v>7.1479999999999997</v>
      </c>
      <c r="K4967" s="646">
        <v>65.551000000000002</v>
      </c>
      <c r="L4967" s="646">
        <v>66.825999999999993</v>
      </c>
      <c r="M4967" s="646" t="s">
        <v>118</v>
      </c>
      <c r="N4967" s="657" t="s">
        <v>115</v>
      </c>
      <c r="O4967" s="646" t="s">
        <v>594</v>
      </c>
    </row>
    <row r="4968" spans="1:15">
      <c r="A4968" s="647">
        <v>4967</v>
      </c>
      <c r="B4968" s="647">
        <v>13600</v>
      </c>
      <c r="C4968" s="646" t="s">
        <v>216</v>
      </c>
      <c r="D4968" s="646">
        <v>132</v>
      </c>
      <c r="F4968" s="654" t="str">
        <f>IF(M4968="R",VLOOKUP(D4968,'Routes and Directions'!$A$2:$D$283,3,FALSE),VLOOKUP(D4968,'Routes and Directions'!$A$2:$D$283,4,FALSE))</f>
        <v>EB</v>
      </c>
      <c r="G4968" s="646" t="s">
        <v>118</v>
      </c>
      <c r="H4968" s="646">
        <v>7.1479999999999997</v>
      </c>
      <c r="I4968" s="646">
        <v>7.6360000000000001</v>
      </c>
      <c r="K4968" s="646">
        <v>66.825999999999993</v>
      </c>
      <c r="L4968" s="646">
        <v>67.313999999999993</v>
      </c>
      <c r="M4968" s="646" t="s">
        <v>118</v>
      </c>
      <c r="N4968" s="657" t="s">
        <v>115</v>
      </c>
      <c r="O4968" s="646" t="s">
        <v>594</v>
      </c>
    </row>
    <row r="4969" spans="1:15">
      <c r="A4969" s="647">
        <v>4968</v>
      </c>
      <c r="B4969" s="647">
        <v>13800</v>
      </c>
      <c r="C4969" s="646" t="s">
        <v>201</v>
      </c>
      <c r="D4969" s="646">
        <v>132</v>
      </c>
      <c r="F4969" s="654" t="str">
        <f>IF(M4969="R",VLOOKUP(D4969,'Routes and Directions'!$A$2:$D$283,3,FALSE),VLOOKUP(D4969,'Routes and Directions'!$A$2:$D$283,4,FALSE))</f>
        <v>EB</v>
      </c>
      <c r="G4969" s="646" t="s">
        <v>118</v>
      </c>
      <c r="H4969" s="646">
        <v>7.6360000000000001</v>
      </c>
      <c r="I4969" s="646">
        <v>12.532999999999999</v>
      </c>
      <c r="K4969" s="646">
        <v>67.313999999999993</v>
      </c>
      <c r="L4969" s="646">
        <v>72.210999999999999</v>
      </c>
      <c r="M4969" s="646" t="s">
        <v>118</v>
      </c>
      <c r="N4969" s="657" t="s">
        <v>115</v>
      </c>
      <c r="O4969" s="646" t="s">
        <v>594</v>
      </c>
    </row>
    <row r="4970" spans="1:15">
      <c r="A4970" s="647">
        <v>4969</v>
      </c>
      <c r="B4970" s="647">
        <v>15200</v>
      </c>
      <c r="C4970" s="646" t="s">
        <v>201</v>
      </c>
      <c r="D4970" s="646">
        <v>132</v>
      </c>
      <c r="F4970" s="654" t="str">
        <f>IF(M4970="R",VLOOKUP(D4970,'Routes and Directions'!$A$2:$D$283,3,FALSE),VLOOKUP(D4970,'Routes and Directions'!$A$2:$D$283,4,FALSE))</f>
        <v>EB</v>
      </c>
      <c r="H4970" s="646">
        <v>14.590999999999999</v>
      </c>
      <c r="I4970" s="646">
        <v>18.745999999999999</v>
      </c>
      <c r="K4970" s="646">
        <v>72.210999999999999</v>
      </c>
      <c r="L4970" s="646">
        <v>76.366</v>
      </c>
      <c r="M4970" s="646" t="s">
        <v>118</v>
      </c>
      <c r="N4970" s="657" t="s">
        <v>115</v>
      </c>
      <c r="O4970" s="646" t="s">
        <v>594</v>
      </c>
    </row>
    <row r="4971" spans="1:15">
      <c r="A4971" s="647">
        <v>4970</v>
      </c>
      <c r="B4971" s="647">
        <v>100</v>
      </c>
      <c r="C4971" s="646" t="s">
        <v>213</v>
      </c>
      <c r="D4971" s="646">
        <v>132</v>
      </c>
      <c r="F4971" s="654" t="str">
        <f>IF(M4971="R",VLOOKUP(D4971,'Routes and Directions'!$A$2:$D$283,3,FALSE),VLOOKUP(D4971,'Routes and Directions'!$A$2:$D$283,4,FALSE))</f>
        <v>WB</v>
      </c>
      <c r="G4971" s="646" t="s">
        <v>121</v>
      </c>
      <c r="H4971" s="646">
        <v>0</v>
      </c>
      <c r="I4971" s="646">
        <v>0.73799999999999999</v>
      </c>
      <c r="K4971" s="646">
        <v>0</v>
      </c>
      <c r="L4971" s="646">
        <v>0.73799999999999999</v>
      </c>
      <c r="M4971" s="646" t="s">
        <v>121</v>
      </c>
      <c r="N4971" s="657" t="s">
        <v>123</v>
      </c>
      <c r="O4971" s="646" t="s">
        <v>595</v>
      </c>
    </row>
    <row r="4972" spans="1:15">
      <c r="A4972" s="647">
        <v>4971</v>
      </c>
      <c r="B4972" s="647">
        <v>700</v>
      </c>
      <c r="C4972" s="646" t="s">
        <v>213</v>
      </c>
      <c r="D4972" s="646">
        <v>132</v>
      </c>
      <c r="F4972" s="654" t="str">
        <f>IF(M4972="R",VLOOKUP(D4972,'Routes and Directions'!$A$2:$D$283,3,FALSE),VLOOKUP(D4972,'Routes and Directions'!$A$2:$D$283,4,FALSE))</f>
        <v>WB</v>
      </c>
      <c r="H4972" s="646">
        <v>0</v>
      </c>
      <c r="I4972" s="646">
        <v>1.1639999999999999</v>
      </c>
      <c r="K4972" s="646">
        <v>0.73799999999999999</v>
      </c>
      <c r="L4972" s="646">
        <v>1.9019999999999999</v>
      </c>
      <c r="M4972" s="646" t="s">
        <v>121</v>
      </c>
      <c r="N4972" s="657" t="s">
        <v>123</v>
      </c>
      <c r="O4972" s="646" t="s">
        <v>595</v>
      </c>
    </row>
    <row r="4973" spans="1:15">
      <c r="A4973" s="647">
        <v>4972</v>
      </c>
      <c r="B4973" s="647">
        <v>700</v>
      </c>
      <c r="C4973" s="646" t="s">
        <v>213</v>
      </c>
      <c r="D4973" s="646">
        <v>132</v>
      </c>
      <c r="F4973" s="654" t="str">
        <f>IF(M4973="R",VLOOKUP(D4973,'Routes and Directions'!$A$2:$D$283,3,FALSE),VLOOKUP(D4973,'Routes and Directions'!$A$2:$D$283,4,FALSE))</f>
        <v>WB</v>
      </c>
      <c r="H4973" s="646">
        <v>1.1639999999999999</v>
      </c>
      <c r="I4973" s="646">
        <v>2.2770000000000001</v>
      </c>
      <c r="K4973" s="646">
        <v>1.9019999999999999</v>
      </c>
      <c r="L4973" s="646">
        <v>3.0150000000000001</v>
      </c>
      <c r="M4973" s="646" t="s">
        <v>121</v>
      </c>
      <c r="N4973" s="657" t="s">
        <v>115</v>
      </c>
      <c r="O4973" s="646" t="s">
        <v>595</v>
      </c>
    </row>
    <row r="4974" spans="1:15">
      <c r="A4974" s="647">
        <v>4973</v>
      </c>
      <c r="B4974" s="647">
        <v>700</v>
      </c>
      <c r="C4974" s="646" t="s">
        <v>213</v>
      </c>
      <c r="D4974" s="646">
        <v>132</v>
      </c>
      <c r="F4974" s="654" t="str">
        <f>IF(M4974="R",VLOOKUP(D4974,'Routes and Directions'!$A$2:$D$283,3,FALSE),VLOOKUP(D4974,'Routes and Directions'!$A$2:$D$283,4,FALSE))</f>
        <v>WB</v>
      </c>
      <c r="H4974" s="646">
        <v>2.2770000000000001</v>
      </c>
      <c r="I4974" s="646">
        <v>4.1719999999999997</v>
      </c>
      <c r="K4974" s="646">
        <v>3.0150000000000001</v>
      </c>
      <c r="L4974" s="646">
        <v>4.91</v>
      </c>
      <c r="M4974" s="646" t="s">
        <v>121</v>
      </c>
      <c r="N4974" s="657" t="s">
        <v>123</v>
      </c>
      <c r="O4974" s="646" t="s">
        <v>595</v>
      </c>
    </row>
    <row r="4975" spans="1:15">
      <c r="A4975" s="647">
        <v>4974</v>
      </c>
      <c r="B4975" s="647">
        <v>700</v>
      </c>
      <c r="C4975" s="646" t="s">
        <v>213</v>
      </c>
      <c r="D4975" s="646">
        <v>132</v>
      </c>
      <c r="F4975" s="654" t="str">
        <f>IF(M4975="R",VLOOKUP(D4975,'Routes and Directions'!$A$2:$D$283,3,FALSE),VLOOKUP(D4975,'Routes and Directions'!$A$2:$D$283,4,FALSE))</f>
        <v>WB</v>
      </c>
      <c r="H4975" s="646">
        <v>4.1719999999999997</v>
      </c>
      <c r="I4975" s="646">
        <v>5.8550000000000004</v>
      </c>
      <c r="K4975" s="646">
        <v>4.91</v>
      </c>
      <c r="L4975" s="646">
        <v>6.593</v>
      </c>
      <c r="M4975" s="646" t="s">
        <v>121</v>
      </c>
      <c r="N4975" s="657" t="s">
        <v>115</v>
      </c>
      <c r="O4975" s="646" t="s">
        <v>595</v>
      </c>
    </row>
    <row r="4976" spans="1:15">
      <c r="A4976" s="647">
        <v>4975</v>
      </c>
      <c r="B4976" s="647">
        <v>3000</v>
      </c>
      <c r="C4976" s="646" t="s">
        <v>213</v>
      </c>
      <c r="D4976" s="646">
        <v>132</v>
      </c>
      <c r="F4976" s="654" t="str">
        <f>IF(M4976="R",VLOOKUP(D4976,'Routes and Directions'!$A$2:$D$283,3,FALSE),VLOOKUP(D4976,'Routes and Directions'!$A$2:$D$283,4,FALSE))</f>
        <v>WB</v>
      </c>
      <c r="G4976" s="646" t="s">
        <v>118</v>
      </c>
      <c r="H4976" s="646">
        <v>5.8550000000000004</v>
      </c>
      <c r="I4976" s="646">
        <v>5.9219999999999997</v>
      </c>
      <c r="K4976" s="646">
        <v>6.593</v>
      </c>
      <c r="L4976" s="646">
        <v>6.66</v>
      </c>
      <c r="M4976" s="646" t="s">
        <v>121</v>
      </c>
      <c r="N4976" s="657" t="s">
        <v>115</v>
      </c>
      <c r="O4976" s="646" t="s">
        <v>595</v>
      </c>
    </row>
    <row r="4977" spans="1:15">
      <c r="A4977" s="647">
        <v>4976</v>
      </c>
      <c r="B4977" s="647">
        <v>3400</v>
      </c>
      <c r="C4977" s="646" t="s">
        <v>213</v>
      </c>
      <c r="D4977" s="646">
        <v>132</v>
      </c>
      <c r="F4977" s="654" t="str">
        <f>IF(M4977="R",VLOOKUP(D4977,'Routes and Directions'!$A$2:$D$283,3,FALSE),VLOOKUP(D4977,'Routes and Directions'!$A$2:$D$283,4,FALSE))</f>
        <v>WB</v>
      </c>
      <c r="G4977" s="646" t="s">
        <v>122</v>
      </c>
      <c r="H4977" s="646">
        <v>5.9219999999999997</v>
      </c>
      <c r="I4977" s="646">
        <v>6.2939999999999996</v>
      </c>
      <c r="K4977" s="646">
        <v>6.66</v>
      </c>
      <c r="L4977" s="646">
        <v>7.032</v>
      </c>
      <c r="M4977" s="646" t="s">
        <v>121</v>
      </c>
      <c r="N4977" s="657" t="s">
        <v>115</v>
      </c>
      <c r="O4977" s="646" t="s">
        <v>595</v>
      </c>
    </row>
    <row r="4978" spans="1:15">
      <c r="A4978" s="647">
        <v>4977</v>
      </c>
      <c r="B4978" s="647">
        <v>3500</v>
      </c>
      <c r="C4978" s="646" t="s">
        <v>213</v>
      </c>
      <c r="D4978" s="646">
        <v>132</v>
      </c>
      <c r="F4978" s="654" t="str">
        <f>IF(M4978="R",VLOOKUP(D4978,'Routes and Directions'!$A$2:$D$283,3,FALSE),VLOOKUP(D4978,'Routes and Directions'!$A$2:$D$283,4,FALSE))</f>
        <v>WB</v>
      </c>
      <c r="H4978" s="646">
        <v>6.2759999999999998</v>
      </c>
      <c r="I4978" s="646">
        <v>6.78</v>
      </c>
      <c r="K4978" s="646">
        <v>7.032</v>
      </c>
      <c r="L4978" s="646">
        <v>7.5359999999999996</v>
      </c>
      <c r="M4978" s="646" t="s">
        <v>121</v>
      </c>
      <c r="N4978" s="657" t="s">
        <v>115</v>
      </c>
      <c r="O4978" s="646" t="s">
        <v>595</v>
      </c>
    </row>
    <row r="4979" spans="1:15">
      <c r="A4979" s="647">
        <v>4978</v>
      </c>
      <c r="B4979" s="647">
        <v>3500</v>
      </c>
      <c r="C4979" s="646" t="s">
        <v>213</v>
      </c>
      <c r="D4979" s="646">
        <v>132</v>
      </c>
      <c r="F4979" s="654" t="str">
        <f>IF(M4979="R",VLOOKUP(D4979,'Routes and Directions'!$A$2:$D$283,3,FALSE),VLOOKUP(D4979,'Routes and Directions'!$A$2:$D$283,4,FALSE))</f>
        <v>WB</v>
      </c>
      <c r="H4979" s="646">
        <v>6.78</v>
      </c>
      <c r="I4979" s="646">
        <v>6.94</v>
      </c>
      <c r="K4979" s="646">
        <v>7.5359999999999996</v>
      </c>
      <c r="L4979" s="646">
        <v>7.6959999999999997</v>
      </c>
      <c r="M4979" s="646" t="s">
        <v>121</v>
      </c>
      <c r="N4979" s="657" t="s">
        <v>123</v>
      </c>
      <c r="O4979" s="646" t="s">
        <v>595</v>
      </c>
    </row>
    <row r="4980" spans="1:15">
      <c r="A4980" s="647">
        <v>4979</v>
      </c>
      <c r="B4980" s="647">
        <v>3500</v>
      </c>
      <c r="C4980" s="646" t="s">
        <v>213</v>
      </c>
      <c r="D4980" s="646">
        <v>132</v>
      </c>
      <c r="F4980" s="654" t="str">
        <f>IF(M4980="R",VLOOKUP(D4980,'Routes and Directions'!$A$2:$D$283,3,FALSE),VLOOKUP(D4980,'Routes and Directions'!$A$2:$D$283,4,FALSE))</f>
        <v>WB</v>
      </c>
      <c r="H4980" s="646">
        <v>6.94</v>
      </c>
      <c r="I4980" s="646">
        <v>7.1079999999999997</v>
      </c>
      <c r="K4980" s="646">
        <v>7.6959999999999997</v>
      </c>
      <c r="L4980" s="646">
        <v>7.8639999999999999</v>
      </c>
      <c r="M4980" s="646" t="s">
        <v>121</v>
      </c>
      <c r="N4980" s="657" t="s">
        <v>115</v>
      </c>
      <c r="O4980" s="646" t="s">
        <v>595</v>
      </c>
    </row>
    <row r="4981" spans="1:15">
      <c r="A4981" s="647">
        <v>4980</v>
      </c>
      <c r="B4981" s="647">
        <v>3700</v>
      </c>
      <c r="C4981" s="646" t="s">
        <v>215</v>
      </c>
      <c r="D4981" s="646">
        <v>132</v>
      </c>
      <c r="F4981" s="654" t="str">
        <f>IF(M4981="R",VLOOKUP(D4981,'Routes and Directions'!$A$2:$D$283,3,FALSE),VLOOKUP(D4981,'Routes and Directions'!$A$2:$D$283,4,FALSE))</f>
        <v>WB</v>
      </c>
      <c r="H4981" s="646">
        <v>0</v>
      </c>
      <c r="I4981" s="646">
        <v>2.056</v>
      </c>
      <c r="K4981" s="646">
        <v>7.8639999999999999</v>
      </c>
      <c r="L4981" s="646">
        <v>9.92</v>
      </c>
      <c r="M4981" s="646" t="s">
        <v>121</v>
      </c>
      <c r="N4981" s="657" t="s">
        <v>115</v>
      </c>
      <c r="O4981" s="646" t="s">
        <v>595</v>
      </c>
    </row>
    <row r="4982" spans="1:15">
      <c r="A4982" s="647">
        <v>4981</v>
      </c>
      <c r="B4982" s="647">
        <v>3810</v>
      </c>
      <c r="C4982" s="646" t="s">
        <v>215</v>
      </c>
      <c r="D4982" s="646">
        <v>132</v>
      </c>
      <c r="F4982" s="654" t="str">
        <f>IF(M4982="R",VLOOKUP(D4982,'Routes and Directions'!$A$2:$D$283,3,FALSE),VLOOKUP(D4982,'Routes and Directions'!$A$2:$D$283,4,FALSE))</f>
        <v>WB</v>
      </c>
      <c r="G4982" s="646" t="s">
        <v>118</v>
      </c>
      <c r="H4982" s="646">
        <v>2.056</v>
      </c>
      <c r="I4982" s="646">
        <v>3.2269999999999999</v>
      </c>
      <c r="K4982" s="646">
        <v>9.92</v>
      </c>
      <c r="L4982" s="646">
        <v>11.090999999999999</v>
      </c>
      <c r="M4982" s="646" t="s">
        <v>121</v>
      </c>
      <c r="N4982" s="657" t="s">
        <v>115</v>
      </c>
      <c r="O4982" s="646" t="s">
        <v>595</v>
      </c>
    </row>
    <row r="4983" spans="1:15">
      <c r="A4983" s="647">
        <v>4982</v>
      </c>
      <c r="B4983" s="647">
        <v>4105</v>
      </c>
      <c r="C4983" s="646" t="s">
        <v>215</v>
      </c>
      <c r="D4983" s="646">
        <v>132</v>
      </c>
      <c r="F4983" s="654" t="str">
        <f>IF(M4983="R",VLOOKUP(D4983,'Routes and Directions'!$A$2:$D$283,3,FALSE),VLOOKUP(D4983,'Routes and Directions'!$A$2:$D$283,4,FALSE))</f>
        <v>WB</v>
      </c>
      <c r="H4983" s="646">
        <v>3.1989999999999998</v>
      </c>
      <c r="I4983" s="646">
        <v>14.983000000000001</v>
      </c>
      <c r="K4983" s="646">
        <v>11.090999999999999</v>
      </c>
      <c r="L4983" s="646">
        <v>22.875</v>
      </c>
      <c r="M4983" s="646" t="s">
        <v>121</v>
      </c>
      <c r="N4983" s="657" t="s">
        <v>115</v>
      </c>
      <c r="O4983" s="646" t="s">
        <v>595</v>
      </c>
    </row>
    <row r="4984" spans="1:15">
      <c r="A4984" s="647">
        <v>4983</v>
      </c>
      <c r="B4984" s="647">
        <v>6600</v>
      </c>
      <c r="C4984" s="646" t="s">
        <v>215</v>
      </c>
      <c r="D4984" s="646">
        <v>132</v>
      </c>
      <c r="F4984" s="654" t="str">
        <f>IF(M4984="R",VLOOKUP(D4984,'Routes and Directions'!$A$2:$D$283,3,FALSE),VLOOKUP(D4984,'Routes and Directions'!$A$2:$D$283,4,FALSE))</f>
        <v>WB</v>
      </c>
      <c r="G4984" s="646" t="s">
        <v>121</v>
      </c>
      <c r="H4984" s="646">
        <v>14.983000000000001</v>
      </c>
      <c r="I4984" s="646">
        <v>15.711</v>
      </c>
      <c r="K4984" s="646">
        <v>22.875</v>
      </c>
      <c r="L4984" s="646">
        <v>23.603000000000002</v>
      </c>
      <c r="M4984" s="646" t="s">
        <v>121</v>
      </c>
      <c r="N4984" s="657" t="s">
        <v>123</v>
      </c>
      <c r="O4984" s="646" t="s">
        <v>595</v>
      </c>
    </row>
    <row r="4985" spans="1:15">
      <c r="A4985" s="647">
        <v>4984</v>
      </c>
      <c r="B4985" s="647">
        <v>7100</v>
      </c>
      <c r="C4985" s="646" t="s">
        <v>215</v>
      </c>
      <c r="D4985" s="646">
        <v>132</v>
      </c>
      <c r="F4985" s="654" t="str">
        <f>IF(M4985="R",VLOOKUP(D4985,'Routes and Directions'!$A$2:$D$283,3,FALSE),VLOOKUP(D4985,'Routes and Directions'!$A$2:$D$283,4,FALSE))</f>
        <v>WB</v>
      </c>
      <c r="H4985" s="646">
        <v>14.983000000000001</v>
      </c>
      <c r="I4985" s="646">
        <v>15.34</v>
      </c>
      <c r="K4985" s="646">
        <v>23.603000000000002</v>
      </c>
      <c r="L4985" s="646">
        <v>23.96</v>
      </c>
      <c r="M4985" s="646" t="s">
        <v>121</v>
      </c>
      <c r="N4985" s="657" t="s">
        <v>115</v>
      </c>
      <c r="O4985" s="646" t="s">
        <v>595</v>
      </c>
    </row>
    <row r="4986" spans="1:15">
      <c r="A4986" s="647">
        <v>4985</v>
      </c>
      <c r="B4986" s="647">
        <v>7100</v>
      </c>
      <c r="C4986" s="646" t="s">
        <v>215</v>
      </c>
      <c r="D4986" s="646">
        <v>132</v>
      </c>
      <c r="F4986" s="654" t="str">
        <f>IF(M4986="R",VLOOKUP(D4986,'Routes and Directions'!$A$2:$D$283,3,FALSE),VLOOKUP(D4986,'Routes and Directions'!$A$2:$D$283,4,FALSE))</f>
        <v>WB</v>
      </c>
      <c r="H4986" s="646">
        <v>15.34</v>
      </c>
      <c r="I4986" s="646">
        <v>17.632000000000001</v>
      </c>
      <c r="K4986" s="646">
        <v>23.96</v>
      </c>
      <c r="L4986" s="646">
        <v>26.251999999999999</v>
      </c>
      <c r="M4986" s="646" t="s">
        <v>121</v>
      </c>
      <c r="N4986" s="657" t="s">
        <v>123</v>
      </c>
      <c r="O4986" s="646" t="s">
        <v>595</v>
      </c>
    </row>
    <row r="4987" spans="1:15">
      <c r="A4987" s="647">
        <v>4986</v>
      </c>
      <c r="B4987" s="647">
        <v>7100</v>
      </c>
      <c r="C4987" s="646" t="s">
        <v>215</v>
      </c>
      <c r="D4987" s="646">
        <v>132</v>
      </c>
      <c r="F4987" s="654" t="str">
        <f>IF(M4987="R",VLOOKUP(D4987,'Routes and Directions'!$A$2:$D$283,3,FALSE),VLOOKUP(D4987,'Routes and Directions'!$A$2:$D$283,4,FALSE))</f>
        <v>WB</v>
      </c>
      <c r="H4987" s="646">
        <v>17.632000000000001</v>
      </c>
      <c r="I4987" s="646">
        <v>18.149999999999999</v>
      </c>
      <c r="K4987" s="646">
        <v>26.251999999999999</v>
      </c>
      <c r="L4987" s="646">
        <v>26.77</v>
      </c>
      <c r="M4987" s="646" t="s">
        <v>121</v>
      </c>
      <c r="N4987" s="657" t="s">
        <v>115</v>
      </c>
      <c r="O4987" s="646" t="s">
        <v>595</v>
      </c>
    </row>
    <row r="4988" spans="1:15">
      <c r="A4988" s="647">
        <v>4987</v>
      </c>
      <c r="B4988" s="647">
        <v>7100</v>
      </c>
      <c r="C4988" s="646" t="s">
        <v>215</v>
      </c>
      <c r="D4988" s="646">
        <v>132</v>
      </c>
      <c r="F4988" s="654" t="str">
        <f>IF(M4988="R",VLOOKUP(D4988,'Routes and Directions'!$A$2:$D$283,3,FALSE),VLOOKUP(D4988,'Routes and Directions'!$A$2:$D$283,4,FALSE))</f>
        <v>WB</v>
      </c>
      <c r="H4988" s="646">
        <v>18.149999999999999</v>
      </c>
      <c r="I4988" s="646">
        <v>19.34</v>
      </c>
      <c r="K4988" s="646">
        <v>26.77</v>
      </c>
      <c r="L4988" s="646">
        <v>27.96</v>
      </c>
      <c r="M4988" s="646" t="s">
        <v>121</v>
      </c>
      <c r="N4988" s="657" t="s">
        <v>123</v>
      </c>
      <c r="O4988" s="646" t="s">
        <v>595</v>
      </c>
    </row>
    <row r="4989" spans="1:15">
      <c r="A4989" s="647">
        <v>4988</v>
      </c>
      <c r="B4989" s="647">
        <v>7100</v>
      </c>
      <c r="C4989" s="646" t="s">
        <v>215</v>
      </c>
      <c r="D4989" s="646">
        <v>132</v>
      </c>
      <c r="F4989" s="654" t="str">
        <f>IF(M4989="R",VLOOKUP(D4989,'Routes and Directions'!$A$2:$D$283,3,FALSE),VLOOKUP(D4989,'Routes and Directions'!$A$2:$D$283,4,FALSE))</f>
        <v>WB</v>
      </c>
      <c r="H4989" s="646">
        <v>19.34</v>
      </c>
      <c r="I4989" s="646">
        <v>20.103000000000002</v>
      </c>
      <c r="K4989" s="646">
        <v>27.96</v>
      </c>
      <c r="L4989" s="646">
        <v>28.722999999999999</v>
      </c>
      <c r="M4989" s="646" t="s">
        <v>121</v>
      </c>
      <c r="N4989" s="657" t="s">
        <v>115</v>
      </c>
      <c r="O4989" s="646" t="s">
        <v>595</v>
      </c>
    </row>
    <row r="4990" spans="1:15">
      <c r="A4990" s="647">
        <v>4989</v>
      </c>
      <c r="B4990" s="647">
        <v>7100</v>
      </c>
      <c r="C4990" s="646" t="s">
        <v>215</v>
      </c>
      <c r="D4990" s="646">
        <v>132</v>
      </c>
      <c r="F4990" s="654" t="str">
        <f>IF(M4990="R",VLOOKUP(D4990,'Routes and Directions'!$A$2:$D$283,3,FALSE),VLOOKUP(D4990,'Routes and Directions'!$A$2:$D$283,4,FALSE))</f>
        <v>WB</v>
      </c>
      <c r="H4990" s="646">
        <v>20.103000000000002</v>
      </c>
      <c r="I4990" s="646">
        <v>20.428999999999998</v>
      </c>
      <c r="K4990" s="646">
        <v>28.722999999999999</v>
      </c>
      <c r="L4990" s="646">
        <v>29.048999999999999</v>
      </c>
      <c r="M4990" s="646" t="s">
        <v>121</v>
      </c>
      <c r="N4990" s="657" t="s">
        <v>123</v>
      </c>
      <c r="O4990" s="646" t="s">
        <v>595</v>
      </c>
    </row>
    <row r="4991" spans="1:15">
      <c r="A4991" s="647">
        <v>4990</v>
      </c>
      <c r="B4991" s="647">
        <v>7100</v>
      </c>
      <c r="C4991" s="646" t="s">
        <v>215</v>
      </c>
      <c r="D4991" s="646">
        <v>132</v>
      </c>
      <c r="F4991" s="654" t="str">
        <f>IF(M4991="R",VLOOKUP(D4991,'Routes and Directions'!$A$2:$D$283,3,FALSE),VLOOKUP(D4991,'Routes and Directions'!$A$2:$D$283,4,FALSE))</f>
        <v>WB</v>
      </c>
      <c r="H4991" s="646">
        <v>20.428999999999998</v>
      </c>
      <c r="I4991" s="646">
        <v>27.4</v>
      </c>
      <c r="K4991" s="646">
        <v>29.048999999999999</v>
      </c>
      <c r="L4991" s="646">
        <v>36.020000000000003</v>
      </c>
      <c r="M4991" s="646" t="s">
        <v>121</v>
      </c>
      <c r="N4991" s="657" t="s">
        <v>115</v>
      </c>
      <c r="O4991" s="646" t="s">
        <v>595</v>
      </c>
    </row>
    <row r="4992" spans="1:15">
      <c r="A4992" s="647">
        <v>4991</v>
      </c>
      <c r="B4992" s="647">
        <v>7100</v>
      </c>
      <c r="C4992" s="646" t="s">
        <v>215</v>
      </c>
      <c r="D4992" s="646">
        <v>132</v>
      </c>
      <c r="F4992" s="654" t="str">
        <f>IF(M4992="R",VLOOKUP(D4992,'Routes and Directions'!$A$2:$D$283,3,FALSE),VLOOKUP(D4992,'Routes and Directions'!$A$2:$D$283,4,FALSE))</f>
        <v>WB</v>
      </c>
      <c r="H4992" s="646">
        <v>27.4</v>
      </c>
      <c r="I4992" s="646">
        <v>27.635999999999999</v>
      </c>
      <c r="K4992" s="646">
        <v>36.020000000000003</v>
      </c>
      <c r="L4992" s="646">
        <v>36.256</v>
      </c>
      <c r="M4992" s="646" t="s">
        <v>121</v>
      </c>
      <c r="N4992" s="657" t="s">
        <v>123</v>
      </c>
      <c r="O4992" s="646" t="s">
        <v>595</v>
      </c>
    </row>
    <row r="4993" spans="1:15">
      <c r="A4993" s="647">
        <v>4992</v>
      </c>
      <c r="B4993" s="647">
        <v>7100</v>
      </c>
      <c r="C4993" s="646" t="s">
        <v>215</v>
      </c>
      <c r="D4993" s="646">
        <v>132</v>
      </c>
      <c r="F4993" s="654" t="str">
        <f>IF(M4993="R",VLOOKUP(D4993,'Routes and Directions'!$A$2:$D$283,3,FALSE),VLOOKUP(D4993,'Routes and Directions'!$A$2:$D$283,4,FALSE))</f>
        <v>WB</v>
      </c>
      <c r="H4993" s="646">
        <v>27.635999999999999</v>
      </c>
      <c r="I4993" s="646">
        <v>31.175000000000001</v>
      </c>
      <c r="K4993" s="646">
        <v>36.256</v>
      </c>
      <c r="L4993" s="646">
        <v>39.795000000000002</v>
      </c>
      <c r="M4993" s="646" t="s">
        <v>121</v>
      </c>
      <c r="N4993" s="657" t="s">
        <v>115</v>
      </c>
      <c r="O4993" s="646" t="s">
        <v>595</v>
      </c>
    </row>
    <row r="4994" spans="1:15">
      <c r="A4994" s="647">
        <v>4993</v>
      </c>
      <c r="B4994" s="647">
        <v>10800</v>
      </c>
      <c r="C4994" s="646" t="s">
        <v>215</v>
      </c>
      <c r="D4994" s="646">
        <v>132</v>
      </c>
      <c r="F4994" s="654" t="str">
        <f>IF(M4994="R",VLOOKUP(D4994,'Routes and Directions'!$A$2:$D$283,3,FALSE),VLOOKUP(D4994,'Routes and Directions'!$A$2:$D$283,4,FALSE))</f>
        <v>WB</v>
      </c>
      <c r="G4994" s="646" t="s">
        <v>118</v>
      </c>
      <c r="H4994" s="646">
        <v>31.175000000000001</v>
      </c>
      <c r="I4994" s="646">
        <v>31.762</v>
      </c>
      <c r="K4994" s="646">
        <v>39.795000000000002</v>
      </c>
      <c r="L4994" s="646">
        <v>40.381999999999998</v>
      </c>
      <c r="M4994" s="646" t="s">
        <v>121</v>
      </c>
      <c r="N4994" s="657" t="s">
        <v>115</v>
      </c>
      <c r="O4994" s="646" t="s">
        <v>595</v>
      </c>
    </row>
    <row r="4995" spans="1:15">
      <c r="A4995" s="647">
        <v>4994</v>
      </c>
      <c r="B4995" s="647">
        <v>11000</v>
      </c>
      <c r="C4995" s="646" t="s">
        <v>215</v>
      </c>
      <c r="D4995" s="646">
        <v>132</v>
      </c>
      <c r="F4995" s="654" t="str">
        <f>IF(M4995="R",VLOOKUP(D4995,'Routes and Directions'!$A$2:$D$283,3,FALSE),VLOOKUP(D4995,'Routes and Directions'!$A$2:$D$283,4,FALSE))</f>
        <v>WB</v>
      </c>
      <c r="H4995" s="646">
        <v>31.780999999999999</v>
      </c>
      <c r="I4995" s="646">
        <v>41.124000000000002</v>
      </c>
      <c r="K4995" s="646">
        <v>40.381999999999998</v>
      </c>
      <c r="L4995" s="646">
        <v>49.725000000000001</v>
      </c>
      <c r="M4995" s="646" t="s">
        <v>121</v>
      </c>
      <c r="N4995" s="657" t="s">
        <v>115</v>
      </c>
      <c r="O4995" s="646" t="s">
        <v>595</v>
      </c>
    </row>
    <row r="4996" spans="1:15">
      <c r="A4996" s="647">
        <v>4995</v>
      </c>
      <c r="B4996" s="647">
        <v>11700</v>
      </c>
      <c r="C4996" s="646" t="s">
        <v>215</v>
      </c>
      <c r="D4996" s="646">
        <v>132</v>
      </c>
      <c r="F4996" s="654" t="str">
        <f>IF(M4996="R",VLOOKUP(D4996,'Routes and Directions'!$A$2:$D$283,3,FALSE),VLOOKUP(D4996,'Routes and Directions'!$A$2:$D$283,4,FALSE))</f>
        <v>WB</v>
      </c>
      <c r="G4996" s="646" t="s">
        <v>118</v>
      </c>
      <c r="H4996" s="646">
        <v>41.124000000000002</v>
      </c>
      <c r="I4996" s="646">
        <v>41.569000000000003</v>
      </c>
      <c r="K4996" s="646">
        <v>49.725000000000001</v>
      </c>
      <c r="L4996" s="646">
        <v>50.17</v>
      </c>
      <c r="M4996" s="646" t="s">
        <v>121</v>
      </c>
      <c r="N4996" s="657" t="s">
        <v>115</v>
      </c>
      <c r="O4996" s="646" t="s">
        <v>595</v>
      </c>
    </row>
    <row r="4997" spans="1:15">
      <c r="A4997" s="647">
        <v>4996</v>
      </c>
      <c r="B4997" s="647">
        <v>11800</v>
      </c>
      <c r="C4997" s="646" t="s">
        <v>215</v>
      </c>
      <c r="D4997" s="646">
        <v>132</v>
      </c>
      <c r="F4997" s="654" t="str">
        <f>IF(M4997="R",VLOOKUP(D4997,'Routes and Directions'!$A$2:$D$283,3,FALSE),VLOOKUP(D4997,'Routes and Directions'!$A$2:$D$283,4,FALSE))</f>
        <v>WB</v>
      </c>
      <c r="H4997" s="646">
        <v>41.607999999999997</v>
      </c>
      <c r="I4997" s="646">
        <v>43.63</v>
      </c>
      <c r="K4997" s="646">
        <v>50.17</v>
      </c>
      <c r="L4997" s="646">
        <v>52.192</v>
      </c>
      <c r="M4997" s="646" t="s">
        <v>121</v>
      </c>
      <c r="N4997" s="657" t="s">
        <v>115</v>
      </c>
      <c r="O4997" s="646" t="s">
        <v>595</v>
      </c>
    </row>
    <row r="4998" spans="1:15">
      <c r="A4998" s="647">
        <v>4997</v>
      </c>
      <c r="B4998" s="647">
        <v>11920</v>
      </c>
      <c r="C4998" s="646" t="s">
        <v>215</v>
      </c>
      <c r="D4998" s="646">
        <v>132</v>
      </c>
      <c r="F4998" s="654" t="str">
        <f>IF(M4998="R",VLOOKUP(D4998,'Routes and Directions'!$A$2:$D$283,3,FALSE),VLOOKUP(D4998,'Routes and Directions'!$A$2:$D$283,4,FALSE))</f>
        <v>WB</v>
      </c>
      <c r="G4998" s="646" t="s">
        <v>118</v>
      </c>
      <c r="H4998" s="646">
        <v>43.63</v>
      </c>
      <c r="I4998" s="646">
        <v>44.17</v>
      </c>
      <c r="K4998" s="646">
        <v>52.192</v>
      </c>
      <c r="L4998" s="646">
        <v>52.731999999999999</v>
      </c>
      <c r="M4998" s="646" t="s">
        <v>121</v>
      </c>
      <c r="N4998" s="657" t="s">
        <v>115</v>
      </c>
      <c r="O4998" s="646" t="s">
        <v>595</v>
      </c>
    </row>
    <row r="4999" spans="1:15">
      <c r="A4999" s="647">
        <v>4998</v>
      </c>
      <c r="B4999" s="647">
        <v>11970</v>
      </c>
      <c r="C4999" s="646" t="s">
        <v>215</v>
      </c>
      <c r="D4999" s="646">
        <v>132</v>
      </c>
      <c r="F4999" s="654" t="str">
        <f>IF(M4999="R",VLOOKUP(D4999,'Routes and Directions'!$A$2:$D$283,3,FALSE),VLOOKUP(D4999,'Routes and Directions'!$A$2:$D$283,4,FALSE))</f>
        <v>WB</v>
      </c>
      <c r="H4999" s="646">
        <v>44.17</v>
      </c>
      <c r="I4999" s="646">
        <v>51.006</v>
      </c>
      <c r="K4999" s="646">
        <v>52.731999999999999</v>
      </c>
      <c r="L4999" s="646">
        <v>59.567999999999998</v>
      </c>
      <c r="M4999" s="646" t="s">
        <v>121</v>
      </c>
      <c r="N4999" s="657" t="s">
        <v>115</v>
      </c>
      <c r="O4999" s="646" t="s">
        <v>595</v>
      </c>
    </row>
    <row r="5000" spans="1:15">
      <c r="A5000" s="647">
        <v>4999</v>
      </c>
      <c r="B5000" s="647">
        <v>12800</v>
      </c>
      <c r="C5000" s="646" t="s">
        <v>216</v>
      </c>
      <c r="D5000" s="646">
        <v>132</v>
      </c>
      <c r="F5000" s="654" t="str">
        <f>IF(M5000="R",VLOOKUP(D5000,'Routes and Directions'!$A$2:$D$283,3,FALSE),VLOOKUP(D5000,'Routes and Directions'!$A$2:$D$283,4,FALSE))</f>
        <v>WB</v>
      </c>
      <c r="H5000" s="646">
        <v>0</v>
      </c>
      <c r="I5000" s="646">
        <v>0.40100000000000002</v>
      </c>
      <c r="K5000" s="646">
        <v>59.567999999999998</v>
      </c>
      <c r="L5000" s="646">
        <v>59.969000000000001</v>
      </c>
      <c r="M5000" s="646" t="s">
        <v>121</v>
      </c>
      <c r="N5000" s="657" t="s">
        <v>115</v>
      </c>
      <c r="O5000" s="646" t="s">
        <v>595</v>
      </c>
    </row>
    <row r="5001" spans="1:15">
      <c r="A5001" s="647">
        <v>5000</v>
      </c>
      <c r="B5001" s="647">
        <v>12850</v>
      </c>
      <c r="C5001" s="646" t="s">
        <v>216</v>
      </c>
      <c r="D5001" s="646">
        <v>132</v>
      </c>
      <c r="F5001" s="654" t="str">
        <f>IF(M5001="R",VLOOKUP(D5001,'Routes and Directions'!$A$2:$D$283,3,FALSE),VLOOKUP(D5001,'Routes and Directions'!$A$2:$D$283,4,FALSE))</f>
        <v>WB</v>
      </c>
      <c r="G5001" s="646" t="s">
        <v>118</v>
      </c>
      <c r="H5001" s="646">
        <v>0.40100000000000002</v>
      </c>
      <c r="I5001" s="646">
        <v>0.46</v>
      </c>
      <c r="K5001" s="646">
        <v>59.969000000000001</v>
      </c>
      <c r="L5001" s="646">
        <v>60.027999999999999</v>
      </c>
      <c r="M5001" s="646" t="s">
        <v>121</v>
      </c>
      <c r="N5001" s="657" t="s">
        <v>115</v>
      </c>
      <c r="O5001" s="646" t="s">
        <v>595</v>
      </c>
    </row>
    <row r="5002" spans="1:15">
      <c r="A5002" s="647">
        <v>5001</v>
      </c>
      <c r="B5002" s="647">
        <v>12900</v>
      </c>
      <c r="C5002" s="646" t="s">
        <v>201</v>
      </c>
      <c r="D5002" s="646">
        <v>132</v>
      </c>
      <c r="F5002" s="654" t="str">
        <f>IF(M5002="R",VLOOKUP(D5002,'Routes and Directions'!$A$2:$D$283,3,FALSE),VLOOKUP(D5002,'Routes and Directions'!$A$2:$D$283,4,FALSE))</f>
        <v>WB</v>
      </c>
      <c r="G5002" s="646" t="s">
        <v>118</v>
      </c>
      <c r="H5002" s="646">
        <v>0.46</v>
      </c>
      <c r="I5002" s="646">
        <v>3.3660000000000001</v>
      </c>
      <c r="K5002" s="646">
        <v>60.027999999999999</v>
      </c>
      <c r="L5002" s="646">
        <v>62.933999999999997</v>
      </c>
      <c r="M5002" s="646" t="s">
        <v>121</v>
      </c>
      <c r="N5002" s="657" t="s">
        <v>115</v>
      </c>
      <c r="O5002" s="646" t="s">
        <v>595</v>
      </c>
    </row>
    <row r="5003" spans="1:15">
      <c r="A5003" s="647">
        <v>5002</v>
      </c>
      <c r="B5003" s="647">
        <v>13000</v>
      </c>
      <c r="C5003" s="646" t="s">
        <v>201</v>
      </c>
      <c r="D5003" s="646">
        <v>132</v>
      </c>
      <c r="F5003" s="654" t="str">
        <f>IF(M5003="R",VLOOKUP(D5003,'Routes and Directions'!$A$2:$D$283,3,FALSE),VLOOKUP(D5003,'Routes and Directions'!$A$2:$D$283,4,FALSE))</f>
        <v>WB</v>
      </c>
      <c r="H5003" s="646">
        <v>3.379</v>
      </c>
      <c r="I5003" s="646">
        <v>3.774</v>
      </c>
      <c r="K5003" s="646">
        <v>62.933999999999997</v>
      </c>
      <c r="L5003" s="646">
        <v>63.329000000000001</v>
      </c>
      <c r="M5003" s="646" t="s">
        <v>121</v>
      </c>
      <c r="N5003" s="657" t="s">
        <v>115</v>
      </c>
      <c r="O5003" s="646" t="s">
        <v>595</v>
      </c>
    </row>
    <row r="5004" spans="1:15">
      <c r="A5004" s="647">
        <v>5003</v>
      </c>
      <c r="B5004" s="647">
        <v>13100</v>
      </c>
      <c r="C5004" s="646" t="s">
        <v>216</v>
      </c>
      <c r="D5004" s="646">
        <v>132</v>
      </c>
      <c r="F5004" s="654" t="str">
        <f>IF(M5004="R",VLOOKUP(D5004,'Routes and Directions'!$A$2:$D$283,3,FALSE),VLOOKUP(D5004,'Routes and Directions'!$A$2:$D$283,4,FALSE))</f>
        <v>WB</v>
      </c>
      <c r="H5004" s="646">
        <v>3.774</v>
      </c>
      <c r="I5004" s="646">
        <v>4.4050000000000002</v>
      </c>
      <c r="K5004" s="646">
        <v>63.329000000000001</v>
      </c>
      <c r="L5004" s="646">
        <v>63.96</v>
      </c>
      <c r="M5004" s="646" t="s">
        <v>121</v>
      </c>
      <c r="N5004" s="657" t="s">
        <v>115</v>
      </c>
      <c r="O5004" s="646" t="s">
        <v>595</v>
      </c>
    </row>
    <row r="5005" spans="1:15">
      <c r="A5005" s="647">
        <v>5004</v>
      </c>
      <c r="B5005" s="647">
        <v>13200</v>
      </c>
      <c r="C5005" s="646" t="s">
        <v>216</v>
      </c>
      <c r="D5005" s="646">
        <v>132</v>
      </c>
      <c r="F5005" s="654" t="str">
        <f>IF(M5005="R",VLOOKUP(D5005,'Routes and Directions'!$A$2:$D$283,3,FALSE),VLOOKUP(D5005,'Routes and Directions'!$A$2:$D$283,4,FALSE))</f>
        <v>WB</v>
      </c>
      <c r="G5005" s="646" t="s">
        <v>118</v>
      </c>
      <c r="H5005" s="646">
        <v>4.4050000000000002</v>
      </c>
      <c r="I5005" s="646">
        <v>5.9960000000000004</v>
      </c>
      <c r="K5005" s="646">
        <v>63.96</v>
      </c>
      <c r="L5005" s="646">
        <v>65.551000000000002</v>
      </c>
      <c r="M5005" s="646" t="s">
        <v>121</v>
      </c>
      <c r="N5005" s="657" t="s">
        <v>115</v>
      </c>
      <c r="O5005" s="646" t="s">
        <v>595</v>
      </c>
    </row>
    <row r="5006" spans="1:15">
      <c r="A5006" s="647">
        <v>5005</v>
      </c>
      <c r="B5006" s="647">
        <v>13400</v>
      </c>
      <c r="C5006" s="646" t="s">
        <v>216</v>
      </c>
      <c r="D5006" s="646">
        <v>132</v>
      </c>
      <c r="F5006" s="654" t="str">
        <f>IF(M5006="R",VLOOKUP(D5006,'Routes and Directions'!$A$2:$D$283,3,FALSE),VLOOKUP(D5006,'Routes and Directions'!$A$2:$D$283,4,FALSE))</f>
        <v>WB</v>
      </c>
      <c r="H5006" s="646">
        <v>5.8730000000000002</v>
      </c>
      <c r="I5006" s="646">
        <v>7.1479999999999997</v>
      </c>
      <c r="K5006" s="646">
        <v>65.551000000000002</v>
      </c>
      <c r="L5006" s="646">
        <v>66.825999999999993</v>
      </c>
      <c r="M5006" s="646" t="s">
        <v>121</v>
      </c>
      <c r="N5006" s="657" t="s">
        <v>115</v>
      </c>
      <c r="O5006" s="646" t="s">
        <v>595</v>
      </c>
    </row>
    <row r="5007" spans="1:15">
      <c r="A5007" s="647">
        <v>5006</v>
      </c>
      <c r="B5007" s="647">
        <v>13600</v>
      </c>
      <c r="C5007" s="646" t="s">
        <v>216</v>
      </c>
      <c r="D5007" s="646">
        <v>132</v>
      </c>
      <c r="F5007" s="654" t="str">
        <f>IF(M5007="R",VLOOKUP(D5007,'Routes and Directions'!$A$2:$D$283,3,FALSE),VLOOKUP(D5007,'Routes and Directions'!$A$2:$D$283,4,FALSE))</f>
        <v>WB</v>
      </c>
      <c r="G5007" s="646" t="s">
        <v>118</v>
      </c>
      <c r="H5007" s="646">
        <v>7.1479999999999997</v>
      </c>
      <c r="I5007" s="646">
        <v>7.6360000000000001</v>
      </c>
      <c r="K5007" s="646">
        <v>66.825999999999993</v>
      </c>
      <c r="L5007" s="646">
        <v>67.313999999999993</v>
      </c>
      <c r="M5007" s="646" t="s">
        <v>121</v>
      </c>
      <c r="N5007" s="657" t="s">
        <v>115</v>
      </c>
      <c r="O5007" s="646" t="s">
        <v>595</v>
      </c>
    </row>
    <row r="5008" spans="1:15">
      <c r="A5008" s="647">
        <v>5007</v>
      </c>
      <c r="B5008" s="647">
        <v>13800</v>
      </c>
      <c r="C5008" s="646" t="s">
        <v>201</v>
      </c>
      <c r="D5008" s="646">
        <v>132</v>
      </c>
      <c r="F5008" s="654" t="str">
        <f>IF(M5008="R",VLOOKUP(D5008,'Routes and Directions'!$A$2:$D$283,3,FALSE),VLOOKUP(D5008,'Routes and Directions'!$A$2:$D$283,4,FALSE))</f>
        <v>WB</v>
      </c>
      <c r="G5008" s="646" t="s">
        <v>118</v>
      </c>
      <c r="H5008" s="646">
        <v>7.6360000000000001</v>
      </c>
      <c r="I5008" s="646">
        <v>12.532999999999999</v>
      </c>
      <c r="K5008" s="646">
        <v>67.313999999999993</v>
      </c>
      <c r="L5008" s="646">
        <v>72.210999999999999</v>
      </c>
      <c r="M5008" s="646" t="s">
        <v>121</v>
      </c>
      <c r="N5008" s="657" t="s">
        <v>115</v>
      </c>
      <c r="O5008" s="646" t="s">
        <v>595</v>
      </c>
    </row>
    <row r="5009" spans="1:15">
      <c r="A5009" s="647">
        <v>5008</v>
      </c>
      <c r="B5009" s="647">
        <v>15200</v>
      </c>
      <c r="C5009" s="646" t="s">
        <v>201</v>
      </c>
      <c r="D5009" s="646">
        <v>132</v>
      </c>
      <c r="F5009" s="654" t="str">
        <f>IF(M5009="R",VLOOKUP(D5009,'Routes and Directions'!$A$2:$D$283,3,FALSE),VLOOKUP(D5009,'Routes and Directions'!$A$2:$D$283,4,FALSE))</f>
        <v>WB</v>
      </c>
      <c r="H5009" s="646">
        <v>14.590999999999999</v>
      </c>
      <c r="I5009" s="646">
        <v>18.745999999999999</v>
      </c>
      <c r="K5009" s="646">
        <v>72.210999999999999</v>
      </c>
      <c r="L5009" s="646">
        <v>76.366</v>
      </c>
      <c r="M5009" s="646" t="s">
        <v>121</v>
      </c>
      <c r="N5009" s="657" t="s">
        <v>115</v>
      </c>
      <c r="O5009" s="646" t="s">
        <v>595</v>
      </c>
    </row>
    <row r="5010" spans="1:15">
      <c r="A5010" s="647">
        <v>5009</v>
      </c>
      <c r="B5010" s="647">
        <v>100</v>
      </c>
      <c r="C5010" s="646" t="s">
        <v>221</v>
      </c>
      <c r="D5010" s="646">
        <v>133</v>
      </c>
      <c r="F5010" s="654" t="str">
        <f>IF(M5010="R",VLOOKUP(D5010,'Routes and Directions'!$A$2:$D$283,3,FALSE),VLOOKUP(D5010,'Routes and Directions'!$A$2:$D$283,4,FALSE))</f>
        <v>NB</v>
      </c>
      <c r="H5010" s="646">
        <v>0</v>
      </c>
      <c r="I5010" s="646">
        <v>0.23</v>
      </c>
      <c r="K5010" s="646">
        <v>0</v>
      </c>
      <c r="L5010" s="646">
        <v>0.23</v>
      </c>
      <c r="M5010" s="646" t="s">
        <v>118</v>
      </c>
      <c r="N5010" s="657" t="s">
        <v>115</v>
      </c>
      <c r="O5010" s="646" t="s">
        <v>596</v>
      </c>
    </row>
    <row r="5011" spans="1:15">
      <c r="A5011" s="647">
        <v>5010</v>
      </c>
      <c r="B5011" s="647">
        <v>100</v>
      </c>
      <c r="C5011" s="646" t="s">
        <v>221</v>
      </c>
      <c r="D5011" s="646">
        <v>133</v>
      </c>
      <c r="F5011" s="654" t="str">
        <f>IF(M5011="R",VLOOKUP(D5011,'Routes and Directions'!$A$2:$D$283,3,FALSE),VLOOKUP(D5011,'Routes and Directions'!$A$2:$D$283,4,FALSE))</f>
        <v>NB</v>
      </c>
      <c r="H5011" s="646">
        <v>0.23</v>
      </c>
      <c r="I5011" s="646">
        <v>3.4159999999999999</v>
      </c>
      <c r="K5011" s="646">
        <v>0.23</v>
      </c>
      <c r="L5011" s="646">
        <v>3.4159999999999999</v>
      </c>
      <c r="M5011" s="646" t="s">
        <v>118</v>
      </c>
      <c r="N5011" s="657" t="s">
        <v>123</v>
      </c>
      <c r="O5011" s="646" t="s">
        <v>596</v>
      </c>
    </row>
    <row r="5012" spans="1:15">
      <c r="A5012" s="647">
        <v>5011</v>
      </c>
      <c r="B5012" s="647">
        <v>100</v>
      </c>
      <c r="C5012" s="646" t="s">
        <v>221</v>
      </c>
      <c r="D5012" s="646">
        <v>133</v>
      </c>
      <c r="F5012" s="654" t="str">
        <f>IF(M5012="R",VLOOKUP(D5012,'Routes and Directions'!$A$2:$D$283,3,FALSE),VLOOKUP(D5012,'Routes and Directions'!$A$2:$D$283,4,FALSE))</f>
        <v>NB</v>
      </c>
      <c r="H5012" s="646">
        <v>3.4159999999999999</v>
      </c>
      <c r="I5012" s="646">
        <v>3.8</v>
      </c>
      <c r="K5012" s="646">
        <v>3.4159999999999999</v>
      </c>
      <c r="L5012" s="646">
        <v>3.8</v>
      </c>
      <c r="M5012" s="646" t="s">
        <v>118</v>
      </c>
      <c r="N5012" s="657" t="s">
        <v>115</v>
      </c>
      <c r="O5012" s="646" t="s">
        <v>596</v>
      </c>
    </row>
    <row r="5013" spans="1:15">
      <c r="A5013" s="647">
        <v>5012</v>
      </c>
      <c r="B5013" s="647">
        <v>1100</v>
      </c>
      <c r="C5013" s="646" t="s">
        <v>221</v>
      </c>
      <c r="D5013" s="646">
        <v>133</v>
      </c>
      <c r="F5013" s="654" t="str">
        <f>IF(M5013="R",VLOOKUP(D5013,'Routes and Directions'!$A$2:$D$283,3,FALSE),VLOOKUP(D5013,'Routes and Directions'!$A$2:$D$283,4,FALSE))</f>
        <v>NB</v>
      </c>
      <c r="G5013" s="646" t="s">
        <v>118</v>
      </c>
      <c r="H5013" s="646">
        <v>3.8</v>
      </c>
      <c r="I5013" s="646">
        <v>3.9039999999999999</v>
      </c>
      <c r="K5013" s="646">
        <v>3.8</v>
      </c>
      <c r="L5013" s="646">
        <v>3.9039999999999999</v>
      </c>
      <c r="M5013" s="646" t="s">
        <v>118</v>
      </c>
      <c r="N5013" s="657" t="s">
        <v>115</v>
      </c>
      <c r="O5013" s="646" t="s">
        <v>596</v>
      </c>
    </row>
    <row r="5014" spans="1:15">
      <c r="A5014" s="647">
        <v>5013</v>
      </c>
      <c r="B5014" s="647">
        <v>1100</v>
      </c>
      <c r="C5014" s="646" t="s">
        <v>221</v>
      </c>
      <c r="D5014" s="646">
        <v>133</v>
      </c>
      <c r="F5014" s="654" t="str">
        <f>IF(M5014="R",VLOOKUP(D5014,'Routes and Directions'!$A$2:$D$283,3,FALSE),VLOOKUP(D5014,'Routes and Directions'!$A$2:$D$283,4,FALSE))</f>
        <v>NB</v>
      </c>
      <c r="G5014" s="646" t="s">
        <v>118</v>
      </c>
      <c r="H5014" s="646">
        <v>3.9039999999999999</v>
      </c>
      <c r="I5014" s="646">
        <v>4.3109999999999999</v>
      </c>
      <c r="K5014" s="646">
        <v>3.9039999999999999</v>
      </c>
      <c r="L5014" s="646">
        <v>4.3109999999999999</v>
      </c>
      <c r="M5014" s="646" t="s">
        <v>118</v>
      </c>
      <c r="N5014" s="657" t="s">
        <v>123</v>
      </c>
      <c r="O5014" s="646" t="s">
        <v>596</v>
      </c>
    </row>
    <row r="5015" spans="1:15">
      <c r="A5015" s="647">
        <v>5014</v>
      </c>
      <c r="B5015" s="647">
        <v>1200</v>
      </c>
      <c r="C5015" s="646" t="s">
        <v>221</v>
      </c>
      <c r="D5015" s="646">
        <v>133</v>
      </c>
      <c r="F5015" s="654" t="str">
        <f>IF(M5015="R",VLOOKUP(D5015,'Routes and Directions'!$A$2:$D$283,3,FALSE),VLOOKUP(D5015,'Routes and Directions'!$A$2:$D$283,4,FALSE))</f>
        <v>NB</v>
      </c>
      <c r="H5015" s="646">
        <v>4.3019999999999996</v>
      </c>
      <c r="I5015" s="646">
        <v>4.4249999999999998</v>
      </c>
      <c r="K5015" s="646">
        <v>4.3109999999999999</v>
      </c>
      <c r="L5015" s="646">
        <v>4.4340000000000002</v>
      </c>
      <c r="M5015" s="646" t="s">
        <v>118</v>
      </c>
      <c r="N5015" s="657" t="s">
        <v>123</v>
      </c>
      <c r="O5015" s="646" t="s">
        <v>596</v>
      </c>
    </row>
    <row r="5016" spans="1:15">
      <c r="A5016" s="647">
        <v>5015</v>
      </c>
      <c r="B5016" s="647">
        <v>1200</v>
      </c>
      <c r="C5016" s="646" t="s">
        <v>221</v>
      </c>
      <c r="D5016" s="646">
        <v>133</v>
      </c>
      <c r="F5016" s="654" t="str">
        <f>IF(M5016="R",VLOOKUP(D5016,'Routes and Directions'!$A$2:$D$283,3,FALSE),VLOOKUP(D5016,'Routes and Directions'!$A$2:$D$283,4,FALSE))</f>
        <v>NB</v>
      </c>
      <c r="H5016" s="646">
        <v>4.4249999999999998</v>
      </c>
      <c r="I5016" s="646">
        <v>5.0810000000000004</v>
      </c>
      <c r="K5016" s="646">
        <v>4.4340000000000002</v>
      </c>
      <c r="L5016" s="646">
        <v>5.09</v>
      </c>
      <c r="M5016" s="646" t="s">
        <v>118</v>
      </c>
      <c r="N5016" s="657" t="s">
        <v>115</v>
      </c>
      <c r="O5016" s="646" t="s">
        <v>596</v>
      </c>
    </row>
    <row r="5017" spans="1:15">
      <c r="A5017" s="647">
        <v>5016</v>
      </c>
      <c r="B5017" s="647">
        <v>1400</v>
      </c>
      <c r="C5017" s="646" t="s">
        <v>221</v>
      </c>
      <c r="D5017" s="646">
        <v>133</v>
      </c>
      <c r="F5017" s="654" t="str">
        <f>IF(M5017="R",VLOOKUP(D5017,'Routes and Directions'!$A$2:$D$283,3,FALSE),VLOOKUP(D5017,'Routes and Directions'!$A$2:$D$283,4,FALSE))</f>
        <v>NB</v>
      </c>
      <c r="G5017" s="646" t="s">
        <v>118</v>
      </c>
      <c r="H5017" s="646">
        <v>5.0810000000000004</v>
      </c>
      <c r="I5017" s="646">
        <v>5.343</v>
      </c>
      <c r="K5017" s="646">
        <v>5.09</v>
      </c>
      <c r="L5017" s="646">
        <v>5.3520000000000003</v>
      </c>
      <c r="M5017" s="646" t="s">
        <v>118</v>
      </c>
      <c r="N5017" s="657" t="s">
        <v>115</v>
      </c>
      <c r="O5017" s="646" t="s">
        <v>596</v>
      </c>
    </row>
    <row r="5018" spans="1:15">
      <c r="A5018" s="647">
        <v>5017</v>
      </c>
      <c r="B5018" s="647">
        <v>1600</v>
      </c>
      <c r="C5018" s="646" t="s">
        <v>221</v>
      </c>
      <c r="D5018" s="646">
        <v>133</v>
      </c>
      <c r="F5018" s="654" t="str">
        <f>IF(M5018="R",VLOOKUP(D5018,'Routes and Directions'!$A$2:$D$283,3,FALSE),VLOOKUP(D5018,'Routes and Directions'!$A$2:$D$283,4,FALSE))</f>
        <v>NB</v>
      </c>
      <c r="H5018" s="646">
        <v>5.3609999999999998</v>
      </c>
      <c r="I5018" s="646">
        <v>6.37</v>
      </c>
      <c r="K5018" s="646">
        <v>5.3520000000000003</v>
      </c>
      <c r="L5018" s="646">
        <v>6.3609999999999998</v>
      </c>
      <c r="M5018" s="646" t="s">
        <v>118</v>
      </c>
      <c r="N5018" s="657" t="s">
        <v>115</v>
      </c>
      <c r="O5018" s="646" t="s">
        <v>596</v>
      </c>
    </row>
    <row r="5019" spans="1:15">
      <c r="A5019" s="647">
        <v>5018</v>
      </c>
      <c r="B5019" s="647">
        <v>1600</v>
      </c>
      <c r="C5019" s="646" t="s">
        <v>221</v>
      </c>
      <c r="D5019" s="646">
        <v>133</v>
      </c>
      <c r="F5019" s="654" t="str">
        <f>IF(M5019="R",VLOOKUP(D5019,'Routes and Directions'!$A$2:$D$283,3,FALSE),VLOOKUP(D5019,'Routes and Directions'!$A$2:$D$283,4,FALSE))</f>
        <v>NB</v>
      </c>
      <c r="H5019" s="646">
        <v>6.37</v>
      </c>
      <c r="I5019" s="646">
        <v>6.7350000000000003</v>
      </c>
      <c r="K5019" s="646">
        <v>6.3609999999999998</v>
      </c>
      <c r="L5019" s="646">
        <v>6.726</v>
      </c>
      <c r="M5019" s="646" t="s">
        <v>118</v>
      </c>
      <c r="N5019" s="657" t="s">
        <v>123</v>
      </c>
      <c r="O5019" s="646" t="s">
        <v>596</v>
      </c>
    </row>
    <row r="5020" spans="1:15">
      <c r="A5020" s="647">
        <v>5019</v>
      </c>
      <c r="B5020" s="647">
        <v>1600</v>
      </c>
      <c r="C5020" s="646" t="s">
        <v>221</v>
      </c>
      <c r="D5020" s="646">
        <v>133</v>
      </c>
      <c r="F5020" s="654" t="str">
        <f>IF(M5020="R",VLOOKUP(D5020,'Routes and Directions'!$A$2:$D$283,3,FALSE),VLOOKUP(D5020,'Routes and Directions'!$A$2:$D$283,4,FALSE))</f>
        <v>NB</v>
      </c>
      <c r="H5020" s="646">
        <v>6.7350000000000003</v>
      </c>
      <c r="I5020" s="646">
        <v>7.7839999999999998</v>
      </c>
      <c r="K5020" s="646">
        <v>6.726</v>
      </c>
      <c r="L5020" s="646">
        <v>7.7750000000000004</v>
      </c>
      <c r="M5020" s="646" t="s">
        <v>118</v>
      </c>
      <c r="N5020" s="657" t="s">
        <v>115</v>
      </c>
      <c r="O5020" s="646" t="s">
        <v>596</v>
      </c>
    </row>
    <row r="5021" spans="1:15">
      <c r="A5021" s="647">
        <v>5020</v>
      </c>
      <c r="B5021" s="647">
        <v>1900</v>
      </c>
      <c r="C5021" s="646" t="s">
        <v>221</v>
      </c>
      <c r="D5021" s="646">
        <v>133</v>
      </c>
      <c r="F5021" s="654" t="str">
        <f>IF(M5021="R",VLOOKUP(D5021,'Routes and Directions'!$A$2:$D$283,3,FALSE),VLOOKUP(D5021,'Routes and Directions'!$A$2:$D$283,4,FALSE))</f>
        <v>NB</v>
      </c>
      <c r="G5021" s="646" t="s">
        <v>122</v>
      </c>
      <c r="H5021" s="646">
        <v>7.7839999999999998</v>
      </c>
      <c r="I5021" s="646">
        <v>8.08</v>
      </c>
      <c r="K5021" s="646">
        <v>7.7750000000000004</v>
      </c>
      <c r="L5021" s="646">
        <v>8.0709999999999997</v>
      </c>
      <c r="M5021" s="646" t="s">
        <v>118</v>
      </c>
      <c r="N5021" s="657" t="s">
        <v>123</v>
      </c>
      <c r="O5021" s="646" t="s">
        <v>596</v>
      </c>
    </row>
    <row r="5022" spans="1:15">
      <c r="A5022" s="647">
        <v>5021</v>
      </c>
      <c r="B5022" s="647">
        <v>2400</v>
      </c>
      <c r="C5022" s="646" t="s">
        <v>221</v>
      </c>
      <c r="D5022" s="646">
        <v>133</v>
      </c>
      <c r="F5022" s="654" t="str">
        <f>IF(M5022="R",VLOOKUP(D5022,'Routes and Directions'!$A$2:$D$283,3,FALSE),VLOOKUP(D5022,'Routes and Directions'!$A$2:$D$283,4,FALSE))</f>
        <v>NB</v>
      </c>
      <c r="H5022" s="646">
        <v>8.08</v>
      </c>
      <c r="I5022" s="646">
        <v>9.1839999999999993</v>
      </c>
      <c r="K5022" s="646">
        <v>8.0709999999999997</v>
      </c>
      <c r="L5022" s="646">
        <v>9.1750000000000007</v>
      </c>
      <c r="M5022" s="646" t="s">
        <v>118</v>
      </c>
      <c r="N5022" s="657" t="s">
        <v>123</v>
      </c>
      <c r="O5022" s="646" t="s">
        <v>596</v>
      </c>
    </row>
    <row r="5023" spans="1:15">
      <c r="A5023" s="647">
        <v>5022</v>
      </c>
      <c r="B5023" s="647">
        <v>3950</v>
      </c>
      <c r="C5023" s="646" t="s">
        <v>221</v>
      </c>
      <c r="D5023" s="646">
        <v>133</v>
      </c>
      <c r="F5023" s="654" t="str">
        <f>IF(M5023="R",VLOOKUP(D5023,'Routes and Directions'!$A$2:$D$283,3,FALSE),VLOOKUP(D5023,'Routes and Directions'!$A$2:$D$283,4,FALSE))</f>
        <v>NB</v>
      </c>
      <c r="G5023" s="646" t="s">
        <v>119</v>
      </c>
      <c r="H5023" s="646">
        <v>9.1839999999999993</v>
      </c>
      <c r="I5023" s="646">
        <v>9.5250000000000004</v>
      </c>
      <c r="K5023" s="646">
        <v>9.1750000000000007</v>
      </c>
      <c r="L5023" s="646">
        <v>9.516</v>
      </c>
      <c r="M5023" s="646" t="s">
        <v>118</v>
      </c>
      <c r="N5023" s="657" t="s">
        <v>123</v>
      </c>
      <c r="O5023" s="646" t="s">
        <v>596</v>
      </c>
    </row>
    <row r="5024" spans="1:15">
      <c r="A5024" s="647">
        <v>5023</v>
      </c>
      <c r="B5024" s="647">
        <v>10000</v>
      </c>
      <c r="C5024" s="646" t="s">
        <v>221</v>
      </c>
      <c r="D5024" s="646">
        <v>133</v>
      </c>
      <c r="F5024" s="654" t="str">
        <f>IF(M5024="R",VLOOKUP(D5024,'Routes and Directions'!$A$2:$D$283,3,FALSE),VLOOKUP(D5024,'Routes and Directions'!$A$2:$D$283,4,FALSE))</f>
        <v>NB</v>
      </c>
      <c r="H5024" s="646">
        <v>9.5250000000000004</v>
      </c>
      <c r="I5024" s="646">
        <v>13.644</v>
      </c>
      <c r="K5024" s="646">
        <v>9.516</v>
      </c>
      <c r="L5024" s="646">
        <v>13.635</v>
      </c>
      <c r="M5024" s="646" t="s">
        <v>118</v>
      </c>
      <c r="N5024" s="657" t="s">
        <v>123</v>
      </c>
      <c r="O5024" s="646" t="s">
        <v>596</v>
      </c>
    </row>
    <row r="5025" spans="1:15">
      <c r="A5025" s="647">
        <v>5024</v>
      </c>
      <c r="B5025" s="647">
        <v>100</v>
      </c>
      <c r="C5025" s="646" t="s">
        <v>221</v>
      </c>
      <c r="D5025" s="646">
        <v>133</v>
      </c>
      <c r="F5025" s="654" t="str">
        <f>IF(M5025="R",VLOOKUP(D5025,'Routes and Directions'!$A$2:$D$283,3,FALSE),VLOOKUP(D5025,'Routes and Directions'!$A$2:$D$283,4,FALSE))</f>
        <v>SB</v>
      </c>
      <c r="H5025" s="646">
        <v>0</v>
      </c>
      <c r="I5025" s="646">
        <v>0.23</v>
      </c>
      <c r="K5025" s="646">
        <v>0</v>
      </c>
      <c r="L5025" s="646">
        <v>0.23</v>
      </c>
      <c r="M5025" s="646" t="s">
        <v>121</v>
      </c>
      <c r="N5025" s="657" t="s">
        <v>115</v>
      </c>
      <c r="O5025" s="646" t="s">
        <v>597</v>
      </c>
    </row>
    <row r="5026" spans="1:15">
      <c r="A5026" s="647">
        <v>5025</v>
      </c>
      <c r="B5026" s="647">
        <v>100</v>
      </c>
      <c r="C5026" s="646" t="s">
        <v>221</v>
      </c>
      <c r="D5026" s="646">
        <v>133</v>
      </c>
      <c r="F5026" s="654" t="str">
        <f>IF(M5026="R",VLOOKUP(D5026,'Routes and Directions'!$A$2:$D$283,3,FALSE),VLOOKUP(D5026,'Routes and Directions'!$A$2:$D$283,4,FALSE))</f>
        <v>SB</v>
      </c>
      <c r="H5026" s="646">
        <v>0.23</v>
      </c>
      <c r="I5026" s="646">
        <v>3.4159999999999999</v>
      </c>
      <c r="K5026" s="646">
        <v>0.23</v>
      </c>
      <c r="L5026" s="646">
        <v>3.4159999999999999</v>
      </c>
      <c r="M5026" s="646" t="s">
        <v>121</v>
      </c>
      <c r="N5026" s="657" t="s">
        <v>123</v>
      </c>
      <c r="O5026" s="646" t="s">
        <v>597</v>
      </c>
    </row>
    <row r="5027" spans="1:15">
      <c r="A5027" s="647">
        <v>5026</v>
      </c>
      <c r="B5027" s="647">
        <v>100</v>
      </c>
      <c r="C5027" s="646" t="s">
        <v>221</v>
      </c>
      <c r="D5027" s="646">
        <v>133</v>
      </c>
      <c r="F5027" s="654" t="str">
        <f>IF(M5027="R",VLOOKUP(D5027,'Routes and Directions'!$A$2:$D$283,3,FALSE),VLOOKUP(D5027,'Routes and Directions'!$A$2:$D$283,4,FALSE))</f>
        <v>SB</v>
      </c>
      <c r="H5027" s="646">
        <v>3.4159999999999999</v>
      </c>
      <c r="I5027" s="646">
        <v>3.8</v>
      </c>
      <c r="K5027" s="646">
        <v>3.4159999999999999</v>
      </c>
      <c r="L5027" s="646">
        <v>3.8</v>
      </c>
      <c r="M5027" s="646" t="s">
        <v>121</v>
      </c>
      <c r="N5027" s="657" t="s">
        <v>115</v>
      </c>
      <c r="O5027" s="646" t="s">
        <v>597</v>
      </c>
    </row>
    <row r="5028" spans="1:15">
      <c r="A5028" s="647">
        <v>5027</v>
      </c>
      <c r="B5028" s="647">
        <v>1100</v>
      </c>
      <c r="C5028" s="646" t="s">
        <v>221</v>
      </c>
      <c r="D5028" s="646">
        <v>133</v>
      </c>
      <c r="F5028" s="654" t="str">
        <f>IF(M5028="R",VLOOKUP(D5028,'Routes and Directions'!$A$2:$D$283,3,FALSE),VLOOKUP(D5028,'Routes and Directions'!$A$2:$D$283,4,FALSE))</f>
        <v>SB</v>
      </c>
      <c r="G5028" s="646" t="s">
        <v>118</v>
      </c>
      <c r="H5028" s="646">
        <v>3.8</v>
      </c>
      <c r="I5028" s="646">
        <v>3.9039999999999999</v>
      </c>
      <c r="K5028" s="646">
        <v>3.8</v>
      </c>
      <c r="L5028" s="646">
        <v>3.9039999999999999</v>
      </c>
      <c r="M5028" s="646" t="s">
        <v>121</v>
      </c>
      <c r="N5028" s="657" t="s">
        <v>115</v>
      </c>
      <c r="O5028" s="646" t="s">
        <v>597</v>
      </c>
    </row>
    <row r="5029" spans="1:15">
      <c r="A5029" s="647">
        <v>5028</v>
      </c>
      <c r="B5029" s="647">
        <v>1100</v>
      </c>
      <c r="C5029" s="646" t="s">
        <v>221</v>
      </c>
      <c r="D5029" s="646">
        <v>133</v>
      </c>
      <c r="F5029" s="654" t="str">
        <f>IF(M5029="R",VLOOKUP(D5029,'Routes and Directions'!$A$2:$D$283,3,FALSE),VLOOKUP(D5029,'Routes and Directions'!$A$2:$D$283,4,FALSE))</f>
        <v>SB</v>
      </c>
      <c r="G5029" s="646" t="s">
        <v>118</v>
      </c>
      <c r="H5029" s="646">
        <v>3.9039999999999999</v>
      </c>
      <c r="I5029" s="646">
        <v>4.3109999999999999</v>
      </c>
      <c r="K5029" s="646">
        <v>3.9039999999999999</v>
      </c>
      <c r="L5029" s="646">
        <v>4.3109999999999999</v>
      </c>
      <c r="M5029" s="646" t="s">
        <v>121</v>
      </c>
      <c r="N5029" s="657" t="s">
        <v>123</v>
      </c>
      <c r="O5029" s="646" t="s">
        <v>597</v>
      </c>
    </row>
    <row r="5030" spans="1:15">
      <c r="A5030" s="647">
        <v>5029</v>
      </c>
      <c r="B5030" s="647">
        <v>1200</v>
      </c>
      <c r="C5030" s="646" t="s">
        <v>221</v>
      </c>
      <c r="D5030" s="646">
        <v>133</v>
      </c>
      <c r="F5030" s="654" t="str">
        <f>IF(M5030="R",VLOOKUP(D5030,'Routes and Directions'!$A$2:$D$283,3,FALSE),VLOOKUP(D5030,'Routes and Directions'!$A$2:$D$283,4,FALSE))</f>
        <v>SB</v>
      </c>
      <c r="H5030" s="646">
        <v>4.3019999999999996</v>
      </c>
      <c r="I5030" s="646">
        <v>4.4249999999999998</v>
      </c>
      <c r="K5030" s="646">
        <v>4.3109999999999999</v>
      </c>
      <c r="L5030" s="646">
        <v>4.4340000000000002</v>
      </c>
      <c r="M5030" s="646" t="s">
        <v>121</v>
      </c>
      <c r="N5030" s="657" t="s">
        <v>123</v>
      </c>
      <c r="O5030" s="646" t="s">
        <v>597</v>
      </c>
    </row>
    <row r="5031" spans="1:15">
      <c r="A5031" s="647">
        <v>5030</v>
      </c>
      <c r="B5031" s="647">
        <v>1200</v>
      </c>
      <c r="C5031" s="646" t="s">
        <v>221</v>
      </c>
      <c r="D5031" s="646">
        <v>133</v>
      </c>
      <c r="F5031" s="654" t="str">
        <f>IF(M5031="R",VLOOKUP(D5031,'Routes and Directions'!$A$2:$D$283,3,FALSE),VLOOKUP(D5031,'Routes and Directions'!$A$2:$D$283,4,FALSE))</f>
        <v>SB</v>
      </c>
      <c r="H5031" s="646">
        <v>4.4249999999999998</v>
      </c>
      <c r="I5031" s="646">
        <v>5.0810000000000004</v>
      </c>
      <c r="K5031" s="646">
        <v>4.4340000000000002</v>
      </c>
      <c r="L5031" s="646">
        <v>5.09</v>
      </c>
      <c r="M5031" s="646" t="s">
        <v>121</v>
      </c>
      <c r="N5031" s="657" t="s">
        <v>115</v>
      </c>
      <c r="O5031" s="646" t="s">
        <v>597</v>
      </c>
    </row>
    <row r="5032" spans="1:15">
      <c r="A5032" s="647">
        <v>5031</v>
      </c>
      <c r="B5032" s="647">
        <v>1400</v>
      </c>
      <c r="C5032" s="646" t="s">
        <v>221</v>
      </c>
      <c r="D5032" s="646">
        <v>133</v>
      </c>
      <c r="F5032" s="654" t="str">
        <f>IF(M5032="R",VLOOKUP(D5032,'Routes and Directions'!$A$2:$D$283,3,FALSE),VLOOKUP(D5032,'Routes and Directions'!$A$2:$D$283,4,FALSE))</f>
        <v>SB</v>
      </c>
      <c r="G5032" s="646" t="s">
        <v>118</v>
      </c>
      <c r="H5032" s="646">
        <v>5.0810000000000004</v>
      </c>
      <c r="I5032" s="646">
        <v>5.343</v>
      </c>
      <c r="K5032" s="646">
        <v>5.09</v>
      </c>
      <c r="L5032" s="646">
        <v>5.3520000000000003</v>
      </c>
      <c r="M5032" s="646" t="s">
        <v>121</v>
      </c>
      <c r="N5032" s="657" t="s">
        <v>115</v>
      </c>
      <c r="O5032" s="646" t="s">
        <v>597</v>
      </c>
    </row>
    <row r="5033" spans="1:15">
      <c r="A5033" s="647">
        <v>5032</v>
      </c>
      <c r="B5033" s="647">
        <v>1600</v>
      </c>
      <c r="C5033" s="646" t="s">
        <v>221</v>
      </c>
      <c r="D5033" s="646">
        <v>133</v>
      </c>
      <c r="F5033" s="654" t="str">
        <f>IF(M5033="R",VLOOKUP(D5033,'Routes and Directions'!$A$2:$D$283,3,FALSE),VLOOKUP(D5033,'Routes and Directions'!$A$2:$D$283,4,FALSE))</f>
        <v>SB</v>
      </c>
      <c r="H5033" s="646">
        <v>5.3609999999999998</v>
      </c>
      <c r="I5033" s="646">
        <v>6.37</v>
      </c>
      <c r="K5033" s="646">
        <v>5.3520000000000003</v>
      </c>
      <c r="L5033" s="646">
        <v>6.3609999999999998</v>
      </c>
      <c r="M5033" s="646" t="s">
        <v>121</v>
      </c>
      <c r="N5033" s="657" t="s">
        <v>115</v>
      </c>
      <c r="O5033" s="646" t="s">
        <v>597</v>
      </c>
    </row>
    <row r="5034" spans="1:15">
      <c r="A5034" s="647">
        <v>5033</v>
      </c>
      <c r="B5034" s="647">
        <v>1600</v>
      </c>
      <c r="C5034" s="646" t="s">
        <v>221</v>
      </c>
      <c r="D5034" s="646">
        <v>133</v>
      </c>
      <c r="F5034" s="654" t="str">
        <f>IF(M5034="R",VLOOKUP(D5034,'Routes and Directions'!$A$2:$D$283,3,FALSE),VLOOKUP(D5034,'Routes and Directions'!$A$2:$D$283,4,FALSE))</f>
        <v>SB</v>
      </c>
      <c r="H5034" s="646">
        <v>6.37</v>
      </c>
      <c r="I5034" s="646">
        <v>6.7350000000000003</v>
      </c>
      <c r="K5034" s="646">
        <v>6.3609999999999998</v>
      </c>
      <c r="L5034" s="646">
        <v>6.726</v>
      </c>
      <c r="M5034" s="646" t="s">
        <v>121</v>
      </c>
      <c r="N5034" s="657" t="s">
        <v>123</v>
      </c>
      <c r="O5034" s="646" t="s">
        <v>597</v>
      </c>
    </row>
    <row r="5035" spans="1:15">
      <c r="A5035" s="647">
        <v>5034</v>
      </c>
      <c r="B5035" s="647">
        <v>1600</v>
      </c>
      <c r="C5035" s="646" t="s">
        <v>221</v>
      </c>
      <c r="D5035" s="646">
        <v>133</v>
      </c>
      <c r="F5035" s="654" t="str">
        <f>IF(M5035="R",VLOOKUP(D5035,'Routes and Directions'!$A$2:$D$283,3,FALSE),VLOOKUP(D5035,'Routes and Directions'!$A$2:$D$283,4,FALSE))</f>
        <v>SB</v>
      </c>
      <c r="H5035" s="646">
        <v>6.7350000000000003</v>
      </c>
      <c r="I5035" s="646">
        <v>7.7839999999999998</v>
      </c>
      <c r="K5035" s="646">
        <v>6.726</v>
      </c>
      <c r="L5035" s="646">
        <v>7.7750000000000004</v>
      </c>
      <c r="M5035" s="646" t="s">
        <v>121</v>
      </c>
      <c r="N5035" s="657" t="s">
        <v>115</v>
      </c>
      <c r="O5035" s="646" t="s">
        <v>597</v>
      </c>
    </row>
    <row r="5036" spans="1:15">
      <c r="A5036" s="647">
        <v>5035</v>
      </c>
      <c r="B5036" s="647">
        <v>1900</v>
      </c>
      <c r="C5036" s="646" t="s">
        <v>221</v>
      </c>
      <c r="D5036" s="646">
        <v>133</v>
      </c>
      <c r="F5036" s="654" t="str">
        <f>IF(M5036="R",VLOOKUP(D5036,'Routes and Directions'!$A$2:$D$283,3,FALSE),VLOOKUP(D5036,'Routes and Directions'!$A$2:$D$283,4,FALSE))</f>
        <v>SB</v>
      </c>
      <c r="G5036" s="646" t="s">
        <v>122</v>
      </c>
      <c r="H5036" s="646">
        <v>7.7839999999999998</v>
      </c>
      <c r="I5036" s="646">
        <v>8.08</v>
      </c>
      <c r="K5036" s="646">
        <v>7.7750000000000004</v>
      </c>
      <c r="L5036" s="646">
        <v>8.0709999999999997</v>
      </c>
      <c r="M5036" s="646" t="s">
        <v>121</v>
      </c>
      <c r="N5036" s="657" t="s">
        <v>123</v>
      </c>
      <c r="O5036" s="646" t="s">
        <v>597</v>
      </c>
    </row>
    <row r="5037" spans="1:15">
      <c r="A5037" s="647">
        <v>5036</v>
      </c>
      <c r="B5037" s="647">
        <v>2400</v>
      </c>
      <c r="C5037" s="646" t="s">
        <v>221</v>
      </c>
      <c r="D5037" s="646">
        <v>133</v>
      </c>
      <c r="F5037" s="654" t="str">
        <f>IF(M5037="R",VLOOKUP(D5037,'Routes and Directions'!$A$2:$D$283,3,FALSE),VLOOKUP(D5037,'Routes and Directions'!$A$2:$D$283,4,FALSE))</f>
        <v>SB</v>
      </c>
      <c r="H5037" s="646">
        <v>8.08</v>
      </c>
      <c r="I5037" s="646">
        <v>9.1839999999999993</v>
      </c>
      <c r="K5037" s="646">
        <v>8.0709999999999997</v>
      </c>
      <c r="L5037" s="646">
        <v>9.1750000000000007</v>
      </c>
      <c r="M5037" s="646" t="s">
        <v>121</v>
      </c>
      <c r="N5037" s="657" t="s">
        <v>123</v>
      </c>
      <c r="O5037" s="646" t="s">
        <v>597</v>
      </c>
    </row>
    <row r="5038" spans="1:15">
      <c r="A5038" s="647">
        <v>5037</v>
      </c>
      <c r="B5038" s="647">
        <v>3950</v>
      </c>
      <c r="C5038" s="646" t="s">
        <v>221</v>
      </c>
      <c r="D5038" s="646">
        <v>133</v>
      </c>
      <c r="F5038" s="654" t="str">
        <f>IF(M5038="R",VLOOKUP(D5038,'Routes and Directions'!$A$2:$D$283,3,FALSE),VLOOKUP(D5038,'Routes and Directions'!$A$2:$D$283,4,FALSE))</f>
        <v>SB</v>
      </c>
      <c r="G5038" s="646" t="s">
        <v>119</v>
      </c>
      <c r="H5038" s="646">
        <v>9.1839999999999993</v>
      </c>
      <c r="I5038" s="646">
        <v>9.5250000000000004</v>
      </c>
      <c r="K5038" s="646">
        <v>9.1750000000000007</v>
      </c>
      <c r="L5038" s="646">
        <v>9.516</v>
      </c>
      <c r="M5038" s="646" t="s">
        <v>121</v>
      </c>
      <c r="N5038" s="657" t="s">
        <v>123</v>
      </c>
      <c r="O5038" s="646" t="s">
        <v>597</v>
      </c>
    </row>
    <row r="5039" spans="1:15">
      <c r="A5039" s="647">
        <v>5038</v>
      </c>
      <c r="B5039" s="647">
        <v>10000</v>
      </c>
      <c r="C5039" s="646" t="s">
        <v>221</v>
      </c>
      <c r="D5039" s="646">
        <v>133</v>
      </c>
      <c r="F5039" s="654" t="str">
        <f>IF(M5039="R",VLOOKUP(D5039,'Routes and Directions'!$A$2:$D$283,3,FALSE),VLOOKUP(D5039,'Routes and Directions'!$A$2:$D$283,4,FALSE))</f>
        <v>SB</v>
      </c>
      <c r="H5039" s="646">
        <v>9.5250000000000004</v>
      </c>
      <c r="I5039" s="646">
        <v>13.644</v>
      </c>
      <c r="K5039" s="646">
        <v>9.516</v>
      </c>
      <c r="L5039" s="646">
        <v>13.635</v>
      </c>
      <c r="M5039" s="646" t="s">
        <v>121</v>
      </c>
      <c r="N5039" s="657" t="s">
        <v>123</v>
      </c>
      <c r="O5039" s="646" t="s">
        <v>597</v>
      </c>
    </row>
    <row r="5040" spans="1:15">
      <c r="A5040" s="647">
        <v>5039</v>
      </c>
      <c r="B5040" s="647">
        <v>100</v>
      </c>
      <c r="C5040" s="646" t="s">
        <v>203</v>
      </c>
      <c r="D5040" s="646">
        <v>134</v>
      </c>
      <c r="F5040" s="654" t="str">
        <f>IF(M5040="R",VLOOKUP(D5040,'Routes and Directions'!$A$2:$D$283,3,FALSE),VLOOKUP(D5040,'Routes and Directions'!$A$2:$D$283,4,FALSE))</f>
        <v>EB</v>
      </c>
      <c r="H5040" s="646">
        <v>0</v>
      </c>
      <c r="I5040" s="646">
        <v>4.9240000000000004</v>
      </c>
      <c r="K5040" s="646">
        <v>0</v>
      </c>
      <c r="L5040" s="646">
        <v>4.9240000000000004</v>
      </c>
      <c r="M5040" s="646" t="s">
        <v>118</v>
      </c>
      <c r="N5040" s="657" t="s">
        <v>123</v>
      </c>
      <c r="O5040" s="646" t="s">
        <v>598</v>
      </c>
    </row>
    <row r="5041" spans="1:15">
      <c r="A5041" s="647">
        <v>5040</v>
      </c>
      <c r="B5041" s="647">
        <v>4710</v>
      </c>
      <c r="C5041" s="646" t="s">
        <v>203</v>
      </c>
      <c r="D5041" s="646">
        <v>134</v>
      </c>
      <c r="F5041" s="654" t="str">
        <f>IF(M5041="R",VLOOKUP(D5041,'Routes and Directions'!$A$2:$D$283,3,FALSE),VLOOKUP(D5041,'Routes and Directions'!$A$2:$D$283,4,FALSE))</f>
        <v>EB</v>
      </c>
      <c r="H5041" s="646">
        <v>4.9240000000000004</v>
      </c>
      <c r="I5041" s="646">
        <v>5.0759999999999996</v>
      </c>
      <c r="J5041" s="646" t="s">
        <v>118</v>
      </c>
      <c r="K5041" s="646">
        <v>4.9240000000000004</v>
      </c>
      <c r="L5041" s="646">
        <v>5.0759999999999996</v>
      </c>
      <c r="M5041" s="646" t="s">
        <v>118</v>
      </c>
      <c r="N5041" s="657" t="s">
        <v>118</v>
      </c>
      <c r="O5041" s="646" t="s">
        <v>598</v>
      </c>
    </row>
    <row r="5042" spans="1:15">
      <c r="A5042" s="647">
        <v>5041</v>
      </c>
      <c r="B5042" s="647">
        <v>4810</v>
      </c>
      <c r="C5042" s="646" t="s">
        <v>203</v>
      </c>
      <c r="D5042" s="646">
        <v>134</v>
      </c>
      <c r="F5042" s="654" t="str">
        <f>IF(M5042="R",VLOOKUP(D5042,'Routes and Directions'!$A$2:$D$283,3,FALSE),VLOOKUP(D5042,'Routes and Directions'!$A$2:$D$283,4,FALSE))</f>
        <v>EB</v>
      </c>
      <c r="G5042" s="646" t="s">
        <v>118</v>
      </c>
      <c r="H5042" s="646">
        <v>5.0759999999999996</v>
      </c>
      <c r="I5042" s="646">
        <v>5.6669999999999998</v>
      </c>
      <c r="J5042" s="646" t="s">
        <v>118</v>
      </c>
      <c r="K5042" s="646">
        <v>5.0759999999999996</v>
      </c>
      <c r="L5042" s="646">
        <v>5.6669999999999998</v>
      </c>
      <c r="M5042" s="646" t="s">
        <v>118</v>
      </c>
      <c r="N5042" s="657" t="s">
        <v>118</v>
      </c>
      <c r="O5042" s="646" t="s">
        <v>598</v>
      </c>
    </row>
    <row r="5043" spans="1:15">
      <c r="A5043" s="647">
        <v>5042</v>
      </c>
      <c r="B5043" s="647">
        <v>6200</v>
      </c>
      <c r="C5043" s="646" t="s">
        <v>203</v>
      </c>
      <c r="D5043" s="646">
        <v>134</v>
      </c>
      <c r="F5043" s="654" t="str">
        <f>IF(M5043="R",VLOOKUP(D5043,'Routes and Directions'!$A$2:$D$283,3,FALSE),VLOOKUP(D5043,'Routes and Directions'!$A$2:$D$283,4,FALSE))</f>
        <v>EB</v>
      </c>
      <c r="G5043" s="646" t="s">
        <v>118</v>
      </c>
      <c r="H5043" s="646">
        <v>5.6669999999999998</v>
      </c>
      <c r="I5043" s="646">
        <v>13.340999999999999</v>
      </c>
      <c r="K5043" s="646">
        <v>5.6669999999999998</v>
      </c>
      <c r="L5043" s="646">
        <v>13.340999999999999</v>
      </c>
      <c r="M5043" s="646" t="s">
        <v>118</v>
      </c>
      <c r="N5043" s="657" t="s">
        <v>123</v>
      </c>
      <c r="O5043" s="646" t="s">
        <v>598</v>
      </c>
    </row>
    <row r="5044" spans="1:15">
      <c r="A5044" s="647">
        <v>5043</v>
      </c>
      <c r="B5044" s="647">
        <v>100</v>
      </c>
      <c r="C5044" s="646" t="s">
        <v>203</v>
      </c>
      <c r="D5044" s="646">
        <v>134</v>
      </c>
      <c r="F5044" s="654" t="str">
        <f>IF(M5044="R",VLOOKUP(D5044,'Routes and Directions'!$A$2:$D$283,3,FALSE),VLOOKUP(D5044,'Routes and Directions'!$A$2:$D$283,4,FALSE))</f>
        <v>WB</v>
      </c>
      <c r="H5044" s="646">
        <v>0</v>
      </c>
      <c r="I5044" s="646">
        <v>4.9240000000000004</v>
      </c>
      <c r="K5044" s="646">
        <v>0</v>
      </c>
      <c r="L5044" s="646">
        <v>4.9240000000000004</v>
      </c>
      <c r="M5044" s="646" t="s">
        <v>121</v>
      </c>
      <c r="N5044" s="657" t="s">
        <v>123</v>
      </c>
      <c r="O5044" s="646" t="s">
        <v>599</v>
      </c>
    </row>
    <row r="5045" spans="1:15">
      <c r="A5045" s="647">
        <v>5044</v>
      </c>
      <c r="B5045" s="647">
        <v>5410</v>
      </c>
      <c r="C5045" s="646" t="s">
        <v>203</v>
      </c>
      <c r="D5045" s="646">
        <v>134</v>
      </c>
      <c r="F5045" s="654" t="str">
        <f>IF(M5045="R",VLOOKUP(D5045,'Routes and Directions'!$A$2:$D$283,3,FALSE),VLOOKUP(D5045,'Routes and Directions'!$A$2:$D$283,4,FALSE))</f>
        <v>WB</v>
      </c>
      <c r="H5045" s="646">
        <v>4.9240000000000004</v>
      </c>
      <c r="I5045" s="646">
        <v>5.0759999999999996</v>
      </c>
      <c r="J5045" s="646" t="s">
        <v>121</v>
      </c>
      <c r="K5045" s="646">
        <v>4.9240000000000004</v>
      </c>
      <c r="L5045" s="646">
        <v>5.0759999999999996</v>
      </c>
      <c r="M5045" s="646" t="s">
        <v>121</v>
      </c>
      <c r="N5045" s="657" t="s">
        <v>121</v>
      </c>
      <c r="O5045" s="646" t="s">
        <v>599</v>
      </c>
    </row>
    <row r="5046" spans="1:15">
      <c r="A5046" s="647">
        <v>5045</v>
      </c>
      <c r="B5046" s="647">
        <v>5510</v>
      </c>
      <c r="C5046" s="646" t="s">
        <v>203</v>
      </c>
      <c r="D5046" s="646">
        <v>134</v>
      </c>
      <c r="F5046" s="654" t="str">
        <f>IF(M5046="R",VLOOKUP(D5046,'Routes and Directions'!$A$2:$D$283,3,FALSE),VLOOKUP(D5046,'Routes and Directions'!$A$2:$D$283,4,FALSE))</f>
        <v>WB</v>
      </c>
      <c r="G5046" s="646" t="s">
        <v>118</v>
      </c>
      <c r="H5046" s="646">
        <v>5.0759999999999996</v>
      </c>
      <c r="I5046" s="646">
        <v>5.65</v>
      </c>
      <c r="J5046" s="646" t="s">
        <v>121</v>
      </c>
      <c r="K5046" s="646">
        <v>5.0759999999999996</v>
      </c>
      <c r="L5046" s="646">
        <v>5.65</v>
      </c>
      <c r="M5046" s="646" t="s">
        <v>121</v>
      </c>
      <c r="N5046" s="657" t="s">
        <v>121</v>
      </c>
      <c r="O5046" s="646" t="s">
        <v>599</v>
      </c>
    </row>
    <row r="5047" spans="1:15">
      <c r="A5047" s="647">
        <v>5046</v>
      </c>
      <c r="B5047" s="647">
        <v>6200</v>
      </c>
      <c r="C5047" s="646" t="s">
        <v>203</v>
      </c>
      <c r="D5047" s="646">
        <v>134</v>
      </c>
      <c r="F5047" s="654" t="str">
        <f>IF(M5047="R",VLOOKUP(D5047,'Routes and Directions'!$A$2:$D$283,3,FALSE),VLOOKUP(D5047,'Routes and Directions'!$A$2:$D$283,4,FALSE))</f>
        <v>WB</v>
      </c>
      <c r="G5047" s="646" t="s">
        <v>118</v>
      </c>
      <c r="H5047" s="646">
        <v>5.6669999999999998</v>
      </c>
      <c r="I5047" s="646">
        <v>13.340999999999999</v>
      </c>
      <c r="K5047" s="646">
        <v>5.65</v>
      </c>
      <c r="L5047" s="646">
        <v>13.324</v>
      </c>
      <c r="M5047" s="646" t="s">
        <v>121</v>
      </c>
      <c r="N5047" s="657" t="s">
        <v>123</v>
      </c>
      <c r="O5047" s="646" t="s">
        <v>599</v>
      </c>
    </row>
    <row r="5048" spans="1:15">
      <c r="A5048" s="647">
        <v>5047</v>
      </c>
      <c r="B5048" s="647">
        <v>100</v>
      </c>
      <c r="C5048" s="646" t="s">
        <v>193</v>
      </c>
      <c r="D5048" s="646">
        <v>135</v>
      </c>
      <c r="F5048" s="654" t="str">
        <f>IF(M5048="R",VLOOKUP(D5048,'Routes and Directions'!$A$2:$D$283,3,FALSE),VLOOKUP(D5048,'Routes and Directions'!$A$2:$D$283,4,FALSE))</f>
        <v>NB</v>
      </c>
      <c r="H5048" s="646">
        <v>0</v>
      </c>
      <c r="I5048" s="646">
        <v>7.1349999999999998</v>
      </c>
      <c r="K5048" s="646">
        <v>0</v>
      </c>
      <c r="L5048" s="646">
        <v>7.1349999999999998</v>
      </c>
      <c r="M5048" s="646" t="s">
        <v>118</v>
      </c>
      <c r="N5048" s="657" t="s">
        <v>115</v>
      </c>
      <c r="O5048" s="646" t="s">
        <v>600</v>
      </c>
    </row>
    <row r="5049" spans="1:15">
      <c r="A5049" s="647">
        <v>5048</v>
      </c>
      <c r="B5049" s="647">
        <v>1500</v>
      </c>
      <c r="C5049" s="646" t="s">
        <v>193</v>
      </c>
      <c r="D5049" s="646">
        <v>135</v>
      </c>
      <c r="F5049" s="654" t="str">
        <f>IF(M5049="R",VLOOKUP(D5049,'Routes and Directions'!$A$2:$D$283,3,FALSE),VLOOKUP(D5049,'Routes and Directions'!$A$2:$D$283,4,FALSE))</f>
        <v>NB</v>
      </c>
      <c r="G5049" s="646" t="s">
        <v>118</v>
      </c>
      <c r="H5049" s="646">
        <v>7.1349999999999998</v>
      </c>
      <c r="I5049" s="646">
        <v>7.3520000000000003</v>
      </c>
      <c r="K5049" s="646">
        <v>7.1349999999999998</v>
      </c>
      <c r="L5049" s="646">
        <v>7.3520000000000003</v>
      </c>
      <c r="M5049" s="646" t="s">
        <v>118</v>
      </c>
      <c r="N5049" s="657" t="s">
        <v>115</v>
      </c>
      <c r="O5049" s="646" t="s">
        <v>600</v>
      </c>
    </row>
    <row r="5050" spans="1:15">
      <c r="A5050" s="647">
        <v>5049</v>
      </c>
      <c r="B5050" s="647">
        <v>1800</v>
      </c>
      <c r="C5050" s="646" t="s">
        <v>193</v>
      </c>
      <c r="D5050" s="646">
        <v>135</v>
      </c>
      <c r="F5050" s="654" t="str">
        <f>IF(M5050="R",VLOOKUP(D5050,'Routes and Directions'!$A$2:$D$283,3,FALSE),VLOOKUP(D5050,'Routes and Directions'!$A$2:$D$283,4,FALSE))</f>
        <v>NB</v>
      </c>
      <c r="H5050" s="646">
        <v>7.3529999999999998</v>
      </c>
      <c r="I5050" s="646">
        <v>7.8150000000000004</v>
      </c>
      <c r="K5050" s="646">
        <v>7.3520000000000003</v>
      </c>
      <c r="L5050" s="646">
        <v>7.8140000000000001</v>
      </c>
      <c r="M5050" s="646" t="s">
        <v>118</v>
      </c>
      <c r="N5050" s="657" t="s">
        <v>115</v>
      </c>
      <c r="O5050" s="646" t="s">
        <v>600</v>
      </c>
    </row>
    <row r="5051" spans="1:15">
      <c r="A5051" s="647">
        <v>5050</v>
      </c>
      <c r="B5051" s="647">
        <v>1820</v>
      </c>
      <c r="C5051" s="646" t="s">
        <v>193</v>
      </c>
      <c r="D5051" s="646">
        <v>135</v>
      </c>
      <c r="F5051" s="654" t="str">
        <f>IF(M5051="R",VLOOKUP(D5051,'Routes and Directions'!$A$2:$D$283,3,FALSE),VLOOKUP(D5051,'Routes and Directions'!$A$2:$D$283,4,FALSE))</f>
        <v>NB</v>
      </c>
      <c r="G5051" s="646" t="s">
        <v>118</v>
      </c>
      <c r="H5051" s="646">
        <v>7.8150000000000004</v>
      </c>
      <c r="I5051" s="646">
        <v>8.7810000000000006</v>
      </c>
      <c r="K5051" s="646">
        <v>7.8140000000000001</v>
      </c>
      <c r="L5051" s="646">
        <v>8.7799999999999994</v>
      </c>
      <c r="M5051" s="646" t="s">
        <v>118</v>
      </c>
      <c r="N5051" s="657" t="s">
        <v>115</v>
      </c>
      <c r="O5051" s="646" t="s">
        <v>600</v>
      </c>
    </row>
    <row r="5052" spans="1:15">
      <c r="A5052" s="647">
        <v>5051</v>
      </c>
      <c r="B5052" s="647">
        <v>1880</v>
      </c>
      <c r="C5052" s="646" t="s">
        <v>193</v>
      </c>
      <c r="D5052" s="646">
        <v>135</v>
      </c>
      <c r="F5052" s="654" t="str">
        <f>IF(M5052="R",VLOOKUP(D5052,'Routes and Directions'!$A$2:$D$283,3,FALSE),VLOOKUP(D5052,'Routes and Directions'!$A$2:$D$283,4,FALSE))</f>
        <v>NB</v>
      </c>
      <c r="H5052" s="646">
        <v>8.7940000000000005</v>
      </c>
      <c r="I5052" s="646">
        <v>9.0950000000000006</v>
      </c>
      <c r="K5052" s="646">
        <v>8.7799999999999994</v>
      </c>
      <c r="L5052" s="646">
        <v>9.0809999999999995</v>
      </c>
      <c r="M5052" s="646" t="s">
        <v>118</v>
      </c>
      <c r="N5052" s="657" t="s">
        <v>115</v>
      </c>
      <c r="O5052" s="646" t="s">
        <v>600</v>
      </c>
    </row>
    <row r="5053" spans="1:15">
      <c r="A5053" s="647">
        <v>5052</v>
      </c>
      <c r="B5053" s="647">
        <v>1910</v>
      </c>
      <c r="C5053" s="646" t="s">
        <v>193</v>
      </c>
      <c r="D5053" s="646">
        <v>135</v>
      </c>
      <c r="F5053" s="654" t="str">
        <f>IF(M5053="R",VLOOKUP(D5053,'Routes and Directions'!$A$2:$D$283,3,FALSE),VLOOKUP(D5053,'Routes and Directions'!$A$2:$D$283,4,FALSE))</f>
        <v>NB</v>
      </c>
      <c r="G5053" s="646" t="s">
        <v>119</v>
      </c>
      <c r="H5053" s="646">
        <v>9.0950000000000006</v>
      </c>
      <c r="I5053" s="646">
        <v>9.4169999999999998</v>
      </c>
      <c r="K5053" s="646">
        <v>9.0809999999999995</v>
      </c>
      <c r="L5053" s="646">
        <v>9.4030000000000005</v>
      </c>
      <c r="M5053" s="646" t="s">
        <v>118</v>
      </c>
      <c r="N5053" s="657" t="s">
        <v>115</v>
      </c>
      <c r="O5053" s="646" t="s">
        <v>600</v>
      </c>
    </row>
    <row r="5054" spans="1:15">
      <c r="A5054" s="647">
        <v>5053</v>
      </c>
      <c r="B5054" s="647">
        <v>1930</v>
      </c>
      <c r="C5054" s="646" t="s">
        <v>193</v>
      </c>
      <c r="D5054" s="646">
        <v>135</v>
      </c>
      <c r="F5054" s="654" t="str">
        <f>IF(M5054="R",VLOOKUP(D5054,'Routes and Directions'!$A$2:$D$283,3,FALSE),VLOOKUP(D5054,'Routes and Directions'!$A$2:$D$283,4,FALSE))</f>
        <v>NB</v>
      </c>
      <c r="G5054" s="646" t="s">
        <v>119</v>
      </c>
      <c r="H5054" s="646">
        <v>9.4169999999999998</v>
      </c>
      <c r="I5054" s="646">
        <v>11.722</v>
      </c>
      <c r="K5054" s="646">
        <v>9.4030000000000005</v>
      </c>
      <c r="L5054" s="646">
        <v>11.708</v>
      </c>
      <c r="M5054" s="646" t="s">
        <v>118</v>
      </c>
      <c r="N5054" s="657" t="s">
        <v>123</v>
      </c>
      <c r="O5054" s="646" t="s">
        <v>600</v>
      </c>
    </row>
    <row r="5055" spans="1:15">
      <c r="A5055" s="647">
        <v>5054</v>
      </c>
      <c r="B5055" s="647">
        <v>2790</v>
      </c>
      <c r="C5055" s="646" t="s">
        <v>193</v>
      </c>
      <c r="D5055" s="646">
        <v>135</v>
      </c>
      <c r="F5055" s="654" t="str">
        <f>IF(M5055="R",VLOOKUP(D5055,'Routes and Directions'!$A$2:$D$283,3,FALSE),VLOOKUP(D5055,'Routes and Directions'!$A$2:$D$283,4,FALSE))</f>
        <v>NB</v>
      </c>
      <c r="G5055" s="646" t="s">
        <v>121</v>
      </c>
      <c r="H5055" s="646">
        <v>8.8780000000000001</v>
      </c>
      <c r="I5055" s="646">
        <v>9.0950000000000006</v>
      </c>
      <c r="K5055" s="646">
        <v>11.708</v>
      </c>
      <c r="L5055" s="646">
        <v>11.925000000000001</v>
      </c>
      <c r="M5055" s="646" t="s">
        <v>118</v>
      </c>
      <c r="N5055" s="657" t="s">
        <v>123</v>
      </c>
      <c r="O5055" s="646" t="s">
        <v>600</v>
      </c>
    </row>
    <row r="5056" spans="1:15">
      <c r="A5056" s="647">
        <v>5055</v>
      </c>
      <c r="B5056" s="647">
        <v>2900</v>
      </c>
      <c r="C5056" s="646" t="s">
        <v>193</v>
      </c>
      <c r="D5056" s="646">
        <v>135</v>
      </c>
      <c r="F5056" s="654" t="str">
        <f>IF(M5056="R",VLOOKUP(D5056,'Routes and Directions'!$A$2:$D$283,3,FALSE),VLOOKUP(D5056,'Routes and Directions'!$A$2:$D$283,4,FALSE))</f>
        <v>NB</v>
      </c>
      <c r="G5056" s="646" t="s">
        <v>118</v>
      </c>
      <c r="H5056" s="646">
        <v>9.0950000000000006</v>
      </c>
      <c r="I5056" s="646">
        <v>10.769</v>
      </c>
      <c r="K5056" s="646">
        <v>11.925000000000001</v>
      </c>
      <c r="L5056" s="646">
        <v>13.599</v>
      </c>
      <c r="M5056" s="646" t="s">
        <v>118</v>
      </c>
      <c r="N5056" s="657" t="s">
        <v>123</v>
      </c>
      <c r="O5056" s="646" t="s">
        <v>600</v>
      </c>
    </row>
    <row r="5057" spans="1:15">
      <c r="A5057" s="647">
        <v>5056</v>
      </c>
      <c r="B5057" s="647">
        <v>4600</v>
      </c>
      <c r="C5057" s="646" t="s">
        <v>193</v>
      </c>
      <c r="D5057" s="646">
        <v>135</v>
      </c>
      <c r="F5057" s="654" t="str">
        <f>IF(M5057="R",VLOOKUP(D5057,'Routes and Directions'!$A$2:$D$283,3,FALSE),VLOOKUP(D5057,'Routes and Directions'!$A$2:$D$283,4,FALSE))</f>
        <v>NB</v>
      </c>
      <c r="H5057" s="646">
        <v>10.047000000000001</v>
      </c>
      <c r="I5057" s="646">
        <v>16.004999999999999</v>
      </c>
      <c r="K5057" s="646">
        <v>13.599</v>
      </c>
      <c r="L5057" s="646">
        <v>19.556999999999999</v>
      </c>
      <c r="M5057" s="646" t="s">
        <v>118</v>
      </c>
      <c r="N5057" s="657" t="s">
        <v>123</v>
      </c>
      <c r="O5057" s="646" t="s">
        <v>600</v>
      </c>
    </row>
    <row r="5058" spans="1:15">
      <c r="A5058" s="647">
        <v>5057</v>
      </c>
      <c r="B5058" s="647">
        <v>4600</v>
      </c>
      <c r="C5058" s="646" t="s">
        <v>193</v>
      </c>
      <c r="D5058" s="646">
        <v>135</v>
      </c>
      <c r="F5058" s="654" t="str">
        <f>IF(M5058="R",VLOOKUP(D5058,'Routes and Directions'!$A$2:$D$283,3,FALSE),VLOOKUP(D5058,'Routes and Directions'!$A$2:$D$283,4,FALSE))</f>
        <v>NB</v>
      </c>
      <c r="H5058" s="646">
        <v>16.004999999999999</v>
      </c>
      <c r="I5058" s="646">
        <v>16.77</v>
      </c>
      <c r="K5058" s="646">
        <v>19.556999999999999</v>
      </c>
      <c r="L5058" s="646">
        <v>20.321999999999999</v>
      </c>
      <c r="M5058" s="646" t="s">
        <v>118</v>
      </c>
      <c r="N5058" s="657" t="s">
        <v>115</v>
      </c>
      <c r="O5058" s="646" t="s">
        <v>600</v>
      </c>
    </row>
    <row r="5059" spans="1:15">
      <c r="A5059" s="647">
        <v>5058</v>
      </c>
      <c r="B5059" s="647">
        <v>4600</v>
      </c>
      <c r="C5059" s="646" t="s">
        <v>193</v>
      </c>
      <c r="D5059" s="646">
        <v>135</v>
      </c>
      <c r="F5059" s="654" t="str">
        <f>IF(M5059="R",VLOOKUP(D5059,'Routes and Directions'!$A$2:$D$283,3,FALSE),VLOOKUP(D5059,'Routes and Directions'!$A$2:$D$283,4,FALSE))</f>
        <v>NB</v>
      </c>
      <c r="H5059" s="646">
        <v>16.77</v>
      </c>
      <c r="I5059" s="646">
        <v>17.507000000000001</v>
      </c>
      <c r="K5059" s="646">
        <v>20.321999999999999</v>
      </c>
      <c r="L5059" s="646">
        <v>21.059000000000001</v>
      </c>
      <c r="M5059" s="646" t="s">
        <v>118</v>
      </c>
      <c r="N5059" s="657" t="s">
        <v>123</v>
      </c>
      <c r="O5059" s="646" t="s">
        <v>600</v>
      </c>
    </row>
    <row r="5060" spans="1:15">
      <c r="A5060" s="647">
        <v>5059</v>
      </c>
      <c r="B5060" s="647">
        <v>4600</v>
      </c>
      <c r="C5060" s="646" t="s">
        <v>193</v>
      </c>
      <c r="D5060" s="646">
        <v>135</v>
      </c>
      <c r="F5060" s="654" t="str">
        <f>IF(M5060="R",VLOOKUP(D5060,'Routes and Directions'!$A$2:$D$283,3,FALSE),VLOOKUP(D5060,'Routes and Directions'!$A$2:$D$283,4,FALSE))</f>
        <v>NB</v>
      </c>
      <c r="H5060" s="646">
        <v>17.507000000000001</v>
      </c>
      <c r="I5060" s="646">
        <v>17.806000000000001</v>
      </c>
      <c r="K5060" s="646">
        <v>21.059000000000001</v>
      </c>
      <c r="L5060" s="646">
        <v>21.358000000000001</v>
      </c>
      <c r="M5060" s="646" t="s">
        <v>118</v>
      </c>
      <c r="N5060" s="657" t="s">
        <v>115</v>
      </c>
      <c r="O5060" s="646" t="s">
        <v>600</v>
      </c>
    </row>
    <row r="5061" spans="1:15">
      <c r="A5061" s="647">
        <v>5060</v>
      </c>
      <c r="B5061" s="647">
        <v>100</v>
      </c>
      <c r="C5061" s="646" t="s">
        <v>193</v>
      </c>
      <c r="D5061" s="646">
        <v>135</v>
      </c>
      <c r="F5061" s="654" t="str">
        <f>IF(M5061="R",VLOOKUP(D5061,'Routes and Directions'!$A$2:$D$283,3,FALSE),VLOOKUP(D5061,'Routes and Directions'!$A$2:$D$283,4,FALSE))</f>
        <v>SB</v>
      </c>
      <c r="H5061" s="646">
        <v>0</v>
      </c>
      <c r="I5061" s="646">
        <v>7.1349999999999998</v>
      </c>
      <c r="K5061" s="646">
        <v>0</v>
      </c>
      <c r="L5061" s="646">
        <v>7.1349999999999998</v>
      </c>
      <c r="M5061" s="646" t="s">
        <v>121</v>
      </c>
      <c r="N5061" s="657" t="s">
        <v>115</v>
      </c>
      <c r="O5061" s="646" t="s">
        <v>601</v>
      </c>
    </row>
    <row r="5062" spans="1:15">
      <c r="A5062" s="647">
        <v>5061</v>
      </c>
      <c r="B5062" s="647">
        <v>1500</v>
      </c>
      <c r="C5062" s="646" t="s">
        <v>193</v>
      </c>
      <c r="D5062" s="646">
        <v>135</v>
      </c>
      <c r="F5062" s="654" t="str">
        <f>IF(M5062="R",VLOOKUP(D5062,'Routes and Directions'!$A$2:$D$283,3,FALSE),VLOOKUP(D5062,'Routes and Directions'!$A$2:$D$283,4,FALSE))</f>
        <v>SB</v>
      </c>
      <c r="G5062" s="646" t="s">
        <v>118</v>
      </c>
      <c r="H5062" s="646">
        <v>7.1349999999999998</v>
      </c>
      <c r="I5062" s="646">
        <v>7.3520000000000003</v>
      </c>
      <c r="K5062" s="646">
        <v>7.1349999999999998</v>
      </c>
      <c r="L5062" s="646">
        <v>7.3520000000000003</v>
      </c>
      <c r="M5062" s="646" t="s">
        <v>121</v>
      </c>
      <c r="N5062" s="657" t="s">
        <v>115</v>
      </c>
      <c r="O5062" s="646" t="s">
        <v>601</v>
      </c>
    </row>
    <row r="5063" spans="1:15">
      <c r="A5063" s="647">
        <v>5062</v>
      </c>
      <c r="B5063" s="647">
        <v>1800</v>
      </c>
      <c r="C5063" s="646" t="s">
        <v>193</v>
      </c>
      <c r="D5063" s="646">
        <v>135</v>
      </c>
      <c r="F5063" s="654" t="str">
        <f>IF(M5063="R",VLOOKUP(D5063,'Routes and Directions'!$A$2:$D$283,3,FALSE),VLOOKUP(D5063,'Routes and Directions'!$A$2:$D$283,4,FALSE))</f>
        <v>SB</v>
      </c>
      <c r="H5063" s="646">
        <v>7.3529999999999998</v>
      </c>
      <c r="I5063" s="646">
        <v>7.8150000000000004</v>
      </c>
      <c r="K5063" s="646">
        <v>7.3520000000000003</v>
      </c>
      <c r="L5063" s="646">
        <v>7.8140000000000001</v>
      </c>
      <c r="M5063" s="646" t="s">
        <v>121</v>
      </c>
      <c r="N5063" s="657" t="s">
        <v>115</v>
      </c>
      <c r="O5063" s="646" t="s">
        <v>601</v>
      </c>
    </row>
    <row r="5064" spans="1:15">
      <c r="A5064" s="647">
        <v>5063</v>
      </c>
      <c r="B5064" s="647">
        <v>1820</v>
      </c>
      <c r="C5064" s="646" t="s">
        <v>193</v>
      </c>
      <c r="D5064" s="646">
        <v>135</v>
      </c>
      <c r="F5064" s="654" t="str">
        <f>IF(M5064="R",VLOOKUP(D5064,'Routes and Directions'!$A$2:$D$283,3,FALSE),VLOOKUP(D5064,'Routes and Directions'!$A$2:$D$283,4,FALSE))</f>
        <v>SB</v>
      </c>
      <c r="G5064" s="646" t="s">
        <v>118</v>
      </c>
      <c r="H5064" s="646">
        <v>7.8150000000000004</v>
      </c>
      <c r="I5064" s="646">
        <v>8.7810000000000006</v>
      </c>
      <c r="K5064" s="646">
        <v>7.8140000000000001</v>
      </c>
      <c r="L5064" s="646">
        <v>8.7799999999999994</v>
      </c>
      <c r="M5064" s="646" t="s">
        <v>121</v>
      </c>
      <c r="N5064" s="657" t="s">
        <v>115</v>
      </c>
      <c r="O5064" s="646" t="s">
        <v>601</v>
      </c>
    </row>
    <row r="5065" spans="1:15">
      <c r="A5065" s="647">
        <v>5064</v>
      </c>
      <c r="B5065" s="647">
        <v>1880</v>
      </c>
      <c r="C5065" s="646" t="s">
        <v>193</v>
      </c>
      <c r="D5065" s="646">
        <v>135</v>
      </c>
      <c r="F5065" s="654" t="str">
        <f>IF(M5065="R",VLOOKUP(D5065,'Routes and Directions'!$A$2:$D$283,3,FALSE),VLOOKUP(D5065,'Routes and Directions'!$A$2:$D$283,4,FALSE))</f>
        <v>SB</v>
      </c>
      <c r="H5065" s="646">
        <v>8.7940000000000005</v>
      </c>
      <c r="I5065" s="646">
        <v>9.0950000000000006</v>
      </c>
      <c r="K5065" s="646">
        <v>8.7799999999999994</v>
      </c>
      <c r="L5065" s="646">
        <v>9.0809999999999995</v>
      </c>
      <c r="M5065" s="646" t="s">
        <v>121</v>
      </c>
      <c r="N5065" s="657" t="s">
        <v>115</v>
      </c>
      <c r="O5065" s="646" t="s">
        <v>601</v>
      </c>
    </row>
    <row r="5066" spans="1:15">
      <c r="A5066" s="647">
        <v>5065</v>
      </c>
      <c r="B5066" s="647">
        <v>1910</v>
      </c>
      <c r="C5066" s="646" t="s">
        <v>193</v>
      </c>
      <c r="D5066" s="646">
        <v>135</v>
      </c>
      <c r="F5066" s="654" t="str">
        <f>IF(M5066="R",VLOOKUP(D5066,'Routes and Directions'!$A$2:$D$283,3,FALSE),VLOOKUP(D5066,'Routes and Directions'!$A$2:$D$283,4,FALSE))</f>
        <v>SB</v>
      </c>
      <c r="G5066" s="646" t="s">
        <v>119</v>
      </c>
      <c r="H5066" s="646">
        <v>9.0950000000000006</v>
      </c>
      <c r="I5066" s="646">
        <v>9.4169999999999998</v>
      </c>
      <c r="K5066" s="646">
        <v>9.0809999999999995</v>
      </c>
      <c r="L5066" s="646">
        <v>9.4030000000000005</v>
      </c>
      <c r="M5066" s="646" t="s">
        <v>121</v>
      </c>
      <c r="N5066" s="657" t="s">
        <v>115</v>
      </c>
      <c r="O5066" s="646" t="s">
        <v>601</v>
      </c>
    </row>
    <row r="5067" spans="1:15">
      <c r="A5067" s="647">
        <v>5066</v>
      </c>
      <c r="B5067" s="647">
        <v>1930</v>
      </c>
      <c r="C5067" s="646" t="s">
        <v>193</v>
      </c>
      <c r="D5067" s="646">
        <v>135</v>
      </c>
      <c r="F5067" s="654" t="str">
        <f>IF(M5067="R",VLOOKUP(D5067,'Routes and Directions'!$A$2:$D$283,3,FALSE),VLOOKUP(D5067,'Routes and Directions'!$A$2:$D$283,4,FALSE))</f>
        <v>SB</v>
      </c>
      <c r="G5067" s="646" t="s">
        <v>119</v>
      </c>
      <c r="H5067" s="646">
        <v>9.4169999999999998</v>
      </c>
      <c r="I5067" s="646">
        <v>11.722</v>
      </c>
      <c r="K5067" s="646">
        <v>9.4030000000000005</v>
      </c>
      <c r="L5067" s="646">
        <v>11.708</v>
      </c>
      <c r="M5067" s="646" t="s">
        <v>121</v>
      </c>
      <c r="N5067" s="657" t="s">
        <v>123</v>
      </c>
      <c r="O5067" s="646" t="s">
        <v>601</v>
      </c>
    </row>
    <row r="5068" spans="1:15">
      <c r="A5068" s="647">
        <v>5067</v>
      </c>
      <c r="B5068" s="647">
        <v>2790</v>
      </c>
      <c r="C5068" s="646" t="s">
        <v>193</v>
      </c>
      <c r="D5068" s="646">
        <v>135</v>
      </c>
      <c r="F5068" s="654" t="str">
        <f>IF(M5068="R",VLOOKUP(D5068,'Routes and Directions'!$A$2:$D$283,3,FALSE),VLOOKUP(D5068,'Routes and Directions'!$A$2:$D$283,4,FALSE))</f>
        <v>SB</v>
      </c>
      <c r="G5068" s="646" t="s">
        <v>121</v>
      </c>
      <c r="H5068" s="646">
        <v>8.8780000000000001</v>
      </c>
      <c r="I5068" s="646">
        <v>9.0950000000000006</v>
      </c>
      <c r="K5068" s="646">
        <v>11.708</v>
      </c>
      <c r="L5068" s="646">
        <v>11.925000000000001</v>
      </c>
      <c r="M5068" s="646" t="s">
        <v>121</v>
      </c>
      <c r="N5068" s="657" t="s">
        <v>123</v>
      </c>
      <c r="O5068" s="646" t="s">
        <v>601</v>
      </c>
    </row>
    <row r="5069" spans="1:15">
      <c r="A5069" s="647">
        <v>5068</v>
      </c>
      <c r="B5069" s="647">
        <v>2900</v>
      </c>
      <c r="C5069" s="646" t="s">
        <v>193</v>
      </c>
      <c r="D5069" s="646">
        <v>135</v>
      </c>
      <c r="F5069" s="654" t="str">
        <f>IF(M5069="R",VLOOKUP(D5069,'Routes and Directions'!$A$2:$D$283,3,FALSE),VLOOKUP(D5069,'Routes and Directions'!$A$2:$D$283,4,FALSE))</f>
        <v>SB</v>
      </c>
      <c r="G5069" s="646" t="s">
        <v>118</v>
      </c>
      <c r="H5069" s="646">
        <v>9.0950000000000006</v>
      </c>
      <c r="I5069" s="646">
        <v>10.769</v>
      </c>
      <c r="K5069" s="646">
        <v>11.925000000000001</v>
      </c>
      <c r="L5069" s="646">
        <v>13.599</v>
      </c>
      <c r="M5069" s="646" t="s">
        <v>121</v>
      </c>
      <c r="N5069" s="657" t="s">
        <v>123</v>
      </c>
      <c r="O5069" s="646" t="s">
        <v>601</v>
      </c>
    </row>
    <row r="5070" spans="1:15">
      <c r="A5070" s="647">
        <v>5069</v>
      </c>
      <c r="B5070" s="647">
        <v>4600</v>
      </c>
      <c r="C5070" s="646" t="s">
        <v>193</v>
      </c>
      <c r="D5070" s="646">
        <v>135</v>
      </c>
      <c r="F5070" s="654" t="str">
        <f>IF(M5070="R",VLOOKUP(D5070,'Routes and Directions'!$A$2:$D$283,3,FALSE),VLOOKUP(D5070,'Routes and Directions'!$A$2:$D$283,4,FALSE))</f>
        <v>SB</v>
      </c>
      <c r="H5070" s="646">
        <v>10.047000000000001</v>
      </c>
      <c r="I5070" s="646">
        <v>16.004999999999999</v>
      </c>
      <c r="K5070" s="646">
        <v>13.599</v>
      </c>
      <c r="L5070" s="646">
        <v>19.556999999999999</v>
      </c>
      <c r="M5070" s="646" t="s">
        <v>121</v>
      </c>
      <c r="N5070" s="657" t="s">
        <v>123</v>
      </c>
      <c r="O5070" s="646" t="s">
        <v>601</v>
      </c>
    </row>
    <row r="5071" spans="1:15">
      <c r="A5071" s="647">
        <v>5070</v>
      </c>
      <c r="B5071" s="647">
        <v>4600</v>
      </c>
      <c r="C5071" s="646" t="s">
        <v>193</v>
      </c>
      <c r="D5071" s="646">
        <v>135</v>
      </c>
      <c r="F5071" s="654" t="str">
        <f>IF(M5071="R",VLOOKUP(D5071,'Routes and Directions'!$A$2:$D$283,3,FALSE),VLOOKUP(D5071,'Routes and Directions'!$A$2:$D$283,4,FALSE))</f>
        <v>SB</v>
      </c>
      <c r="H5071" s="646">
        <v>16.004999999999999</v>
      </c>
      <c r="I5071" s="646">
        <v>16.77</v>
      </c>
      <c r="K5071" s="646">
        <v>19.556999999999999</v>
      </c>
      <c r="L5071" s="646">
        <v>20.321999999999999</v>
      </c>
      <c r="M5071" s="646" t="s">
        <v>121</v>
      </c>
      <c r="N5071" s="657" t="s">
        <v>115</v>
      </c>
      <c r="O5071" s="646" t="s">
        <v>601</v>
      </c>
    </row>
    <row r="5072" spans="1:15">
      <c r="A5072" s="647">
        <v>5071</v>
      </c>
      <c r="B5072" s="647">
        <v>4600</v>
      </c>
      <c r="C5072" s="646" t="s">
        <v>193</v>
      </c>
      <c r="D5072" s="646">
        <v>135</v>
      </c>
      <c r="F5072" s="654" t="str">
        <f>IF(M5072="R",VLOOKUP(D5072,'Routes and Directions'!$A$2:$D$283,3,FALSE),VLOOKUP(D5072,'Routes and Directions'!$A$2:$D$283,4,FALSE))</f>
        <v>SB</v>
      </c>
      <c r="H5072" s="646">
        <v>16.77</v>
      </c>
      <c r="I5072" s="646">
        <v>17.507000000000001</v>
      </c>
      <c r="K5072" s="646">
        <v>20.321999999999999</v>
      </c>
      <c r="L5072" s="646">
        <v>21.059000000000001</v>
      </c>
      <c r="M5072" s="646" t="s">
        <v>121</v>
      </c>
      <c r="N5072" s="657" t="s">
        <v>123</v>
      </c>
      <c r="O5072" s="646" t="s">
        <v>601</v>
      </c>
    </row>
    <row r="5073" spans="1:15">
      <c r="A5073" s="647">
        <v>5072</v>
      </c>
      <c r="B5073" s="647">
        <v>4600</v>
      </c>
      <c r="C5073" s="646" t="s">
        <v>193</v>
      </c>
      <c r="D5073" s="646">
        <v>135</v>
      </c>
      <c r="F5073" s="654" t="str">
        <f>IF(M5073="R",VLOOKUP(D5073,'Routes and Directions'!$A$2:$D$283,3,FALSE),VLOOKUP(D5073,'Routes and Directions'!$A$2:$D$283,4,FALSE))</f>
        <v>SB</v>
      </c>
      <c r="H5073" s="646">
        <v>17.507000000000001</v>
      </c>
      <c r="I5073" s="646">
        <v>17.806000000000001</v>
      </c>
      <c r="K5073" s="646">
        <v>21.059000000000001</v>
      </c>
      <c r="L5073" s="646">
        <v>21.358000000000001</v>
      </c>
      <c r="M5073" s="646" t="s">
        <v>121</v>
      </c>
      <c r="N5073" s="657" t="s">
        <v>115</v>
      </c>
      <c r="O5073" s="646" t="s">
        <v>601</v>
      </c>
    </row>
    <row r="5074" spans="1:15">
      <c r="A5074" s="647">
        <v>5073</v>
      </c>
      <c r="B5074" s="647">
        <v>100</v>
      </c>
      <c r="C5074" s="646" t="s">
        <v>220</v>
      </c>
      <c r="D5074" s="646">
        <v>136</v>
      </c>
      <c r="F5074" s="654" t="str">
        <f>IF(M5074="R",VLOOKUP(D5074,'Routes and Directions'!$A$2:$D$283,3,FALSE),VLOOKUP(D5074,'Routes and Directions'!$A$2:$D$283,4,FALSE))</f>
        <v>EB</v>
      </c>
      <c r="H5074" s="646">
        <v>0</v>
      </c>
      <c r="I5074" s="646">
        <v>17.73</v>
      </c>
      <c r="K5074" s="646">
        <v>0</v>
      </c>
      <c r="L5074" s="646">
        <v>17.73</v>
      </c>
      <c r="M5074" s="646" t="s">
        <v>118</v>
      </c>
      <c r="N5074" s="657" t="s">
        <v>115</v>
      </c>
      <c r="O5074" s="646" t="s">
        <v>602</v>
      </c>
    </row>
    <row r="5075" spans="1:15">
      <c r="A5075" s="647">
        <v>5074</v>
      </c>
      <c r="B5075" s="647">
        <v>100</v>
      </c>
      <c r="C5075" s="646" t="s">
        <v>220</v>
      </c>
      <c r="D5075" s="646">
        <v>136</v>
      </c>
      <c r="F5075" s="654" t="str">
        <f>IF(M5075="R",VLOOKUP(D5075,'Routes and Directions'!$A$2:$D$283,3,FALSE),VLOOKUP(D5075,'Routes and Directions'!$A$2:$D$283,4,FALSE))</f>
        <v>WB</v>
      </c>
      <c r="H5075" s="646">
        <v>0</v>
      </c>
      <c r="I5075" s="646">
        <v>17.73</v>
      </c>
      <c r="K5075" s="646">
        <v>0</v>
      </c>
      <c r="L5075" s="646">
        <v>17.73</v>
      </c>
      <c r="M5075" s="646" t="s">
        <v>121</v>
      </c>
      <c r="N5075" s="657" t="s">
        <v>115</v>
      </c>
      <c r="O5075" s="646" t="s">
        <v>603</v>
      </c>
    </row>
    <row r="5076" spans="1:15">
      <c r="A5076" s="647">
        <v>5075</v>
      </c>
      <c r="B5076" s="647">
        <v>100</v>
      </c>
      <c r="C5076" s="646" t="s">
        <v>199</v>
      </c>
      <c r="D5076" s="646">
        <v>137</v>
      </c>
      <c r="F5076" s="654" t="str">
        <f>IF(M5076="R",VLOOKUP(D5076,'Routes and Directions'!$A$2:$D$283,3,FALSE),VLOOKUP(D5076,'Routes and Directions'!$A$2:$D$283,4,FALSE))</f>
        <v>EB</v>
      </c>
      <c r="H5076" s="646">
        <v>0</v>
      </c>
      <c r="I5076" s="646">
        <v>2.0609999999999999</v>
      </c>
      <c r="K5076" s="646">
        <v>0</v>
      </c>
      <c r="L5076" s="646">
        <v>2.0609999999999999</v>
      </c>
      <c r="M5076" s="646" t="s">
        <v>118</v>
      </c>
      <c r="N5076" s="657" t="s">
        <v>115</v>
      </c>
      <c r="O5076" s="646" t="s">
        <v>604</v>
      </c>
    </row>
    <row r="5077" spans="1:15">
      <c r="A5077" s="647">
        <v>5076</v>
      </c>
      <c r="B5077" s="647">
        <v>900</v>
      </c>
      <c r="C5077" s="646" t="s">
        <v>202</v>
      </c>
      <c r="D5077" s="646">
        <v>137</v>
      </c>
      <c r="F5077" s="654" t="str">
        <f>IF(M5077="R",VLOOKUP(D5077,'Routes and Directions'!$A$2:$D$283,3,FALSE),VLOOKUP(D5077,'Routes and Directions'!$A$2:$D$283,4,FALSE))</f>
        <v>EB</v>
      </c>
      <c r="H5077" s="646">
        <v>0</v>
      </c>
      <c r="I5077" s="646">
        <v>14.57</v>
      </c>
      <c r="K5077" s="646">
        <v>2.0609999999999999</v>
      </c>
      <c r="L5077" s="646">
        <v>16.631</v>
      </c>
      <c r="M5077" s="646" t="s">
        <v>118</v>
      </c>
      <c r="N5077" s="657" t="s">
        <v>115</v>
      </c>
      <c r="O5077" s="646" t="s">
        <v>604</v>
      </c>
    </row>
    <row r="5078" spans="1:15">
      <c r="A5078" s="647">
        <v>5077</v>
      </c>
      <c r="B5078" s="647">
        <v>900</v>
      </c>
      <c r="C5078" s="646" t="s">
        <v>202</v>
      </c>
      <c r="D5078" s="646">
        <v>137</v>
      </c>
      <c r="F5078" s="654" t="str">
        <f>IF(M5078="R",VLOOKUP(D5078,'Routes and Directions'!$A$2:$D$283,3,FALSE),VLOOKUP(D5078,'Routes and Directions'!$A$2:$D$283,4,FALSE))</f>
        <v>EB</v>
      </c>
      <c r="H5078" s="646">
        <v>14.57</v>
      </c>
      <c r="I5078" s="646">
        <v>14.76</v>
      </c>
      <c r="K5078" s="646">
        <v>16.631</v>
      </c>
      <c r="L5078" s="646">
        <v>16.821000000000002</v>
      </c>
      <c r="M5078" s="646" t="s">
        <v>118</v>
      </c>
      <c r="N5078" s="657" t="s">
        <v>123</v>
      </c>
      <c r="O5078" s="646" t="s">
        <v>604</v>
      </c>
    </row>
    <row r="5079" spans="1:15">
      <c r="A5079" s="647">
        <v>5078</v>
      </c>
      <c r="B5079" s="647">
        <v>900</v>
      </c>
      <c r="C5079" s="646" t="s">
        <v>202</v>
      </c>
      <c r="D5079" s="646">
        <v>137</v>
      </c>
      <c r="F5079" s="654" t="str">
        <f>IF(M5079="R",VLOOKUP(D5079,'Routes and Directions'!$A$2:$D$283,3,FALSE),VLOOKUP(D5079,'Routes and Directions'!$A$2:$D$283,4,FALSE))</f>
        <v>EB</v>
      </c>
      <c r="H5079" s="646">
        <v>14.76</v>
      </c>
      <c r="I5079" s="646">
        <v>15.38</v>
      </c>
      <c r="K5079" s="646">
        <v>16.821000000000002</v>
      </c>
      <c r="L5079" s="646">
        <v>17.440999999999999</v>
      </c>
      <c r="M5079" s="646" t="s">
        <v>118</v>
      </c>
      <c r="N5079" s="657" t="s">
        <v>115</v>
      </c>
      <c r="O5079" s="646" t="s">
        <v>604</v>
      </c>
    </row>
    <row r="5080" spans="1:15">
      <c r="A5080" s="647">
        <v>5079</v>
      </c>
      <c r="B5080" s="647">
        <v>3400</v>
      </c>
      <c r="C5080" s="646" t="s">
        <v>202</v>
      </c>
      <c r="D5080" s="646">
        <v>137</v>
      </c>
      <c r="F5080" s="654" t="str">
        <f>IF(M5080="R",VLOOKUP(D5080,'Routes and Directions'!$A$2:$D$283,3,FALSE),VLOOKUP(D5080,'Routes and Directions'!$A$2:$D$283,4,FALSE))</f>
        <v>EB</v>
      </c>
      <c r="G5080" s="646" t="s">
        <v>118</v>
      </c>
      <c r="H5080" s="646">
        <v>15.38</v>
      </c>
      <c r="I5080" s="646">
        <v>15.78</v>
      </c>
      <c r="K5080" s="646">
        <v>17.440999999999999</v>
      </c>
      <c r="L5080" s="646">
        <v>17.841000000000001</v>
      </c>
      <c r="M5080" s="646" t="s">
        <v>118</v>
      </c>
      <c r="N5080" s="657" t="s">
        <v>115</v>
      </c>
      <c r="O5080" s="646" t="s">
        <v>604</v>
      </c>
    </row>
    <row r="5081" spans="1:15">
      <c r="A5081" s="647">
        <v>5080</v>
      </c>
      <c r="B5081" s="647">
        <v>4000</v>
      </c>
      <c r="C5081" s="646" t="s">
        <v>202</v>
      </c>
      <c r="D5081" s="646">
        <v>137</v>
      </c>
      <c r="F5081" s="654" t="str">
        <f>IF(M5081="R",VLOOKUP(D5081,'Routes and Directions'!$A$2:$D$283,3,FALSE),VLOOKUP(D5081,'Routes and Directions'!$A$2:$D$283,4,FALSE))</f>
        <v>EB</v>
      </c>
      <c r="H5081" s="646">
        <v>15.78</v>
      </c>
      <c r="I5081" s="646">
        <v>16.489000000000001</v>
      </c>
      <c r="K5081" s="646">
        <v>17.841000000000001</v>
      </c>
      <c r="L5081" s="646">
        <v>18.55</v>
      </c>
      <c r="M5081" s="646" t="s">
        <v>118</v>
      </c>
      <c r="N5081" s="657" t="s">
        <v>115</v>
      </c>
      <c r="O5081" s="646" t="s">
        <v>604</v>
      </c>
    </row>
    <row r="5082" spans="1:15">
      <c r="A5082" s="647">
        <v>5081</v>
      </c>
      <c r="B5082" s="647">
        <v>4000</v>
      </c>
      <c r="C5082" s="646" t="s">
        <v>202</v>
      </c>
      <c r="D5082" s="646">
        <v>137</v>
      </c>
      <c r="F5082" s="654" t="str">
        <f>IF(M5082="R",VLOOKUP(D5082,'Routes and Directions'!$A$2:$D$283,3,FALSE),VLOOKUP(D5082,'Routes and Directions'!$A$2:$D$283,4,FALSE))</f>
        <v>EB</v>
      </c>
      <c r="H5082" s="646">
        <v>16.489000000000001</v>
      </c>
      <c r="I5082" s="646">
        <v>17.66</v>
      </c>
      <c r="K5082" s="646">
        <v>18.55</v>
      </c>
      <c r="L5082" s="646">
        <v>19.721</v>
      </c>
      <c r="M5082" s="646" t="s">
        <v>118</v>
      </c>
      <c r="N5082" s="657" t="s">
        <v>123</v>
      </c>
      <c r="O5082" s="646" t="s">
        <v>604</v>
      </c>
    </row>
    <row r="5083" spans="1:15">
      <c r="A5083" s="647">
        <v>5082</v>
      </c>
      <c r="B5083" s="647">
        <v>4000</v>
      </c>
      <c r="C5083" s="646" t="s">
        <v>202</v>
      </c>
      <c r="D5083" s="646">
        <v>137</v>
      </c>
      <c r="F5083" s="654" t="str">
        <f>IF(M5083="R",VLOOKUP(D5083,'Routes and Directions'!$A$2:$D$283,3,FALSE),VLOOKUP(D5083,'Routes and Directions'!$A$2:$D$283,4,FALSE))</f>
        <v>EB</v>
      </c>
      <c r="H5083" s="646">
        <v>17.66</v>
      </c>
      <c r="I5083" s="646">
        <v>20.303000000000001</v>
      </c>
      <c r="K5083" s="646">
        <v>19.721</v>
      </c>
      <c r="L5083" s="646">
        <v>22.364000000000001</v>
      </c>
      <c r="M5083" s="646" t="s">
        <v>118</v>
      </c>
      <c r="N5083" s="657" t="s">
        <v>115</v>
      </c>
      <c r="O5083" s="646" t="s">
        <v>604</v>
      </c>
    </row>
    <row r="5084" spans="1:15">
      <c r="A5084" s="647">
        <v>5083</v>
      </c>
      <c r="B5084" s="647">
        <v>4000</v>
      </c>
      <c r="C5084" s="646" t="s">
        <v>202</v>
      </c>
      <c r="D5084" s="646">
        <v>137</v>
      </c>
      <c r="F5084" s="654" t="str">
        <f>IF(M5084="R",VLOOKUP(D5084,'Routes and Directions'!$A$2:$D$283,3,FALSE),VLOOKUP(D5084,'Routes and Directions'!$A$2:$D$283,4,FALSE))</f>
        <v>EB</v>
      </c>
      <c r="H5084" s="646">
        <v>20.303000000000001</v>
      </c>
      <c r="I5084" s="646">
        <v>20.617000000000001</v>
      </c>
      <c r="K5084" s="646">
        <v>22.364000000000001</v>
      </c>
      <c r="L5084" s="646">
        <v>22.678000000000001</v>
      </c>
      <c r="M5084" s="646" t="s">
        <v>118</v>
      </c>
      <c r="N5084" s="657" t="s">
        <v>123</v>
      </c>
      <c r="O5084" s="646" t="s">
        <v>604</v>
      </c>
    </row>
    <row r="5085" spans="1:15">
      <c r="A5085" s="647">
        <v>5084</v>
      </c>
      <c r="B5085" s="647">
        <v>4000</v>
      </c>
      <c r="C5085" s="646" t="s">
        <v>202</v>
      </c>
      <c r="D5085" s="646">
        <v>137</v>
      </c>
      <c r="F5085" s="654" t="str">
        <f>IF(M5085="R",VLOOKUP(D5085,'Routes and Directions'!$A$2:$D$283,3,FALSE),VLOOKUP(D5085,'Routes and Directions'!$A$2:$D$283,4,FALSE))</f>
        <v>EB</v>
      </c>
      <c r="H5085" s="646">
        <v>20.617000000000001</v>
      </c>
      <c r="I5085" s="646">
        <v>27.396000000000001</v>
      </c>
      <c r="K5085" s="646">
        <v>22.678000000000001</v>
      </c>
      <c r="L5085" s="646">
        <v>29.457000000000001</v>
      </c>
      <c r="M5085" s="646" t="s">
        <v>118</v>
      </c>
      <c r="N5085" s="657" t="s">
        <v>115</v>
      </c>
      <c r="O5085" s="646" t="s">
        <v>604</v>
      </c>
    </row>
    <row r="5086" spans="1:15">
      <c r="A5086" s="647">
        <v>5085</v>
      </c>
      <c r="B5086" s="647">
        <v>100</v>
      </c>
      <c r="C5086" s="646" t="s">
        <v>199</v>
      </c>
      <c r="D5086" s="646">
        <v>137</v>
      </c>
      <c r="F5086" s="654" t="str">
        <f>IF(M5086="R",VLOOKUP(D5086,'Routes and Directions'!$A$2:$D$283,3,FALSE),VLOOKUP(D5086,'Routes and Directions'!$A$2:$D$283,4,FALSE))</f>
        <v>WB</v>
      </c>
      <c r="H5086" s="646">
        <v>0</v>
      </c>
      <c r="I5086" s="646">
        <v>2.0609999999999999</v>
      </c>
      <c r="K5086" s="646">
        <v>0</v>
      </c>
      <c r="L5086" s="646">
        <v>2.0609999999999999</v>
      </c>
      <c r="M5086" s="646" t="s">
        <v>121</v>
      </c>
      <c r="N5086" s="657" t="s">
        <v>115</v>
      </c>
      <c r="O5086" s="646" t="s">
        <v>605</v>
      </c>
    </row>
    <row r="5087" spans="1:15">
      <c r="A5087" s="647">
        <v>5086</v>
      </c>
      <c r="B5087" s="647">
        <v>900</v>
      </c>
      <c r="C5087" s="646" t="s">
        <v>202</v>
      </c>
      <c r="D5087" s="646">
        <v>137</v>
      </c>
      <c r="F5087" s="654" t="str">
        <f>IF(M5087="R",VLOOKUP(D5087,'Routes and Directions'!$A$2:$D$283,3,FALSE),VLOOKUP(D5087,'Routes and Directions'!$A$2:$D$283,4,FALSE))</f>
        <v>WB</v>
      </c>
      <c r="H5087" s="646">
        <v>0</v>
      </c>
      <c r="I5087" s="646">
        <v>14.57</v>
      </c>
      <c r="K5087" s="646">
        <v>2.0609999999999999</v>
      </c>
      <c r="L5087" s="646">
        <v>16.631</v>
      </c>
      <c r="M5087" s="646" t="s">
        <v>121</v>
      </c>
      <c r="N5087" s="657" t="s">
        <v>115</v>
      </c>
      <c r="O5087" s="646" t="s">
        <v>605</v>
      </c>
    </row>
    <row r="5088" spans="1:15">
      <c r="A5088" s="647">
        <v>5087</v>
      </c>
      <c r="B5088" s="647">
        <v>900</v>
      </c>
      <c r="C5088" s="646" t="s">
        <v>202</v>
      </c>
      <c r="D5088" s="646">
        <v>137</v>
      </c>
      <c r="F5088" s="654" t="str">
        <f>IF(M5088="R",VLOOKUP(D5088,'Routes and Directions'!$A$2:$D$283,3,FALSE),VLOOKUP(D5088,'Routes and Directions'!$A$2:$D$283,4,FALSE))</f>
        <v>WB</v>
      </c>
      <c r="H5088" s="646">
        <v>14.57</v>
      </c>
      <c r="I5088" s="646">
        <v>14.76</v>
      </c>
      <c r="K5088" s="646">
        <v>16.631</v>
      </c>
      <c r="L5088" s="646">
        <v>16.821000000000002</v>
      </c>
      <c r="M5088" s="646" t="s">
        <v>121</v>
      </c>
      <c r="N5088" s="657" t="s">
        <v>123</v>
      </c>
      <c r="O5088" s="646" t="s">
        <v>605</v>
      </c>
    </row>
    <row r="5089" spans="1:15">
      <c r="A5089" s="647">
        <v>5088</v>
      </c>
      <c r="B5089" s="647">
        <v>900</v>
      </c>
      <c r="C5089" s="646" t="s">
        <v>202</v>
      </c>
      <c r="D5089" s="646">
        <v>137</v>
      </c>
      <c r="F5089" s="654" t="str">
        <f>IF(M5089="R",VLOOKUP(D5089,'Routes and Directions'!$A$2:$D$283,3,FALSE),VLOOKUP(D5089,'Routes and Directions'!$A$2:$D$283,4,FALSE))</f>
        <v>WB</v>
      </c>
      <c r="H5089" s="646">
        <v>14.76</v>
      </c>
      <c r="I5089" s="646">
        <v>15.38</v>
      </c>
      <c r="K5089" s="646">
        <v>16.821000000000002</v>
      </c>
      <c r="L5089" s="646">
        <v>17.440999999999999</v>
      </c>
      <c r="M5089" s="646" t="s">
        <v>121</v>
      </c>
      <c r="N5089" s="657" t="s">
        <v>115</v>
      </c>
      <c r="O5089" s="646" t="s">
        <v>605</v>
      </c>
    </row>
    <row r="5090" spans="1:15">
      <c r="A5090" s="647">
        <v>5089</v>
      </c>
      <c r="B5090" s="647">
        <v>3400</v>
      </c>
      <c r="C5090" s="646" t="s">
        <v>202</v>
      </c>
      <c r="D5090" s="646">
        <v>137</v>
      </c>
      <c r="F5090" s="654" t="str">
        <f>IF(M5090="R",VLOOKUP(D5090,'Routes and Directions'!$A$2:$D$283,3,FALSE),VLOOKUP(D5090,'Routes and Directions'!$A$2:$D$283,4,FALSE))</f>
        <v>WB</v>
      </c>
      <c r="G5090" s="646" t="s">
        <v>118</v>
      </c>
      <c r="H5090" s="646">
        <v>15.38</v>
      </c>
      <c r="I5090" s="646">
        <v>15.78</v>
      </c>
      <c r="K5090" s="646">
        <v>17.440999999999999</v>
      </c>
      <c r="L5090" s="646">
        <v>17.841000000000001</v>
      </c>
      <c r="M5090" s="646" t="s">
        <v>121</v>
      </c>
      <c r="N5090" s="657" t="s">
        <v>115</v>
      </c>
      <c r="O5090" s="646" t="s">
        <v>605</v>
      </c>
    </row>
    <row r="5091" spans="1:15">
      <c r="A5091" s="647">
        <v>5090</v>
      </c>
      <c r="B5091" s="647">
        <v>4000</v>
      </c>
      <c r="C5091" s="646" t="s">
        <v>202</v>
      </c>
      <c r="D5091" s="646">
        <v>137</v>
      </c>
      <c r="F5091" s="654" t="str">
        <f>IF(M5091="R",VLOOKUP(D5091,'Routes and Directions'!$A$2:$D$283,3,FALSE),VLOOKUP(D5091,'Routes and Directions'!$A$2:$D$283,4,FALSE))</f>
        <v>WB</v>
      </c>
      <c r="H5091" s="646">
        <v>15.78</v>
      </c>
      <c r="I5091" s="646">
        <v>16.489000000000001</v>
      </c>
      <c r="K5091" s="646">
        <v>17.841000000000001</v>
      </c>
      <c r="L5091" s="646">
        <v>18.55</v>
      </c>
      <c r="M5091" s="646" t="s">
        <v>121</v>
      </c>
      <c r="N5091" s="657" t="s">
        <v>115</v>
      </c>
      <c r="O5091" s="646" t="s">
        <v>605</v>
      </c>
    </row>
    <row r="5092" spans="1:15">
      <c r="A5092" s="647">
        <v>5091</v>
      </c>
      <c r="B5092" s="647">
        <v>4000</v>
      </c>
      <c r="C5092" s="646" t="s">
        <v>202</v>
      </c>
      <c r="D5092" s="646">
        <v>137</v>
      </c>
      <c r="F5092" s="654" t="str">
        <f>IF(M5092="R",VLOOKUP(D5092,'Routes and Directions'!$A$2:$D$283,3,FALSE),VLOOKUP(D5092,'Routes and Directions'!$A$2:$D$283,4,FALSE))</f>
        <v>WB</v>
      </c>
      <c r="H5092" s="646">
        <v>16.489000000000001</v>
      </c>
      <c r="I5092" s="646">
        <v>17.66</v>
      </c>
      <c r="K5092" s="646">
        <v>18.55</v>
      </c>
      <c r="L5092" s="646">
        <v>19.721</v>
      </c>
      <c r="M5092" s="646" t="s">
        <v>121</v>
      </c>
      <c r="N5092" s="657" t="s">
        <v>123</v>
      </c>
      <c r="O5092" s="646" t="s">
        <v>605</v>
      </c>
    </row>
    <row r="5093" spans="1:15">
      <c r="A5093" s="647">
        <v>5092</v>
      </c>
      <c r="B5093" s="647">
        <v>4000</v>
      </c>
      <c r="C5093" s="646" t="s">
        <v>202</v>
      </c>
      <c r="D5093" s="646">
        <v>137</v>
      </c>
      <c r="F5093" s="654" t="str">
        <f>IF(M5093="R",VLOOKUP(D5093,'Routes and Directions'!$A$2:$D$283,3,FALSE),VLOOKUP(D5093,'Routes and Directions'!$A$2:$D$283,4,FALSE))</f>
        <v>WB</v>
      </c>
      <c r="H5093" s="646">
        <v>17.66</v>
      </c>
      <c r="I5093" s="646">
        <v>20.303000000000001</v>
      </c>
      <c r="K5093" s="646">
        <v>19.721</v>
      </c>
      <c r="L5093" s="646">
        <v>22.364000000000001</v>
      </c>
      <c r="M5093" s="646" t="s">
        <v>121</v>
      </c>
      <c r="N5093" s="657" t="s">
        <v>115</v>
      </c>
      <c r="O5093" s="646" t="s">
        <v>605</v>
      </c>
    </row>
    <row r="5094" spans="1:15">
      <c r="A5094" s="647">
        <v>5093</v>
      </c>
      <c r="B5094" s="647">
        <v>4000</v>
      </c>
      <c r="C5094" s="646" t="s">
        <v>202</v>
      </c>
      <c r="D5094" s="646">
        <v>137</v>
      </c>
      <c r="F5094" s="654" t="str">
        <f>IF(M5094="R",VLOOKUP(D5094,'Routes and Directions'!$A$2:$D$283,3,FALSE),VLOOKUP(D5094,'Routes and Directions'!$A$2:$D$283,4,FALSE))</f>
        <v>WB</v>
      </c>
      <c r="H5094" s="646">
        <v>20.303000000000001</v>
      </c>
      <c r="I5094" s="646">
        <v>20.617000000000001</v>
      </c>
      <c r="K5094" s="646">
        <v>22.364000000000001</v>
      </c>
      <c r="L5094" s="646">
        <v>22.678000000000001</v>
      </c>
      <c r="M5094" s="646" t="s">
        <v>121</v>
      </c>
      <c r="N5094" s="657" t="s">
        <v>123</v>
      </c>
      <c r="O5094" s="646" t="s">
        <v>605</v>
      </c>
    </row>
    <row r="5095" spans="1:15">
      <c r="A5095" s="647">
        <v>5094</v>
      </c>
      <c r="B5095" s="647">
        <v>4000</v>
      </c>
      <c r="C5095" s="646" t="s">
        <v>202</v>
      </c>
      <c r="D5095" s="646">
        <v>137</v>
      </c>
      <c r="F5095" s="654" t="str">
        <f>IF(M5095="R",VLOOKUP(D5095,'Routes and Directions'!$A$2:$D$283,3,FALSE),VLOOKUP(D5095,'Routes and Directions'!$A$2:$D$283,4,FALSE))</f>
        <v>WB</v>
      </c>
      <c r="H5095" s="646">
        <v>20.617000000000001</v>
      </c>
      <c r="I5095" s="646">
        <v>27.396000000000001</v>
      </c>
      <c r="K5095" s="646">
        <v>22.678000000000001</v>
      </c>
      <c r="L5095" s="646">
        <v>29.457000000000001</v>
      </c>
      <c r="M5095" s="646" t="s">
        <v>121</v>
      </c>
      <c r="N5095" s="657" t="s">
        <v>115</v>
      </c>
      <c r="O5095" s="646" t="s">
        <v>605</v>
      </c>
    </row>
    <row r="5096" spans="1:15">
      <c r="A5096" s="647">
        <v>5095</v>
      </c>
      <c r="B5096" s="647">
        <v>110</v>
      </c>
      <c r="C5096" s="646" t="s">
        <v>203</v>
      </c>
      <c r="D5096" s="646">
        <v>138</v>
      </c>
      <c r="F5096" s="654" t="str">
        <f>IF(M5096="R",VLOOKUP(D5096,'Routes and Directions'!$A$2:$D$283,3,FALSE),VLOOKUP(D5096,'Routes and Directions'!$A$2:$D$283,4,FALSE))</f>
        <v>EB</v>
      </c>
      <c r="H5096" s="646">
        <v>0</v>
      </c>
      <c r="I5096" s="646">
        <v>1.3919999999999999</v>
      </c>
      <c r="J5096" s="646" t="s">
        <v>118</v>
      </c>
      <c r="K5096" s="646">
        <v>0</v>
      </c>
      <c r="L5096" s="646">
        <v>1.3919999999999999</v>
      </c>
      <c r="M5096" s="646" t="s">
        <v>118</v>
      </c>
      <c r="N5096" s="657" t="s">
        <v>118</v>
      </c>
      <c r="O5096" s="646" t="s">
        <v>606</v>
      </c>
    </row>
    <row r="5097" spans="1:15">
      <c r="A5097" s="647">
        <v>5096</v>
      </c>
      <c r="B5097" s="647">
        <v>1710</v>
      </c>
      <c r="C5097" s="646" t="s">
        <v>203</v>
      </c>
      <c r="D5097" s="646">
        <v>138</v>
      </c>
      <c r="F5097" s="654" t="str">
        <f>IF(M5097="R",VLOOKUP(D5097,'Routes and Directions'!$A$2:$D$283,3,FALSE),VLOOKUP(D5097,'Routes and Directions'!$A$2:$D$283,4,FALSE))</f>
        <v>EB</v>
      </c>
      <c r="H5097" s="646">
        <v>1.3919999999999999</v>
      </c>
      <c r="I5097" s="646">
        <v>1.887</v>
      </c>
      <c r="K5097" s="646">
        <v>1.3919999999999999</v>
      </c>
      <c r="L5097" s="646">
        <v>1.887</v>
      </c>
      <c r="M5097" s="646" t="s">
        <v>118</v>
      </c>
      <c r="N5097" s="657" t="s">
        <v>123</v>
      </c>
      <c r="O5097" s="646" t="s">
        <v>606</v>
      </c>
    </row>
    <row r="5098" spans="1:15">
      <c r="A5098" s="647">
        <v>5097</v>
      </c>
      <c r="B5098" s="647">
        <v>1710</v>
      </c>
      <c r="C5098" s="646" t="s">
        <v>203</v>
      </c>
      <c r="D5098" s="646">
        <v>138</v>
      </c>
      <c r="F5098" s="654" t="str">
        <f>IF(M5098="R",VLOOKUP(D5098,'Routes and Directions'!$A$2:$D$283,3,FALSE),VLOOKUP(D5098,'Routes and Directions'!$A$2:$D$283,4,FALSE))</f>
        <v>EB</v>
      </c>
      <c r="H5098" s="646">
        <v>1.887</v>
      </c>
      <c r="I5098" s="646">
        <v>36.957000000000001</v>
      </c>
      <c r="K5098" s="646">
        <v>1.887</v>
      </c>
      <c r="L5098" s="646">
        <v>36.957000000000001</v>
      </c>
      <c r="M5098" s="646" t="s">
        <v>118</v>
      </c>
      <c r="N5098" s="657" t="s">
        <v>115</v>
      </c>
      <c r="O5098" s="646" t="s">
        <v>606</v>
      </c>
    </row>
    <row r="5099" spans="1:15">
      <c r="A5099" s="647">
        <v>5098</v>
      </c>
      <c r="B5099" s="647">
        <v>18000</v>
      </c>
      <c r="C5099" s="646" t="s">
        <v>203</v>
      </c>
      <c r="D5099" s="646">
        <v>138</v>
      </c>
      <c r="F5099" s="654" t="str">
        <f>IF(M5099="R",VLOOKUP(D5099,'Routes and Directions'!$A$2:$D$283,3,FALSE),VLOOKUP(D5099,'Routes and Directions'!$A$2:$D$283,4,FALSE))</f>
        <v>EB</v>
      </c>
      <c r="H5099" s="646">
        <v>43.417999999999999</v>
      </c>
      <c r="I5099" s="646">
        <v>51.57</v>
      </c>
      <c r="K5099" s="646">
        <v>36.957000000000001</v>
      </c>
      <c r="L5099" s="646">
        <v>45.109000000000002</v>
      </c>
      <c r="M5099" s="646" t="s">
        <v>118</v>
      </c>
      <c r="N5099" s="657" t="s">
        <v>123</v>
      </c>
      <c r="O5099" s="646" t="s">
        <v>606</v>
      </c>
    </row>
    <row r="5100" spans="1:15">
      <c r="A5100" s="647">
        <v>5099</v>
      </c>
      <c r="B5100" s="647">
        <v>19000</v>
      </c>
      <c r="C5100" s="646" t="s">
        <v>203</v>
      </c>
      <c r="D5100" s="646">
        <v>138</v>
      </c>
      <c r="F5100" s="654" t="str">
        <f>IF(M5100="R",VLOOKUP(D5100,'Routes and Directions'!$A$2:$D$283,3,FALSE),VLOOKUP(D5100,'Routes and Directions'!$A$2:$D$283,4,FALSE))</f>
        <v>EB</v>
      </c>
      <c r="H5100" s="646">
        <v>51.57</v>
      </c>
      <c r="I5100" s="646">
        <v>52.4</v>
      </c>
      <c r="K5100" s="646">
        <v>45.109000000000002</v>
      </c>
      <c r="L5100" s="646">
        <v>45.939</v>
      </c>
      <c r="M5100" s="646" t="s">
        <v>118</v>
      </c>
      <c r="N5100" s="657" t="s">
        <v>115</v>
      </c>
      <c r="O5100" s="646" t="s">
        <v>606</v>
      </c>
    </row>
    <row r="5101" spans="1:15">
      <c r="A5101" s="647">
        <v>5100</v>
      </c>
      <c r="B5101" s="647">
        <v>19000</v>
      </c>
      <c r="C5101" s="646" t="s">
        <v>203</v>
      </c>
      <c r="D5101" s="646">
        <v>138</v>
      </c>
      <c r="F5101" s="654" t="str">
        <f>IF(M5101="R",VLOOKUP(D5101,'Routes and Directions'!$A$2:$D$283,3,FALSE),VLOOKUP(D5101,'Routes and Directions'!$A$2:$D$283,4,FALSE))</f>
        <v>EB</v>
      </c>
      <c r="H5101" s="646">
        <v>52.4</v>
      </c>
      <c r="I5101" s="646">
        <v>54.201000000000001</v>
      </c>
      <c r="K5101" s="646">
        <v>45.939</v>
      </c>
      <c r="L5101" s="646">
        <v>47.74</v>
      </c>
      <c r="M5101" s="646" t="s">
        <v>118</v>
      </c>
      <c r="N5101" s="657" t="s">
        <v>123</v>
      </c>
      <c r="O5101" s="646" t="s">
        <v>606</v>
      </c>
    </row>
    <row r="5102" spans="1:15">
      <c r="A5102" s="647">
        <v>5101</v>
      </c>
      <c r="B5102" s="647">
        <v>19000</v>
      </c>
      <c r="C5102" s="646" t="s">
        <v>203</v>
      </c>
      <c r="D5102" s="646">
        <v>138</v>
      </c>
      <c r="F5102" s="654" t="str">
        <f>IF(M5102="R",VLOOKUP(D5102,'Routes and Directions'!$A$2:$D$283,3,FALSE),VLOOKUP(D5102,'Routes and Directions'!$A$2:$D$283,4,FALSE))</f>
        <v>EB</v>
      </c>
      <c r="H5102" s="646">
        <v>54.201000000000001</v>
      </c>
      <c r="I5102" s="646">
        <v>57.182000000000002</v>
      </c>
      <c r="K5102" s="646">
        <v>47.74</v>
      </c>
      <c r="L5102" s="646">
        <v>50.720999999999997</v>
      </c>
      <c r="M5102" s="646" t="s">
        <v>118</v>
      </c>
      <c r="N5102" s="657" t="s">
        <v>115</v>
      </c>
      <c r="O5102" s="646" t="s">
        <v>606</v>
      </c>
    </row>
    <row r="5103" spans="1:15">
      <c r="A5103" s="647">
        <v>5102</v>
      </c>
      <c r="B5103" s="647">
        <v>19200</v>
      </c>
      <c r="C5103" s="646" t="s">
        <v>203</v>
      </c>
      <c r="D5103" s="646">
        <v>138</v>
      </c>
      <c r="F5103" s="654" t="str">
        <f>IF(M5103="R",VLOOKUP(D5103,'Routes and Directions'!$A$2:$D$283,3,FALSE),VLOOKUP(D5103,'Routes and Directions'!$A$2:$D$283,4,FALSE))</f>
        <v>EB</v>
      </c>
      <c r="G5103" s="646" t="s">
        <v>118</v>
      </c>
      <c r="H5103" s="646">
        <v>57.182000000000002</v>
      </c>
      <c r="I5103" s="646">
        <v>57.338999999999999</v>
      </c>
      <c r="K5103" s="646">
        <v>50.720999999999997</v>
      </c>
      <c r="L5103" s="646">
        <v>50.878</v>
      </c>
      <c r="M5103" s="646" t="s">
        <v>118</v>
      </c>
      <c r="N5103" s="657" t="s">
        <v>123</v>
      </c>
      <c r="O5103" s="646" t="s">
        <v>606</v>
      </c>
    </row>
    <row r="5104" spans="1:15">
      <c r="A5104" s="647">
        <v>5103</v>
      </c>
      <c r="B5104" s="647">
        <v>19200</v>
      </c>
      <c r="C5104" s="646" t="s">
        <v>203</v>
      </c>
      <c r="D5104" s="646">
        <v>138</v>
      </c>
      <c r="F5104" s="654" t="str">
        <f>IF(M5104="R",VLOOKUP(D5104,'Routes and Directions'!$A$2:$D$283,3,FALSE),VLOOKUP(D5104,'Routes and Directions'!$A$2:$D$283,4,FALSE))</f>
        <v>EB</v>
      </c>
      <c r="G5104" s="646" t="s">
        <v>118</v>
      </c>
      <c r="H5104" s="646">
        <v>57.338999999999999</v>
      </c>
      <c r="I5104" s="646">
        <v>57.539000000000001</v>
      </c>
      <c r="K5104" s="646">
        <v>50.878</v>
      </c>
      <c r="L5104" s="646">
        <v>51.078000000000003</v>
      </c>
      <c r="M5104" s="646" t="s">
        <v>118</v>
      </c>
      <c r="N5104" s="657" t="s">
        <v>115</v>
      </c>
      <c r="O5104" s="646" t="s">
        <v>606</v>
      </c>
    </row>
    <row r="5105" spans="1:15">
      <c r="A5105" s="647">
        <v>5104</v>
      </c>
      <c r="B5105" s="647">
        <v>19630</v>
      </c>
      <c r="C5105" s="646" t="s">
        <v>203</v>
      </c>
      <c r="D5105" s="646">
        <v>138</v>
      </c>
      <c r="F5105" s="654" t="str">
        <f>IF(M5105="R",VLOOKUP(D5105,'Routes and Directions'!$A$2:$D$283,3,FALSE),VLOOKUP(D5105,'Routes and Directions'!$A$2:$D$283,4,FALSE))</f>
        <v>EB</v>
      </c>
      <c r="H5105" s="646">
        <v>57.555</v>
      </c>
      <c r="I5105" s="646">
        <v>58.457999999999998</v>
      </c>
      <c r="K5105" s="646">
        <v>51.078000000000003</v>
      </c>
      <c r="L5105" s="646">
        <v>51.981000000000002</v>
      </c>
      <c r="M5105" s="646" t="s">
        <v>118</v>
      </c>
      <c r="N5105" s="657" t="s">
        <v>115</v>
      </c>
      <c r="O5105" s="646" t="s">
        <v>606</v>
      </c>
    </row>
    <row r="5106" spans="1:15">
      <c r="A5106" s="647">
        <v>5105</v>
      </c>
      <c r="B5106" s="647">
        <v>19700</v>
      </c>
      <c r="C5106" s="646" t="s">
        <v>203</v>
      </c>
      <c r="D5106" s="646">
        <v>138</v>
      </c>
      <c r="F5106" s="654" t="str">
        <f>IF(M5106="R",VLOOKUP(D5106,'Routes and Directions'!$A$2:$D$283,3,FALSE),VLOOKUP(D5106,'Routes and Directions'!$A$2:$D$283,4,FALSE))</f>
        <v>EB</v>
      </c>
      <c r="G5106" s="646" t="s">
        <v>118</v>
      </c>
      <c r="H5106" s="646">
        <v>58.457999999999998</v>
      </c>
      <c r="I5106" s="646">
        <v>58.664999999999999</v>
      </c>
      <c r="K5106" s="646">
        <v>51.981000000000002</v>
      </c>
      <c r="L5106" s="646">
        <v>52.188000000000002</v>
      </c>
      <c r="M5106" s="646" t="s">
        <v>118</v>
      </c>
      <c r="N5106" s="657" t="s">
        <v>123</v>
      </c>
      <c r="O5106" s="646" t="s">
        <v>606</v>
      </c>
    </row>
    <row r="5107" spans="1:15">
      <c r="A5107" s="647">
        <v>5106</v>
      </c>
      <c r="B5107" s="647">
        <v>19800</v>
      </c>
      <c r="C5107" s="646" t="s">
        <v>203</v>
      </c>
      <c r="D5107" s="646">
        <v>138</v>
      </c>
      <c r="F5107" s="654" t="str">
        <f>IF(M5107="R",VLOOKUP(D5107,'Routes and Directions'!$A$2:$D$283,3,FALSE),VLOOKUP(D5107,'Routes and Directions'!$A$2:$D$283,4,FALSE))</f>
        <v>EB</v>
      </c>
      <c r="H5107" s="646">
        <v>58.670999999999999</v>
      </c>
      <c r="I5107" s="646">
        <v>58.936</v>
      </c>
      <c r="K5107" s="646">
        <v>52.188000000000002</v>
      </c>
      <c r="L5107" s="646">
        <v>52.453000000000003</v>
      </c>
      <c r="M5107" s="646" t="s">
        <v>118</v>
      </c>
      <c r="N5107" s="657" t="s">
        <v>115</v>
      </c>
      <c r="O5107" s="646" t="s">
        <v>606</v>
      </c>
    </row>
    <row r="5108" spans="1:15">
      <c r="A5108" s="647">
        <v>5107</v>
      </c>
      <c r="B5108" s="647">
        <v>19800</v>
      </c>
      <c r="C5108" s="646" t="s">
        <v>203</v>
      </c>
      <c r="D5108" s="646">
        <v>138</v>
      </c>
      <c r="F5108" s="654" t="str">
        <f>IF(M5108="R",VLOOKUP(D5108,'Routes and Directions'!$A$2:$D$283,3,FALSE),VLOOKUP(D5108,'Routes and Directions'!$A$2:$D$283,4,FALSE))</f>
        <v>EB</v>
      </c>
      <c r="H5108" s="646">
        <v>58.936</v>
      </c>
      <c r="I5108" s="646">
        <v>59.024000000000001</v>
      </c>
      <c r="K5108" s="646">
        <v>52.453000000000003</v>
      </c>
      <c r="L5108" s="646">
        <v>52.540999999999997</v>
      </c>
      <c r="M5108" s="646" t="s">
        <v>118</v>
      </c>
      <c r="N5108" s="657" t="s">
        <v>123</v>
      </c>
      <c r="O5108" s="646" t="s">
        <v>606</v>
      </c>
    </row>
    <row r="5109" spans="1:15">
      <c r="A5109" s="647">
        <v>5108</v>
      </c>
      <c r="B5109" s="647">
        <v>19800</v>
      </c>
      <c r="C5109" s="646" t="s">
        <v>203</v>
      </c>
      <c r="D5109" s="646">
        <v>138</v>
      </c>
      <c r="F5109" s="654" t="str">
        <f>IF(M5109="R",VLOOKUP(D5109,'Routes and Directions'!$A$2:$D$283,3,FALSE),VLOOKUP(D5109,'Routes and Directions'!$A$2:$D$283,4,FALSE))</f>
        <v>EB</v>
      </c>
      <c r="H5109" s="646">
        <v>59.024000000000001</v>
      </c>
      <c r="I5109" s="646">
        <v>59.170999999999999</v>
      </c>
      <c r="K5109" s="646">
        <v>52.540999999999997</v>
      </c>
      <c r="L5109" s="646">
        <v>52.688000000000002</v>
      </c>
      <c r="M5109" s="646" t="s">
        <v>118</v>
      </c>
      <c r="N5109" s="657" t="s">
        <v>115</v>
      </c>
      <c r="O5109" s="646" t="s">
        <v>606</v>
      </c>
    </row>
    <row r="5110" spans="1:15">
      <c r="A5110" s="647">
        <v>5109</v>
      </c>
      <c r="B5110" s="647">
        <v>19800</v>
      </c>
      <c r="C5110" s="646" t="s">
        <v>203</v>
      </c>
      <c r="D5110" s="646">
        <v>138</v>
      </c>
      <c r="F5110" s="654" t="str">
        <f>IF(M5110="R",VLOOKUP(D5110,'Routes and Directions'!$A$2:$D$283,3,FALSE),VLOOKUP(D5110,'Routes and Directions'!$A$2:$D$283,4,FALSE))</f>
        <v>EB</v>
      </c>
      <c r="H5110" s="646">
        <v>59.170999999999999</v>
      </c>
      <c r="I5110" s="646">
        <v>59.695</v>
      </c>
      <c r="K5110" s="646">
        <v>52.688000000000002</v>
      </c>
      <c r="L5110" s="646">
        <v>53.212000000000003</v>
      </c>
      <c r="M5110" s="646" t="s">
        <v>118</v>
      </c>
      <c r="N5110" s="657" t="s">
        <v>123</v>
      </c>
      <c r="O5110" s="646" t="s">
        <v>606</v>
      </c>
    </row>
    <row r="5111" spans="1:15">
      <c r="A5111" s="647">
        <v>5110</v>
      </c>
      <c r="B5111" s="647">
        <v>19800</v>
      </c>
      <c r="C5111" s="646" t="s">
        <v>203</v>
      </c>
      <c r="D5111" s="646">
        <v>138</v>
      </c>
      <c r="F5111" s="654" t="str">
        <f>IF(M5111="R",VLOOKUP(D5111,'Routes and Directions'!$A$2:$D$283,3,FALSE),VLOOKUP(D5111,'Routes and Directions'!$A$2:$D$283,4,FALSE))</f>
        <v>EB</v>
      </c>
      <c r="H5111" s="646">
        <v>59.695</v>
      </c>
      <c r="I5111" s="646">
        <v>74.972999999999999</v>
      </c>
      <c r="K5111" s="646">
        <v>53.212000000000003</v>
      </c>
      <c r="L5111" s="646">
        <v>68.489999999999995</v>
      </c>
      <c r="M5111" s="646" t="s">
        <v>118</v>
      </c>
      <c r="N5111" s="657" t="s">
        <v>115</v>
      </c>
      <c r="O5111" s="646" t="s">
        <v>606</v>
      </c>
    </row>
    <row r="5112" spans="1:15">
      <c r="A5112" s="647">
        <v>5111</v>
      </c>
      <c r="B5112" s="647">
        <v>108900</v>
      </c>
      <c r="C5112" s="646" t="s">
        <v>206</v>
      </c>
      <c r="D5112" s="646">
        <v>138</v>
      </c>
      <c r="F5112" s="654" t="str">
        <f>IF(M5112="R",VLOOKUP(D5112,'Routes and Directions'!$A$2:$D$283,3,FALSE),VLOOKUP(D5112,'Routes and Directions'!$A$2:$D$283,4,FALSE))</f>
        <v>EB</v>
      </c>
      <c r="H5112" s="646">
        <v>0</v>
      </c>
      <c r="I5112" s="646">
        <v>14.782</v>
      </c>
      <c r="K5112" s="646">
        <v>68.489999999999995</v>
      </c>
      <c r="L5112" s="646">
        <v>83.272000000000006</v>
      </c>
      <c r="M5112" s="646" t="s">
        <v>118</v>
      </c>
      <c r="N5112" s="657" t="s">
        <v>115</v>
      </c>
      <c r="O5112" s="646" t="s">
        <v>606</v>
      </c>
    </row>
    <row r="5113" spans="1:15">
      <c r="A5113" s="647">
        <v>5112</v>
      </c>
      <c r="B5113" s="647">
        <v>115300</v>
      </c>
      <c r="C5113" s="646" t="s">
        <v>206</v>
      </c>
      <c r="D5113" s="646">
        <v>138</v>
      </c>
      <c r="F5113" s="654" t="str">
        <f>IF(M5113="R",VLOOKUP(D5113,'Routes and Directions'!$A$2:$D$283,3,FALSE),VLOOKUP(D5113,'Routes and Directions'!$A$2:$D$283,4,FALSE))</f>
        <v>EB</v>
      </c>
      <c r="G5113" s="646" t="s">
        <v>118</v>
      </c>
      <c r="H5113" s="646">
        <v>14.782</v>
      </c>
      <c r="I5113" s="646">
        <v>15.33</v>
      </c>
      <c r="K5113" s="646">
        <v>83.272000000000006</v>
      </c>
      <c r="L5113" s="646">
        <v>83.82</v>
      </c>
      <c r="M5113" s="646" t="s">
        <v>118</v>
      </c>
      <c r="N5113" s="657" t="s">
        <v>115</v>
      </c>
      <c r="O5113" s="646" t="s">
        <v>606</v>
      </c>
    </row>
    <row r="5114" spans="1:15">
      <c r="A5114" s="647">
        <v>5113</v>
      </c>
      <c r="B5114" s="647">
        <v>116170</v>
      </c>
      <c r="C5114" s="646" t="s">
        <v>206</v>
      </c>
      <c r="D5114" s="646">
        <v>138</v>
      </c>
      <c r="F5114" s="654" t="str">
        <f>IF(M5114="R",VLOOKUP(D5114,'Routes and Directions'!$A$2:$D$283,3,FALSE),VLOOKUP(D5114,'Routes and Directions'!$A$2:$D$283,4,FALSE))</f>
        <v>EB</v>
      </c>
      <c r="G5114" s="646" t="s">
        <v>119</v>
      </c>
      <c r="H5114" s="646">
        <v>15.33</v>
      </c>
      <c r="I5114" s="646">
        <v>15.577</v>
      </c>
      <c r="K5114" s="646">
        <v>83.82</v>
      </c>
      <c r="L5114" s="646">
        <v>84.066999999999993</v>
      </c>
      <c r="M5114" s="646" t="s">
        <v>118</v>
      </c>
      <c r="N5114" s="657" t="s">
        <v>123</v>
      </c>
      <c r="O5114" s="646" t="s">
        <v>606</v>
      </c>
    </row>
    <row r="5115" spans="1:15">
      <c r="A5115" s="647">
        <v>5114</v>
      </c>
      <c r="B5115" s="647">
        <v>116200</v>
      </c>
      <c r="C5115" s="646" t="s">
        <v>206</v>
      </c>
      <c r="D5115" s="646">
        <v>138</v>
      </c>
      <c r="F5115" s="654" t="str">
        <f>IF(M5115="R",VLOOKUP(D5115,'Routes and Directions'!$A$2:$D$283,3,FALSE),VLOOKUP(D5115,'Routes and Directions'!$A$2:$D$283,4,FALSE))</f>
        <v>EB</v>
      </c>
      <c r="G5115" s="646" t="s">
        <v>118</v>
      </c>
      <c r="H5115" s="646">
        <v>15.577</v>
      </c>
      <c r="I5115" s="646">
        <v>16.07</v>
      </c>
      <c r="K5115" s="646">
        <v>84.066999999999993</v>
      </c>
      <c r="L5115" s="646">
        <v>84.56</v>
      </c>
      <c r="M5115" s="646" t="s">
        <v>118</v>
      </c>
      <c r="N5115" s="657" t="s">
        <v>123</v>
      </c>
      <c r="O5115" s="646" t="s">
        <v>606</v>
      </c>
    </row>
    <row r="5116" spans="1:15">
      <c r="A5116" s="647">
        <v>5115</v>
      </c>
      <c r="B5116" s="647">
        <v>116280</v>
      </c>
      <c r="C5116" s="646" t="s">
        <v>206</v>
      </c>
      <c r="D5116" s="646">
        <v>138</v>
      </c>
      <c r="F5116" s="654" t="str">
        <f>IF(M5116="R",VLOOKUP(D5116,'Routes and Directions'!$A$2:$D$283,3,FALSE),VLOOKUP(D5116,'Routes and Directions'!$A$2:$D$283,4,FALSE))</f>
        <v>EB</v>
      </c>
      <c r="G5116" s="646" t="s">
        <v>122</v>
      </c>
      <c r="H5116" s="646">
        <v>16.07</v>
      </c>
      <c r="I5116" s="646">
        <v>16.399999999999999</v>
      </c>
      <c r="K5116" s="646">
        <v>84.56</v>
      </c>
      <c r="L5116" s="646">
        <v>84.89</v>
      </c>
      <c r="M5116" s="646" t="s">
        <v>118</v>
      </c>
      <c r="N5116" s="657" t="s">
        <v>115</v>
      </c>
      <c r="O5116" s="646" t="s">
        <v>606</v>
      </c>
    </row>
    <row r="5117" spans="1:15">
      <c r="A5117" s="647">
        <v>5116</v>
      </c>
      <c r="B5117" s="647">
        <v>116300</v>
      </c>
      <c r="C5117" s="646" t="s">
        <v>206</v>
      </c>
      <c r="D5117" s="646">
        <v>138</v>
      </c>
      <c r="F5117" s="654" t="str">
        <f>IF(M5117="R",VLOOKUP(D5117,'Routes and Directions'!$A$2:$D$283,3,FALSE),VLOOKUP(D5117,'Routes and Directions'!$A$2:$D$283,4,FALSE))</f>
        <v>EB</v>
      </c>
      <c r="H5117" s="646">
        <v>16.760000000000002</v>
      </c>
      <c r="I5117" s="646">
        <v>23.701000000000001</v>
      </c>
      <c r="K5117" s="646">
        <v>84.89</v>
      </c>
      <c r="L5117" s="646">
        <v>91.831000000000003</v>
      </c>
      <c r="M5117" s="646" t="s">
        <v>118</v>
      </c>
      <c r="N5117" s="657" t="s">
        <v>115</v>
      </c>
      <c r="O5117" s="646" t="s">
        <v>606</v>
      </c>
    </row>
    <row r="5118" spans="1:15">
      <c r="A5118" s="647">
        <v>5117</v>
      </c>
      <c r="B5118" s="647">
        <v>116800</v>
      </c>
      <c r="C5118" s="646" t="s">
        <v>206</v>
      </c>
      <c r="D5118" s="646">
        <v>138</v>
      </c>
      <c r="F5118" s="654" t="str">
        <f>IF(M5118="R",VLOOKUP(D5118,'Routes and Directions'!$A$2:$D$283,3,FALSE),VLOOKUP(D5118,'Routes and Directions'!$A$2:$D$283,4,FALSE))</f>
        <v>EB</v>
      </c>
      <c r="G5118" s="646" t="s">
        <v>118</v>
      </c>
      <c r="H5118" s="646">
        <v>23.701000000000001</v>
      </c>
      <c r="I5118" s="646">
        <v>30.872</v>
      </c>
      <c r="K5118" s="646">
        <v>91.831000000000003</v>
      </c>
      <c r="L5118" s="646">
        <v>99.001999999999995</v>
      </c>
      <c r="M5118" s="646" t="s">
        <v>118</v>
      </c>
      <c r="N5118" s="657" t="s">
        <v>115</v>
      </c>
      <c r="O5118" s="646" t="s">
        <v>606</v>
      </c>
    </row>
    <row r="5119" spans="1:15">
      <c r="A5119" s="647">
        <v>5118</v>
      </c>
      <c r="B5119" s="647">
        <v>118600</v>
      </c>
      <c r="C5119" s="646" t="s">
        <v>206</v>
      </c>
      <c r="D5119" s="646">
        <v>138</v>
      </c>
      <c r="F5119" s="654" t="str">
        <f>IF(M5119="R",VLOOKUP(D5119,'Routes and Directions'!$A$2:$D$283,3,FALSE),VLOOKUP(D5119,'Routes and Directions'!$A$2:$D$283,4,FALSE))</f>
        <v>EB</v>
      </c>
      <c r="H5119" s="646">
        <v>31.495999999999999</v>
      </c>
      <c r="I5119" s="646">
        <v>37.770000000000003</v>
      </c>
      <c r="K5119" s="646">
        <v>99.001999999999995</v>
      </c>
      <c r="L5119" s="646">
        <v>105.276</v>
      </c>
      <c r="M5119" s="646" t="s">
        <v>118</v>
      </c>
      <c r="N5119" s="657" t="s">
        <v>115</v>
      </c>
      <c r="O5119" s="646" t="s">
        <v>606</v>
      </c>
    </row>
    <row r="5120" spans="1:15">
      <c r="A5120" s="647">
        <v>5119</v>
      </c>
      <c r="B5120" s="647">
        <v>119900</v>
      </c>
      <c r="C5120" s="646" t="s">
        <v>206</v>
      </c>
      <c r="D5120" s="646">
        <v>138</v>
      </c>
      <c r="F5120" s="654" t="str">
        <f>IF(M5120="R",VLOOKUP(D5120,'Routes and Directions'!$A$2:$D$283,3,FALSE),VLOOKUP(D5120,'Routes and Directions'!$A$2:$D$283,4,FALSE))</f>
        <v>EB</v>
      </c>
      <c r="G5120" s="646" t="s">
        <v>118</v>
      </c>
      <c r="H5120" s="646">
        <v>37.770000000000003</v>
      </c>
      <c r="I5120" s="646">
        <v>37.847999999999999</v>
      </c>
      <c r="K5120" s="646">
        <v>105.276</v>
      </c>
      <c r="L5120" s="646">
        <v>105.354</v>
      </c>
      <c r="M5120" s="646" t="s">
        <v>118</v>
      </c>
      <c r="N5120" s="657" t="s">
        <v>115</v>
      </c>
      <c r="O5120" s="646" t="s">
        <v>606</v>
      </c>
    </row>
    <row r="5121" spans="1:15">
      <c r="A5121" s="647">
        <v>5120</v>
      </c>
      <c r="B5121" s="647">
        <v>1010</v>
      </c>
      <c r="C5121" s="646" t="s">
        <v>203</v>
      </c>
      <c r="D5121" s="646">
        <v>138</v>
      </c>
      <c r="F5121" s="654" t="str">
        <f>IF(M5121="R",VLOOKUP(D5121,'Routes and Directions'!$A$2:$D$283,3,FALSE),VLOOKUP(D5121,'Routes and Directions'!$A$2:$D$283,4,FALSE))</f>
        <v>WB</v>
      </c>
      <c r="H5121" s="646">
        <v>0</v>
      </c>
      <c r="I5121" s="646">
        <v>1.3919999999999999</v>
      </c>
      <c r="J5121" s="646" t="s">
        <v>121</v>
      </c>
      <c r="K5121" s="646">
        <v>0</v>
      </c>
      <c r="L5121" s="646">
        <v>1.3919999999999999</v>
      </c>
      <c r="M5121" s="646" t="s">
        <v>121</v>
      </c>
      <c r="N5121" s="657" t="s">
        <v>121</v>
      </c>
      <c r="O5121" s="646" t="s">
        <v>607</v>
      </c>
    </row>
    <row r="5122" spans="1:15">
      <c r="A5122" s="647">
        <v>5121</v>
      </c>
      <c r="B5122" s="647">
        <v>1710</v>
      </c>
      <c r="C5122" s="646" t="s">
        <v>203</v>
      </c>
      <c r="D5122" s="646">
        <v>138</v>
      </c>
      <c r="F5122" s="654" t="str">
        <f>IF(M5122="R",VLOOKUP(D5122,'Routes and Directions'!$A$2:$D$283,3,FALSE),VLOOKUP(D5122,'Routes and Directions'!$A$2:$D$283,4,FALSE))</f>
        <v>WB</v>
      </c>
      <c r="H5122" s="646">
        <v>1.3919999999999999</v>
      </c>
      <c r="I5122" s="646">
        <v>1.887</v>
      </c>
      <c r="K5122" s="646">
        <v>1.3919999999999999</v>
      </c>
      <c r="L5122" s="646">
        <v>1.887</v>
      </c>
      <c r="M5122" s="646" t="s">
        <v>121</v>
      </c>
      <c r="N5122" s="657" t="s">
        <v>123</v>
      </c>
      <c r="O5122" s="646" t="s">
        <v>607</v>
      </c>
    </row>
    <row r="5123" spans="1:15">
      <c r="A5123" s="647">
        <v>5122</v>
      </c>
      <c r="B5123" s="647">
        <v>1710</v>
      </c>
      <c r="C5123" s="646" t="s">
        <v>203</v>
      </c>
      <c r="D5123" s="646">
        <v>138</v>
      </c>
      <c r="F5123" s="654" t="str">
        <f>IF(M5123="R",VLOOKUP(D5123,'Routes and Directions'!$A$2:$D$283,3,FALSE),VLOOKUP(D5123,'Routes and Directions'!$A$2:$D$283,4,FALSE))</f>
        <v>WB</v>
      </c>
      <c r="H5123" s="646">
        <v>1.887</v>
      </c>
      <c r="I5123" s="646">
        <v>36.957000000000001</v>
      </c>
      <c r="K5123" s="646">
        <v>1.887</v>
      </c>
      <c r="L5123" s="646">
        <v>36.957000000000001</v>
      </c>
      <c r="M5123" s="646" t="s">
        <v>121</v>
      </c>
      <c r="N5123" s="657" t="s">
        <v>115</v>
      </c>
      <c r="O5123" s="646" t="s">
        <v>607</v>
      </c>
    </row>
    <row r="5124" spans="1:15">
      <c r="A5124" s="647">
        <v>5123</v>
      </c>
      <c r="B5124" s="647">
        <v>18000</v>
      </c>
      <c r="C5124" s="646" t="s">
        <v>203</v>
      </c>
      <c r="D5124" s="646">
        <v>138</v>
      </c>
      <c r="F5124" s="654" t="str">
        <f>IF(M5124="R",VLOOKUP(D5124,'Routes and Directions'!$A$2:$D$283,3,FALSE),VLOOKUP(D5124,'Routes and Directions'!$A$2:$D$283,4,FALSE))</f>
        <v>WB</v>
      </c>
      <c r="H5124" s="646">
        <v>43.417999999999999</v>
      </c>
      <c r="I5124" s="646">
        <v>51.57</v>
      </c>
      <c r="K5124" s="646">
        <v>36.957000000000001</v>
      </c>
      <c r="L5124" s="646">
        <v>45.109000000000002</v>
      </c>
      <c r="M5124" s="646" t="s">
        <v>121</v>
      </c>
      <c r="N5124" s="657" t="s">
        <v>123</v>
      </c>
      <c r="O5124" s="646" t="s">
        <v>607</v>
      </c>
    </row>
    <row r="5125" spans="1:15">
      <c r="A5125" s="647">
        <v>5124</v>
      </c>
      <c r="B5125" s="647">
        <v>19000</v>
      </c>
      <c r="C5125" s="646" t="s">
        <v>203</v>
      </c>
      <c r="D5125" s="646">
        <v>138</v>
      </c>
      <c r="F5125" s="654" t="str">
        <f>IF(M5125="R",VLOOKUP(D5125,'Routes and Directions'!$A$2:$D$283,3,FALSE),VLOOKUP(D5125,'Routes and Directions'!$A$2:$D$283,4,FALSE))</f>
        <v>WB</v>
      </c>
      <c r="H5125" s="646">
        <v>51.57</v>
      </c>
      <c r="I5125" s="646">
        <v>52.4</v>
      </c>
      <c r="K5125" s="646">
        <v>45.109000000000002</v>
      </c>
      <c r="L5125" s="646">
        <v>45.939</v>
      </c>
      <c r="M5125" s="646" t="s">
        <v>121</v>
      </c>
      <c r="N5125" s="657" t="s">
        <v>115</v>
      </c>
      <c r="O5125" s="646" t="s">
        <v>607</v>
      </c>
    </row>
    <row r="5126" spans="1:15">
      <c r="A5126" s="647">
        <v>5125</v>
      </c>
      <c r="B5126" s="647">
        <v>19000</v>
      </c>
      <c r="C5126" s="646" t="s">
        <v>203</v>
      </c>
      <c r="D5126" s="646">
        <v>138</v>
      </c>
      <c r="F5126" s="654" t="str">
        <f>IF(M5126="R",VLOOKUP(D5126,'Routes and Directions'!$A$2:$D$283,3,FALSE),VLOOKUP(D5126,'Routes and Directions'!$A$2:$D$283,4,FALSE))</f>
        <v>WB</v>
      </c>
      <c r="H5126" s="646">
        <v>52.4</v>
      </c>
      <c r="I5126" s="646">
        <v>54.201000000000001</v>
      </c>
      <c r="K5126" s="646">
        <v>45.939</v>
      </c>
      <c r="L5126" s="646">
        <v>47.74</v>
      </c>
      <c r="M5126" s="646" t="s">
        <v>121</v>
      </c>
      <c r="N5126" s="657" t="s">
        <v>123</v>
      </c>
      <c r="O5126" s="646" t="s">
        <v>607</v>
      </c>
    </row>
    <row r="5127" spans="1:15">
      <c r="A5127" s="647">
        <v>5126</v>
      </c>
      <c r="B5127" s="647">
        <v>19000</v>
      </c>
      <c r="C5127" s="646" t="s">
        <v>203</v>
      </c>
      <c r="D5127" s="646">
        <v>138</v>
      </c>
      <c r="F5127" s="654" t="str">
        <f>IF(M5127="R",VLOOKUP(D5127,'Routes and Directions'!$A$2:$D$283,3,FALSE),VLOOKUP(D5127,'Routes and Directions'!$A$2:$D$283,4,FALSE))</f>
        <v>WB</v>
      </c>
      <c r="H5127" s="646">
        <v>54.201000000000001</v>
      </c>
      <c r="I5127" s="646">
        <v>57.182000000000002</v>
      </c>
      <c r="K5127" s="646">
        <v>47.74</v>
      </c>
      <c r="L5127" s="646">
        <v>50.720999999999997</v>
      </c>
      <c r="M5127" s="646" t="s">
        <v>121</v>
      </c>
      <c r="N5127" s="657" t="s">
        <v>115</v>
      </c>
      <c r="O5127" s="646" t="s">
        <v>607</v>
      </c>
    </row>
    <row r="5128" spans="1:15">
      <c r="A5128" s="647">
        <v>5127</v>
      </c>
      <c r="B5128" s="647">
        <v>19200</v>
      </c>
      <c r="C5128" s="646" t="s">
        <v>203</v>
      </c>
      <c r="D5128" s="646">
        <v>138</v>
      </c>
      <c r="F5128" s="654" t="str">
        <f>IF(M5128="R",VLOOKUP(D5128,'Routes and Directions'!$A$2:$D$283,3,FALSE),VLOOKUP(D5128,'Routes and Directions'!$A$2:$D$283,4,FALSE))</f>
        <v>WB</v>
      </c>
      <c r="G5128" s="646" t="s">
        <v>118</v>
      </c>
      <c r="H5128" s="646">
        <v>57.182000000000002</v>
      </c>
      <c r="I5128" s="646">
        <v>57.338999999999999</v>
      </c>
      <c r="K5128" s="646">
        <v>50.720999999999997</v>
      </c>
      <c r="L5128" s="646">
        <v>50.878</v>
      </c>
      <c r="M5128" s="646" t="s">
        <v>121</v>
      </c>
      <c r="N5128" s="657" t="s">
        <v>123</v>
      </c>
      <c r="O5128" s="646" t="s">
        <v>607</v>
      </c>
    </row>
    <row r="5129" spans="1:15">
      <c r="A5129" s="647">
        <v>5128</v>
      </c>
      <c r="B5129" s="647">
        <v>19200</v>
      </c>
      <c r="C5129" s="646" t="s">
        <v>203</v>
      </c>
      <c r="D5129" s="646">
        <v>138</v>
      </c>
      <c r="F5129" s="654" t="str">
        <f>IF(M5129="R",VLOOKUP(D5129,'Routes and Directions'!$A$2:$D$283,3,FALSE),VLOOKUP(D5129,'Routes and Directions'!$A$2:$D$283,4,FALSE))</f>
        <v>WB</v>
      </c>
      <c r="G5129" s="646" t="s">
        <v>118</v>
      </c>
      <c r="H5129" s="646">
        <v>57.338999999999999</v>
      </c>
      <c r="I5129" s="646">
        <v>57.539000000000001</v>
      </c>
      <c r="K5129" s="646">
        <v>50.878</v>
      </c>
      <c r="L5129" s="646">
        <v>51.078000000000003</v>
      </c>
      <c r="M5129" s="646" t="s">
        <v>121</v>
      </c>
      <c r="N5129" s="657" t="s">
        <v>115</v>
      </c>
      <c r="O5129" s="646" t="s">
        <v>607</v>
      </c>
    </row>
    <row r="5130" spans="1:15">
      <c r="A5130" s="647">
        <v>5129</v>
      </c>
      <c r="B5130" s="647">
        <v>19630</v>
      </c>
      <c r="C5130" s="646" t="s">
        <v>203</v>
      </c>
      <c r="D5130" s="646">
        <v>138</v>
      </c>
      <c r="F5130" s="654" t="str">
        <f>IF(M5130="R",VLOOKUP(D5130,'Routes and Directions'!$A$2:$D$283,3,FALSE),VLOOKUP(D5130,'Routes and Directions'!$A$2:$D$283,4,FALSE))</f>
        <v>WB</v>
      </c>
      <c r="H5130" s="646">
        <v>57.555</v>
      </c>
      <c r="I5130" s="646">
        <v>58.457999999999998</v>
      </c>
      <c r="K5130" s="646">
        <v>51.078000000000003</v>
      </c>
      <c r="L5130" s="646">
        <v>51.981000000000002</v>
      </c>
      <c r="M5130" s="646" t="s">
        <v>121</v>
      </c>
      <c r="N5130" s="657" t="s">
        <v>115</v>
      </c>
      <c r="O5130" s="646" t="s">
        <v>607</v>
      </c>
    </row>
    <row r="5131" spans="1:15">
      <c r="A5131" s="647">
        <v>5130</v>
      </c>
      <c r="B5131" s="647">
        <v>19700</v>
      </c>
      <c r="C5131" s="646" t="s">
        <v>203</v>
      </c>
      <c r="D5131" s="646">
        <v>138</v>
      </c>
      <c r="F5131" s="654" t="str">
        <f>IF(M5131="R",VLOOKUP(D5131,'Routes and Directions'!$A$2:$D$283,3,FALSE),VLOOKUP(D5131,'Routes and Directions'!$A$2:$D$283,4,FALSE))</f>
        <v>WB</v>
      </c>
      <c r="G5131" s="646" t="s">
        <v>118</v>
      </c>
      <c r="H5131" s="646">
        <v>58.457999999999998</v>
      </c>
      <c r="I5131" s="646">
        <v>58.664999999999999</v>
      </c>
      <c r="K5131" s="646">
        <v>51.981000000000002</v>
      </c>
      <c r="L5131" s="646">
        <v>52.188000000000002</v>
      </c>
      <c r="M5131" s="646" t="s">
        <v>121</v>
      </c>
      <c r="N5131" s="657" t="s">
        <v>123</v>
      </c>
      <c r="O5131" s="646" t="s">
        <v>607</v>
      </c>
    </row>
    <row r="5132" spans="1:15">
      <c r="A5132" s="647">
        <v>5131</v>
      </c>
      <c r="B5132" s="647">
        <v>19800</v>
      </c>
      <c r="C5132" s="646" t="s">
        <v>203</v>
      </c>
      <c r="D5132" s="646">
        <v>138</v>
      </c>
      <c r="F5132" s="654" t="str">
        <f>IF(M5132="R",VLOOKUP(D5132,'Routes and Directions'!$A$2:$D$283,3,FALSE),VLOOKUP(D5132,'Routes and Directions'!$A$2:$D$283,4,FALSE))</f>
        <v>WB</v>
      </c>
      <c r="H5132" s="646">
        <v>58.670999999999999</v>
      </c>
      <c r="I5132" s="646">
        <v>58.936</v>
      </c>
      <c r="K5132" s="646">
        <v>52.188000000000002</v>
      </c>
      <c r="L5132" s="646">
        <v>52.453000000000003</v>
      </c>
      <c r="M5132" s="646" t="s">
        <v>121</v>
      </c>
      <c r="N5132" s="657" t="s">
        <v>115</v>
      </c>
      <c r="O5132" s="646" t="s">
        <v>607</v>
      </c>
    </row>
    <row r="5133" spans="1:15">
      <c r="A5133" s="647">
        <v>5132</v>
      </c>
      <c r="B5133" s="647">
        <v>19800</v>
      </c>
      <c r="C5133" s="646" t="s">
        <v>203</v>
      </c>
      <c r="D5133" s="646">
        <v>138</v>
      </c>
      <c r="F5133" s="654" t="str">
        <f>IF(M5133="R",VLOOKUP(D5133,'Routes and Directions'!$A$2:$D$283,3,FALSE),VLOOKUP(D5133,'Routes and Directions'!$A$2:$D$283,4,FALSE))</f>
        <v>WB</v>
      </c>
      <c r="H5133" s="646">
        <v>58.936</v>
      </c>
      <c r="I5133" s="646">
        <v>59.024000000000001</v>
      </c>
      <c r="K5133" s="646">
        <v>52.453000000000003</v>
      </c>
      <c r="L5133" s="646">
        <v>52.540999999999997</v>
      </c>
      <c r="M5133" s="646" t="s">
        <v>121</v>
      </c>
      <c r="N5133" s="657" t="s">
        <v>123</v>
      </c>
      <c r="O5133" s="646" t="s">
        <v>607</v>
      </c>
    </row>
    <row r="5134" spans="1:15">
      <c r="A5134" s="647">
        <v>5133</v>
      </c>
      <c r="B5134" s="647">
        <v>19800</v>
      </c>
      <c r="C5134" s="646" t="s">
        <v>203</v>
      </c>
      <c r="D5134" s="646">
        <v>138</v>
      </c>
      <c r="F5134" s="654" t="str">
        <f>IF(M5134="R",VLOOKUP(D5134,'Routes and Directions'!$A$2:$D$283,3,FALSE),VLOOKUP(D5134,'Routes and Directions'!$A$2:$D$283,4,FALSE))</f>
        <v>WB</v>
      </c>
      <c r="H5134" s="646">
        <v>59.024000000000001</v>
      </c>
      <c r="I5134" s="646">
        <v>59.170999999999999</v>
      </c>
      <c r="K5134" s="646">
        <v>52.540999999999997</v>
      </c>
      <c r="L5134" s="646">
        <v>52.688000000000002</v>
      </c>
      <c r="M5134" s="646" t="s">
        <v>121</v>
      </c>
      <c r="N5134" s="657" t="s">
        <v>115</v>
      </c>
      <c r="O5134" s="646" t="s">
        <v>607</v>
      </c>
    </row>
    <row r="5135" spans="1:15">
      <c r="A5135" s="647">
        <v>5134</v>
      </c>
      <c r="B5135" s="647">
        <v>19800</v>
      </c>
      <c r="C5135" s="646" t="s">
        <v>203</v>
      </c>
      <c r="D5135" s="646">
        <v>138</v>
      </c>
      <c r="F5135" s="654" t="str">
        <f>IF(M5135="R",VLOOKUP(D5135,'Routes and Directions'!$A$2:$D$283,3,FALSE),VLOOKUP(D5135,'Routes and Directions'!$A$2:$D$283,4,FALSE))</f>
        <v>WB</v>
      </c>
      <c r="H5135" s="646">
        <v>59.170999999999999</v>
      </c>
      <c r="I5135" s="646">
        <v>59.695</v>
      </c>
      <c r="K5135" s="646">
        <v>52.688000000000002</v>
      </c>
      <c r="L5135" s="646">
        <v>53.212000000000003</v>
      </c>
      <c r="M5135" s="646" t="s">
        <v>121</v>
      </c>
      <c r="N5135" s="657" t="s">
        <v>123</v>
      </c>
      <c r="O5135" s="646" t="s">
        <v>607</v>
      </c>
    </row>
    <row r="5136" spans="1:15">
      <c r="A5136" s="647">
        <v>5135</v>
      </c>
      <c r="B5136" s="647">
        <v>19800</v>
      </c>
      <c r="C5136" s="646" t="s">
        <v>203</v>
      </c>
      <c r="D5136" s="646">
        <v>138</v>
      </c>
      <c r="F5136" s="654" t="str">
        <f>IF(M5136="R",VLOOKUP(D5136,'Routes and Directions'!$A$2:$D$283,3,FALSE),VLOOKUP(D5136,'Routes and Directions'!$A$2:$D$283,4,FALSE))</f>
        <v>WB</v>
      </c>
      <c r="H5136" s="646">
        <v>59.695</v>
      </c>
      <c r="I5136" s="646">
        <v>74.972999999999999</v>
      </c>
      <c r="K5136" s="646">
        <v>53.212000000000003</v>
      </c>
      <c r="L5136" s="646">
        <v>68.489999999999995</v>
      </c>
      <c r="M5136" s="646" t="s">
        <v>121</v>
      </c>
      <c r="N5136" s="657" t="s">
        <v>115</v>
      </c>
      <c r="O5136" s="646" t="s">
        <v>607</v>
      </c>
    </row>
    <row r="5137" spans="1:15">
      <c r="A5137" s="647">
        <v>5136</v>
      </c>
      <c r="B5137" s="647">
        <v>108900</v>
      </c>
      <c r="C5137" s="646" t="s">
        <v>206</v>
      </c>
      <c r="D5137" s="646">
        <v>138</v>
      </c>
      <c r="F5137" s="654" t="str">
        <f>IF(M5137="R",VLOOKUP(D5137,'Routes and Directions'!$A$2:$D$283,3,FALSE),VLOOKUP(D5137,'Routes and Directions'!$A$2:$D$283,4,FALSE))</f>
        <v>WB</v>
      </c>
      <c r="H5137" s="646">
        <v>0</v>
      </c>
      <c r="I5137" s="646">
        <v>14.782</v>
      </c>
      <c r="K5137" s="646">
        <v>68.489999999999995</v>
      </c>
      <c r="L5137" s="646">
        <v>83.272000000000006</v>
      </c>
      <c r="M5137" s="646" t="s">
        <v>121</v>
      </c>
      <c r="N5137" s="657" t="s">
        <v>115</v>
      </c>
      <c r="O5137" s="646" t="s">
        <v>607</v>
      </c>
    </row>
    <row r="5138" spans="1:15">
      <c r="A5138" s="647">
        <v>5137</v>
      </c>
      <c r="B5138" s="647">
        <v>115300</v>
      </c>
      <c r="C5138" s="646" t="s">
        <v>206</v>
      </c>
      <c r="D5138" s="646">
        <v>138</v>
      </c>
      <c r="F5138" s="654" t="str">
        <f>IF(M5138="R",VLOOKUP(D5138,'Routes and Directions'!$A$2:$D$283,3,FALSE),VLOOKUP(D5138,'Routes and Directions'!$A$2:$D$283,4,FALSE))</f>
        <v>WB</v>
      </c>
      <c r="G5138" s="646" t="s">
        <v>118</v>
      </c>
      <c r="H5138" s="646">
        <v>14.782</v>
      </c>
      <c r="I5138" s="646">
        <v>15.33</v>
      </c>
      <c r="K5138" s="646">
        <v>83.272000000000006</v>
      </c>
      <c r="L5138" s="646">
        <v>83.82</v>
      </c>
      <c r="M5138" s="646" t="s">
        <v>121</v>
      </c>
      <c r="N5138" s="657" t="s">
        <v>115</v>
      </c>
      <c r="O5138" s="646" t="s">
        <v>607</v>
      </c>
    </row>
    <row r="5139" spans="1:15">
      <c r="A5139" s="647">
        <v>5138</v>
      </c>
      <c r="B5139" s="647">
        <v>116170</v>
      </c>
      <c r="C5139" s="646" t="s">
        <v>206</v>
      </c>
      <c r="D5139" s="646">
        <v>138</v>
      </c>
      <c r="F5139" s="654" t="str">
        <f>IF(M5139="R",VLOOKUP(D5139,'Routes and Directions'!$A$2:$D$283,3,FALSE),VLOOKUP(D5139,'Routes and Directions'!$A$2:$D$283,4,FALSE))</f>
        <v>WB</v>
      </c>
      <c r="G5139" s="646" t="s">
        <v>119</v>
      </c>
      <c r="H5139" s="646">
        <v>15.33</v>
      </c>
      <c r="I5139" s="646">
        <v>15.577</v>
      </c>
      <c r="K5139" s="646">
        <v>83.82</v>
      </c>
      <c r="L5139" s="646">
        <v>84.066999999999993</v>
      </c>
      <c r="M5139" s="646" t="s">
        <v>121</v>
      </c>
      <c r="N5139" s="657" t="s">
        <v>123</v>
      </c>
      <c r="O5139" s="646" t="s">
        <v>607</v>
      </c>
    </row>
    <row r="5140" spans="1:15">
      <c r="A5140" s="647">
        <v>5139</v>
      </c>
      <c r="B5140" s="647">
        <v>116200</v>
      </c>
      <c r="C5140" s="646" t="s">
        <v>206</v>
      </c>
      <c r="D5140" s="646">
        <v>138</v>
      </c>
      <c r="F5140" s="654" t="str">
        <f>IF(M5140="R",VLOOKUP(D5140,'Routes and Directions'!$A$2:$D$283,3,FALSE),VLOOKUP(D5140,'Routes and Directions'!$A$2:$D$283,4,FALSE))</f>
        <v>WB</v>
      </c>
      <c r="G5140" s="646" t="s">
        <v>118</v>
      </c>
      <c r="H5140" s="646">
        <v>15.577</v>
      </c>
      <c r="I5140" s="646">
        <v>16.07</v>
      </c>
      <c r="K5140" s="646">
        <v>84.066999999999993</v>
      </c>
      <c r="L5140" s="646">
        <v>84.56</v>
      </c>
      <c r="M5140" s="646" t="s">
        <v>121</v>
      </c>
      <c r="N5140" s="657" t="s">
        <v>123</v>
      </c>
      <c r="O5140" s="646" t="s">
        <v>607</v>
      </c>
    </row>
    <row r="5141" spans="1:15">
      <c r="A5141" s="647">
        <v>5140</v>
      </c>
      <c r="B5141" s="647">
        <v>116280</v>
      </c>
      <c r="C5141" s="646" t="s">
        <v>206</v>
      </c>
      <c r="D5141" s="646">
        <v>138</v>
      </c>
      <c r="F5141" s="654" t="str">
        <f>IF(M5141="R",VLOOKUP(D5141,'Routes and Directions'!$A$2:$D$283,3,FALSE),VLOOKUP(D5141,'Routes and Directions'!$A$2:$D$283,4,FALSE))</f>
        <v>WB</v>
      </c>
      <c r="G5141" s="646" t="s">
        <v>122</v>
      </c>
      <c r="H5141" s="646">
        <v>16.07</v>
      </c>
      <c r="I5141" s="646">
        <v>16.399999999999999</v>
      </c>
      <c r="K5141" s="646">
        <v>84.56</v>
      </c>
      <c r="L5141" s="646">
        <v>84.89</v>
      </c>
      <c r="M5141" s="646" t="s">
        <v>121</v>
      </c>
      <c r="N5141" s="657" t="s">
        <v>115</v>
      </c>
      <c r="O5141" s="646" t="s">
        <v>607</v>
      </c>
    </row>
    <row r="5142" spans="1:15">
      <c r="A5142" s="647">
        <v>5141</v>
      </c>
      <c r="B5142" s="647">
        <v>116300</v>
      </c>
      <c r="C5142" s="646" t="s">
        <v>206</v>
      </c>
      <c r="D5142" s="646">
        <v>138</v>
      </c>
      <c r="F5142" s="654" t="str">
        <f>IF(M5142="R",VLOOKUP(D5142,'Routes and Directions'!$A$2:$D$283,3,FALSE),VLOOKUP(D5142,'Routes and Directions'!$A$2:$D$283,4,FALSE))</f>
        <v>WB</v>
      </c>
      <c r="H5142" s="646">
        <v>16.760000000000002</v>
      </c>
      <c r="I5142" s="646">
        <v>23.701000000000001</v>
      </c>
      <c r="K5142" s="646">
        <v>84.89</v>
      </c>
      <c r="L5142" s="646">
        <v>91.831000000000003</v>
      </c>
      <c r="M5142" s="646" t="s">
        <v>121</v>
      </c>
      <c r="N5142" s="657" t="s">
        <v>115</v>
      </c>
      <c r="O5142" s="646" t="s">
        <v>607</v>
      </c>
    </row>
    <row r="5143" spans="1:15">
      <c r="A5143" s="647">
        <v>5142</v>
      </c>
      <c r="B5143" s="647">
        <v>116800</v>
      </c>
      <c r="C5143" s="646" t="s">
        <v>206</v>
      </c>
      <c r="D5143" s="646">
        <v>138</v>
      </c>
      <c r="F5143" s="654" t="str">
        <f>IF(M5143="R",VLOOKUP(D5143,'Routes and Directions'!$A$2:$D$283,3,FALSE),VLOOKUP(D5143,'Routes and Directions'!$A$2:$D$283,4,FALSE))</f>
        <v>WB</v>
      </c>
      <c r="G5143" s="646" t="s">
        <v>118</v>
      </c>
      <c r="H5143" s="646">
        <v>23.701000000000001</v>
      </c>
      <c r="I5143" s="646">
        <v>30.872</v>
      </c>
      <c r="K5143" s="646">
        <v>91.831000000000003</v>
      </c>
      <c r="L5143" s="646">
        <v>99.001999999999995</v>
      </c>
      <c r="M5143" s="646" t="s">
        <v>121</v>
      </c>
      <c r="N5143" s="657" t="s">
        <v>115</v>
      </c>
      <c r="O5143" s="646" t="s">
        <v>607</v>
      </c>
    </row>
    <row r="5144" spans="1:15">
      <c r="A5144" s="647">
        <v>5143</v>
      </c>
      <c r="B5144" s="647">
        <v>118600</v>
      </c>
      <c r="C5144" s="646" t="s">
        <v>206</v>
      </c>
      <c r="D5144" s="646">
        <v>138</v>
      </c>
      <c r="F5144" s="654" t="str">
        <f>IF(M5144="R",VLOOKUP(D5144,'Routes and Directions'!$A$2:$D$283,3,FALSE),VLOOKUP(D5144,'Routes and Directions'!$A$2:$D$283,4,FALSE))</f>
        <v>WB</v>
      </c>
      <c r="H5144" s="646">
        <v>31.495999999999999</v>
      </c>
      <c r="I5144" s="646">
        <v>37.770000000000003</v>
      </c>
      <c r="K5144" s="646">
        <v>99.001999999999995</v>
      </c>
      <c r="L5144" s="646">
        <v>105.276</v>
      </c>
      <c r="M5144" s="646" t="s">
        <v>121</v>
      </c>
      <c r="N5144" s="657" t="s">
        <v>115</v>
      </c>
      <c r="O5144" s="646" t="s">
        <v>607</v>
      </c>
    </row>
    <row r="5145" spans="1:15">
      <c r="A5145" s="647">
        <v>5144</v>
      </c>
      <c r="B5145" s="647">
        <v>119900</v>
      </c>
      <c r="C5145" s="646" t="s">
        <v>206</v>
      </c>
      <c r="D5145" s="646">
        <v>138</v>
      </c>
      <c r="F5145" s="654" t="str">
        <f>IF(M5145="R",VLOOKUP(D5145,'Routes and Directions'!$A$2:$D$283,3,FALSE),VLOOKUP(D5145,'Routes and Directions'!$A$2:$D$283,4,FALSE))</f>
        <v>WB</v>
      </c>
      <c r="G5145" s="646" t="s">
        <v>118</v>
      </c>
      <c r="H5145" s="646">
        <v>37.770000000000003</v>
      </c>
      <c r="I5145" s="646">
        <v>37.847999999999999</v>
      </c>
      <c r="K5145" s="646">
        <v>105.276</v>
      </c>
      <c r="L5145" s="646">
        <v>105.354</v>
      </c>
      <c r="M5145" s="646" t="s">
        <v>121</v>
      </c>
      <c r="N5145" s="657" t="s">
        <v>115</v>
      </c>
      <c r="O5145" s="646" t="s">
        <v>607</v>
      </c>
    </row>
    <row r="5146" spans="1:15">
      <c r="A5146" s="647">
        <v>5145</v>
      </c>
      <c r="B5146" s="647">
        <v>100</v>
      </c>
      <c r="C5146" s="646" t="s">
        <v>166</v>
      </c>
      <c r="D5146" s="646">
        <v>139</v>
      </c>
      <c r="F5146" s="654" t="str">
        <f>IF(M5146="R",VLOOKUP(D5146,'Routes and Directions'!$A$2:$D$283,3,FALSE),VLOOKUP(D5146,'Routes and Directions'!$A$2:$D$283,4,FALSE))</f>
        <v>NB</v>
      </c>
      <c r="H5146" s="646">
        <v>0</v>
      </c>
      <c r="I5146" s="646">
        <v>7.4180000000000001</v>
      </c>
      <c r="K5146" s="646">
        <v>0</v>
      </c>
      <c r="L5146" s="646">
        <v>7.4180000000000001</v>
      </c>
      <c r="M5146" s="646" t="s">
        <v>118</v>
      </c>
      <c r="N5146" s="657" t="s">
        <v>115</v>
      </c>
      <c r="O5146" s="646" t="s">
        <v>608</v>
      </c>
    </row>
    <row r="5147" spans="1:15">
      <c r="A5147" s="647">
        <v>5146</v>
      </c>
      <c r="B5147" s="647">
        <v>1190</v>
      </c>
      <c r="C5147" s="646" t="s">
        <v>166</v>
      </c>
      <c r="D5147" s="646">
        <v>139</v>
      </c>
      <c r="F5147" s="654" t="str">
        <f>IF(M5147="R",VLOOKUP(D5147,'Routes and Directions'!$A$2:$D$283,3,FALSE),VLOOKUP(D5147,'Routes and Directions'!$A$2:$D$283,4,FALSE))</f>
        <v>NB</v>
      </c>
      <c r="G5147" s="646" t="s">
        <v>118</v>
      </c>
      <c r="H5147" s="646">
        <v>7.4470000000000001</v>
      </c>
      <c r="I5147" s="646">
        <v>8.0210000000000008</v>
      </c>
      <c r="K5147" s="646">
        <v>7.4180000000000001</v>
      </c>
      <c r="L5147" s="646">
        <v>7.992</v>
      </c>
      <c r="M5147" s="646" t="s">
        <v>118</v>
      </c>
      <c r="N5147" s="657" t="s">
        <v>115</v>
      </c>
      <c r="O5147" s="646" t="s">
        <v>608</v>
      </c>
    </row>
    <row r="5148" spans="1:15">
      <c r="A5148" s="647">
        <v>5147</v>
      </c>
      <c r="B5148" s="647">
        <v>1230</v>
      </c>
      <c r="C5148" s="646" t="s">
        <v>166</v>
      </c>
      <c r="D5148" s="646">
        <v>139</v>
      </c>
      <c r="F5148" s="654" t="str">
        <f>IF(M5148="R",VLOOKUP(D5148,'Routes and Directions'!$A$2:$D$283,3,FALSE),VLOOKUP(D5148,'Routes and Directions'!$A$2:$D$283,4,FALSE))</f>
        <v>NB</v>
      </c>
      <c r="H5148" s="646">
        <v>8.0210000000000008</v>
      </c>
      <c r="I5148" s="646">
        <v>24.704999999999998</v>
      </c>
      <c r="K5148" s="646">
        <v>7.992</v>
      </c>
      <c r="L5148" s="646">
        <v>24.675999999999998</v>
      </c>
      <c r="M5148" s="646" t="s">
        <v>118</v>
      </c>
      <c r="N5148" s="657" t="s">
        <v>115</v>
      </c>
      <c r="O5148" s="646" t="s">
        <v>608</v>
      </c>
    </row>
    <row r="5149" spans="1:15">
      <c r="A5149" s="647">
        <v>5148</v>
      </c>
      <c r="B5149" s="647">
        <v>2000</v>
      </c>
      <c r="C5149" s="646" t="s">
        <v>166</v>
      </c>
      <c r="D5149" s="646">
        <v>139</v>
      </c>
      <c r="F5149" s="654" t="str">
        <f>IF(M5149="R",VLOOKUP(D5149,'Routes and Directions'!$A$2:$D$283,3,FALSE),VLOOKUP(D5149,'Routes and Directions'!$A$2:$D$283,4,FALSE))</f>
        <v>NB</v>
      </c>
      <c r="G5149" s="646" t="s">
        <v>118</v>
      </c>
      <c r="H5149" s="646">
        <v>24.704999999999998</v>
      </c>
      <c r="I5149" s="646">
        <v>25.937000000000001</v>
      </c>
      <c r="K5149" s="646">
        <v>24.675999999999998</v>
      </c>
      <c r="L5149" s="646">
        <v>25.908000000000001</v>
      </c>
      <c r="M5149" s="646" t="s">
        <v>118</v>
      </c>
      <c r="N5149" s="657" t="s">
        <v>115</v>
      </c>
      <c r="O5149" s="646" t="s">
        <v>608</v>
      </c>
    </row>
    <row r="5150" spans="1:15">
      <c r="A5150" s="647">
        <v>5149</v>
      </c>
      <c r="B5150" s="647">
        <v>2200</v>
      </c>
      <c r="C5150" s="646" t="s">
        <v>166</v>
      </c>
      <c r="D5150" s="646">
        <v>139</v>
      </c>
      <c r="F5150" s="654" t="str">
        <f>IF(M5150="R",VLOOKUP(D5150,'Routes and Directions'!$A$2:$D$283,3,FALSE),VLOOKUP(D5150,'Routes and Directions'!$A$2:$D$283,4,FALSE))</f>
        <v>NB</v>
      </c>
      <c r="H5150" s="646">
        <v>25.957999999999998</v>
      </c>
      <c r="I5150" s="646">
        <v>66.635000000000005</v>
      </c>
      <c r="K5150" s="646">
        <v>25.908000000000001</v>
      </c>
      <c r="L5150" s="646">
        <v>66.584999999999994</v>
      </c>
      <c r="M5150" s="646" t="s">
        <v>118</v>
      </c>
      <c r="N5150" s="657" t="s">
        <v>115</v>
      </c>
      <c r="O5150" s="646" t="s">
        <v>608</v>
      </c>
    </row>
    <row r="5151" spans="1:15">
      <c r="A5151" s="647">
        <v>5150</v>
      </c>
      <c r="B5151" s="647">
        <v>3500</v>
      </c>
      <c r="C5151" s="646" t="s">
        <v>167</v>
      </c>
      <c r="D5151" s="646">
        <v>139</v>
      </c>
      <c r="F5151" s="654" t="str">
        <f>IF(M5151="R",VLOOKUP(D5151,'Routes and Directions'!$A$2:$D$283,3,FALSE),VLOOKUP(D5151,'Routes and Directions'!$A$2:$D$283,4,FALSE))</f>
        <v>NB</v>
      </c>
      <c r="H5151" s="646">
        <v>0</v>
      </c>
      <c r="I5151" s="646">
        <v>0.23100000000000001</v>
      </c>
      <c r="K5151" s="646">
        <v>66.584999999999994</v>
      </c>
      <c r="L5151" s="646">
        <v>66.816000000000003</v>
      </c>
      <c r="M5151" s="646" t="s">
        <v>118</v>
      </c>
      <c r="N5151" s="657" t="s">
        <v>115</v>
      </c>
      <c r="O5151" s="646" t="s">
        <v>608</v>
      </c>
    </row>
    <row r="5152" spans="1:15">
      <c r="A5152" s="647">
        <v>5151</v>
      </c>
      <c r="B5152" s="647">
        <v>3900</v>
      </c>
      <c r="C5152" s="646" t="s">
        <v>167</v>
      </c>
      <c r="D5152" s="646">
        <v>139</v>
      </c>
      <c r="F5152" s="654" t="str">
        <f>IF(M5152="R",VLOOKUP(D5152,'Routes and Directions'!$A$2:$D$283,3,FALSE),VLOOKUP(D5152,'Routes and Directions'!$A$2:$D$283,4,FALSE))</f>
        <v>NB</v>
      </c>
      <c r="G5152" s="646" t="s">
        <v>118</v>
      </c>
      <c r="H5152" s="646">
        <v>0.23100000000000001</v>
      </c>
      <c r="I5152" s="646">
        <v>10.83</v>
      </c>
      <c r="K5152" s="646">
        <v>66.816000000000003</v>
      </c>
      <c r="L5152" s="646">
        <v>77.415000000000006</v>
      </c>
      <c r="M5152" s="646" t="s">
        <v>118</v>
      </c>
      <c r="N5152" s="657" t="s">
        <v>115</v>
      </c>
      <c r="O5152" s="646" t="s">
        <v>608</v>
      </c>
    </row>
    <row r="5153" spans="1:15">
      <c r="A5153" s="647">
        <v>5152</v>
      </c>
      <c r="B5153" s="647">
        <v>5600</v>
      </c>
      <c r="C5153" s="646" t="s">
        <v>167</v>
      </c>
      <c r="D5153" s="646">
        <v>139</v>
      </c>
      <c r="F5153" s="654" t="str">
        <f>IF(M5153="R",VLOOKUP(D5153,'Routes and Directions'!$A$2:$D$283,3,FALSE),VLOOKUP(D5153,'Routes and Directions'!$A$2:$D$283,4,FALSE))</f>
        <v>NB</v>
      </c>
      <c r="G5153" s="646" t="s">
        <v>122</v>
      </c>
      <c r="H5153" s="646">
        <v>10.83</v>
      </c>
      <c r="I5153" s="646">
        <v>11.189</v>
      </c>
      <c r="K5153" s="646">
        <v>77.415000000000006</v>
      </c>
      <c r="L5153" s="646">
        <v>77.774000000000001</v>
      </c>
      <c r="M5153" s="646" t="s">
        <v>118</v>
      </c>
      <c r="N5153" s="657" t="s">
        <v>115</v>
      </c>
      <c r="O5153" s="646" t="s">
        <v>608</v>
      </c>
    </row>
    <row r="5154" spans="1:15">
      <c r="A5154" s="647">
        <v>5153</v>
      </c>
      <c r="B5154" s="647">
        <v>5700</v>
      </c>
      <c r="C5154" s="646" t="s">
        <v>167</v>
      </c>
      <c r="D5154" s="646">
        <v>139</v>
      </c>
      <c r="F5154" s="654" t="str">
        <f>IF(M5154="R",VLOOKUP(D5154,'Routes and Directions'!$A$2:$D$283,3,FALSE),VLOOKUP(D5154,'Routes and Directions'!$A$2:$D$283,4,FALSE))</f>
        <v>NB</v>
      </c>
      <c r="H5154" s="646">
        <v>11.664999999999999</v>
      </c>
      <c r="I5154" s="646">
        <v>50.683999999999997</v>
      </c>
      <c r="K5154" s="646">
        <v>77.774000000000001</v>
      </c>
      <c r="L5154" s="646">
        <v>116.79300000000001</v>
      </c>
      <c r="M5154" s="646" t="s">
        <v>118</v>
      </c>
      <c r="N5154" s="657" t="s">
        <v>115</v>
      </c>
      <c r="O5154" s="646" t="s">
        <v>608</v>
      </c>
    </row>
    <row r="5155" spans="1:15">
      <c r="A5155" s="647">
        <v>5154</v>
      </c>
      <c r="B5155" s="647">
        <v>8800</v>
      </c>
      <c r="C5155" s="646" t="s">
        <v>170</v>
      </c>
      <c r="D5155" s="646">
        <v>139</v>
      </c>
      <c r="F5155" s="654" t="str">
        <f>IF(M5155="R",VLOOKUP(D5155,'Routes and Directions'!$A$2:$D$283,3,FALSE),VLOOKUP(D5155,'Routes and Directions'!$A$2:$D$283,4,FALSE))</f>
        <v>NB</v>
      </c>
      <c r="H5155" s="646">
        <v>0</v>
      </c>
      <c r="I5155" s="646">
        <v>5.0430000000000001</v>
      </c>
      <c r="K5155" s="646">
        <v>116.79300000000001</v>
      </c>
      <c r="L5155" s="646">
        <v>121.836</v>
      </c>
      <c r="M5155" s="646" t="s">
        <v>118</v>
      </c>
      <c r="N5155" s="657" t="s">
        <v>115</v>
      </c>
      <c r="O5155" s="646" t="s">
        <v>608</v>
      </c>
    </row>
    <row r="5156" spans="1:15">
      <c r="A5156" s="647">
        <v>5155</v>
      </c>
      <c r="B5156" s="647">
        <v>100</v>
      </c>
      <c r="C5156" s="646" t="s">
        <v>166</v>
      </c>
      <c r="D5156" s="646">
        <v>139</v>
      </c>
      <c r="F5156" s="654" t="str">
        <f>IF(M5156="R",VLOOKUP(D5156,'Routes and Directions'!$A$2:$D$283,3,FALSE),VLOOKUP(D5156,'Routes and Directions'!$A$2:$D$283,4,FALSE))</f>
        <v>SB</v>
      </c>
      <c r="H5156" s="646">
        <v>0</v>
      </c>
      <c r="I5156" s="646">
        <v>7.4180000000000001</v>
      </c>
      <c r="K5156" s="646">
        <v>0</v>
      </c>
      <c r="L5156" s="646">
        <v>7.4180000000000001</v>
      </c>
      <c r="M5156" s="646" t="s">
        <v>121</v>
      </c>
      <c r="N5156" s="657" t="s">
        <v>115</v>
      </c>
      <c r="O5156" s="646" t="s">
        <v>609</v>
      </c>
    </row>
    <row r="5157" spans="1:15">
      <c r="A5157" s="647">
        <v>5156</v>
      </c>
      <c r="B5157" s="647">
        <v>1190</v>
      </c>
      <c r="C5157" s="646" t="s">
        <v>166</v>
      </c>
      <c r="D5157" s="646">
        <v>139</v>
      </c>
      <c r="F5157" s="654" t="str">
        <f>IF(M5157="R",VLOOKUP(D5157,'Routes and Directions'!$A$2:$D$283,3,FALSE),VLOOKUP(D5157,'Routes and Directions'!$A$2:$D$283,4,FALSE))</f>
        <v>SB</v>
      </c>
      <c r="G5157" s="646" t="s">
        <v>118</v>
      </c>
      <c r="H5157" s="646">
        <v>7.4470000000000001</v>
      </c>
      <c r="I5157" s="646">
        <v>8.0210000000000008</v>
      </c>
      <c r="K5157" s="646">
        <v>7.4180000000000001</v>
      </c>
      <c r="L5157" s="646">
        <v>7.992</v>
      </c>
      <c r="M5157" s="646" t="s">
        <v>121</v>
      </c>
      <c r="N5157" s="657" t="s">
        <v>115</v>
      </c>
      <c r="O5157" s="646" t="s">
        <v>609</v>
      </c>
    </row>
    <row r="5158" spans="1:15">
      <c r="A5158" s="647">
        <v>5157</v>
      </c>
      <c r="B5158" s="647">
        <v>1230</v>
      </c>
      <c r="C5158" s="646" t="s">
        <v>166</v>
      </c>
      <c r="D5158" s="646">
        <v>139</v>
      </c>
      <c r="F5158" s="654" t="str">
        <f>IF(M5158="R",VLOOKUP(D5158,'Routes and Directions'!$A$2:$D$283,3,FALSE),VLOOKUP(D5158,'Routes and Directions'!$A$2:$D$283,4,FALSE))</f>
        <v>SB</v>
      </c>
      <c r="H5158" s="646">
        <v>8.0210000000000008</v>
      </c>
      <c r="I5158" s="646">
        <v>24.704999999999998</v>
      </c>
      <c r="K5158" s="646">
        <v>7.992</v>
      </c>
      <c r="L5158" s="646">
        <v>24.675999999999998</v>
      </c>
      <c r="M5158" s="646" t="s">
        <v>121</v>
      </c>
      <c r="N5158" s="657" t="s">
        <v>115</v>
      </c>
      <c r="O5158" s="646" t="s">
        <v>609</v>
      </c>
    </row>
    <row r="5159" spans="1:15">
      <c r="A5159" s="647">
        <v>5158</v>
      </c>
      <c r="B5159" s="647">
        <v>2000</v>
      </c>
      <c r="C5159" s="646" t="s">
        <v>166</v>
      </c>
      <c r="D5159" s="646">
        <v>139</v>
      </c>
      <c r="F5159" s="654" t="str">
        <f>IF(M5159="R",VLOOKUP(D5159,'Routes and Directions'!$A$2:$D$283,3,FALSE),VLOOKUP(D5159,'Routes and Directions'!$A$2:$D$283,4,FALSE))</f>
        <v>SB</v>
      </c>
      <c r="G5159" s="646" t="s">
        <v>118</v>
      </c>
      <c r="H5159" s="646">
        <v>24.704999999999998</v>
      </c>
      <c r="I5159" s="646">
        <v>25.937000000000001</v>
      </c>
      <c r="K5159" s="646">
        <v>24.675999999999998</v>
      </c>
      <c r="L5159" s="646">
        <v>25.908000000000001</v>
      </c>
      <c r="M5159" s="646" t="s">
        <v>121</v>
      </c>
      <c r="N5159" s="657" t="s">
        <v>115</v>
      </c>
      <c r="O5159" s="646" t="s">
        <v>609</v>
      </c>
    </row>
    <row r="5160" spans="1:15">
      <c r="A5160" s="647">
        <v>5159</v>
      </c>
      <c r="B5160" s="647">
        <v>2200</v>
      </c>
      <c r="C5160" s="646" t="s">
        <v>166</v>
      </c>
      <c r="D5160" s="646">
        <v>139</v>
      </c>
      <c r="F5160" s="654" t="str">
        <f>IF(M5160="R",VLOOKUP(D5160,'Routes and Directions'!$A$2:$D$283,3,FALSE),VLOOKUP(D5160,'Routes and Directions'!$A$2:$D$283,4,FALSE))</f>
        <v>SB</v>
      </c>
      <c r="H5160" s="646">
        <v>25.957999999999998</v>
      </c>
      <c r="I5160" s="646">
        <v>66.635000000000005</v>
      </c>
      <c r="K5160" s="646">
        <v>25.908000000000001</v>
      </c>
      <c r="L5160" s="646">
        <v>66.584999999999994</v>
      </c>
      <c r="M5160" s="646" t="s">
        <v>121</v>
      </c>
      <c r="N5160" s="657" t="s">
        <v>115</v>
      </c>
      <c r="O5160" s="646" t="s">
        <v>609</v>
      </c>
    </row>
    <row r="5161" spans="1:15">
      <c r="A5161" s="647">
        <v>5160</v>
      </c>
      <c r="B5161" s="647">
        <v>3500</v>
      </c>
      <c r="C5161" s="646" t="s">
        <v>167</v>
      </c>
      <c r="D5161" s="646">
        <v>139</v>
      </c>
      <c r="F5161" s="654" t="str">
        <f>IF(M5161="R",VLOOKUP(D5161,'Routes and Directions'!$A$2:$D$283,3,FALSE),VLOOKUP(D5161,'Routes and Directions'!$A$2:$D$283,4,FALSE))</f>
        <v>SB</v>
      </c>
      <c r="H5161" s="646">
        <v>0</v>
      </c>
      <c r="I5161" s="646">
        <v>0.23100000000000001</v>
      </c>
      <c r="K5161" s="646">
        <v>66.584999999999994</v>
      </c>
      <c r="L5161" s="646">
        <v>66.816000000000003</v>
      </c>
      <c r="M5161" s="646" t="s">
        <v>121</v>
      </c>
      <c r="N5161" s="657" t="s">
        <v>115</v>
      </c>
      <c r="O5161" s="646" t="s">
        <v>609</v>
      </c>
    </row>
    <row r="5162" spans="1:15">
      <c r="A5162" s="647">
        <v>5161</v>
      </c>
      <c r="B5162" s="647">
        <v>3900</v>
      </c>
      <c r="C5162" s="646" t="s">
        <v>167</v>
      </c>
      <c r="D5162" s="646">
        <v>139</v>
      </c>
      <c r="F5162" s="654" t="str">
        <f>IF(M5162="R",VLOOKUP(D5162,'Routes and Directions'!$A$2:$D$283,3,FALSE),VLOOKUP(D5162,'Routes and Directions'!$A$2:$D$283,4,FALSE))</f>
        <v>SB</v>
      </c>
      <c r="G5162" s="646" t="s">
        <v>118</v>
      </c>
      <c r="H5162" s="646">
        <v>0.23100000000000001</v>
      </c>
      <c r="I5162" s="646">
        <v>10.83</v>
      </c>
      <c r="K5162" s="646">
        <v>66.816000000000003</v>
      </c>
      <c r="L5162" s="646">
        <v>77.415000000000006</v>
      </c>
      <c r="M5162" s="646" t="s">
        <v>121</v>
      </c>
      <c r="N5162" s="657" t="s">
        <v>115</v>
      </c>
      <c r="O5162" s="646" t="s">
        <v>609</v>
      </c>
    </row>
    <row r="5163" spans="1:15">
      <c r="A5163" s="647">
        <v>5162</v>
      </c>
      <c r="B5163" s="647">
        <v>5600</v>
      </c>
      <c r="C5163" s="646" t="s">
        <v>167</v>
      </c>
      <c r="D5163" s="646">
        <v>139</v>
      </c>
      <c r="F5163" s="654" t="str">
        <f>IF(M5163="R",VLOOKUP(D5163,'Routes and Directions'!$A$2:$D$283,3,FALSE),VLOOKUP(D5163,'Routes and Directions'!$A$2:$D$283,4,FALSE))</f>
        <v>SB</v>
      </c>
      <c r="G5163" s="646" t="s">
        <v>122</v>
      </c>
      <c r="H5163" s="646">
        <v>10.83</v>
      </c>
      <c r="I5163" s="646">
        <v>11.189</v>
      </c>
      <c r="K5163" s="646">
        <v>77.415000000000006</v>
      </c>
      <c r="L5163" s="646">
        <v>77.774000000000001</v>
      </c>
      <c r="M5163" s="646" t="s">
        <v>121</v>
      </c>
      <c r="N5163" s="657" t="s">
        <v>115</v>
      </c>
      <c r="O5163" s="646" t="s">
        <v>609</v>
      </c>
    </row>
    <row r="5164" spans="1:15">
      <c r="A5164" s="647">
        <v>5163</v>
      </c>
      <c r="B5164" s="647">
        <v>5700</v>
      </c>
      <c r="C5164" s="646" t="s">
        <v>167</v>
      </c>
      <c r="D5164" s="646">
        <v>139</v>
      </c>
      <c r="F5164" s="654" t="str">
        <f>IF(M5164="R",VLOOKUP(D5164,'Routes and Directions'!$A$2:$D$283,3,FALSE),VLOOKUP(D5164,'Routes and Directions'!$A$2:$D$283,4,FALSE))</f>
        <v>SB</v>
      </c>
      <c r="H5164" s="646">
        <v>11.664999999999999</v>
      </c>
      <c r="I5164" s="646">
        <v>50.683999999999997</v>
      </c>
      <c r="K5164" s="646">
        <v>77.774000000000001</v>
      </c>
      <c r="L5164" s="646">
        <v>116.79300000000001</v>
      </c>
      <c r="M5164" s="646" t="s">
        <v>121</v>
      </c>
      <c r="N5164" s="657" t="s">
        <v>115</v>
      </c>
      <c r="O5164" s="646" t="s">
        <v>609</v>
      </c>
    </row>
    <row r="5165" spans="1:15">
      <c r="A5165" s="647">
        <v>5164</v>
      </c>
      <c r="B5165" s="647">
        <v>8800</v>
      </c>
      <c r="C5165" s="646" t="s">
        <v>170</v>
      </c>
      <c r="D5165" s="646">
        <v>139</v>
      </c>
      <c r="F5165" s="654" t="str">
        <f>IF(M5165="R",VLOOKUP(D5165,'Routes and Directions'!$A$2:$D$283,3,FALSE),VLOOKUP(D5165,'Routes and Directions'!$A$2:$D$283,4,FALSE))</f>
        <v>SB</v>
      </c>
      <c r="H5165" s="646">
        <v>0</v>
      </c>
      <c r="I5165" s="646">
        <v>5.0430000000000001</v>
      </c>
      <c r="K5165" s="646">
        <v>116.79300000000001</v>
      </c>
      <c r="L5165" s="646">
        <v>121.836</v>
      </c>
      <c r="M5165" s="646" t="s">
        <v>121</v>
      </c>
      <c r="N5165" s="657" t="s">
        <v>115</v>
      </c>
      <c r="O5165" s="646" t="s">
        <v>609</v>
      </c>
    </row>
    <row r="5166" spans="1:15">
      <c r="A5166" s="647">
        <v>5165</v>
      </c>
      <c r="B5166" s="647">
        <v>100</v>
      </c>
      <c r="C5166" s="646" t="s">
        <v>212</v>
      </c>
      <c r="D5166" s="646">
        <v>140</v>
      </c>
      <c r="F5166" s="654" t="str">
        <f>IF(M5166="R",VLOOKUP(D5166,'Routes and Directions'!$A$2:$D$283,3,FALSE),VLOOKUP(D5166,'Routes and Directions'!$A$2:$D$283,4,FALSE))</f>
        <v>EB</v>
      </c>
      <c r="H5166" s="646">
        <v>0</v>
      </c>
      <c r="I5166" s="646">
        <v>4.194</v>
      </c>
      <c r="K5166" s="646">
        <v>0</v>
      </c>
      <c r="L5166" s="646">
        <v>4.194</v>
      </c>
      <c r="M5166" s="646" t="s">
        <v>118</v>
      </c>
      <c r="N5166" s="657" t="s">
        <v>115</v>
      </c>
      <c r="O5166" s="646" t="s">
        <v>610</v>
      </c>
    </row>
    <row r="5167" spans="1:15">
      <c r="A5167" s="647">
        <v>5166</v>
      </c>
      <c r="B5167" s="647">
        <v>1300</v>
      </c>
      <c r="C5167" s="646" t="s">
        <v>212</v>
      </c>
      <c r="D5167" s="646">
        <v>140</v>
      </c>
      <c r="F5167" s="654" t="str">
        <f>IF(M5167="R",VLOOKUP(D5167,'Routes and Directions'!$A$2:$D$283,3,FALSE),VLOOKUP(D5167,'Routes and Directions'!$A$2:$D$283,4,FALSE))</f>
        <v>EB</v>
      </c>
      <c r="H5167" s="646">
        <v>4.3529999999999998</v>
      </c>
      <c r="I5167" s="646">
        <v>4.6219999999999999</v>
      </c>
      <c r="K5167" s="646">
        <v>4.194</v>
      </c>
      <c r="L5167" s="646">
        <v>4.4630000000000001</v>
      </c>
      <c r="M5167" s="646" t="s">
        <v>118</v>
      </c>
      <c r="N5167" s="657" t="s">
        <v>115</v>
      </c>
      <c r="O5167" s="646" t="s">
        <v>610</v>
      </c>
    </row>
    <row r="5168" spans="1:15">
      <c r="A5168" s="647">
        <v>5167</v>
      </c>
      <c r="B5168" s="647">
        <v>1300</v>
      </c>
      <c r="C5168" s="646" t="s">
        <v>212</v>
      </c>
      <c r="D5168" s="646">
        <v>140</v>
      </c>
      <c r="F5168" s="654" t="str">
        <f>IF(M5168="R",VLOOKUP(D5168,'Routes and Directions'!$A$2:$D$283,3,FALSE),VLOOKUP(D5168,'Routes and Directions'!$A$2:$D$283,4,FALSE))</f>
        <v>EB</v>
      </c>
      <c r="H5168" s="646">
        <v>4.6219999999999999</v>
      </c>
      <c r="I5168" s="646">
        <v>4.88</v>
      </c>
      <c r="K5168" s="646">
        <v>4.4630000000000001</v>
      </c>
      <c r="L5168" s="646">
        <v>4.7210000000000001</v>
      </c>
      <c r="M5168" s="646" t="s">
        <v>118</v>
      </c>
      <c r="N5168" s="657" t="s">
        <v>123</v>
      </c>
      <c r="O5168" s="646" t="s">
        <v>610</v>
      </c>
    </row>
    <row r="5169" spans="1:15">
      <c r="A5169" s="647">
        <v>5168</v>
      </c>
      <c r="B5169" s="647">
        <v>1300</v>
      </c>
      <c r="C5169" s="646" t="s">
        <v>212</v>
      </c>
      <c r="D5169" s="646">
        <v>140</v>
      </c>
      <c r="F5169" s="654" t="str">
        <f>IF(M5169="R",VLOOKUP(D5169,'Routes and Directions'!$A$2:$D$283,3,FALSE),VLOOKUP(D5169,'Routes and Directions'!$A$2:$D$283,4,FALSE))</f>
        <v>EB</v>
      </c>
      <c r="H5169" s="646">
        <v>4.88</v>
      </c>
      <c r="I5169" s="646">
        <v>18.817</v>
      </c>
      <c r="K5169" s="646">
        <v>4.7210000000000001</v>
      </c>
      <c r="L5169" s="646">
        <v>18.658000000000001</v>
      </c>
      <c r="M5169" s="646" t="s">
        <v>118</v>
      </c>
      <c r="N5169" s="657" t="s">
        <v>115</v>
      </c>
      <c r="O5169" s="646" t="s">
        <v>610</v>
      </c>
    </row>
    <row r="5170" spans="1:15">
      <c r="A5170" s="647">
        <v>5169</v>
      </c>
      <c r="B5170" s="647">
        <v>5100</v>
      </c>
      <c r="C5170" s="646" t="s">
        <v>212</v>
      </c>
      <c r="D5170" s="646">
        <v>140</v>
      </c>
      <c r="F5170" s="654" t="str">
        <f>IF(M5170="R",VLOOKUP(D5170,'Routes and Directions'!$A$2:$D$283,3,FALSE),VLOOKUP(D5170,'Routes and Directions'!$A$2:$D$283,4,FALSE))</f>
        <v>EB</v>
      </c>
      <c r="G5170" s="646" t="s">
        <v>118</v>
      </c>
      <c r="H5170" s="646">
        <v>18.817</v>
      </c>
      <c r="I5170" s="646">
        <v>19.366</v>
      </c>
      <c r="K5170" s="646">
        <v>18.658000000000001</v>
      </c>
      <c r="L5170" s="646">
        <v>19.207000000000001</v>
      </c>
      <c r="M5170" s="646" t="s">
        <v>118</v>
      </c>
      <c r="N5170" s="657" t="s">
        <v>115</v>
      </c>
      <c r="O5170" s="646" t="s">
        <v>610</v>
      </c>
    </row>
    <row r="5171" spans="1:15">
      <c r="A5171" s="647">
        <v>5170</v>
      </c>
      <c r="B5171" s="647">
        <v>5300</v>
      </c>
      <c r="C5171" s="646" t="s">
        <v>212</v>
      </c>
      <c r="D5171" s="646">
        <v>140</v>
      </c>
      <c r="F5171" s="654" t="str">
        <f>IF(M5171="R",VLOOKUP(D5171,'Routes and Directions'!$A$2:$D$283,3,FALSE),VLOOKUP(D5171,'Routes and Directions'!$A$2:$D$283,4,FALSE))</f>
        <v>EB</v>
      </c>
      <c r="H5171" s="646">
        <v>19.405000000000001</v>
      </c>
      <c r="I5171" s="646">
        <v>19.835999999999999</v>
      </c>
      <c r="K5171" s="646">
        <v>19.207000000000001</v>
      </c>
      <c r="L5171" s="646">
        <v>19.638000000000002</v>
      </c>
      <c r="M5171" s="646" t="s">
        <v>118</v>
      </c>
      <c r="N5171" s="657" t="s">
        <v>115</v>
      </c>
      <c r="O5171" s="646" t="s">
        <v>610</v>
      </c>
    </row>
    <row r="5172" spans="1:15">
      <c r="A5172" s="647">
        <v>5171</v>
      </c>
      <c r="B5172" s="647">
        <v>5315</v>
      </c>
      <c r="C5172" s="646" t="s">
        <v>212</v>
      </c>
      <c r="D5172" s="646">
        <v>140</v>
      </c>
      <c r="F5172" s="654" t="str">
        <f>IF(M5172="R",VLOOKUP(D5172,'Routes and Directions'!$A$2:$D$283,3,FALSE),VLOOKUP(D5172,'Routes and Directions'!$A$2:$D$283,4,FALSE))</f>
        <v>EB</v>
      </c>
      <c r="G5172" s="646" t="s">
        <v>118</v>
      </c>
      <c r="H5172" s="646">
        <v>19.835999999999999</v>
      </c>
      <c r="I5172" s="646">
        <v>20.437000000000001</v>
      </c>
      <c r="K5172" s="646">
        <v>19.638000000000002</v>
      </c>
      <c r="L5172" s="646">
        <v>20.239000000000001</v>
      </c>
      <c r="M5172" s="646" t="s">
        <v>118</v>
      </c>
      <c r="N5172" s="657" t="s">
        <v>115</v>
      </c>
      <c r="O5172" s="646" t="s">
        <v>610</v>
      </c>
    </row>
    <row r="5173" spans="1:15">
      <c r="A5173" s="647">
        <v>5172</v>
      </c>
      <c r="B5173" s="647">
        <v>5319</v>
      </c>
      <c r="C5173" s="646" t="s">
        <v>212</v>
      </c>
      <c r="D5173" s="646">
        <v>140</v>
      </c>
      <c r="F5173" s="654" t="str">
        <f>IF(M5173="R",VLOOKUP(D5173,'Routes and Directions'!$A$2:$D$283,3,FALSE),VLOOKUP(D5173,'Routes and Directions'!$A$2:$D$283,4,FALSE))</f>
        <v>EB</v>
      </c>
      <c r="H5173" s="646">
        <v>20.445</v>
      </c>
      <c r="I5173" s="646">
        <v>35.78</v>
      </c>
      <c r="K5173" s="646">
        <v>20.239000000000001</v>
      </c>
      <c r="L5173" s="646">
        <v>35.573999999999998</v>
      </c>
      <c r="M5173" s="646" t="s">
        <v>118</v>
      </c>
      <c r="N5173" s="657" t="s">
        <v>115</v>
      </c>
      <c r="O5173" s="646" t="s">
        <v>610</v>
      </c>
    </row>
    <row r="5174" spans="1:15">
      <c r="A5174" s="647">
        <v>5173</v>
      </c>
      <c r="B5174" s="647">
        <v>8000</v>
      </c>
      <c r="C5174" s="646" t="s">
        <v>212</v>
      </c>
      <c r="D5174" s="646">
        <v>140</v>
      </c>
      <c r="F5174" s="654" t="str">
        <f>IF(M5174="R",VLOOKUP(D5174,'Routes and Directions'!$A$2:$D$283,3,FALSE),VLOOKUP(D5174,'Routes and Directions'!$A$2:$D$283,4,FALSE))</f>
        <v>EB</v>
      </c>
      <c r="H5174" s="646">
        <v>35.79</v>
      </c>
      <c r="I5174" s="646">
        <v>43.7</v>
      </c>
      <c r="K5174" s="646">
        <v>35.573999999999998</v>
      </c>
      <c r="L5174" s="646">
        <v>43.484000000000002</v>
      </c>
      <c r="M5174" s="646" t="s">
        <v>118</v>
      </c>
      <c r="N5174" s="657" t="s">
        <v>115</v>
      </c>
      <c r="O5174" s="646" t="s">
        <v>610</v>
      </c>
    </row>
    <row r="5175" spans="1:15">
      <c r="A5175" s="647">
        <v>5174</v>
      </c>
      <c r="B5175" s="647">
        <v>8000</v>
      </c>
      <c r="C5175" s="646" t="s">
        <v>212</v>
      </c>
      <c r="D5175" s="646">
        <v>140</v>
      </c>
      <c r="F5175" s="654" t="str">
        <f>IF(M5175="R",VLOOKUP(D5175,'Routes and Directions'!$A$2:$D$283,3,FALSE),VLOOKUP(D5175,'Routes and Directions'!$A$2:$D$283,4,FALSE))</f>
        <v>EB</v>
      </c>
      <c r="H5175" s="646">
        <v>43.7</v>
      </c>
      <c r="I5175" s="646">
        <v>44.12</v>
      </c>
      <c r="K5175" s="646">
        <v>43.484000000000002</v>
      </c>
      <c r="L5175" s="646">
        <v>43.904000000000003</v>
      </c>
      <c r="M5175" s="646" t="s">
        <v>118</v>
      </c>
      <c r="N5175" s="657" t="s">
        <v>123</v>
      </c>
      <c r="O5175" s="646" t="s">
        <v>610</v>
      </c>
    </row>
    <row r="5176" spans="1:15">
      <c r="A5176" s="647">
        <v>5175</v>
      </c>
      <c r="B5176" s="647">
        <v>8000</v>
      </c>
      <c r="C5176" s="646" t="s">
        <v>212</v>
      </c>
      <c r="D5176" s="646">
        <v>140</v>
      </c>
      <c r="F5176" s="654" t="str">
        <f>IF(M5176="R",VLOOKUP(D5176,'Routes and Directions'!$A$2:$D$283,3,FALSE),VLOOKUP(D5176,'Routes and Directions'!$A$2:$D$283,4,FALSE))</f>
        <v>EB</v>
      </c>
      <c r="H5176" s="646">
        <v>44.12</v>
      </c>
      <c r="I5176" s="646">
        <v>50.301000000000002</v>
      </c>
      <c r="K5176" s="646">
        <v>43.904000000000003</v>
      </c>
      <c r="L5176" s="646">
        <v>50.085000000000001</v>
      </c>
      <c r="M5176" s="646" t="s">
        <v>118</v>
      </c>
      <c r="N5176" s="657" t="s">
        <v>115</v>
      </c>
      <c r="O5176" s="646" t="s">
        <v>610</v>
      </c>
    </row>
    <row r="5177" spans="1:15">
      <c r="A5177" s="647">
        <v>5176</v>
      </c>
      <c r="B5177" s="647">
        <v>10400</v>
      </c>
      <c r="C5177" s="646" t="s">
        <v>201</v>
      </c>
      <c r="D5177" s="646">
        <v>140</v>
      </c>
      <c r="F5177" s="654" t="str">
        <f>IF(M5177="R",VLOOKUP(D5177,'Routes and Directions'!$A$2:$D$283,3,FALSE),VLOOKUP(D5177,'Routes and Directions'!$A$2:$D$283,4,FALSE))</f>
        <v>EB</v>
      </c>
      <c r="H5177" s="646">
        <v>0</v>
      </c>
      <c r="I5177" s="646">
        <v>1.5920000000000001</v>
      </c>
      <c r="K5177" s="646">
        <v>50.085000000000001</v>
      </c>
      <c r="L5177" s="646">
        <v>51.677</v>
      </c>
      <c r="M5177" s="646" t="s">
        <v>118</v>
      </c>
      <c r="N5177" s="657" t="s">
        <v>115</v>
      </c>
      <c r="O5177" s="646" t="s">
        <v>610</v>
      </c>
    </row>
    <row r="5178" spans="1:15">
      <c r="A5178" s="647">
        <v>5177</v>
      </c>
      <c r="B5178" s="647">
        <v>10400</v>
      </c>
      <c r="C5178" s="646" t="s">
        <v>201</v>
      </c>
      <c r="D5178" s="646">
        <v>140</v>
      </c>
      <c r="F5178" s="654" t="str">
        <f>IF(M5178="R",VLOOKUP(D5178,'Routes and Directions'!$A$2:$D$283,3,FALSE),VLOOKUP(D5178,'Routes and Directions'!$A$2:$D$283,4,FALSE))</f>
        <v>EB</v>
      </c>
      <c r="H5178" s="646">
        <v>1.5920000000000001</v>
      </c>
      <c r="I5178" s="646">
        <v>2.548</v>
      </c>
      <c r="K5178" s="646">
        <v>51.677</v>
      </c>
      <c r="L5178" s="646">
        <v>52.633000000000003</v>
      </c>
      <c r="M5178" s="646" t="s">
        <v>118</v>
      </c>
      <c r="N5178" s="657" t="s">
        <v>123</v>
      </c>
      <c r="O5178" s="646" t="s">
        <v>610</v>
      </c>
    </row>
    <row r="5179" spans="1:15">
      <c r="A5179" s="647">
        <v>5178</v>
      </c>
      <c r="B5179" s="647">
        <v>10400</v>
      </c>
      <c r="C5179" s="646" t="s">
        <v>201</v>
      </c>
      <c r="D5179" s="646">
        <v>140</v>
      </c>
      <c r="F5179" s="654" t="str">
        <f>IF(M5179="R",VLOOKUP(D5179,'Routes and Directions'!$A$2:$D$283,3,FALSE),VLOOKUP(D5179,'Routes and Directions'!$A$2:$D$283,4,FALSE))</f>
        <v>EB</v>
      </c>
      <c r="H5179" s="646">
        <v>2.548</v>
      </c>
      <c r="I5179" s="646">
        <v>5.8230000000000004</v>
      </c>
      <c r="K5179" s="646">
        <v>52.633000000000003</v>
      </c>
      <c r="L5179" s="646">
        <v>55.908000000000001</v>
      </c>
      <c r="M5179" s="646" t="s">
        <v>118</v>
      </c>
      <c r="N5179" s="657" t="s">
        <v>115</v>
      </c>
      <c r="O5179" s="646" t="s">
        <v>610</v>
      </c>
    </row>
    <row r="5180" spans="1:15">
      <c r="A5180" s="647">
        <v>5179</v>
      </c>
      <c r="B5180" s="647">
        <v>12100</v>
      </c>
      <c r="C5180" s="646" t="s">
        <v>201</v>
      </c>
      <c r="D5180" s="646">
        <v>140</v>
      </c>
      <c r="F5180" s="654" t="str">
        <f>IF(M5180="R",VLOOKUP(D5180,'Routes and Directions'!$A$2:$D$283,3,FALSE),VLOOKUP(D5180,'Routes and Directions'!$A$2:$D$283,4,FALSE))</f>
        <v>EB</v>
      </c>
      <c r="G5180" s="646" t="s">
        <v>118</v>
      </c>
      <c r="H5180" s="646">
        <v>5.8230000000000004</v>
      </c>
      <c r="I5180" s="646">
        <v>6.4880000000000004</v>
      </c>
      <c r="K5180" s="646">
        <v>55.908000000000001</v>
      </c>
      <c r="L5180" s="646">
        <v>56.573</v>
      </c>
      <c r="M5180" s="646" t="s">
        <v>118</v>
      </c>
      <c r="N5180" s="657" t="s">
        <v>115</v>
      </c>
      <c r="O5180" s="646" t="s">
        <v>610</v>
      </c>
    </row>
    <row r="5181" spans="1:15">
      <c r="A5181" s="647">
        <v>5180</v>
      </c>
      <c r="B5181" s="647">
        <v>12200</v>
      </c>
      <c r="C5181" s="646" t="s">
        <v>201</v>
      </c>
      <c r="D5181" s="646">
        <v>140</v>
      </c>
      <c r="F5181" s="654" t="str">
        <f>IF(M5181="R",VLOOKUP(D5181,'Routes and Directions'!$A$2:$D$283,3,FALSE),VLOOKUP(D5181,'Routes and Directions'!$A$2:$D$283,4,FALSE))</f>
        <v>EB</v>
      </c>
      <c r="H5181" s="646">
        <v>6.508</v>
      </c>
      <c r="I5181" s="646">
        <v>14.4</v>
      </c>
      <c r="K5181" s="646">
        <v>56.573</v>
      </c>
      <c r="L5181" s="646">
        <v>64.465000000000003</v>
      </c>
      <c r="M5181" s="646" t="s">
        <v>118</v>
      </c>
      <c r="N5181" s="657" t="s">
        <v>115</v>
      </c>
      <c r="O5181" s="646" t="s">
        <v>610</v>
      </c>
    </row>
    <row r="5182" spans="1:15">
      <c r="A5182" s="647">
        <v>5181</v>
      </c>
      <c r="B5182" s="647">
        <v>12200</v>
      </c>
      <c r="C5182" s="646" t="s">
        <v>201</v>
      </c>
      <c r="D5182" s="646">
        <v>140</v>
      </c>
      <c r="F5182" s="654" t="str">
        <f>IF(M5182="R",VLOOKUP(D5182,'Routes and Directions'!$A$2:$D$283,3,FALSE),VLOOKUP(D5182,'Routes and Directions'!$A$2:$D$283,4,FALSE))</f>
        <v>EB</v>
      </c>
      <c r="H5182" s="646">
        <v>14.4</v>
      </c>
      <c r="I5182" s="646">
        <v>15.4</v>
      </c>
      <c r="K5182" s="646">
        <v>64.465000000000003</v>
      </c>
      <c r="L5182" s="646">
        <v>65.465000000000003</v>
      </c>
      <c r="M5182" s="646" t="s">
        <v>118</v>
      </c>
      <c r="N5182" s="657" t="s">
        <v>123</v>
      </c>
      <c r="O5182" s="646" t="s">
        <v>610</v>
      </c>
    </row>
    <row r="5183" spans="1:15">
      <c r="A5183" s="647">
        <v>5182</v>
      </c>
      <c r="B5183" s="647">
        <v>12200</v>
      </c>
      <c r="C5183" s="646" t="s">
        <v>201</v>
      </c>
      <c r="D5183" s="646">
        <v>140</v>
      </c>
      <c r="F5183" s="654" t="str">
        <f>IF(M5183="R",VLOOKUP(D5183,'Routes and Directions'!$A$2:$D$283,3,FALSE),VLOOKUP(D5183,'Routes and Directions'!$A$2:$D$283,4,FALSE))</f>
        <v>EB</v>
      </c>
      <c r="H5183" s="646">
        <v>15.4</v>
      </c>
      <c r="I5183" s="646">
        <v>21.193999999999999</v>
      </c>
      <c r="K5183" s="646">
        <v>65.465000000000003</v>
      </c>
      <c r="L5183" s="646">
        <v>71.259</v>
      </c>
      <c r="M5183" s="646" t="s">
        <v>118</v>
      </c>
      <c r="N5183" s="657" t="s">
        <v>115</v>
      </c>
      <c r="O5183" s="646" t="s">
        <v>610</v>
      </c>
    </row>
    <row r="5184" spans="1:15">
      <c r="A5184" s="647">
        <v>5183</v>
      </c>
      <c r="B5184" s="647">
        <v>12200</v>
      </c>
      <c r="C5184" s="646" t="s">
        <v>201</v>
      </c>
      <c r="D5184" s="646">
        <v>140</v>
      </c>
      <c r="F5184" s="654" t="str">
        <f>IF(M5184="R",VLOOKUP(D5184,'Routes and Directions'!$A$2:$D$283,3,FALSE),VLOOKUP(D5184,'Routes and Directions'!$A$2:$D$283,4,FALSE))</f>
        <v>EB</v>
      </c>
      <c r="H5184" s="646">
        <v>21.193999999999999</v>
      </c>
      <c r="I5184" s="646">
        <v>21.26</v>
      </c>
      <c r="K5184" s="646">
        <v>71.259</v>
      </c>
      <c r="L5184" s="646">
        <v>71.325000000000003</v>
      </c>
      <c r="M5184" s="646" t="s">
        <v>118</v>
      </c>
      <c r="N5184" s="657" t="s">
        <v>123</v>
      </c>
      <c r="O5184" s="646" t="s">
        <v>610</v>
      </c>
    </row>
    <row r="5185" spans="1:15">
      <c r="A5185" s="647">
        <v>5184</v>
      </c>
      <c r="B5185" s="647">
        <v>12200</v>
      </c>
      <c r="C5185" s="646" t="s">
        <v>201</v>
      </c>
      <c r="D5185" s="646">
        <v>140</v>
      </c>
      <c r="F5185" s="654" t="str">
        <f>IF(M5185="R",VLOOKUP(D5185,'Routes and Directions'!$A$2:$D$283,3,FALSE),VLOOKUP(D5185,'Routes and Directions'!$A$2:$D$283,4,FALSE))</f>
        <v>EB</v>
      </c>
      <c r="H5185" s="646">
        <v>21.26</v>
      </c>
      <c r="I5185" s="646">
        <v>21.504000000000001</v>
      </c>
      <c r="K5185" s="646">
        <v>71.325000000000003</v>
      </c>
      <c r="L5185" s="646">
        <v>71.569000000000003</v>
      </c>
      <c r="M5185" s="646" t="s">
        <v>118</v>
      </c>
      <c r="N5185" s="657" t="s">
        <v>115</v>
      </c>
      <c r="O5185" s="646" t="s">
        <v>610</v>
      </c>
    </row>
    <row r="5186" spans="1:15">
      <c r="A5186" s="647">
        <v>5185</v>
      </c>
      <c r="B5186" s="647">
        <v>12200</v>
      </c>
      <c r="C5186" s="646" t="s">
        <v>201</v>
      </c>
      <c r="D5186" s="646">
        <v>140</v>
      </c>
      <c r="F5186" s="654" t="str">
        <f>IF(M5186="R",VLOOKUP(D5186,'Routes and Directions'!$A$2:$D$283,3,FALSE),VLOOKUP(D5186,'Routes and Directions'!$A$2:$D$283,4,FALSE))</f>
        <v>EB</v>
      </c>
      <c r="H5186" s="646">
        <v>21.504000000000001</v>
      </c>
      <c r="I5186" s="646">
        <v>21.963999999999999</v>
      </c>
      <c r="K5186" s="646">
        <v>71.569000000000003</v>
      </c>
      <c r="L5186" s="646">
        <v>72.028999999999996</v>
      </c>
      <c r="M5186" s="646" t="s">
        <v>118</v>
      </c>
      <c r="N5186" s="657" t="s">
        <v>123</v>
      </c>
      <c r="O5186" s="646" t="s">
        <v>610</v>
      </c>
    </row>
    <row r="5187" spans="1:15">
      <c r="A5187" s="647">
        <v>5186</v>
      </c>
      <c r="B5187" s="647">
        <v>12200</v>
      </c>
      <c r="C5187" s="646" t="s">
        <v>201</v>
      </c>
      <c r="D5187" s="646">
        <v>140</v>
      </c>
      <c r="F5187" s="654" t="str">
        <f>IF(M5187="R",VLOOKUP(D5187,'Routes and Directions'!$A$2:$D$283,3,FALSE),VLOOKUP(D5187,'Routes and Directions'!$A$2:$D$283,4,FALSE))</f>
        <v>EB</v>
      </c>
      <c r="H5187" s="646">
        <v>21.963999999999999</v>
      </c>
      <c r="I5187" s="646">
        <v>25.2</v>
      </c>
      <c r="K5187" s="646">
        <v>72.028999999999996</v>
      </c>
      <c r="L5187" s="646">
        <v>75.265000000000001</v>
      </c>
      <c r="M5187" s="646" t="s">
        <v>118</v>
      </c>
      <c r="N5187" s="657" t="s">
        <v>115</v>
      </c>
      <c r="O5187" s="646" t="s">
        <v>610</v>
      </c>
    </row>
    <row r="5188" spans="1:15">
      <c r="A5188" s="647">
        <v>5187</v>
      </c>
      <c r="B5188" s="647">
        <v>12200</v>
      </c>
      <c r="C5188" s="646" t="s">
        <v>201</v>
      </c>
      <c r="D5188" s="646">
        <v>140</v>
      </c>
      <c r="F5188" s="654" t="str">
        <f>IF(M5188="R",VLOOKUP(D5188,'Routes and Directions'!$A$2:$D$283,3,FALSE),VLOOKUP(D5188,'Routes and Directions'!$A$2:$D$283,4,FALSE))</f>
        <v>EB</v>
      </c>
      <c r="H5188" s="646">
        <v>25.2</v>
      </c>
      <c r="I5188" s="646">
        <v>26</v>
      </c>
      <c r="K5188" s="646">
        <v>75.265000000000001</v>
      </c>
      <c r="L5188" s="646">
        <v>76.064999999999998</v>
      </c>
      <c r="M5188" s="646" t="s">
        <v>118</v>
      </c>
      <c r="N5188" s="657" t="s">
        <v>123</v>
      </c>
      <c r="O5188" s="646" t="s">
        <v>610</v>
      </c>
    </row>
    <row r="5189" spans="1:15">
      <c r="A5189" s="647">
        <v>5188</v>
      </c>
      <c r="B5189" s="647">
        <v>12200</v>
      </c>
      <c r="C5189" s="646" t="s">
        <v>201</v>
      </c>
      <c r="D5189" s="646">
        <v>140</v>
      </c>
      <c r="F5189" s="654" t="str">
        <f>IF(M5189="R",VLOOKUP(D5189,'Routes and Directions'!$A$2:$D$283,3,FALSE),VLOOKUP(D5189,'Routes and Directions'!$A$2:$D$283,4,FALSE))</f>
        <v>EB</v>
      </c>
      <c r="H5189" s="646">
        <v>26</v>
      </c>
      <c r="I5189" s="646">
        <v>29.757000000000001</v>
      </c>
      <c r="K5189" s="646">
        <v>76.064999999999998</v>
      </c>
      <c r="L5189" s="646">
        <v>79.822000000000003</v>
      </c>
      <c r="M5189" s="646" t="s">
        <v>118</v>
      </c>
      <c r="N5189" s="657" t="s">
        <v>115</v>
      </c>
      <c r="O5189" s="646" t="s">
        <v>610</v>
      </c>
    </row>
    <row r="5190" spans="1:15">
      <c r="A5190" s="647">
        <v>5189</v>
      </c>
      <c r="B5190" s="647">
        <v>14700</v>
      </c>
      <c r="C5190" s="646" t="s">
        <v>201</v>
      </c>
      <c r="D5190" s="646">
        <v>140</v>
      </c>
      <c r="F5190" s="654" t="str">
        <f>IF(M5190="R",VLOOKUP(D5190,'Routes and Directions'!$A$2:$D$283,3,FALSE),VLOOKUP(D5190,'Routes and Directions'!$A$2:$D$283,4,FALSE))</f>
        <v>EB</v>
      </c>
      <c r="G5190" s="646" t="s">
        <v>118</v>
      </c>
      <c r="H5190" s="646">
        <v>29.757000000000001</v>
      </c>
      <c r="I5190" s="646">
        <v>31.312999999999999</v>
      </c>
      <c r="K5190" s="646">
        <v>79.822000000000003</v>
      </c>
      <c r="L5190" s="646">
        <v>81.378</v>
      </c>
      <c r="M5190" s="646" t="s">
        <v>118</v>
      </c>
      <c r="N5190" s="657" t="s">
        <v>115</v>
      </c>
      <c r="O5190" s="646" t="s">
        <v>610</v>
      </c>
    </row>
    <row r="5191" spans="1:15">
      <c r="A5191" s="647">
        <v>5190</v>
      </c>
      <c r="B5191" s="647">
        <v>15120</v>
      </c>
      <c r="C5191" s="646" t="s">
        <v>201</v>
      </c>
      <c r="D5191" s="646">
        <v>140</v>
      </c>
      <c r="F5191" s="654" t="str">
        <f>IF(M5191="R",VLOOKUP(D5191,'Routes and Directions'!$A$2:$D$283,3,FALSE),VLOOKUP(D5191,'Routes and Directions'!$A$2:$D$283,4,FALSE))</f>
        <v>EB</v>
      </c>
      <c r="H5191" s="646">
        <v>31.536000000000001</v>
      </c>
      <c r="I5191" s="646">
        <v>51.802999999999997</v>
      </c>
      <c r="K5191" s="646">
        <v>81.378</v>
      </c>
      <c r="L5191" s="646">
        <v>101.645</v>
      </c>
      <c r="M5191" s="646" t="s">
        <v>118</v>
      </c>
      <c r="N5191" s="657" t="s">
        <v>115</v>
      </c>
      <c r="O5191" s="646" t="s">
        <v>610</v>
      </c>
    </row>
    <row r="5192" spans="1:15">
      <c r="A5192" s="647">
        <v>5191</v>
      </c>
      <c r="B5192" s="647">
        <v>100</v>
      </c>
      <c r="C5192" s="646" t="s">
        <v>212</v>
      </c>
      <c r="D5192" s="646">
        <v>140</v>
      </c>
      <c r="F5192" s="654" t="str">
        <f>IF(M5192="R",VLOOKUP(D5192,'Routes and Directions'!$A$2:$D$283,3,FALSE),VLOOKUP(D5192,'Routes and Directions'!$A$2:$D$283,4,FALSE))</f>
        <v>WB</v>
      </c>
      <c r="H5192" s="646">
        <v>0</v>
      </c>
      <c r="I5192" s="646">
        <v>4.194</v>
      </c>
      <c r="K5192" s="646">
        <v>0</v>
      </c>
      <c r="L5192" s="646">
        <v>4.194</v>
      </c>
      <c r="M5192" s="646" t="s">
        <v>121</v>
      </c>
      <c r="N5192" s="657" t="s">
        <v>115</v>
      </c>
      <c r="O5192" s="646" t="s">
        <v>611</v>
      </c>
    </row>
    <row r="5193" spans="1:15">
      <c r="A5193" s="647">
        <v>5192</v>
      </c>
      <c r="B5193" s="647">
        <v>1300</v>
      </c>
      <c r="C5193" s="646" t="s">
        <v>212</v>
      </c>
      <c r="D5193" s="646">
        <v>140</v>
      </c>
      <c r="F5193" s="654" t="str">
        <f>IF(M5193="R",VLOOKUP(D5193,'Routes and Directions'!$A$2:$D$283,3,FALSE),VLOOKUP(D5193,'Routes and Directions'!$A$2:$D$283,4,FALSE))</f>
        <v>WB</v>
      </c>
      <c r="H5193" s="646">
        <v>4.3529999999999998</v>
      </c>
      <c r="I5193" s="646">
        <v>4.6219999999999999</v>
      </c>
      <c r="K5193" s="646">
        <v>4.194</v>
      </c>
      <c r="L5193" s="646">
        <v>4.4630000000000001</v>
      </c>
      <c r="M5193" s="646" t="s">
        <v>121</v>
      </c>
      <c r="N5193" s="657" t="s">
        <v>115</v>
      </c>
      <c r="O5193" s="646" t="s">
        <v>611</v>
      </c>
    </row>
    <row r="5194" spans="1:15">
      <c r="A5194" s="647">
        <v>5193</v>
      </c>
      <c r="B5194" s="647">
        <v>1300</v>
      </c>
      <c r="C5194" s="646" t="s">
        <v>212</v>
      </c>
      <c r="D5194" s="646">
        <v>140</v>
      </c>
      <c r="F5194" s="654" t="str">
        <f>IF(M5194="R",VLOOKUP(D5194,'Routes and Directions'!$A$2:$D$283,3,FALSE),VLOOKUP(D5194,'Routes and Directions'!$A$2:$D$283,4,FALSE))</f>
        <v>WB</v>
      </c>
      <c r="H5194" s="646">
        <v>4.6219999999999999</v>
      </c>
      <c r="I5194" s="646">
        <v>4.88</v>
      </c>
      <c r="K5194" s="646">
        <v>4.4630000000000001</v>
      </c>
      <c r="L5194" s="646">
        <v>4.7210000000000001</v>
      </c>
      <c r="M5194" s="646" t="s">
        <v>121</v>
      </c>
      <c r="N5194" s="657" t="s">
        <v>123</v>
      </c>
      <c r="O5194" s="646" t="s">
        <v>611</v>
      </c>
    </row>
    <row r="5195" spans="1:15">
      <c r="A5195" s="647">
        <v>5194</v>
      </c>
      <c r="B5195" s="647">
        <v>1300</v>
      </c>
      <c r="C5195" s="646" t="s">
        <v>212</v>
      </c>
      <c r="D5195" s="646">
        <v>140</v>
      </c>
      <c r="F5195" s="654" t="str">
        <f>IF(M5195="R",VLOOKUP(D5195,'Routes and Directions'!$A$2:$D$283,3,FALSE),VLOOKUP(D5195,'Routes and Directions'!$A$2:$D$283,4,FALSE))</f>
        <v>WB</v>
      </c>
      <c r="H5195" s="646">
        <v>4.88</v>
      </c>
      <c r="I5195" s="646">
        <v>18.817</v>
      </c>
      <c r="K5195" s="646">
        <v>4.7210000000000001</v>
      </c>
      <c r="L5195" s="646">
        <v>18.658000000000001</v>
      </c>
      <c r="M5195" s="646" t="s">
        <v>121</v>
      </c>
      <c r="N5195" s="657" t="s">
        <v>115</v>
      </c>
      <c r="O5195" s="646" t="s">
        <v>611</v>
      </c>
    </row>
    <row r="5196" spans="1:15">
      <c r="A5196" s="647">
        <v>5195</v>
      </c>
      <c r="B5196" s="647">
        <v>5100</v>
      </c>
      <c r="C5196" s="646" t="s">
        <v>212</v>
      </c>
      <c r="D5196" s="646">
        <v>140</v>
      </c>
      <c r="F5196" s="654" t="str">
        <f>IF(M5196="R",VLOOKUP(D5196,'Routes and Directions'!$A$2:$D$283,3,FALSE),VLOOKUP(D5196,'Routes and Directions'!$A$2:$D$283,4,FALSE))</f>
        <v>WB</v>
      </c>
      <c r="G5196" s="646" t="s">
        <v>118</v>
      </c>
      <c r="H5196" s="646">
        <v>18.817</v>
      </c>
      <c r="I5196" s="646">
        <v>19.366</v>
      </c>
      <c r="K5196" s="646">
        <v>18.658000000000001</v>
      </c>
      <c r="L5196" s="646">
        <v>19.207000000000001</v>
      </c>
      <c r="M5196" s="646" t="s">
        <v>121</v>
      </c>
      <c r="N5196" s="657" t="s">
        <v>115</v>
      </c>
      <c r="O5196" s="646" t="s">
        <v>611</v>
      </c>
    </row>
    <row r="5197" spans="1:15">
      <c r="A5197" s="647">
        <v>5196</v>
      </c>
      <c r="B5197" s="647">
        <v>5300</v>
      </c>
      <c r="C5197" s="646" t="s">
        <v>212</v>
      </c>
      <c r="D5197" s="646">
        <v>140</v>
      </c>
      <c r="F5197" s="654" t="str">
        <f>IF(M5197="R",VLOOKUP(D5197,'Routes and Directions'!$A$2:$D$283,3,FALSE),VLOOKUP(D5197,'Routes and Directions'!$A$2:$D$283,4,FALSE))</f>
        <v>WB</v>
      </c>
      <c r="H5197" s="646">
        <v>19.405000000000001</v>
      </c>
      <c r="I5197" s="646">
        <v>19.835999999999999</v>
      </c>
      <c r="K5197" s="646">
        <v>19.207000000000001</v>
      </c>
      <c r="L5197" s="646">
        <v>19.638000000000002</v>
      </c>
      <c r="M5197" s="646" t="s">
        <v>121</v>
      </c>
      <c r="N5197" s="657" t="s">
        <v>115</v>
      </c>
      <c r="O5197" s="646" t="s">
        <v>611</v>
      </c>
    </row>
    <row r="5198" spans="1:15">
      <c r="A5198" s="647">
        <v>5197</v>
      </c>
      <c r="B5198" s="647">
        <v>5315</v>
      </c>
      <c r="C5198" s="646" t="s">
        <v>212</v>
      </c>
      <c r="D5198" s="646">
        <v>140</v>
      </c>
      <c r="F5198" s="654" t="str">
        <f>IF(M5198="R",VLOOKUP(D5198,'Routes and Directions'!$A$2:$D$283,3,FALSE),VLOOKUP(D5198,'Routes and Directions'!$A$2:$D$283,4,FALSE))</f>
        <v>WB</v>
      </c>
      <c r="G5198" s="646" t="s">
        <v>118</v>
      </c>
      <c r="H5198" s="646">
        <v>19.835999999999999</v>
      </c>
      <c r="I5198" s="646">
        <v>20.437000000000001</v>
      </c>
      <c r="K5198" s="646">
        <v>19.638000000000002</v>
      </c>
      <c r="L5198" s="646">
        <v>20.239000000000001</v>
      </c>
      <c r="M5198" s="646" t="s">
        <v>121</v>
      </c>
      <c r="N5198" s="657" t="s">
        <v>115</v>
      </c>
      <c r="O5198" s="646" t="s">
        <v>611</v>
      </c>
    </row>
    <row r="5199" spans="1:15">
      <c r="A5199" s="647">
        <v>5198</v>
      </c>
      <c r="B5199" s="647">
        <v>5319</v>
      </c>
      <c r="C5199" s="646" t="s">
        <v>212</v>
      </c>
      <c r="D5199" s="646">
        <v>140</v>
      </c>
      <c r="F5199" s="654" t="str">
        <f>IF(M5199="R",VLOOKUP(D5199,'Routes and Directions'!$A$2:$D$283,3,FALSE),VLOOKUP(D5199,'Routes and Directions'!$A$2:$D$283,4,FALSE))</f>
        <v>WB</v>
      </c>
      <c r="H5199" s="646">
        <v>20.445</v>
      </c>
      <c r="I5199" s="646">
        <v>35.78</v>
      </c>
      <c r="K5199" s="646">
        <v>20.239000000000001</v>
      </c>
      <c r="L5199" s="646">
        <v>35.573999999999998</v>
      </c>
      <c r="M5199" s="646" t="s">
        <v>121</v>
      </c>
      <c r="N5199" s="657" t="s">
        <v>115</v>
      </c>
      <c r="O5199" s="646" t="s">
        <v>611</v>
      </c>
    </row>
    <row r="5200" spans="1:15">
      <c r="A5200" s="647">
        <v>5199</v>
      </c>
      <c r="B5200" s="647">
        <v>8000</v>
      </c>
      <c r="C5200" s="646" t="s">
        <v>212</v>
      </c>
      <c r="D5200" s="646">
        <v>140</v>
      </c>
      <c r="F5200" s="654" t="str">
        <f>IF(M5200="R",VLOOKUP(D5200,'Routes and Directions'!$A$2:$D$283,3,FALSE),VLOOKUP(D5200,'Routes and Directions'!$A$2:$D$283,4,FALSE))</f>
        <v>WB</v>
      </c>
      <c r="H5200" s="646">
        <v>35.79</v>
      </c>
      <c r="I5200" s="646">
        <v>43.7</v>
      </c>
      <c r="K5200" s="646">
        <v>35.573999999999998</v>
      </c>
      <c r="L5200" s="646">
        <v>43.484000000000002</v>
      </c>
      <c r="M5200" s="646" t="s">
        <v>121</v>
      </c>
      <c r="N5200" s="657" t="s">
        <v>115</v>
      </c>
      <c r="O5200" s="646" t="s">
        <v>611</v>
      </c>
    </row>
    <row r="5201" spans="1:15">
      <c r="A5201" s="647">
        <v>5200</v>
      </c>
      <c r="B5201" s="647">
        <v>8000</v>
      </c>
      <c r="C5201" s="646" t="s">
        <v>212</v>
      </c>
      <c r="D5201" s="646">
        <v>140</v>
      </c>
      <c r="F5201" s="654" t="str">
        <f>IF(M5201="R",VLOOKUP(D5201,'Routes and Directions'!$A$2:$D$283,3,FALSE),VLOOKUP(D5201,'Routes and Directions'!$A$2:$D$283,4,FALSE))</f>
        <v>WB</v>
      </c>
      <c r="H5201" s="646">
        <v>43.7</v>
      </c>
      <c r="I5201" s="646">
        <v>44.12</v>
      </c>
      <c r="K5201" s="646">
        <v>43.484000000000002</v>
      </c>
      <c r="L5201" s="646">
        <v>43.904000000000003</v>
      </c>
      <c r="M5201" s="646" t="s">
        <v>121</v>
      </c>
      <c r="N5201" s="657" t="s">
        <v>123</v>
      </c>
      <c r="O5201" s="646" t="s">
        <v>611</v>
      </c>
    </row>
    <row r="5202" spans="1:15">
      <c r="A5202" s="647">
        <v>5201</v>
      </c>
      <c r="B5202" s="647">
        <v>8000</v>
      </c>
      <c r="C5202" s="646" t="s">
        <v>212</v>
      </c>
      <c r="D5202" s="646">
        <v>140</v>
      </c>
      <c r="F5202" s="654" t="str">
        <f>IF(M5202="R",VLOOKUP(D5202,'Routes and Directions'!$A$2:$D$283,3,FALSE),VLOOKUP(D5202,'Routes and Directions'!$A$2:$D$283,4,FALSE))</f>
        <v>WB</v>
      </c>
      <c r="H5202" s="646">
        <v>44.12</v>
      </c>
      <c r="I5202" s="646">
        <v>50.301000000000002</v>
      </c>
      <c r="K5202" s="646">
        <v>43.904000000000003</v>
      </c>
      <c r="L5202" s="646">
        <v>50.085000000000001</v>
      </c>
      <c r="M5202" s="646" t="s">
        <v>121</v>
      </c>
      <c r="N5202" s="657" t="s">
        <v>115</v>
      </c>
      <c r="O5202" s="646" t="s">
        <v>611</v>
      </c>
    </row>
    <row r="5203" spans="1:15">
      <c r="A5203" s="647">
        <v>5202</v>
      </c>
      <c r="B5203" s="647">
        <v>10400</v>
      </c>
      <c r="C5203" s="646" t="s">
        <v>201</v>
      </c>
      <c r="D5203" s="646">
        <v>140</v>
      </c>
      <c r="F5203" s="654" t="str">
        <f>IF(M5203="R",VLOOKUP(D5203,'Routes and Directions'!$A$2:$D$283,3,FALSE),VLOOKUP(D5203,'Routes and Directions'!$A$2:$D$283,4,FALSE))</f>
        <v>WB</v>
      </c>
      <c r="H5203" s="646">
        <v>0</v>
      </c>
      <c r="I5203" s="646">
        <v>1.5920000000000001</v>
      </c>
      <c r="K5203" s="646">
        <v>50.085000000000001</v>
      </c>
      <c r="L5203" s="646">
        <v>51.677</v>
      </c>
      <c r="M5203" s="646" t="s">
        <v>121</v>
      </c>
      <c r="N5203" s="657" t="s">
        <v>115</v>
      </c>
      <c r="O5203" s="646" t="s">
        <v>611</v>
      </c>
    </row>
    <row r="5204" spans="1:15">
      <c r="A5204" s="647">
        <v>5203</v>
      </c>
      <c r="B5204" s="647">
        <v>10400</v>
      </c>
      <c r="C5204" s="646" t="s">
        <v>201</v>
      </c>
      <c r="D5204" s="646">
        <v>140</v>
      </c>
      <c r="F5204" s="654" t="str">
        <f>IF(M5204="R",VLOOKUP(D5204,'Routes and Directions'!$A$2:$D$283,3,FALSE),VLOOKUP(D5204,'Routes and Directions'!$A$2:$D$283,4,FALSE))</f>
        <v>WB</v>
      </c>
      <c r="H5204" s="646">
        <v>1.5920000000000001</v>
      </c>
      <c r="I5204" s="646">
        <v>2.548</v>
      </c>
      <c r="K5204" s="646">
        <v>51.677</v>
      </c>
      <c r="L5204" s="646">
        <v>52.633000000000003</v>
      </c>
      <c r="M5204" s="646" t="s">
        <v>121</v>
      </c>
      <c r="N5204" s="657" t="s">
        <v>123</v>
      </c>
      <c r="O5204" s="646" t="s">
        <v>611</v>
      </c>
    </row>
    <row r="5205" spans="1:15">
      <c r="A5205" s="647">
        <v>5204</v>
      </c>
      <c r="B5205" s="647">
        <v>10400</v>
      </c>
      <c r="C5205" s="646" t="s">
        <v>201</v>
      </c>
      <c r="D5205" s="646">
        <v>140</v>
      </c>
      <c r="F5205" s="654" t="str">
        <f>IF(M5205="R",VLOOKUP(D5205,'Routes and Directions'!$A$2:$D$283,3,FALSE),VLOOKUP(D5205,'Routes and Directions'!$A$2:$D$283,4,FALSE))</f>
        <v>WB</v>
      </c>
      <c r="H5205" s="646">
        <v>2.548</v>
      </c>
      <c r="I5205" s="646">
        <v>5.8230000000000004</v>
      </c>
      <c r="K5205" s="646">
        <v>52.633000000000003</v>
      </c>
      <c r="L5205" s="646">
        <v>55.908000000000001</v>
      </c>
      <c r="M5205" s="646" t="s">
        <v>121</v>
      </c>
      <c r="N5205" s="657" t="s">
        <v>115</v>
      </c>
      <c r="O5205" s="646" t="s">
        <v>611</v>
      </c>
    </row>
    <row r="5206" spans="1:15">
      <c r="A5206" s="647">
        <v>5205</v>
      </c>
      <c r="B5206" s="647">
        <v>12100</v>
      </c>
      <c r="C5206" s="646" t="s">
        <v>201</v>
      </c>
      <c r="D5206" s="646">
        <v>140</v>
      </c>
      <c r="F5206" s="654" t="str">
        <f>IF(M5206="R",VLOOKUP(D5206,'Routes and Directions'!$A$2:$D$283,3,FALSE),VLOOKUP(D5206,'Routes and Directions'!$A$2:$D$283,4,FALSE))</f>
        <v>WB</v>
      </c>
      <c r="G5206" s="646" t="s">
        <v>118</v>
      </c>
      <c r="H5206" s="646">
        <v>5.8230000000000004</v>
      </c>
      <c r="I5206" s="646">
        <v>6.4880000000000004</v>
      </c>
      <c r="K5206" s="646">
        <v>55.908000000000001</v>
      </c>
      <c r="L5206" s="646">
        <v>56.573</v>
      </c>
      <c r="M5206" s="646" t="s">
        <v>121</v>
      </c>
      <c r="N5206" s="657" t="s">
        <v>115</v>
      </c>
      <c r="O5206" s="646" t="s">
        <v>611</v>
      </c>
    </row>
    <row r="5207" spans="1:15">
      <c r="A5207" s="647">
        <v>5206</v>
      </c>
      <c r="B5207" s="647">
        <v>12200</v>
      </c>
      <c r="C5207" s="646" t="s">
        <v>201</v>
      </c>
      <c r="D5207" s="646">
        <v>140</v>
      </c>
      <c r="F5207" s="654" t="str">
        <f>IF(M5207="R",VLOOKUP(D5207,'Routes and Directions'!$A$2:$D$283,3,FALSE),VLOOKUP(D5207,'Routes and Directions'!$A$2:$D$283,4,FALSE))</f>
        <v>WB</v>
      </c>
      <c r="H5207" s="646">
        <v>6.508</v>
      </c>
      <c r="I5207" s="646">
        <v>14.4</v>
      </c>
      <c r="K5207" s="646">
        <v>56.573</v>
      </c>
      <c r="L5207" s="646">
        <v>64.465000000000003</v>
      </c>
      <c r="M5207" s="646" t="s">
        <v>121</v>
      </c>
      <c r="N5207" s="657" t="s">
        <v>115</v>
      </c>
      <c r="O5207" s="646" t="s">
        <v>611</v>
      </c>
    </row>
    <row r="5208" spans="1:15">
      <c r="A5208" s="647">
        <v>5207</v>
      </c>
      <c r="B5208" s="647">
        <v>12200</v>
      </c>
      <c r="C5208" s="646" t="s">
        <v>201</v>
      </c>
      <c r="D5208" s="646">
        <v>140</v>
      </c>
      <c r="F5208" s="654" t="str">
        <f>IF(M5208="R",VLOOKUP(D5208,'Routes and Directions'!$A$2:$D$283,3,FALSE),VLOOKUP(D5208,'Routes and Directions'!$A$2:$D$283,4,FALSE))</f>
        <v>WB</v>
      </c>
      <c r="H5208" s="646">
        <v>14.4</v>
      </c>
      <c r="I5208" s="646">
        <v>15.4</v>
      </c>
      <c r="K5208" s="646">
        <v>64.465000000000003</v>
      </c>
      <c r="L5208" s="646">
        <v>65.465000000000003</v>
      </c>
      <c r="M5208" s="646" t="s">
        <v>121</v>
      </c>
      <c r="N5208" s="657" t="s">
        <v>123</v>
      </c>
      <c r="O5208" s="646" t="s">
        <v>611</v>
      </c>
    </row>
    <row r="5209" spans="1:15">
      <c r="A5209" s="647">
        <v>5208</v>
      </c>
      <c r="B5209" s="647">
        <v>12200</v>
      </c>
      <c r="C5209" s="646" t="s">
        <v>201</v>
      </c>
      <c r="D5209" s="646">
        <v>140</v>
      </c>
      <c r="F5209" s="654" t="str">
        <f>IF(M5209="R",VLOOKUP(D5209,'Routes and Directions'!$A$2:$D$283,3,FALSE),VLOOKUP(D5209,'Routes and Directions'!$A$2:$D$283,4,FALSE))</f>
        <v>WB</v>
      </c>
      <c r="H5209" s="646">
        <v>15.4</v>
      </c>
      <c r="I5209" s="646">
        <v>21.193999999999999</v>
      </c>
      <c r="K5209" s="646">
        <v>65.465000000000003</v>
      </c>
      <c r="L5209" s="646">
        <v>71.259</v>
      </c>
      <c r="M5209" s="646" t="s">
        <v>121</v>
      </c>
      <c r="N5209" s="657" t="s">
        <v>115</v>
      </c>
      <c r="O5209" s="646" t="s">
        <v>611</v>
      </c>
    </row>
    <row r="5210" spans="1:15">
      <c r="A5210" s="647">
        <v>5209</v>
      </c>
      <c r="B5210" s="647">
        <v>12200</v>
      </c>
      <c r="C5210" s="646" t="s">
        <v>201</v>
      </c>
      <c r="D5210" s="646">
        <v>140</v>
      </c>
      <c r="F5210" s="654" t="str">
        <f>IF(M5210="R",VLOOKUP(D5210,'Routes and Directions'!$A$2:$D$283,3,FALSE),VLOOKUP(D5210,'Routes and Directions'!$A$2:$D$283,4,FALSE))</f>
        <v>WB</v>
      </c>
      <c r="H5210" s="646">
        <v>21.193999999999999</v>
      </c>
      <c r="I5210" s="646">
        <v>21.26</v>
      </c>
      <c r="K5210" s="646">
        <v>71.259</v>
      </c>
      <c r="L5210" s="646">
        <v>71.325000000000003</v>
      </c>
      <c r="M5210" s="646" t="s">
        <v>121</v>
      </c>
      <c r="N5210" s="657" t="s">
        <v>123</v>
      </c>
      <c r="O5210" s="646" t="s">
        <v>611</v>
      </c>
    </row>
    <row r="5211" spans="1:15">
      <c r="A5211" s="647">
        <v>5210</v>
      </c>
      <c r="B5211" s="647">
        <v>12200</v>
      </c>
      <c r="C5211" s="646" t="s">
        <v>201</v>
      </c>
      <c r="D5211" s="646">
        <v>140</v>
      </c>
      <c r="F5211" s="654" t="str">
        <f>IF(M5211="R",VLOOKUP(D5211,'Routes and Directions'!$A$2:$D$283,3,FALSE),VLOOKUP(D5211,'Routes and Directions'!$A$2:$D$283,4,FALSE))</f>
        <v>WB</v>
      </c>
      <c r="H5211" s="646">
        <v>21.26</v>
      </c>
      <c r="I5211" s="646">
        <v>21.504000000000001</v>
      </c>
      <c r="K5211" s="646">
        <v>71.325000000000003</v>
      </c>
      <c r="L5211" s="646">
        <v>71.569000000000003</v>
      </c>
      <c r="M5211" s="646" t="s">
        <v>121</v>
      </c>
      <c r="N5211" s="657" t="s">
        <v>115</v>
      </c>
      <c r="O5211" s="646" t="s">
        <v>611</v>
      </c>
    </row>
    <row r="5212" spans="1:15">
      <c r="A5212" s="647">
        <v>5211</v>
      </c>
      <c r="B5212" s="647">
        <v>12200</v>
      </c>
      <c r="C5212" s="646" t="s">
        <v>201</v>
      </c>
      <c r="D5212" s="646">
        <v>140</v>
      </c>
      <c r="F5212" s="654" t="str">
        <f>IF(M5212="R",VLOOKUP(D5212,'Routes and Directions'!$A$2:$D$283,3,FALSE),VLOOKUP(D5212,'Routes and Directions'!$A$2:$D$283,4,FALSE))</f>
        <v>WB</v>
      </c>
      <c r="H5212" s="646">
        <v>21.504000000000001</v>
      </c>
      <c r="I5212" s="646">
        <v>21.963999999999999</v>
      </c>
      <c r="K5212" s="646">
        <v>71.569000000000003</v>
      </c>
      <c r="L5212" s="646">
        <v>72.028999999999996</v>
      </c>
      <c r="M5212" s="646" t="s">
        <v>121</v>
      </c>
      <c r="N5212" s="657" t="s">
        <v>123</v>
      </c>
      <c r="O5212" s="646" t="s">
        <v>611</v>
      </c>
    </row>
    <row r="5213" spans="1:15">
      <c r="A5213" s="647">
        <v>5212</v>
      </c>
      <c r="B5213" s="647">
        <v>12200</v>
      </c>
      <c r="C5213" s="646" t="s">
        <v>201</v>
      </c>
      <c r="D5213" s="646">
        <v>140</v>
      </c>
      <c r="F5213" s="654" t="str">
        <f>IF(M5213="R",VLOOKUP(D5213,'Routes and Directions'!$A$2:$D$283,3,FALSE),VLOOKUP(D5213,'Routes and Directions'!$A$2:$D$283,4,FALSE))</f>
        <v>WB</v>
      </c>
      <c r="H5213" s="646">
        <v>21.963999999999999</v>
      </c>
      <c r="I5213" s="646">
        <v>25.2</v>
      </c>
      <c r="K5213" s="646">
        <v>72.028999999999996</v>
      </c>
      <c r="L5213" s="646">
        <v>75.265000000000001</v>
      </c>
      <c r="M5213" s="646" t="s">
        <v>121</v>
      </c>
      <c r="N5213" s="657" t="s">
        <v>115</v>
      </c>
      <c r="O5213" s="646" t="s">
        <v>611</v>
      </c>
    </row>
    <row r="5214" spans="1:15">
      <c r="A5214" s="647">
        <v>5213</v>
      </c>
      <c r="B5214" s="647">
        <v>12200</v>
      </c>
      <c r="C5214" s="646" t="s">
        <v>201</v>
      </c>
      <c r="D5214" s="646">
        <v>140</v>
      </c>
      <c r="F5214" s="654" t="str">
        <f>IF(M5214="R",VLOOKUP(D5214,'Routes and Directions'!$A$2:$D$283,3,FALSE),VLOOKUP(D5214,'Routes and Directions'!$A$2:$D$283,4,FALSE))</f>
        <v>WB</v>
      </c>
      <c r="H5214" s="646">
        <v>25.2</v>
      </c>
      <c r="I5214" s="646">
        <v>26</v>
      </c>
      <c r="K5214" s="646">
        <v>75.265000000000001</v>
      </c>
      <c r="L5214" s="646">
        <v>76.064999999999998</v>
      </c>
      <c r="M5214" s="646" t="s">
        <v>121</v>
      </c>
      <c r="N5214" s="657" t="s">
        <v>123</v>
      </c>
      <c r="O5214" s="646" t="s">
        <v>611</v>
      </c>
    </row>
    <row r="5215" spans="1:15">
      <c r="A5215" s="647">
        <v>5214</v>
      </c>
      <c r="B5215" s="647">
        <v>12200</v>
      </c>
      <c r="C5215" s="646" t="s">
        <v>201</v>
      </c>
      <c r="D5215" s="646">
        <v>140</v>
      </c>
      <c r="F5215" s="654" t="str">
        <f>IF(M5215="R",VLOOKUP(D5215,'Routes and Directions'!$A$2:$D$283,3,FALSE),VLOOKUP(D5215,'Routes and Directions'!$A$2:$D$283,4,FALSE))</f>
        <v>WB</v>
      </c>
      <c r="H5215" s="646">
        <v>26</v>
      </c>
      <c r="I5215" s="646">
        <v>29.757000000000001</v>
      </c>
      <c r="K5215" s="646">
        <v>76.064999999999998</v>
      </c>
      <c r="L5215" s="646">
        <v>79.822000000000003</v>
      </c>
      <c r="M5215" s="646" t="s">
        <v>121</v>
      </c>
      <c r="N5215" s="657" t="s">
        <v>115</v>
      </c>
      <c r="O5215" s="646" t="s">
        <v>611</v>
      </c>
    </row>
    <row r="5216" spans="1:15">
      <c r="A5216" s="647">
        <v>5215</v>
      </c>
      <c r="B5216" s="647">
        <v>14700</v>
      </c>
      <c r="C5216" s="646" t="s">
        <v>201</v>
      </c>
      <c r="D5216" s="646">
        <v>140</v>
      </c>
      <c r="F5216" s="654" t="str">
        <f>IF(M5216="R",VLOOKUP(D5216,'Routes and Directions'!$A$2:$D$283,3,FALSE),VLOOKUP(D5216,'Routes and Directions'!$A$2:$D$283,4,FALSE))</f>
        <v>WB</v>
      </c>
      <c r="G5216" s="646" t="s">
        <v>118</v>
      </c>
      <c r="H5216" s="646">
        <v>29.757000000000001</v>
      </c>
      <c r="I5216" s="646">
        <v>31.312999999999999</v>
      </c>
      <c r="K5216" s="646">
        <v>79.822000000000003</v>
      </c>
      <c r="L5216" s="646">
        <v>81.378</v>
      </c>
      <c r="M5216" s="646" t="s">
        <v>121</v>
      </c>
      <c r="N5216" s="657" t="s">
        <v>115</v>
      </c>
      <c r="O5216" s="646" t="s">
        <v>611</v>
      </c>
    </row>
    <row r="5217" spans="1:15">
      <c r="A5217" s="647">
        <v>5216</v>
      </c>
      <c r="B5217" s="647">
        <v>15120</v>
      </c>
      <c r="C5217" s="646" t="s">
        <v>201</v>
      </c>
      <c r="D5217" s="646">
        <v>140</v>
      </c>
      <c r="F5217" s="654" t="str">
        <f>IF(M5217="R",VLOOKUP(D5217,'Routes and Directions'!$A$2:$D$283,3,FALSE),VLOOKUP(D5217,'Routes and Directions'!$A$2:$D$283,4,FALSE))</f>
        <v>WB</v>
      </c>
      <c r="H5217" s="646">
        <v>31.536000000000001</v>
      </c>
      <c r="I5217" s="646">
        <v>51.802999999999997</v>
      </c>
      <c r="K5217" s="646">
        <v>81.378</v>
      </c>
      <c r="L5217" s="646">
        <v>101.645</v>
      </c>
      <c r="M5217" s="646" t="s">
        <v>121</v>
      </c>
      <c r="N5217" s="657" t="s">
        <v>115</v>
      </c>
      <c r="O5217" s="646" t="s">
        <v>611</v>
      </c>
    </row>
    <row r="5218" spans="1:15">
      <c r="A5218" s="647">
        <v>5217</v>
      </c>
      <c r="B5218" s="647">
        <v>200</v>
      </c>
      <c r="C5218" s="646" t="s">
        <v>221</v>
      </c>
      <c r="D5218" s="646">
        <v>142</v>
      </c>
      <c r="F5218" s="654" t="str">
        <f>IF(M5218="R",VLOOKUP(D5218,'Routes and Directions'!$A$2:$D$283,3,FALSE),VLOOKUP(D5218,'Routes and Directions'!$A$2:$D$283,4,FALSE))</f>
        <v>EB</v>
      </c>
      <c r="G5218" s="646" t="s">
        <v>118</v>
      </c>
      <c r="H5218" s="646">
        <v>0.753</v>
      </c>
      <c r="I5218" s="646">
        <v>1.41</v>
      </c>
      <c r="K5218" s="646">
        <v>0</v>
      </c>
      <c r="L5218" s="646">
        <v>0.65700000000000003</v>
      </c>
      <c r="M5218" s="646" t="s">
        <v>118</v>
      </c>
      <c r="N5218" s="657" t="s">
        <v>123</v>
      </c>
      <c r="O5218" s="646" t="s">
        <v>612</v>
      </c>
    </row>
    <row r="5219" spans="1:15">
      <c r="A5219" s="647">
        <v>5218</v>
      </c>
      <c r="B5219" s="647">
        <v>480</v>
      </c>
      <c r="C5219" s="646" t="s">
        <v>221</v>
      </c>
      <c r="D5219" s="646">
        <v>142</v>
      </c>
      <c r="F5219" s="654" t="str">
        <f>IF(M5219="R",VLOOKUP(D5219,'Routes and Directions'!$A$2:$D$283,3,FALSE),VLOOKUP(D5219,'Routes and Directions'!$A$2:$D$283,4,FALSE))</f>
        <v>EB</v>
      </c>
      <c r="H5219" s="646">
        <v>1.41</v>
      </c>
      <c r="I5219" s="646">
        <v>1.478</v>
      </c>
      <c r="K5219" s="646">
        <v>0.65700000000000003</v>
      </c>
      <c r="L5219" s="646">
        <v>0.72499999999999998</v>
      </c>
      <c r="M5219" s="646" t="s">
        <v>118</v>
      </c>
      <c r="N5219" s="657" t="s">
        <v>123</v>
      </c>
      <c r="O5219" s="646" t="s">
        <v>612</v>
      </c>
    </row>
    <row r="5220" spans="1:15">
      <c r="A5220" s="647">
        <v>5219</v>
      </c>
      <c r="B5220" s="647">
        <v>480</v>
      </c>
      <c r="C5220" s="646" t="s">
        <v>221</v>
      </c>
      <c r="D5220" s="646">
        <v>142</v>
      </c>
      <c r="F5220" s="654" t="str">
        <f>IF(M5220="R",VLOOKUP(D5220,'Routes and Directions'!$A$2:$D$283,3,FALSE),VLOOKUP(D5220,'Routes and Directions'!$A$2:$D$283,4,FALSE))</f>
        <v>EB</v>
      </c>
      <c r="H5220" s="646">
        <v>1.478</v>
      </c>
      <c r="I5220" s="646">
        <v>1.5529999999999999</v>
      </c>
      <c r="K5220" s="646">
        <v>0.72499999999999998</v>
      </c>
      <c r="L5220" s="646">
        <v>0.8</v>
      </c>
      <c r="M5220" s="646" t="s">
        <v>118</v>
      </c>
      <c r="N5220" s="657" t="s">
        <v>115</v>
      </c>
      <c r="O5220" s="646" t="s">
        <v>612</v>
      </c>
    </row>
    <row r="5221" spans="1:15">
      <c r="A5221" s="647">
        <v>5220</v>
      </c>
      <c r="B5221" s="647">
        <v>1030</v>
      </c>
      <c r="C5221" s="646" t="s">
        <v>221</v>
      </c>
      <c r="D5221" s="646">
        <v>142</v>
      </c>
      <c r="F5221" s="654" t="str">
        <f>IF(M5221="R",VLOOKUP(D5221,'Routes and Directions'!$A$2:$D$283,3,FALSE),VLOOKUP(D5221,'Routes and Directions'!$A$2:$D$283,4,FALSE))</f>
        <v>EB</v>
      </c>
      <c r="G5221" s="646" t="s">
        <v>118</v>
      </c>
      <c r="H5221" s="646">
        <v>1.5529999999999999</v>
      </c>
      <c r="I5221" s="646">
        <v>1.9350000000000001</v>
      </c>
      <c r="K5221" s="646">
        <v>0.8</v>
      </c>
      <c r="L5221" s="646">
        <v>1.1819999999999999</v>
      </c>
      <c r="M5221" s="646" t="s">
        <v>118</v>
      </c>
      <c r="N5221" s="657" t="s">
        <v>115</v>
      </c>
      <c r="O5221" s="646" t="s">
        <v>612</v>
      </c>
    </row>
    <row r="5222" spans="1:15">
      <c r="A5222" s="647">
        <v>5221</v>
      </c>
      <c r="B5222" s="647">
        <v>1118</v>
      </c>
      <c r="C5222" s="646" t="s">
        <v>221</v>
      </c>
      <c r="D5222" s="646">
        <v>142</v>
      </c>
      <c r="F5222" s="654" t="str">
        <f>IF(M5222="R",VLOOKUP(D5222,'Routes and Directions'!$A$2:$D$283,3,FALSE),VLOOKUP(D5222,'Routes and Directions'!$A$2:$D$283,4,FALSE))</f>
        <v>EB</v>
      </c>
      <c r="H5222" s="646">
        <v>1.782</v>
      </c>
      <c r="I5222" s="646">
        <v>6.35</v>
      </c>
      <c r="K5222" s="646">
        <v>1.1819999999999999</v>
      </c>
      <c r="L5222" s="646">
        <v>5.75</v>
      </c>
      <c r="M5222" s="646" t="s">
        <v>118</v>
      </c>
      <c r="N5222" s="657" t="s">
        <v>115</v>
      </c>
      <c r="O5222" s="646" t="s">
        <v>612</v>
      </c>
    </row>
    <row r="5223" spans="1:15">
      <c r="A5223" s="647">
        <v>5222</v>
      </c>
      <c r="B5223" s="647">
        <v>1900</v>
      </c>
      <c r="C5223" s="646" t="s">
        <v>206</v>
      </c>
      <c r="D5223" s="646">
        <v>142</v>
      </c>
      <c r="F5223" s="654" t="str">
        <f>IF(M5223="R",VLOOKUP(D5223,'Routes and Directions'!$A$2:$D$283,3,FALSE),VLOOKUP(D5223,'Routes and Directions'!$A$2:$D$283,4,FALSE))</f>
        <v>EB</v>
      </c>
      <c r="H5223" s="646">
        <v>0</v>
      </c>
      <c r="I5223" s="646">
        <v>0.58499999999999996</v>
      </c>
      <c r="K5223" s="646">
        <v>5.75</v>
      </c>
      <c r="L5223" s="646">
        <v>6.335</v>
      </c>
      <c r="M5223" s="646" t="s">
        <v>118</v>
      </c>
      <c r="N5223" s="657" t="s">
        <v>115</v>
      </c>
      <c r="O5223" s="646" t="s">
        <v>612</v>
      </c>
    </row>
    <row r="5224" spans="1:15">
      <c r="A5224" s="647">
        <v>5223</v>
      </c>
      <c r="B5224" s="647">
        <v>2144</v>
      </c>
      <c r="C5224" s="646" t="s">
        <v>206</v>
      </c>
      <c r="D5224" s="646">
        <v>142</v>
      </c>
      <c r="F5224" s="654" t="str">
        <f>IF(M5224="R",VLOOKUP(D5224,'Routes and Directions'!$A$2:$D$283,3,FALSE),VLOOKUP(D5224,'Routes and Directions'!$A$2:$D$283,4,FALSE))</f>
        <v>EB</v>
      </c>
      <c r="G5224" s="646" t="s">
        <v>118</v>
      </c>
      <c r="H5224" s="646">
        <v>0.6</v>
      </c>
      <c r="I5224" s="646">
        <v>0.86599999999999999</v>
      </c>
      <c r="K5224" s="646">
        <v>6.335</v>
      </c>
      <c r="L5224" s="646">
        <v>6.601</v>
      </c>
      <c r="M5224" s="646" t="s">
        <v>118</v>
      </c>
      <c r="N5224" s="657" t="s">
        <v>115</v>
      </c>
      <c r="O5224" s="646" t="s">
        <v>612</v>
      </c>
    </row>
    <row r="5225" spans="1:15">
      <c r="A5225" s="647">
        <v>5224</v>
      </c>
      <c r="B5225" s="647">
        <v>2170</v>
      </c>
      <c r="C5225" s="646" t="s">
        <v>206</v>
      </c>
      <c r="D5225" s="646">
        <v>142</v>
      </c>
      <c r="F5225" s="654" t="str">
        <f>IF(M5225="R",VLOOKUP(D5225,'Routes and Directions'!$A$2:$D$283,3,FALSE),VLOOKUP(D5225,'Routes and Directions'!$A$2:$D$283,4,FALSE))</f>
        <v>EB</v>
      </c>
      <c r="H5225" s="646">
        <v>0.86599999999999999</v>
      </c>
      <c r="I5225" s="646">
        <v>1.43</v>
      </c>
      <c r="K5225" s="646">
        <v>6.601</v>
      </c>
      <c r="L5225" s="646">
        <v>7.165</v>
      </c>
      <c r="M5225" s="646" t="s">
        <v>118</v>
      </c>
      <c r="N5225" s="657" t="s">
        <v>115</v>
      </c>
      <c r="O5225" s="646" t="s">
        <v>612</v>
      </c>
    </row>
    <row r="5226" spans="1:15">
      <c r="A5226" s="647">
        <v>5225</v>
      </c>
      <c r="B5226" s="647">
        <v>2178</v>
      </c>
      <c r="C5226" s="646" t="s">
        <v>206</v>
      </c>
      <c r="D5226" s="646">
        <v>142</v>
      </c>
      <c r="F5226" s="654" t="str">
        <f>IF(M5226="R",VLOOKUP(D5226,'Routes and Directions'!$A$2:$D$283,3,FALSE),VLOOKUP(D5226,'Routes and Directions'!$A$2:$D$283,4,FALSE))</f>
        <v>EB</v>
      </c>
      <c r="G5226" s="646" t="s">
        <v>118</v>
      </c>
      <c r="H5226" s="646">
        <v>1.43</v>
      </c>
      <c r="I5226" s="646">
        <v>1.8140000000000001</v>
      </c>
      <c r="K5226" s="646">
        <v>7.165</v>
      </c>
      <c r="L5226" s="646">
        <v>7.5490000000000004</v>
      </c>
      <c r="M5226" s="646" t="s">
        <v>118</v>
      </c>
      <c r="N5226" s="657" t="s">
        <v>115</v>
      </c>
      <c r="O5226" s="646" t="s">
        <v>612</v>
      </c>
    </row>
    <row r="5227" spans="1:15">
      <c r="A5227" s="647">
        <v>5226</v>
      </c>
      <c r="B5227" s="647">
        <v>2224</v>
      </c>
      <c r="C5227" s="646" t="s">
        <v>206</v>
      </c>
      <c r="D5227" s="646">
        <v>142</v>
      </c>
      <c r="F5227" s="654" t="str">
        <f>IF(M5227="R",VLOOKUP(D5227,'Routes and Directions'!$A$2:$D$283,3,FALSE),VLOOKUP(D5227,'Routes and Directions'!$A$2:$D$283,4,FALSE))</f>
        <v>EB</v>
      </c>
      <c r="H5227" s="646">
        <v>1.86</v>
      </c>
      <c r="I5227" s="646">
        <v>2.8439999999999999</v>
      </c>
      <c r="K5227" s="646">
        <v>7.5490000000000004</v>
      </c>
      <c r="L5227" s="646">
        <v>8.5329999999999995</v>
      </c>
      <c r="M5227" s="646" t="s">
        <v>118</v>
      </c>
      <c r="N5227" s="657" t="s">
        <v>115</v>
      </c>
      <c r="O5227" s="646" t="s">
        <v>612</v>
      </c>
    </row>
    <row r="5228" spans="1:15">
      <c r="A5228" s="647">
        <v>5227</v>
      </c>
      <c r="B5228" s="647">
        <v>2514</v>
      </c>
      <c r="C5228" s="646" t="s">
        <v>206</v>
      </c>
      <c r="D5228" s="646">
        <v>142</v>
      </c>
      <c r="F5228" s="654" t="str">
        <f>IF(M5228="R",VLOOKUP(D5228,'Routes and Directions'!$A$2:$D$283,3,FALSE),VLOOKUP(D5228,'Routes and Directions'!$A$2:$D$283,4,FALSE))</f>
        <v>EB</v>
      </c>
      <c r="G5228" s="646" t="s">
        <v>118</v>
      </c>
      <c r="H5228" s="646">
        <v>2.85</v>
      </c>
      <c r="I5228" s="646">
        <v>3.4350000000000001</v>
      </c>
      <c r="K5228" s="646">
        <v>8.5329999999999995</v>
      </c>
      <c r="L5228" s="646">
        <v>9.1180000000000003</v>
      </c>
      <c r="M5228" s="646" t="s">
        <v>118</v>
      </c>
      <c r="N5228" s="657" t="s">
        <v>115</v>
      </c>
      <c r="O5228" s="646" t="s">
        <v>612</v>
      </c>
    </row>
    <row r="5229" spans="1:15">
      <c r="A5229" s="647">
        <v>5228</v>
      </c>
      <c r="B5229" s="647">
        <v>2534</v>
      </c>
      <c r="C5229" s="646" t="s">
        <v>206</v>
      </c>
      <c r="D5229" s="646">
        <v>142</v>
      </c>
      <c r="F5229" s="654" t="str">
        <f>IF(M5229="R",VLOOKUP(D5229,'Routes and Directions'!$A$2:$D$283,3,FALSE),VLOOKUP(D5229,'Routes and Directions'!$A$2:$D$283,4,FALSE))</f>
        <v>EB</v>
      </c>
      <c r="H5229" s="646">
        <v>3.4430000000000001</v>
      </c>
      <c r="I5229" s="646">
        <v>3.7029999999999998</v>
      </c>
      <c r="K5229" s="646">
        <v>9.1180000000000003</v>
      </c>
      <c r="L5229" s="646">
        <v>9.3780000000000001</v>
      </c>
      <c r="M5229" s="646" t="s">
        <v>118</v>
      </c>
      <c r="N5229" s="657" t="s">
        <v>115</v>
      </c>
      <c r="O5229" s="646" t="s">
        <v>612</v>
      </c>
    </row>
    <row r="5230" spans="1:15">
      <c r="A5230" s="647">
        <v>5229</v>
      </c>
      <c r="B5230" s="647">
        <v>2537</v>
      </c>
      <c r="C5230" s="646" t="s">
        <v>206</v>
      </c>
      <c r="D5230" s="646">
        <v>142</v>
      </c>
      <c r="F5230" s="654" t="str">
        <f>IF(M5230="R",VLOOKUP(D5230,'Routes and Directions'!$A$2:$D$283,3,FALSE),VLOOKUP(D5230,'Routes and Directions'!$A$2:$D$283,4,FALSE))</f>
        <v>EB</v>
      </c>
      <c r="G5230" s="646" t="s">
        <v>118</v>
      </c>
      <c r="H5230" s="646">
        <v>3.6749999999999998</v>
      </c>
      <c r="I5230" s="646">
        <v>3.8650000000000002</v>
      </c>
      <c r="K5230" s="646">
        <v>9.3780000000000001</v>
      </c>
      <c r="L5230" s="646">
        <v>9.5679999999999996</v>
      </c>
      <c r="M5230" s="646" t="s">
        <v>118</v>
      </c>
      <c r="N5230" s="657" t="s">
        <v>115</v>
      </c>
      <c r="O5230" s="646" t="s">
        <v>612</v>
      </c>
    </row>
    <row r="5231" spans="1:15">
      <c r="A5231" s="647">
        <v>5230</v>
      </c>
      <c r="B5231" s="647">
        <v>2537</v>
      </c>
      <c r="C5231" s="646" t="s">
        <v>206</v>
      </c>
      <c r="D5231" s="646">
        <v>142</v>
      </c>
      <c r="F5231" s="654" t="str">
        <f>IF(M5231="R",VLOOKUP(D5231,'Routes and Directions'!$A$2:$D$283,3,FALSE),VLOOKUP(D5231,'Routes and Directions'!$A$2:$D$283,4,FALSE))</f>
        <v>EB</v>
      </c>
      <c r="G5231" s="646" t="s">
        <v>118</v>
      </c>
      <c r="H5231" s="646">
        <v>3.8650000000000002</v>
      </c>
      <c r="I5231" s="646">
        <v>4.335</v>
      </c>
      <c r="K5231" s="646">
        <v>9.5679999999999996</v>
      </c>
      <c r="L5231" s="646">
        <v>10.038</v>
      </c>
      <c r="M5231" s="646" t="s">
        <v>118</v>
      </c>
      <c r="N5231" s="657" t="s">
        <v>123</v>
      </c>
      <c r="O5231" s="646" t="s">
        <v>612</v>
      </c>
    </row>
    <row r="5232" spans="1:15">
      <c r="A5232" s="647">
        <v>5231</v>
      </c>
      <c r="B5232" s="647">
        <v>2640</v>
      </c>
      <c r="C5232" s="646" t="s">
        <v>206</v>
      </c>
      <c r="D5232" s="646">
        <v>142</v>
      </c>
      <c r="F5232" s="654" t="str">
        <f>IF(M5232="R",VLOOKUP(D5232,'Routes and Directions'!$A$2:$D$283,3,FALSE),VLOOKUP(D5232,'Routes and Directions'!$A$2:$D$283,4,FALSE))</f>
        <v>EB</v>
      </c>
      <c r="H5232" s="646">
        <v>4.3499999999999996</v>
      </c>
      <c r="I5232" s="646">
        <v>4.67</v>
      </c>
      <c r="K5232" s="646">
        <v>10.038</v>
      </c>
      <c r="L5232" s="646">
        <v>10.358000000000001</v>
      </c>
      <c r="M5232" s="646" t="s">
        <v>118</v>
      </c>
      <c r="N5232" s="657" t="s">
        <v>115</v>
      </c>
      <c r="O5232" s="646" t="s">
        <v>612</v>
      </c>
    </row>
    <row r="5233" spans="1:15">
      <c r="A5233" s="647">
        <v>5232</v>
      </c>
      <c r="B5233" s="647">
        <v>2640</v>
      </c>
      <c r="C5233" s="646" t="s">
        <v>206</v>
      </c>
      <c r="D5233" s="646">
        <v>142</v>
      </c>
      <c r="F5233" s="654" t="str">
        <f>IF(M5233="R",VLOOKUP(D5233,'Routes and Directions'!$A$2:$D$283,3,FALSE),VLOOKUP(D5233,'Routes and Directions'!$A$2:$D$283,4,FALSE))</f>
        <v>EB</v>
      </c>
      <c r="H5233" s="646">
        <v>4.67</v>
      </c>
      <c r="I5233" s="646">
        <v>4.9749999999999996</v>
      </c>
      <c r="K5233" s="646">
        <v>10.358000000000001</v>
      </c>
      <c r="L5233" s="646">
        <v>10.663</v>
      </c>
      <c r="M5233" s="646" t="s">
        <v>118</v>
      </c>
      <c r="N5233" s="657" t="s">
        <v>123</v>
      </c>
      <c r="O5233" s="646" t="s">
        <v>612</v>
      </c>
    </row>
    <row r="5234" spans="1:15">
      <c r="A5234" s="647">
        <v>5233</v>
      </c>
      <c r="B5234" s="647">
        <v>2710</v>
      </c>
      <c r="C5234" s="646" t="s">
        <v>206</v>
      </c>
      <c r="D5234" s="646">
        <v>142</v>
      </c>
      <c r="F5234" s="654" t="str">
        <f>IF(M5234="R",VLOOKUP(D5234,'Routes and Directions'!$A$2:$D$283,3,FALSE),VLOOKUP(D5234,'Routes and Directions'!$A$2:$D$283,4,FALSE))</f>
        <v>EB</v>
      </c>
      <c r="G5234" s="646" t="s">
        <v>118</v>
      </c>
      <c r="H5234" s="646">
        <v>4.9749999999999996</v>
      </c>
      <c r="I5234" s="646">
        <v>5.157</v>
      </c>
      <c r="K5234" s="646">
        <v>10.663</v>
      </c>
      <c r="L5234" s="646">
        <v>10.845000000000001</v>
      </c>
      <c r="M5234" s="646" t="s">
        <v>118</v>
      </c>
      <c r="N5234" s="657" t="s">
        <v>123</v>
      </c>
      <c r="O5234" s="646" t="s">
        <v>612</v>
      </c>
    </row>
    <row r="5235" spans="1:15">
      <c r="A5235" s="647">
        <v>5234</v>
      </c>
      <c r="B5235" s="647">
        <v>2736</v>
      </c>
      <c r="C5235" s="646" t="s">
        <v>206</v>
      </c>
      <c r="D5235" s="646">
        <v>142</v>
      </c>
      <c r="F5235" s="654" t="str">
        <f>IF(M5235="R",VLOOKUP(D5235,'Routes and Directions'!$A$2:$D$283,3,FALSE),VLOOKUP(D5235,'Routes and Directions'!$A$2:$D$283,4,FALSE))</f>
        <v>EB</v>
      </c>
      <c r="H5235" s="646">
        <v>5.16</v>
      </c>
      <c r="I5235" s="646">
        <v>5.4279999999999999</v>
      </c>
      <c r="K5235" s="646">
        <v>10.845000000000001</v>
      </c>
      <c r="L5235" s="646">
        <v>11.113</v>
      </c>
      <c r="M5235" s="646" t="s">
        <v>118</v>
      </c>
      <c r="N5235" s="657" t="s">
        <v>123</v>
      </c>
      <c r="O5235" s="646" t="s">
        <v>612</v>
      </c>
    </row>
    <row r="5236" spans="1:15">
      <c r="A5236" s="647">
        <v>5235</v>
      </c>
      <c r="B5236" s="647">
        <v>2736</v>
      </c>
      <c r="C5236" s="646" t="s">
        <v>206</v>
      </c>
      <c r="D5236" s="646">
        <v>142</v>
      </c>
      <c r="F5236" s="654" t="str">
        <f>IF(M5236="R",VLOOKUP(D5236,'Routes and Directions'!$A$2:$D$283,3,FALSE),VLOOKUP(D5236,'Routes and Directions'!$A$2:$D$283,4,FALSE))</f>
        <v>EB</v>
      </c>
      <c r="H5236" s="646">
        <v>5.4279999999999999</v>
      </c>
      <c r="I5236" s="646">
        <v>5.782</v>
      </c>
      <c r="K5236" s="646">
        <v>11.113</v>
      </c>
      <c r="L5236" s="646">
        <v>11.467000000000001</v>
      </c>
      <c r="M5236" s="646" t="s">
        <v>118</v>
      </c>
      <c r="N5236" s="657" t="s">
        <v>115</v>
      </c>
      <c r="O5236" s="646" t="s">
        <v>612</v>
      </c>
    </row>
    <row r="5237" spans="1:15">
      <c r="A5237" s="647">
        <v>5236</v>
      </c>
      <c r="B5237" s="647">
        <v>200</v>
      </c>
      <c r="C5237" s="646" t="s">
        <v>221</v>
      </c>
      <c r="D5237" s="646">
        <v>142</v>
      </c>
      <c r="F5237" s="654" t="str">
        <f>IF(M5237="R",VLOOKUP(D5237,'Routes and Directions'!$A$2:$D$283,3,FALSE),VLOOKUP(D5237,'Routes and Directions'!$A$2:$D$283,4,FALSE))</f>
        <v>WB</v>
      </c>
      <c r="G5237" s="646" t="s">
        <v>118</v>
      </c>
      <c r="H5237" s="646">
        <v>0.753</v>
      </c>
      <c r="I5237" s="646">
        <v>1.41</v>
      </c>
      <c r="K5237" s="646">
        <v>0</v>
      </c>
      <c r="L5237" s="646">
        <v>0.65700000000000003</v>
      </c>
      <c r="M5237" s="646" t="s">
        <v>121</v>
      </c>
      <c r="N5237" s="657" t="s">
        <v>123</v>
      </c>
      <c r="O5237" s="646" t="s">
        <v>613</v>
      </c>
    </row>
    <row r="5238" spans="1:15">
      <c r="A5238" s="647">
        <v>5237</v>
      </c>
      <c r="B5238" s="647">
        <v>480</v>
      </c>
      <c r="C5238" s="646" t="s">
        <v>221</v>
      </c>
      <c r="D5238" s="646">
        <v>142</v>
      </c>
      <c r="F5238" s="654" t="str">
        <f>IF(M5238="R",VLOOKUP(D5238,'Routes and Directions'!$A$2:$D$283,3,FALSE),VLOOKUP(D5238,'Routes and Directions'!$A$2:$D$283,4,FALSE))</f>
        <v>WB</v>
      </c>
      <c r="H5238" s="646">
        <v>1.41</v>
      </c>
      <c r="I5238" s="646">
        <v>1.478</v>
      </c>
      <c r="K5238" s="646">
        <v>0.65700000000000003</v>
      </c>
      <c r="L5238" s="646">
        <v>0.72499999999999998</v>
      </c>
      <c r="M5238" s="646" t="s">
        <v>121</v>
      </c>
      <c r="N5238" s="657" t="s">
        <v>123</v>
      </c>
      <c r="O5238" s="646" t="s">
        <v>613</v>
      </c>
    </row>
    <row r="5239" spans="1:15">
      <c r="A5239" s="647">
        <v>5238</v>
      </c>
      <c r="B5239" s="647">
        <v>480</v>
      </c>
      <c r="C5239" s="646" t="s">
        <v>221</v>
      </c>
      <c r="D5239" s="646">
        <v>142</v>
      </c>
      <c r="F5239" s="654" t="str">
        <f>IF(M5239="R",VLOOKUP(D5239,'Routes and Directions'!$A$2:$D$283,3,FALSE),VLOOKUP(D5239,'Routes and Directions'!$A$2:$D$283,4,FALSE))</f>
        <v>WB</v>
      </c>
      <c r="H5239" s="646">
        <v>1.478</v>
      </c>
      <c r="I5239" s="646">
        <v>1.5529999999999999</v>
      </c>
      <c r="K5239" s="646">
        <v>0.72499999999999998</v>
      </c>
      <c r="L5239" s="646">
        <v>0.8</v>
      </c>
      <c r="M5239" s="646" t="s">
        <v>121</v>
      </c>
      <c r="N5239" s="657" t="s">
        <v>115</v>
      </c>
      <c r="O5239" s="646" t="s">
        <v>613</v>
      </c>
    </row>
    <row r="5240" spans="1:15">
      <c r="A5240" s="647">
        <v>5239</v>
      </c>
      <c r="B5240" s="647">
        <v>1030</v>
      </c>
      <c r="C5240" s="646" t="s">
        <v>221</v>
      </c>
      <c r="D5240" s="646">
        <v>142</v>
      </c>
      <c r="F5240" s="654" t="str">
        <f>IF(M5240="R",VLOOKUP(D5240,'Routes and Directions'!$A$2:$D$283,3,FALSE),VLOOKUP(D5240,'Routes and Directions'!$A$2:$D$283,4,FALSE))</f>
        <v>WB</v>
      </c>
      <c r="G5240" s="646" t="s">
        <v>118</v>
      </c>
      <c r="H5240" s="646">
        <v>1.5529999999999999</v>
      </c>
      <c r="I5240" s="646">
        <v>1.9350000000000001</v>
      </c>
      <c r="K5240" s="646">
        <v>0.8</v>
      </c>
      <c r="L5240" s="646">
        <v>1.1819999999999999</v>
      </c>
      <c r="M5240" s="646" t="s">
        <v>121</v>
      </c>
      <c r="N5240" s="657" t="s">
        <v>115</v>
      </c>
      <c r="O5240" s="646" t="s">
        <v>613</v>
      </c>
    </row>
    <row r="5241" spans="1:15">
      <c r="A5241" s="647">
        <v>5240</v>
      </c>
      <c r="B5241" s="647">
        <v>1118</v>
      </c>
      <c r="C5241" s="646" t="s">
        <v>221</v>
      </c>
      <c r="D5241" s="646">
        <v>142</v>
      </c>
      <c r="F5241" s="654" t="str">
        <f>IF(M5241="R",VLOOKUP(D5241,'Routes and Directions'!$A$2:$D$283,3,FALSE),VLOOKUP(D5241,'Routes and Directions'!$A$2:$D$283,4,FALSE))</f>
        <v>WB</v>
      </c>
      <c r="H5241" s="646">
        <v>1.782</v>
      </c>
      <c r="I5241" s="646">
        <v>6.35</v>
      </c>
      <c r="K5241" s="646">
        <v>1.1819999999999999</v>
      </c>
      <c r="L5241" s="646">
        <v>5.75</v>
      </c>
      <c r="M5241" s="646" t="s">
        <v>121</v>
      </c>
      <c r="N5241" s="657" t="s">
        <v>115</v>
      </c>
      <c r="O5241" s="646" t="s">
        <v>613</v>
      </c>
    </row>
    <row r="5242" spans="1:15">
      <c r="A5242" s="647">
        <v>5241</v>
      </c>
      <c r="B5242" s="647">
        <v>1900</v>
      </c>
      <c r="C5242" s="646" t="s">
        <v>206</v>
      </c>
      <c r="D5242" s="646">
        <v>142</v>
      </c>
      <c r="F5242" s="654" t="str">
        <f>IF(M5242="R",VLOOKUP(D5242,'Routes and Directions'!$A$2:$D$283,3,FALSE),VLOOKUP(D5242,'Routes and Directions'!$A$2:$D$283,4,FALSE))</f>
        <v>WB</v>
      </c>
      <c r="H5242" s="646">
        <v>0</v>
      </c>
      <c r="I5242" s="646">
        <v>0.58499999999999996</v>
      </c>
      <c r="K5242" s="646">
        <v>5.75</v>
      </c>
      <c r="L5242" s="646">
        <v>6.335</v>
      </c>
      <c r="M5242" s="646" t="s">
        <v>121</v>
      </c>
      <c r="N5242" s="657" t="s">
        <v>115</v>
      </c>
      <c r="O5242" s="646" t="s">
        <v>613</v>
      </c>
    </row>
    <row r="5243" spans="1:15">
      <c r="A5243" s="647">
        <v>5242</v>
      </c>
      <c r="B5243" s="647">
        <v>2144</v>
      </c>
      <c r="C5243" s="646" t="s">
        <v>206</v>
      </c>
      <c r="D5243" s="646">
        <v>142</v>
      </c>
      <c r="F5243" s="654" t="str">
        <f>IF(M5243="R",VLOOKUP(D5243,'Routes and Directions'!$A$2:$D$283,3,FALSE),VLOOKUP(D5243,'Routes and Directions'!$A$2:$D$283,4,FALSE))</f>
        <v>WB</v>
      </c>
      <c r="G5243" s="646" t="s">
        <v>118</v>
      </c>
      <c r="H5243" s="646">
        <v>0.6</v>
      </c>
      <c r="I5243" s="646">
        <v>0.86599999999999999</v>
      </c>
      <c r="K5243" s="646">
        <v>6.335</v>
      </c>
      <c r="L5243" s="646">
        <v>6.601</v>
      </c>
      <c r="M5243" s="646" t="s">
        <v>121</v>
      </c>
      <c r="N5243" s="657" t="s">
        <v>115</v>
      </c>
      <c r="O5243" s="646" t="s">
        <v>613</v>
      </c>
    </row>
    <row r="5244" spans="1:15">
      <c r="A5244" s="647">
        <v>5243</v>
      </c>
      <c r="B5244" s="647">
        <v>2170</v>
      </c>
      <c r="C5244" s="646" t="s">
        <v>206</v>
      </c>
      <c r="D5244" s="646">
        <v>142</v>
      </c>
      <c r="F5244" s="654" t="str">
        <f>IF(M5244="R",VLOOKUP(D5244,'Routes and Directions'!$A$2:$D$283,3,FALSE),VLOOKUP(D5244,'Routes and Directions'!$A$2:$D$283,4,FALSE))</f>
        <v>WB</v>
      </c>
      <c r="H5244" s="646">
        <v>0.86599999999999999</v>
      </c>
      <c r="I5244" s="646">
        <v>1.43</v>
      </c>
      <c r="K5244" s="646">
        <v>6.601</v>
      </c>
      <c r="L5244" s="646">
        <v>7.165</v>
      </c>
      <c r="M5244" s="646" t="s">
        <v>121</v>
      </c>
      <c r="N5244" s="657" t="s">
        <v>115</v>
      </c>
      <c r="O5244" s="646" t="s">
        <v>613</v>
      </c>
    </row>
    <row r="5245" spans="1:15">
      <c r="A5245" s="647">
        <v>5244</v>
      </c>
      <c r="B5245" s="647">
        <v>2178</v>
      </c>
      <c r="C5245" s="646" t="s">
        <v>206</v>
      </c>
      <c r="D5245" s="646">
        <v>142</v>
      </c>
      <c r="F5245" s="654" t="str">
        <f>IF(M5245="R",VLOOKUP(D5245,'Routes and Directions'!$A$2:$D$283,3,FALSE),VLOOKUP(D5245,'Routes and Directions'!$A$2:$D$283,4,FALSE))</f>
        <v>WB</v>
      </c>
      <c r="G5245" s="646" t="s">
        <v>118</v>
      </c>
      <c r="H5245" s="646">
        <v>1.43</v>
      </c>
      <c r="I5245" s="646">
        <v>1.8140000000000001</v>
      </c>
      <c r="K5245" s="646">
        <v>7.165</v>
      </c>
      <c r="L5245" s="646">
        <v>7.5490000000000004</v>
      </c>
      <c r="M5245" s="646" t="s">
        <v>121</v>
      </c>
      <c r="N5245" s="657" t="s">
        <v>115</v>
      </c>
      <c r="O5245" s="646" t="s">
        <v>613</v>
      </c>
    </row>
    <row r="5246" spans="1:15">
      <c r="A5246" s="647">
        <v>5245</v>
      </c>
      <c r="B5246" s="647">
        <v>2224</v>
      </c>
      <c r="C5246" s="646" t="s">
        <v>206</v>
      </c>
      <c r="D5246" s="646">
        <v>142</v>
      </c>
      <c r="F5246" s="654" t="str">
        <f>IF(M5246="R",VLOOKUP(D5246,'Routes and Directions'!$A$2:$D$283,3,FALSE),VLOOKUP(D5246,'Routes and Directions'!$A$2:$D$283,4,FALSE))</f>
        <v>WB</v>
      </c>
      <c r="H5246" s="646">
        <v>1.86</v>
      </c>
      <c r="I5246" s="646">
        <v>2.8439999999999999</v>
      </c>
      <c r="K5246" s="646">
        <v>7.5490000000000004</v>
      </c>
      <c r="L5246" s="646">
        <v>8.5329999999999995</v>
      </c>
      <c r="M5246" s="646" t="s">
        <v>121</v>
      </c>
      <c r="N5246" s="657" t="s">
        <v>115</v>
      </c>
      <c r="O5246" s="646" t="s">
        <v>613</v>
      </c>
    </row>
    <row r="5247" spans="1:15">
      <c r="A5247" s="647">
        <v>5246</v>
      </c>
      <c r="B5247" s="647">
        <v>2514</v>
      </c>
      <c r="C5247" s="646" t="s">
        <v>206</v>
      </c>
      <c r="D5247" s="646">
        <v>142</v>
      </c>
      <c r="F5247" s="654" t="str">
        <f>IF(M5247="R",VLOOKUP(D5247,'Routes and Directions'!$A$2:$D$283,3,FALSE),VLOOKUP(D5247,'Routes and Directions'!$A$2:$D$283,4,FALSE))</f>
        <v>WB</v>
      </c>
      <c r="G5247" s="646" t="s">
        <v>118</v>
      </c>
      <c r="H5247" s="646">
        <v>2.85</v>
      </c>
      <c r="I5247" s="646">
        <v>3.4350000000000001</v>
      </c>
      <c r="K5247" s="646">
        <v>8.5329999999999995</v>
      </c>
      <c r="L5247" s="646">
        <v>9.1180000000000003</v>
      </c>
      <c r="M5247" s="646" t="s">
        <v>121</v>
      </c>
      <c r="N5247" s="657" t="s">
        <v>115</v>
      </c>
      <c r="O5247" s="646" t="s">
        <v>613</v>
      </c>
    </row>
    <row r="5248" spans="1:15">
      <c r="A5248" s="647">
        <v>5247</v>
      </c>
      <c r="B5248" s="647">
        <v>2534</v>
      </c>
      <c r="C5248" s="646" t="s">
        <v>206</v>
      </c>
      <c r="D5248" s="646">
        <v>142</v>
      </c>
      <c r="F5248" s="654" t="str">
        <f>IF(M5248="R",VLOOKUP(D5248,'Routes and Directions'!$A$2:$D$283,3,FALSE),VLOOKUP(D5248,'Routes and Directions'!$A$2:$D$283,4,FALSE))</f>
        <v>WB</v>
      </c>
      <c r="H5248" s="646">
        <v>3.4430000000000001</v>
      </c>
      <c r="I5248" s="646">
        <v>3.7029999999999998</v>
      </c>
      <c r="K5248" s="646">
        <v>9.1180000000000003</v>
      </c>
      <c r="L5248" s="646">
        <v>9.3780000000000001</v>
      </c>
      <c r="M5248" s="646" t="s">
        <v>121</v>
      </c>
      <c r="N5248" s="657" t="s">
        <v>115</v>
      </c>
      <c r="O5248" s="646" t="s">
        <v>613</v>
      </c>
    </row>
    <row r="5249" spans="1:15">
      <c r="A5249" s="647">
        <v>5248</v>
      </c>
      <c r="B5249" s="647">
        <v>2537</v>
      </c>
      <c r="C5249" s="646" t="s">
        <v>206</v>
      </c>
      <c r="D5249" s="646">
        <v>142</v>
      </c>
      <c r="F5249" s="654" t="str">
        <f>IF(M5249="R",VLOOKUP(D5249,'Routes and Directions'!$A$2:$D$283,3,FALSE),VLOOKUP(D5249,'Routes and Directions'!$A$2:$D$283,4,FALSE))</f>
        <v>WB</v>
      </c>
      <c r="G5249" s="646" t="s">
        <v>118</v>
      </c>
      <c r="H5249" s="646">
        <v>3.6749999999999998</v>
      </c>
      <c r="I5249" s="646">
        <v>3.8650000000000002</v>
      </c>
      <c r="K5249" s="646">
        <v>9.3780000000000001</v>
      </c>
      <c r="L5249" s="646">
        <v>9.5679999999999996</v>
      </c>
      <c r="M5249" s="646" t="s">
        <v>121</v>
      </c>
      <c r="N5249" s="657" t="s">
        <v>115</v>
      </c>
      <c r="O5249" s="646" t="s">
        <v>613</v>
      </c>
    </row>
    <row r="5250" spans="1:15">
      <c r="A5250" s="647">
        <v>5249</v>
      </c>
      <c r="B5250" s="647">
        <v>2537</v>
      </c>
      <c r="C5250" s="646" t="s">
        <v>206</v>
      </c>
      <c r="D5250" s="646">
        <v>142</v>
      </c>
      <c r="F5250" s="654" t="str">
        <f>IF(M5250="R",VLOOKUP(D5250,'Routes and Directions'!$A$2:$D$283,3,FALSE),VLOOKUP(D5250,'Routes and Directions'!$A$2:$D$283,4,FALSE))</f>
        <v>WB</v>
      </c>
      <c r="G5250" s="646" t="s">
        <v>118</v>
      </c>
      <c r="H5250" s="646">
        <v>3.8650000000000002</v>
      </c>
      <c r="I5250" s="646">
        <v>4.335</v>
      </c>
      <c r="K5250" s="646">
        <v>9.5679999999999996</v>
      </c>
      <c r="L5250" s="646">
        <v>10.038</v>
      </c>
      <c r="M5250" s="646" t="s">
        <v>121</v>
      </c>
      <c r="N5250" s="657" t="s">
        <v>123</v>
      </c>
      <c r="O5250" s="646" t="s">
        <v>613</v>
      </c>
    </row>
    <row r="5251" spans="1:15">
      <c r="A5251" s="647">
        <v>5250</v>
      </c>
      <c r="B5251" s="647">
        <v>2640</v>
      </c>
      <c r="C5251" s="646" t="s">
        <v>206</v>
      </c>
      <c r="D5251" s="646">
        <v>142</v>
      </c>
      <c r="F5251" s="654" t="str">
        <f>IF(M5251="R",VLOOKUP(D5251,'Routes and Directions'!$A$2:$D$283,3,FALSE),VLOOKUP(D5251,'Routes and Directions'!$A$2:$D$283,4,FALSE))</f>
        <v>WB</v>
      </c>
      <c r="H5251" s="646">
        <v>4.3499999999999996</v>
      </c>
      <c r="I5251" s="646">
        <v>4.67</v>
      </c>
      <c r="K5251" s="646">
        <v>10.038</v>
      </c>
      <c r="L5251" s="646">
        <v>10.358000000000001</v>
      </c>
      <c r="M5251" s="646" t="s">
        <v>121</v>
      </c>
      <c r="N5251" s="657" t="s">
        <v>115</v>
      </c>
      <c r="O5251" s="646" t="s">
        <v>613</v>
      </c>
    </row>
    <row r="5252" spans="1:15">
      <c r="A5252" s="647">
        <v>5251</v>
      </c>
      <c r="B5252" s="647">
        <v>2640</v>
      </c>
      <c r="C5252" s="646" t="s">
        <v>206</v>
      </c>
      <c r="D5252" s="646">
        <v>142</v>
      </c>
      <c r="F5252" s="654" t="str">
        <f>IF(M5252="R",VLOOKUP(D5252,'Routes and Directions'!$A$2:$D$283,3,FALSE),VLOOKUP(D5252,'Routes and Directions'!$A$2:$D$283,4,FALSE))</f>
        <v>WB</v>
      </c>
      <c r="H5252" s="646">
        <v>4.67</v>
      </c>
      <c r="I5252" s="646">
        <v>4.9749999999999996</v>
      </c>
      <c r="K5252" s="646">
        <v>10.358000000000001</v>
      </c>
      <c r="L5252" s="646">
        <v>10.663</v>
      </c>
      <c r="M5252" s="646" t="s">
        <v>121</v>
      </c>
      <c r="N5252" s="657" t="s">
        <v>123</v>
      </c>
      <c r="O5252" s="646" t="s">
        <v>613</v>
      </c>
    </row>
    <row r="5253" spans="1:15">
      <c r="A5253" s="647">
        <v>5252</v>
      </c>
      <c r="B5253" s="647">
        <v>2710</v>
      </c>
      <c r="C5253" s="646" t="s">
        <v>206</v>
      </c>
      <c r="D5253" s="646">
        <v>142</v>
      </c>
      <c r="F5253" s="654" t="str">
        <f>IF(M5253="R",VLOOKUP(D5253,'Routes and Directions'!$A$2:$D$283,3,FALSE),VLOOKUP(D5253,'Routes and Directions'!$A$2:$D$283,4,FALSE))</f>
        <v>WB</v>
      </c>
      <c r="G5253" s="646" t="s">
        <v>118</v>
      </c>
      <c r="H5253" s="646">
        <v>4.9749999999999996</v>
      </c>
      <c r="I5253" s="646">
        <v>5.157</v>
      </c>
      <c r="K5253" s="646">
        <v>10.663</v>
      </c>
      <c r="L5253" s="646">
        <v>10.845000000000001</v>
      </c>
      <c r="M5253" s="646" t="s">
        <v>121</v>
      </c>
      <c r="N5253" s="657" t="s">
        <v>123</v>
      </c>
      <c r="O5253" s="646" t="s">
        <v>613</v>
      </c>
    </row>
    <row r="5254" spans="1:15">
      <c r="A5254" s="647">
        <v>5253</v>
      </c>
      <c r="B5254" s="647">
        <v>2736</v>
      </c>
      <c r="C5254" s="646" t="s">
        <v>206</v>
      </c>
      <c r="D5254" s="646">
        <v>142</v>
      </c>
      <c r="F5254" s="654" t="str">
        <f>IF(M5254="R",VLOOKUP(D5254,'Routes and Directions'!$A$2:$D$283,3,FALSE),VLOOKUP(D5254,'Routes and Directions'!$A$2:$D$283,4,FALSE))</f>
        <v>WB</v>
      </c>
      <c r="H5254" s="646">
        <v>5.16</v>
      </c>
      <c r="I5254" s="646">
        <v>5.4279999999999999</v>
      </c>
      <c r="K5254" s="646">
        <v>10.845000000000001</v>
      </c>
      <c r="L5254" s="646">
        <v>11.113</v>
      </c>
      <c r="M5254" s="646" t="s">
        <v>121</v>
      </c>
      <c r="N5254" s="657" t="s">
        <v>123</v>
      </c>
      <c r="O5254" s="646" t="s">
        <v>613</v>
      </c>
    </row>
    <row r="5255" spans="1:15">
      <c r="A5255" s="647">
        <v>5254</v>
      </c>
      <c r="B5255" s="647">
        <v>2736</v>
      </c>
      <c r="C5255" s="646" t="s">
        <v>206</v>
      </c>
      <c r="D5255" s="646">
        <v>142</v>
      </c>
      <c r="F5255" s="654" t="str">
        <f>IF(M5255="R",VLOOKUP(D5255,'Routes and Directions'!$A$2:$D$283,3,FALSE),VLOOKUP(D5255,'Routes and Directions'!$A$2:$D$283,4,FALSE))</f>
        <v>WB</v>
      </c>
      <c r="H5255" s="646">
        <v>5.4279999999999999</v>
      </c>
      <c r="I5255" s="646">
        <v>5.782</v>
      </c>
      <c r="K5255" s="646">
        <v>11.113</v>
      </c>
      <c r="L5255" s="646">
        <v>11.467000000000001</v>
      </c>
      <c r="M5255" s="646" t="s">
        <v>121</v>
      </c>
      <c r="N5255" s="657" t="s">
        <v>115</v>
      </c>
      <c r="O5255" s="646" t="s">
        <v>613</v>
      </c>
    </row>
    <row r="5256" spans="1:15">
      <c r="A5256" s="647">
        <v>5255</v>
      </c>
      <c r="B5256" s="647">
        <v>100</v>
      </c>
      <c r="C5256" s="646" t="s">
        <v>193</v>
      </c>
      <c r="D5256" s="646">
        <v>144</v>
      </c>
      <c r="F5256" s="654" t="str">
        <f>IF(M5256="R",VLOOKUP(D5256,'Routes and Directions'!$A$2:$D$283,3,FALSE),VLOOKUP(D5256,'Routes and Directions'!$A$2:$D$283,4,FALSE))</f>
        <v>NB</v>
      </c>
      <c r="H5256" s="646">
        <v>0.87</v>
      </c>
      <c r="I5256" s="646">
        <v>1.9530000000000001</v>
      </c>
      <c r="K5256" s="646">
        <v>0</v>
      </c>
      <c r="L5256" s="646">
        <v>1.083</v>
      </c>
      <c r="M5256" s="646" t="s">
        <v>118</v>
      </c>
      <c r="N5256" s="657" t="s">
        <v>115</v>
      </c>
      <c r="O5256" s="646" t="s">
        <v>614</v>
      </c>
    </row>
    <row r="5257" spans="1:15">
      <c r="A5257" s="647">
        <v>5256</v>
      </c>
      <c r="B5257" s="647">
        <v>100</v>
      </c>
      <c r="C5257" s="646" t="s">
        <v>193</v>
      </c>
      <c r="D5257" s="646">
        <v>144</v>
      </c>
      <c r="F5257" s="654" t="str">
        <f>IF(M5257="R",VLOOKUP(D5257,'Routes and Directions'!$A$2:$D$283,3,FALSE),VLOOKUP(D5257,'Routes and Directions'!$A$2:$D$283,4,FALSE))</f>
        <v>SB</v>
      </c>
      <c r="H5257" s="646">
        <v>0.87</v>
      </c>
      <c r="I5257" s="646">
        <v>1.9530000000000001</v>
      </c>
      <c r="K5257" s="646">
        <v>0</v>
      </c>
      <c r="L5257" s="646">
        <v>1.083</v>
      </c>
      <c r="M5257" s="646" t="s">
        <v>121</v>
      </c>
      <c r="N5257" s="657" t="s">
        <v>115</v>
      </c>
      <c r="O5257" s="646" t="s">
        <v>615</v>
      </c>
    </row>
    <row r="5258" spans="1:15">
      <c r="A5258" s="647">
        <v>5257</v>
      </c>
      <c r="B5258" s="647">
        <v>10</v>
      </c>
      <c r="C5258" s="646" t="s">
        <v>197</v>
      </c>
      <c r="D5258" s="646">
        <v>145</v>
      </c>
      <c r="F5258" s="654" t="str">
        <f>IF(M5258="R",VLOOKUP(D5258,'Routes and Directions'!$A$2:$D$283,3,FALSE),VLOOKUP(D5258,'Routes and Directions'!$A$2:$D$283,4,FALSE))</f>
        <v>NB</v>
      </c>
      <c r="H5258" s="646">
        <v>0</v>
      </c>
      <c r="I5258" s="646">
        <v>34.15</v>
      </c>
      <c r="K5258" s="646">
        <v>0</v>
      </c>
      <c r="L5258" s="646">
        <v>34.15</v>
      </c>
      <c r="M5258" s="646" t="s">
        <v>118</v>
      </c>
      <c r="N5258" s="657" t="s">
        <v>115</v>
      </c>
      <c r="O5258" s="646" t="s">
        <v>616</v>
      </c>
    </row>
    <row r="5259" spans="1:15">
      <c r="A5259" s="647">
        <v>5258</v>
      </c>
      <c r="B5259" s="647">
        <v>280</v>
      </c>
      <c r="C5259" s="646" t="s">
        <v>197</v>
      </c>
      <c r="D5259" s="646">
        <v>145</v>
      </c>
      <c r="F5259" s="654" t="str">
        <f>IF(M5259="R",VLOOKUP(D5259,'Routes and Directions'!$A$2:$D$283,3,FALSE),VLOOKUP(D5259,'Routes and Directions'!$A$2:$D$283,4,FALSE))</f>
        <v>NB</v>
      </c>
      <c r="H5259" s="646">
        <v>34.15</v>
      </c>
      <c r="I5259" s="646">
        <v>34.29</v>
      </c>
      <c r="J5259" s="646" t="s">
        <v>118</v>
      </c>
      <c r="K5259" s="646">
        <v>34.15</v>
      </c>
      <c r="L5259" s="646">
        <v>34.29</v>
      </c>
      <c r="M5259" s="646" t="s">
        <v>118</v>
      </c>
      <c r="N5259" s="657" t="s">
        <v>118</v>
      </c>
      <c r="O5259" s="646" t="s">
        <v>616</v>
      </c>
    </row>
    <row r="5260" spans="1:15">
      <c r="A5260" s="647">
        <v>5259</v>
      </c>
      <c r="B5260" s="647">
        <v>310</v>
      </c>
      <c r="C5260" s="646" t="s">
        <v>197</v>
      </c>
      <c r="D5260" s="646">
        <v>145</v>
      </c>
      <c r="F5260" s="654" t="str">
        <f>IF(M5260="R",VLOOKUP(D5260,'Routes and Directions'!$A$2:$D$283,3,FALSE),VLOOKUP(D5260,'Routes and Directions'!$A$2:$D$283,4,FALSE))</f>
        <v>NB</v>
      </c>
      <c r="H5260" s="646">
        <v>34.29</v>
      </c>
      <c r="I5260" s="646">
        <v>40.024000000000001</v>
      </c>
      <c r="K5260" s="646">
        <v>34.29</v>
      </c>
      <c r="L5260" s="646">
        <v>40.024000000000001</v>
      </c>
      <c r="M5260" s="646" t="s">
        <v>118</v>
      </c>
      <c r="N5260" s="657" t="s">
        <v>115</v>
      </c>
      <c r="O5260" s="646" t="s">
        <v>616</v>
      </c>
    </row>
    <row r="5261" spans="1:15">
      <c r="A5261" s="647">
        <v>5260</v>
      </c>
      <c r="B5261" s="647">
        <v>400</v>
      </c>
      <c r="C5261" s="646" t="s">
        <v>197</v>
      </c>
      <c r="D5261" s="646">
        <v>145</v>
      </c>
      <c r="F5261" s="654" t="str">
        <f>IF(M5261="R",VLOOKUP(D5261,'Routes and Directions'!$A$2:$D$283,3,FALSE),VLOOKUP(D5261,'Routes and Directions'!$A$2:$D$283,4,FALSE))</f>
        <v>NB</v>
      </c>
      <c r="H5261" s="646">
        <v>40.024000000000001</v>
      </c>
      <c r="I5261" s="646">
        <v>40.372999999999998</v>
      </c>
      <c r="K5261" s="646">
        <v>40.024000000000001</v>
      </c>
      <c r="L5261" s="646">
        <v>40.372999999999998</v>
      </c>
      <c r="M5261" s="646" t="s">
        <v>118</v>
      </c>
      <c r="N5261" s="657" t="s">
        <v>123</v>
      </c>
      <c r="O5261" s="646" t="s">
        <v>616</v>
      </c>
    </row>
    <row r="5262" spans="1:15">
      <c r="A5262" s="647">
        <v>5261</v>
      </c>
      <c r="B5262" s="647">
        <v>2500</v>
      </c>
      <c r="C5262" s="646" t="s">
        <v>197</v>
      </c>
      <c r="D5262" s="646">
        <v>145</v>
      </c>
      <c r="F5262" s="654" t="str">
        <f>IF(M5262="R",VLOOKUP(D5262,'Routes and Directions'!$A$2:$D$283,3,FALSE),VLOOKUP(D5262,'Routes and Directions'!$A$2:$D$283,4,FALSE))</f>
        <v>NB</v>
      </c>
      <c r="G5262" s="646" t="s">
        <v>118</v>
      </c>
      <c r="H5262" s="646">
        <v>40.372999999999998</v>
      </c>
      <c r="I5262" s="646">
        <v>41.283000000000001</v>
      </c>
      <c r="K5262" s="646">
        <v>40.372999999999998</v>
      </c>
      <c r="L5262" s="646">
        <v>41.283000000000001</v>
      </c>
      <c r="M5262" s="646" t="s">
        <v>118</v>
      </c>
      <c r="N5262" s="657" t="s">
        <v>115</v>
      </c>
      <c r="O5262" s="646" t="s">
        <v>616</v>
      </c>
    </row>
    <row r="5263" spans="1:15">
      <c r="A5263" s="647">
        <v>5262</v>
      </c>
      <c r="B5263" s="647">
        <v>3000</v>
      </c>
      <c r="C5263" s="646" t="s">
        <v>200</v>
      </c>
      <c r="D5263" s="646">
        <v>145</v>
      </c>
      <c r="F5263" s="654" t="str">
        <f>IF(M5263="R",VLOOKUP(D5263,'Routes and Directions'!$A$2:$D$283,3,FALSE),VLOOKUP(D5263,'Routes and Directions'!$A$2:$D$283,4,FALSE))</f>
        <v>NB</v>
      </c>
      <c r="G5263" s="646" t="s">
        <v>118</v>
      </c>
      <c r="H5263" s="646">
        <v>0</v>
      </c>
      <c r="I5263" s="646">
        <v>0.79500000000000004</v>
      </c>
      <c r="K5263" s="646">
        <v>41.283000000000001</v>
      </c>
      <c r="L5263" s="646">
        <v>42.078000000000003</v>
      </c>
      <c r="M5263" s="646" t="s">
        <v>118</v>
      </c>
      <c r="N5263" s="657" t="s">
        <v>115</v>
      </c>
      <c r="O5263" s="646" t="s">
        <v>616</v>
      </c>
    </row>
    <row r="5264" spans="1:15">
      <c r="A5264" s="647">
        <v>5263</v>
      </c>
      <c r="B5264" s="647">
        <v>3400</v>
      </c>
      <c r="C5264" s="646" t="s">
        <v>200</v>
      </c>
      <c r="D5264" s="646">
        <v>145</v>
      </c>
      <c r="F5264" s="654" t="str">
        <f>IF(M5264="R",VLOOKUP(D5264,'Routes and Directions'!$A$2:$D$283,3,FALSE),VLOOKUP(D5264,'Routes and Directions'!$A$2:$D$283,4,FALSE))</f>
        <v>NB</v>
      </c>
      <c r="H5264" s="646">
        <v>0.83299999999999996</v>
      </c>
      <c r="I5264" s="646">
        <v>5.8819999999999997</v>
      </c>
      <c r="K5264" s="646">
        <v>42.078000000000003</v>
      </c>
      <c r="L5264" s="646">
        <v>47.127000000000002</v>
      </c>
      <c r="M5264" s="646" t="s">
        <v>118</v>
      </c>
      <c r="N5264" s="657" t="s">
        <v>115</v>
      </c>
      <c r="O5264" s="646" t="s">
        <v>616</v>
      </c>
    </row>
    <row r="5265" spans="1:15">
      <c r="A5265" s="647">
        <v>5264</v>
      </c>
      <c r="B5265" s="647">
        <v>5100</v>
      </c>
      <c r="C5265" s="646" t="s">
        <v>200</v>
      </c>
      <c r="D5265" s="646">
        <v>145</v>
      </c>
      <c r="F5265" s="654" t="str">
        <f>IF(M5265="R",VLOOKUP(D5265,'Routes and Directions'!$A$2:$D$283,3,FALSE),VLOOKUP(D5265,'Routes and Directions'!$A$2:$D$283,4,FALSE))</f>
        <v>NB</v>
      </c>
      <c r="H5265" s="646">
        <v>5.9820000000000002</v>
      </c>
      <c r="I5265" s="646">
        <v>7.82</v>
      </c>
      <c r="K5265" s="646">
        <v>47.127000000000002</v>
      </c>
      <c r="L5265" s="646">
        <v>48.965000000000003</v>
      </c>
      <c r="M5265" s="646" t="s">
        <v>118</v>
      </c>
      <c r="N5265" s="657" t="s">
        <v>115</v>
      </c>
      <c r="O5265" s="646" t="s">
        <v>616</v>
      </c>
    </row>
    <row r="5266" spans="1:15">
      <c r="A5266" s="647">
        <v>5265</v>
      </c>
      <c r="B5266" s="647">
        <v>5100</v>
      </c>
      <c r="C5266" s="646" t="s">
        <v>200</v>
      </c>
      <c r="D5266" s="646">
        <v>145</v>
      </c>
      <c r="F5266" s="654" t="str">
        <f>IF(M5266="R",VLOOKUP(D5266,'Routes and Directions'!$A$2:$D$283,3,FALSE),VLOOKUP(D5266,'Routes and Directions'!$A$2:$D$283,4,FALSE))</f>
        <v>NB</v>
      </c>
      <c r="H5266" s="646">
        <v>7.82</v>
      </c>
      <c r="I5266" s="646">
        <v>8.06</v>
      </c>
      <c r="K5266" s="646">
        <v>48.965000000000003</v>
      </c>
      <c r="L5266" s="646">
        <v>49.204999999999998</v>
      </c>
      <c r="M5266" s="646" t="s">
        <v>118</v>
      </c>
      <c r="N5266" s="657" t="s">
        <v>123</v>
      </c>
      <c r="O5266" s="646" t="s">
        <v>616</v>
      </c>
    </row>
    <row r="5267" spans="1:15">
      <c r="A5267" s="647">
        <v>5266</v>
      </c>
      <c r="B5267" s="647">
        <v>5100</v>
      </c>
      <c r="C5267" s="646" t="s">
        <v>200</v>
      </c>
      <c r="D5267" s="646">
        <v>145</v>
      </c>
      <c r="F5267" s="654" t="str">
        <f>IF(M5267="R",VLOOKUP(D5267,'Routes and Directions'!$A$2:$D$283,3,FALSE),VLOOKUP(D5267,'Routes and Directions'!$A$2:$D$283,4,FALSE))</f>
        <v>NB</v>
      </c>
      <c r="H5267" s="646">
        <v>8.06</v>
      </c>
      <c r="I5267" s="646">
        <v>9.1869999999999994</v>
      </c>
      <c r="K5267" s="646">
        <v>49.204999999999998</v>
      </c>
      <c r="L5267" s="646">
        <v>50.332000000000001</v>
      </c>
      <c r="M5267" s="646" t="s">
        <v>118</v>
      </c>
      <c r="N5267" s="657" t="s">
        <v>115</v>
      </c>
      <c r="O5267" s="646" t="s">
        <v>616</v>
      </c>
    </row>
    <row r="5268" spans="1:15">
      <c r="A5268" s="647">
        <v>5267</v>
      </c>
      <c r="B5268" s="647">
        <v>5100</v>
      </c>
      <c r="C5268" s="646" t="s">
        <v>200</v>
      </c>
      <c r="D5268" s="646">
        <v>145</v>
      </c>
      <c r="F5268" s="654" t="str">
        <f>IF(M5268="R",VLOOKUP(D5268,'Routes and Directions'!$A$2:$D$283,3,FALSE),VLOOKUP(D5268,'Routes and Directions'!$A$2:$D$283,4,FALSE))</f>
        <v>NB</v>
      </c>
      <c r="H5268" s="646">
        <v>9.1869999999999994</v>
      </c>
      <c r="I5268" s="646">
        <v>10.15</v>
      </c>
      <c r="K5268" s="646">
        <v>50.332000000000001</v>
      </c>
      <c r="L5268" s="646">
        <v>51.295000000000002</v>
      </c>
      <c r="M5268" s="646" t="s">
        <v>118</v>
      </c>
      <c r="N5268" s="657" t="s">
        <v>123</v>
      </c>
      <c r="O5268" s="646" t="s">
        <v>616</v>
      </c>
    </row>
    <row r="5269" spans="1:15">
      <c r="A5269" s="647">
        <v>5268</v>
      </c>
      <c r="B5269" s="647">
        <v>5100</v>
      </c>
      <c r="C5269" s="646" t="s">
        <v>200</v>
      </c>
      <c r="D5269" s="646">
        <v>145</v>
      </c>
      <c r="F5269" s="654" t="str">
        <f>IF(M5269="R",VLOOKUP(D5269,'Routes and Directions'!$A$2:$D$283,3,FALSE),VLOOKUP(D5269,'Routes and Directions'!$A$2:$D$283,4,FALSE))</f>
        <v>NB</v>
      </c>
      <c r="H5269" s="646">
        <v>10.15</v>
      </c>
      <c r="I5269" s="646">
        <v>12.363</v>
      </c>
      <c r="K5269" s="646">
        <v>51.295000000000002</v>
      </c>
      <c r="L5269" s="646">
        <v>53.508000000000003</v>
      </c>
      <c r="M5269" s="646" t="s">
        <v>118</v>
      </c>
      <c r="N5269" s="657" t="s">
        <v>115</v>
      </c>
      <c r="O5269" s="646" t="s">
        <v>616</v>
      </c>
    </row>
    <row r="5270" spans="1:15">
      <c r="A5270" s="647">
        <v>5269</v>
      </c>
      <c r="B5270" s="647">
        <v>9300</v>
      </c>
      <c r="C5270" s="646" t="s">
        <v>200</v>
      </c>
      <c r="D5270" s="646">
        <v>145</v>
      </c>
      <c r="F5270" s="654" t="str">
        <f>IF(M5270="R",VLOOKUP(D5270,'Routes and Directions'!$A$2:$D$283,3,FALSE),VLOOKUP(D5270,'Routes and Directions'!$A$2:$D$283,4,FALSE))</f>
        <v>NB</v>
      </c>
      <c r="G5270" s="646" t="s">
        <v>118</v>
      </c>
      <c r="H5270" s="646">
        <v>12.363</v>
      </c>
      <c r="I5270" s="646">
        <v>13.183999999999999</v>
      </c>
      <c r="K5270" s="646">
        <v>53.508000000000003</v>
      </c>
      <c r="L5270" s="646">
        <v>54.329000000000001</v>
      </c>
      <c r="M5270" s="646" t="s">
        <v>118</v>
      </c>
      <c r="N5270" s="657" t="s">
        <v>115</v>
      </c>
      <c r="O5270" s="646" t="s">
        <v>616</v>
      </c>
    </row>
    <row r="5271" spans="1:15">
      <c r="A5271" s="647">
        <v>5270</v>
      </c>
      <c r="B5271" s="647">
        <v>9500</v>
      </c>
      <c r="C5271" s="646" t="s">
        <v>200</v>
      </c>
      <c r="D5271" s="646">
        <v>145</v>
      </c>
      <c r="F5271" s="654" t="str">
        <f>IF(M5271="R",VLOOKUP(D5271,'Routes and Directions'!$A$2:$D$283,3,FALSE),VLOOKUP(D5271,'Routes and Directions'!$A$2:$D$283,4,FALSE))</f>
        <v>NB</v>
      </c>
      <c r="H5271" s="646">
        <v>13.186</v>
      </c>
      <c r="I5271" s="646">
        <v>25.459</v>
      </c>
      <c r="K5271" s="646">
        <v>54.329000000000001</v>
      </c>
      <c r="L5271" s="646">
        <v>66.602000000000004</v>
      </c>
      <c r="M5271" s="646" t="s">
        <v>118</v>
      </c>
      <c r="N5271" s="657" t="s">
        <v>115</v>
      </c>
      <c r="O5271" s="646" t="s">
        <v>616</v>
      </c>
    </row>
    <row r="5272" spans="1:15">
      <c r="A5272" s="647">
        <v>5271</v>
      </c>
      <c r="B5272" s="647">
        <v>10</v>
      </c>
      <c r="C5272" s="646" t="s">
        <v>197</v>
      </c>
      <c r="D5272" s="646">
        <v>145</v>
      </c>
      <c r="F5272" s="654" t="str">
        <f>IF(M5272="R",VLOOKUP(D5272,'Routes and Directions'!$A$2:$D$283,3,FALSE),VLOOKUP(D5272,'Routes and Directions'!$A$2:$D$283,4,FALSE))</f>
        <v>SB</v>
      </c>
      <c r="H5272" s="646">
        <v>0</v>
      </c>
      <c r="I5272" s="646">
        <v>34.15</v>
      </c>
      <c r="K5272" s="646">
        <v>0</v>
      </c>
      <c r="L5272" s="646">
        <v>34.15</v>
      </c>
      <c r="M5272" s="646" t="s">
        <v>121</v>
      </c>
      <c r="N5272" s="657" t="s">
        <v>115</v>
      </c>
      <c r="O5272" s="646" t="s">
        <v>617</v>
      </c>
    </row>
    <row r="5273" spans="1:15">
      <c r="A5273" s="647">
        <v>5272</v>
      </c>
      <c r="B5273" s="647">
        <v>300</v>
      </c>
      <c r="C5273" s="646" t="s">
        <v>197</v>
      </c>
      <c r="D5273" s="646">
        <v>145</v>
      </c>
      <c r="F5273" s="654" t="str">
        <f>IF(M5273="R",VLOOKUP(D5273,'Routes and Directions'!$A$2:$D$283,3,FALSE),VLOOKUP(D5273,'Routes and Directions'!$A$2:$D$283,4,FALSE))</f>
        <v>SB</v>
      </c>
      <c r="H5273" s="646">
        <v>34.15</v>
      </c>
      <c r="I5273" s="646">
        <v>34.29</v>
      </c>
      <c r="J5273" s="646" t="s">
        <v>121</v>
      </c>
      <c r="K5273" s="646">
        <v>34.15</v>
      </c>
      <c r="L5273" s="646">
        <v>34.29</v>
      </c>
      <c r="M5273" s="646" t="s">
        <v>121</v>
      </c>
      <c r="N5273" s="657" t="s">
        <v>121</v>
      </c>
      <c r="O5273" s="646" t="s">
        <v>617</v>
      </c>
    </row>
    <row r="5274" spans="1:15">
      <c r="A5274" s="647">
        <v>5273</v>
      </c>
      <c r="B5274" s="647">
        <v>310</v>
      </c>
      <c r="C5274" s="646" t="s">
        <v>197</v>
      </c>
      <c r="D5274" s="646">
        <v>145</v>
      </c>
      <c r="F5274" s="654" t="str">
        <f>IF(M5274="R",VLOOKUP(D5274,'Routes and Directions'!$A$2:$D$283,3,FALSE),VLOOKUP(D5274,'Routes and Directions'!$A$2:$D$283,4,FALSE))</f>
        <v>SB</v>
      </c>
      <c r="H5274" s="646">
        <v>34.29</v>
      </c>
      <c r="I5274" s="646">
        <v>40.024000000000001</v>
      </c>
      <c r="K5274" s="646">
        <v>34.29</v>
      </c>
      <c r="L5274" s="646">
        <v>40.024000000000001</v>
      </c>
      <c r="M5274" s="646" t="s">
        <v>121</v>
      </c>
      <c r="N5274" s="657" t="s">
        <v>115</v>
      </c>
      <c r="O5274" s="646" t="s">
        <v>617</v>
      </c>
    </row>
    <row r="5275" spans="1:15">
      <c r="A5275" s="647">
        <v>5274</v>
      </c>
      <c r="B5275" s="647">
        <v>400</v>
      </c>
      <c r="C5275" s="646" t="s">
        <v>197</v>
      </c>
      <c r="D5275" s="646">
        <v>145</v>
      </c>
      <c r="F5275" s="654" t="str">
        <f>IF(M5275="R",VLOOKUP(D5275,'Routes and Directions'!$A$2:$D$283,3,FALSE),VLOOKUP(D5275,'Routes and Directions'!$A$2:$D$283,4,FALSE))</f>
        <v>SB</v>
      </c>
      <c r="H5275" s="646">
        <v>40.024000000000001</v>
      </c>
      <c r="I5275" s="646">
        <v>40.372999999999998</v>
      </c>
      <c r="K5275" s="646">
        <v>40.024000000000001</v>
      </c>
      <c r="L5275" s="646">
        <v>40.372999999999998</v>
      </c>
      <c r="M5275" s="646" t="s">
        <v>121</v>
      </c>
      <c r="N5275" s="657" t="s">
        <v>123</v>
      </c>
      <c r="O5275" s="646" t="s">
        <v>617</v>
      </c>
    </row>
    <row r="5276" spans="1:15">
      <c r="A5276" s="647">
        <v>5275</v>
      </c>
      <c r="B5276" s="647">
        <v>2500</v>
      </c>
      <c r="C5276" s="646" t="s">
        <v>197</v>
      </c>
      <c r="D5276" s="646">
        <v>145</v>
      </c>
      <c r="F5276" s="654" t="str">
        <f>IF(M5276="R",VLOOKUP(D5276,'Routes and Directions'!$A$2:$D$283,3,FALSE),VLOOKUP(D5276,'Routes and Directions'!$A$2:$D$283,4,FALSE))</f>
        <v>SB</v>
      </c>
      <c r="G5276" s="646" t="s">
        <v>118</v>
      </c>
      <c r="H5276" s="646">
        <v>40.372999999999998</v>
      </c>
      <c r="I5276" s="646">
        <v>41.283000000000001</v>
      </c>
      <c r="K5276" s="646">
        <v>40.372999999999998</v>
      </c>
      <c r="L5276" s="646">
        <v>41.283000000000001</v>
      </c>
      <c r="M5276" s="646" t="s">
        <v>121</v>
      </c>
      <c r="N5276" s="657" t="s">
        <v>115</v>
      </c>
      <c r="O5276" s="646" t="s">
        <v>617</v>
      </c>
    </row>
    <row r="5277" spans="1:15">
      <c r="A5277" s="647">
        <v>5276</v>
      </c>
      <c r="B5277" s="647">
        <v>3000</v>
      </c>
      <c r="C5277" s="646" t="s">
        <v>200</v>
      </c>
      <c r="D5277" s="646">
        <v>145</v>
      </c>
      <c r="F5277" s="654" t="str">
        <f>IF(M5277="R",VLOOKUP(D5277,'Routes and Directions'!$A$2:$D$283,3,FALSE),VLOOKUP(D5277,'Routes and Directions'!$A$2:$D$283,4,FALSE))</f>
        <v>SB</v>
      </c>
      <c r="G5277" s="646" t="s">
        <v>118</v>
      </c>
      <c r="H5277" s="646">
        <v>0</v>
      </c>
      <c r="I5277" s="646">
        <v>0.79500000000000004</v>
      </c>
      <c r="K5277" s="646">
        <v>41.283000000000001</v>
      </c>
      <c r="L5277" s="646">
        <v>42.078000000000003</v>
      </c>
      <c r="M5277" s="646" t="s">
        <v>121</v>
      </c>
      <c r="N5277" s="657" t="s">
        <v>115</v>
      </c>
      <c r="O5277" s="646" t="s">
        <v>617</v>
      </c>
    </row>
    <row r="5278" spans="1:15">
      <c r="A5278" s="647">
        <v>5277</v>
      </c>
      <c r="B5278" s="647">
        <v>3400</v>
      </c>
      <c r="C5278" s="646" t="s">
        <v>200</v>
      </c>
      <c r="D5278" s="646">
        <v>145</v>
      </c>
      <c r="F5278" s="654" t="str">
        <f>IF(M5278="R",VLOOKUP(D5278,'Routes and Directions'!$A$2:$D$283,3,FALSE),VLOOKUP(D5278,'Routes and Directions'!$A$2:$D$283,4,FALSE))</f>
        <v>SB</v>
      </c>
      <c r="H5278" s="646">
        <v>0.83299999999999996</v>
      </c>
      <c r="I5278" s="646">
        <v>5.8819999999999997</v>
      </c>
      <c r="K5278" s="646">
        <v>42.078000000000003</v>
      </c>
      <c r="L5278" s="646">
        <v>47.127000000000002</v>
      </c>
      <c r="M5278" s="646" t="s">
        <v>121</v>
      </c>
      <c r="N5278" s="657" t="s">
        <v>115</v>
      </c>
      <c r="O5278" s="646" t="s">
        <v>617</v>
      </c>
    </row>
    <row r="5279" spans="1:15">
      <c r="A5279" s="647">
        <v>5278</v>
      </c>
      <c r="B5279" s="647">
        <v>5100</v>
      </c>
      <c r="C5279" s="646" t="s">
        <v>200</v>
      </c>
      <c r="D5279" s="646">
        <v>145</v>
      </c>
      <c r="F5279" s="654" t="str">
        <f>IF(M5279="R",VLOOKUP(D5279,'Routes and Directions'!$A$2:$D$283,3,FALSE),VLOOKUP(D5279,'Routes and Directions'!$A$2:$D$283,4,FALSE))</f>
        <v>SB</v>
      </c>
      <c r="H5279" s="646">
        <v>5.9820000000000002</v>
      </c>
      <c r="I5279" s="646">
        <v>7.82</v>
      </c>
      <c r="K5279" s="646">
        <v>47.127000000000002</v>
      </c>
      <c r="L5279" s="646">
        <v>48.965000000000003</v>
      </c>
      <c r="M5279" s="646" t="s">
        <v>121</v>
      </c>
      <c r="N5279" s="657" t="s">
        <v>115</v>
      </c>
      <c r="O5279" s="646" t="s">
        <v>617</v>
      </c>
    </row>
    <row r="5280" spans="1:15">
      <c r="A5280" s="647">
        <v>5279</v>
      </c>
      <c r="B5280" s="647">
        <v>5100</v>
      </c>
      <c r="C5280" s="646" t="s">
        <v>200</v>
      </c>
      <c r="D5280" s="646">
        <v>145</v>
      </c>
      <c r="F5280" s="654" t="str">
        <f>IF(M5280="R",VLOOKUP(D5280,'Routes and Directions'!$A$2:$D$283,3,FALSE),VLOOKUP(D5280,'Routes and Directions'!$A$2:$D$283,4,FALSE))</f>
        <v>SB</v>
      </c>
      <c r="H5280" s="646">
        <v>7.82</v>
      </c>
      <c r="I5280" s="646">
        <v>8.06</v>
      </c>
      <c r="K5280" s="646">
        <v>48.965000000000003</v>
      </c>
      <c r="L5280" s="646">
        <v>49.204999999999998</v>
      </c>
      <c r="M5280" s="646" t="s">
        <v>121</v>
      </c>
      <c r="N5280" s="657" t="s">
        <v>123</v>
      </c>
      <c r="O5280" s="646" t="s">
        <v>617</v>
      </c>
    </row>
    <row r="5281" spans="1:15">
      <c r="A5281" s="647">
        <v>5280</v>
      </c>
      <c r="B5281" s="647">
        <v>5100</v>
      </c>
      <c r="C5281" s="646" t="s">
        <v>200</v>
      </c>
      <c r="D5281" s="646">
        <v>145</v>
      </c>
      <c r="F5281" s="654" t="str">
        <f>IF(M5281="R",VLOOKUP(D5281,'Routes and Directions'!$A$2:$D$283,3,FALSE),VLOOKUP(D5281,'Routes and Directions'!$A$2:$D$283,4,FALSE))</f>
        <v>SB</v>
      </c>
      <c r="H5281" s="646">
        <v>8.06</v>
      </c>
      <c r="I5281" s="646">
        <v>9.1869999999999994</v>
      </c>
      <c r="K5281" s="646">
        <v>49.204999999999998</v>
      </c>
      <c r="L5281" s="646">
        <v>50.332000000000001</v>
      </c>
      <c r="M5281" s="646" t="s">
        <v>121</v>
      </c>
      <c r="N5281" s="657" t="s">
        <v>115</v>
      </c>
      <c r="O5281" s="646" t="s">
        <v>617</v>
      </c>
    </row>
    <row r="5282" spans="1:15">
      <c r="A5282" s="647">
        <v>5281</v>
      </c>
      <c r="B5282" s="647">
        <v>5100</v>
      </c>
      <c r="C5282" s="646" t="s">
        <v>200</v>
      </c>
      <c r="D5282" s="646">
        <v>145</v>
      </c>
      <c r="F5282" s="654" t="str">
        <f>IF(M5282="R",VLOOKUP(D5282,'Routes and Directions'!$A$2:$D$283,3,FALSE),VLOOKUP(D5282,'Routes and Directions'!$A$2:$D$283,4,FALSE))</f>
        <v>SB</v>
      </c>
      <c r="H5282" s="646">
        <v>9.1869999999999994</v>
      </c>
      <c r="I5282" s="646">
        <v>10.15</v>
      </c>
      <c r="K5282" s="646">
        <v>50.332000000000001</v>
      </c>
      <c r="L5282" s="646">
        <v>51.295000000000002</v>
      </c>
      <c r="M5282" s="646" t="s">
        <v>121</v>
      </c>
      <c r="N5282" s="657" t="s">
        <v>123</v>
      </c>
      <c r="O5282" s="646" t="s">
        <v>617</v>
      </c>
    </row>
    <row r="5283" spans="1:15">
      <c r="A5283" s="647">
        <v>5282</v>
      </c>
      <c r="B5283" s="647">
        <v>5100</v>
      </c>
      <c r="C5283" s="646" t="s">
        <v>200</v>
      </c>
      <c r="D5283" s="646">
        <v>145</v>
      </c>
      <c r="F5283" s="654" t="str">
        <f>IF(M5283="R",VLOOKUP(D5283,'Routes and Directions'!$A$2:$D$283,3,FALSE),VLOOKUP(D5283,'Routes and Directions'!$A$2:$D$283,4,FALSE))</f>
        <v>SB</v>
      </c>
      <c r="H5283" s="646">
        <v>10.15</v>
      </c>
      <c r="I5283" s="646">
        <v>12.363</v>
      </c>
      <c r="K5283" s="646">
        <v>51.295000000000002</v>
      </c>
      <c r="L5283" s="646">
        <v>53.508000000000003</v>
      </c>
      <c r="M5283" s="646" t="s">
        <v>121</v>
      </c>
      <c r="N5283" s="657" t="s">
        <v>115</v>
      </c>
      <c r="O5283" s="646" t="s">
        <v>617</v>
      </c>
    </row>
    <row r="5284" spans="1:15">
      <c r="A5284" s="647">
        <v>5283</v>
      </c>
      <c r="B5284" s="647">
        <v>9300</v>
      </c>
      <c r="C5284" s="646" t="s">
        <v>200</v>
      </c>
      <c r="D5284" s="646">
        <v>145</v>
      </c>
      <c r="F5284" s="654" t="str">
        <f>IF(M5284="R",VLOOKUP(D5284,'Routes and Directions'!$A$2:$D$283,3,FALSE),VLOOKUP(D5284,'Routes and Directions'!$A$2:$D$283,4,FALSE))</f>
        <v>SB</v>
      </c>
      <c r="G5284" s="646" t="s">
        <v>118</v>
      </c>
      <c r="H5284" s="646">
        <v>12.363</v>
      </c>
      <c r="I5284" s="646">
        <v>13.183999999999999</v>
      </c>
      <c r="K5284" s="646">
        <v>53.508000000000003</v>
      </c>
      <c r="L5284" s="646">
        <v>54.329000000000001</v>
      </c>
      <c r="M5284" s="646" t="s">
        <v>121</v>
      </c>
      <c r="N5284" s="657" t="s">
        <v>115</v>
      </c>
      <c r="O5284" s="646" t="s">
        <v>617</v>
      </c>
    </row>
    <row r="5285" spans="1:15">
      <c r="A5285" s="647">
        <v>5284</v>
      </c>
      <c r="B5285" s="647">
        <v>9500</v>
      </c>
      <c r="C5285" s="646" t="s">
        <v>200</v>
      </c>
      <c r="D5285" s="646">
        <v>145</v>
      </c>
      <c r="F5285" s="654" t="str">
        <f>IF(M5285="R",VLOOKUP(D5285,'Routes and Directions'!$A$2:$D$283,3,FALSE),VLOOKUP(D5285,'Routes and Directions'!$A$2:$D$283,4,FALSE))</f>
        <v>SB</v>
      </c>
      <c r="H5285" s="646">
        <v>13.186</v>
      </c>
      <c r="I5285" s="646">
        <v>25.459</v>
      </c>
      <c r="K5285" s="646">
        <v>54.329000000000001</v>
      </c>
      <c r="L5285" s="646">
        <v>66.602000000000004</v>
      </c>
      <c r="M5285" s="646" t="s">
        <v>121</v>
      </c>
      <c r="N5285" s="657" t="s">
        <v>115</v>
      </c>
      <c r="O5285" s="646" t="s">
        <v>617</v>
      </c>
    </row>
    <row r="5286" spans="1:15">
      <c r="A5286" s="647">
        <v>5285</v>
      </c>
      <c r="B5286" s="647">
        <v>100</v>
      </c>
      <c r="C5286" s="646" t="s">
        <v>192</v>
      </c>
      <c r="D5286" s="646">
        <v>146</v>
      </c>
      <c r="F5286" s="654" t="str">
        <f>IF(M5286="R",VLOOKUP(D5286,'Routes and Directions'!$A$2:$D$283,3,FALSE),VLOOKUP(D5286,'Routes and Directions'!$A$2:$D$283,4,FALSE))</f>
        <v>EB</v>
      </c>
      <c r="H5286" s="646">
        <v>0</v>
      </c>
      <c r="I5286" s="646">
        <v>10.08</v>
      </c>
      <c r="K5286" s="646">
        <v>0</v>
      </c>
      <c r="L5286" s="646">
        <v>10.08</v>
      </c>
      <c r="M5286" s="646" t="s">
        <v>118</v>
      </c>
      <c r="N5286" s="657" t="s">
        <v>115</v>
      </c>
      <c r="O5286" s="646" t="s">
        <v>618</v>
      </c>
    </row>
    <row r="5287" spans="1:15">
      <c r="A5287" s="647">
        <v>5286</v>
      </c>
      <c r="B5287" s="647">
        <v>2105</v>
      </c>
      <c r="C5287" s="646" t="s">
        <v>194</v>
      </c>
      <c r="D5287" s="646">
        <v>146</v>
      </c>
      <c r="F5287" s="654" t="str">
        <f>IF(M5287="R",VLOOKUP(D5287,'Routes and Directions'!$A$2:$D$283,3,FALSE),VLOOKUP(D5287,'Routes and Directions'!$A$2:$D$283,4,FALSE))</f>
        <v>EB</v>
      </c>
      <c r="H5287" s="646">
        <v>10.08</v>
      </c>
      <c r="I5287" s="646">
        <v>10.19</v>
      </c>
      <c r="K5287" s="646">
        <v>10.08</v>
      </c>
      <c r="L5287" s="646">
        <v>10.19</v>
      </c>
      <c r="M5287" s="646" t="s">
        <v>118</v>
      </c>
      <c r="N5287" s="657" t="s">
        <v>115</v>
      </c>
      <c r="O5287" s="646" t="s">
        <v>618</v>
      </c>
    </row>
    <row r="5288" spans="1:15">
      <c r="A5288" s="647">
        <v>5287</v>
      </c>
      <c r="B5288" s="647">
        <v>2600</v>
      </c>
      <c r="C5288" s="646" t="s">
        <v>194</v>
      </c>
      <c r="D5288" s="646">
        <v>146</v>
      </c>
      <c r="F5288" s="654" t="str">
        <f>IF(M5288="R",VLOOKUP(D5288,'Routes and Directions'!$A$2:$D$283,3,FALSE),VLOOKUP(D5288,'Routes and Directions'!$A$2:$D$283,4,FALSE))</f>
        <v>EB</v>
      </c>
      <c r="H5288" s="646">
        <v>12.71</v>
      </c>
      <c r="I5288" s="646">
        <v>15.151999999999999</v>
      </c>
      <c r="K5288" s="646">
        <v>10.19</v>
      </c>
      <c r="L5288" s="646">
        <v>12.632</v>
      </c>
      <c r="M5288" s="646" t="s">
        <v>118</v>
      </c>
      <c r="N5288" s="657" t="s">
        <v>115</v>
      </c>
      <c r="O5288" s="646" t="s">
        <v>618</v>
      </c>
    </row>
    <row r="5289" spans="1:15">
      <c r="A5289" s="647">
        <v>5288</v>
      </c>
      <c r="B5289" s="647">
        <v>100</v>
      </c>
      <c r="C5289" s="646" t="s">
        <v>192</v>
      </c>
      <c r="D5289" s="646">
        <v>146</v>
      </c>
      <c r="F5289" s="654" t="str">
        <f>IF(M5289="R",VLOOKUP(D5289,'Routes and Directions'!$A$2:$D$283,3,FALSE),VLOOKUP(D5289,'Routes and Directions'!$A$2:$D$283,4,FALSE))</f>
        <v>WB</v>
      </c>
      <c r="H5289" s="646">
        <v>0</v>
      </c>
      <c r="I5289" s="646">
        <v>10.08</v>
      </c>
      <c r="K5289" s="646">
        <v>0</v>
      </c>
      <c r="L5289" s="646">
        <v>10.08</v>
      </c>
      <c r="M5289" s="646" t="s">
        <v>121</v>
      </c>
      <c r="N5289" s="657" t="s">
        <v>115</v>
      </c>
      <c r="O5289" s="646" t="s">
        <v>619</v>
      </c>
    </row>
    <row r="5290" spans="1:15">
      <c r="A5290" s="647">
        <v>5289</v>
      </c>
      <c r="B5290" s="647">
        <v>2105</v>
      </c>
      <c r="C5290" s="646" t="s">
        <v>194</v>
      </c>
      <c r="D5290" s="646">
        <v>146</v>
      </c>
      <c r="F5290" s="654" t="str">
        <f>IF(M5290="R",VLOOKUP(D5290,'Routes and Directions'!$A$2:$D$283,3,FALSE),VLOOKUP(D5290,'Routes and Directions'!$A$2:$D$283,4,FALSE))</f>
        <v>WB</v>
      </c>
      <c r="H5290" s="646">
        <v>10.08</v>
      </c>
      <c r="I5290" s="646">
        <v>10.19</v>
      </c>
      <c r="K5290" s="646">
        <v>10.08</v>
      </c>
      <c r="L5290" s="646">
        <v>10.19</v>
      </c>
      <c r="M5290" s="646" t="s">
        <v>121</v>
      </c>
      <c r="N5290" s="657" t="s">
        <v>115</v>
      </c>
      <c r="O5290" s="646" t="s">
        <v>619</v>
      </c>
    </row>
    <row r="5291" spans="1:15">
      <c r="A5291" s="647">
        <v>5290</v>
      </c>
      <c r="B5291" s="647">
        <v>2600</v>
      </c>
      <c r="C5291" s="646" t="s">
        <v>194</v>
      </c>
      <c r="D5291" s="646">
        <v>146</v>
      </c>
      <c r="F5291" s="654" t="str">
        <f>IF(M5291="R",VLOOKUP(D5291,'Routes and Directions'!$A$2:$D$283,3,FALSE),VLOOKUP(D5291,'Routes and Directions'!$A$2:$D$283,4,FALSE))</f>
        <v>WB</v>
      </c>
      <c r="H5291" s="646">
        <v>12.71</v>
      </c>
      <c r="I5291" s="646">
        <v>15.151999999999999</v>
      </c>
      <c r="K5291" s="646">
        <v>10.19</v>
      </c>
      <c r="L5291" s="646">
        <v>12.632</v>
      </c>
      <c r="M5291" s="646" t="s">
        <v>121</v>
      </c>
      <c r="N5291" s="657" t="s">
        <v>115</v>
      </c>
      <c r="O5291" s="646" t="s">
        <v>619</v>
      </c>
    </row>
    <row r="5292" spans="1:15">
      <c r="A5292" s="647">
        <v>5291</v>
      </c>
      <c r="B5292" s="647">
        <v>100</v>
      </c>
      <c r="C5292" s="646" t="s">
        <v>168</v>
      </c>
      <c r="D5292" s="646">
        <v>147</v>
      </c>
      <c r="F5292" s="654" t="str">
        <f>IF(M5292="R",VLOOKUP(D5292,'Routes and Directions'!$A$2:$D$283,3,FALSE),VLOOKUP(D5292,'Routes and Directions'!$A$2:$D$283,4,FALSE))</f>
        <v>NB</v>
      </c>
      <c r="H5292" s="646">
        <v>0</v>
      </c>
      <c r="I5292" s="646">
        <v>9.891</v>
      </c>
      <c r="K5292" s="646">
        <v>0</v>
      </c>
      <c r="L5292" s="646">
        <v>9.891</v>
      </c>
      <c r="M5292" s="646" t="s">
        <v>118</v>
      </c>
      <c r="N5292" s="657" t="s">
        <v>115</v>
      </c>
      <c r="O5292" s="646" t="s">
        <v>620</v>
      </c>
    </row>
    <row r="5293" spans="1:15">
      <c r="A5293" s="647">
        <v>5292</v>
      </c>
      <c r="B5293" s="647">
        <v>1100</v>
      </c>
      <c r="C5293" s="646" t="s">
        <v>166</v>
      </c>
      <c r="D5293" s="646">
        <v>147</v>
      </c>
      <c r="F5293" s="654" t="str">
        <f>IF(M5293="R",VLOOKUP(D5293,'Routes and Directions'!$A$2:$D$283,3,FALSE),VLOOKUP(D5293,'Routes and Directions'!$A$2:$D$283,4,FALSE))</f>
        <v>NB</v>
      </c>
      <c r="H5293" s="646">
        <v>0</v>
      </c>
      <c r="I5293" s="646">
        <v>1.79</v>
      </c>
      <c r="K5293" s="646">
        <v>9.891</v>
      </c>
      <c r="L5293" s="646">
        <v>11.680999999999999</v>
      </c>
      <c r="M5293" s="646" t="s">
        <v>118</v>
      </c>
      <c r="N5293" s="657" t="s">
        <v>115</v>
      </c>
      <c r="O5293" s="646" t="s">
        <v>620</v>
      </c>
    </row>
    <row r="5294" spans="1:15">
      <c r="A5294" s="647">
        <v>5293</v>
      </c>
      <c r="B5294" s="647">
        <v>100</v>
      </c>
      <c r="C5294" s="646" t="s">
        <v>168</v>
      </c>
      <c r="D5294" s="646">
        <v>147</v>
      </c>
      <c r="F5294" s="654" t="str">
        <f>IF(M5294="R",VLOOKUP(D5294,'Routes and Directions'!$A$2:$D$283,3,FALSE),VLOOKUP(D5294,'Routes and Directions'!$A$2:$D$283,4,FALSE))</f>
        <v>SB</v>
      </c>
      <c r="H5294" s="646">
        <v>0</v>
      </c>
      <c r="I5294" s="646">
        <v>9.891</v>
      </c>
      <c r="K5294" s="646">
        <v>0</v>
      </c>
      <c r="L5294" s="646">
        <v>9.891</v>
      </c>
      <c r="M5294" s="646" t="s">
        <v>121</v>
      </c>
      <c r="N5294" s="657" t="s">
        <v>115</v>
      </c>
      <c r="O5294" s="646" t="s">
        <v>621</v>
      </c>
    </row>
    <row r="5295" spans="1:15">
      <c r="A5295" s="647">
        <v>5294</v>
      </c>
      <c r="B5295" s="647">
        <v>1100</v>
      </c>
      <c r="C5295" s="646" t="s">
        <v>166</v>
      </c>
      <c r="D5295" s="646">
        <v>147</v>
      </c>
      <c r="F5295" s="654" t="str">
        <f>IF(M5295="R",VLOOKUP(D5295,'Routes and Directions'!$A$2:$D$283,3,FALSE),VLOOKUP(D5295,'Routes and Directions'!$A$2:$D$283,4,FALSE))</f>
        <v>SB</v>
      </c>
      <c r="H5295" s="646">
        <v>0</v>
      </c>
      <c r="I5295" s="646">
        <v>1.79</v>
      </c>
      <c r="K5295" s="646">
        <v>9.891</v>
      </c>
      <c r="L5295" s="646">
        <v>11.680999999999999</v>
      </c>
      <c r="M5295" s="646" t="s">
        <v>121</v>
      </c>
      <c r="N5295" s="657" t="s">
        <v>115</v>
      </c>
      <c r="O5295" s="646" t="s">
        <v>621</v>
      </c>
    </row>
    <row r="5296" spans="1:15">
      <c r="A5296" s="647">
        <v>5295</v>
      </c>
      <c r="B5296" s="647">
        <v>100</v>
      </c>
      <c r="C5296" s="646" t="s">
        <v>165</v>
      </c>
      <c r="D5296" s="646">
        <v>149</v>
      </c>
      <c r="F5296" s="654" t="str">
        <f>IF(M5296="R",VLOOKUP(D5296,'Routes and Directions'!$A$2:$D$283,3,FALSE),VLOOKUP(D5296,'Routes and Directions'!$A$2:$D$283,4,FALSE))</f>
        <v>NB</v>
      </c>
      <c r="H5296" s="646">
        <v>0</v>
      </c>
      <c r="I5296" s="646">
        <v>0.114</v>
      </c>
      <c r="K5296" s="646">
        <v>0</v>
      </c>
      <c r="L5296" s="646">
        <v>0.114</v>
      </c>
      <c r="M5296" s="646" t="s">
        <v>118</v>
      </c>
      <c r="N5296" s="657" t="s">
        <v>115</v>
      </c>
      <c r="O5296" s="646" t="s">
        <v>622</v>
      </c>
    </row>
    <row r="5297" spans="1:15">
      <c r="A5297" s="647">
        <v>5296</v>
      </c>
      <c r="B5297" s="647">
        <v>310</v>
      </c>
      <c r="C5297" s="646" t="s">
        <v>165</v>
      </c>
      <c r="D5297" s="646">
        <v>149</v>
      </c>
      <c r="F5297" s="654" t="str">
        <f>IF(M5297="R",VLOOKUP(D5297,'Routes and Directions'!$A$2:$D$283,3,FALSE),VLOOKUP(D5297,'Routes and Directions'!$A$2:$D$283,4,FALSE))</f>
        <v>NB</v>
      </c>
      <c r="G5297" s="646" t="s">
        <v>118</v>
      </c>
      <c r="H5297" s="646">
        <v>0.114</v>
      </c>
      <c r="I5297" s="646">
        <v>4.6230000000000002</v>
      </c>
      <c r="K5297" s="646">
        <v>0.114</v>
      </c>
      <c r="L5297" s="646">
        <v>4.6230000000000002</v>
      </c>
      <c r="M5297" s="646" t="s">
        <v>118</v>
      </c>
      <c r="N5297" s="657" t="s">
        <v>115</v>
      </c>
      <c r="O5297" s="646" t="s">
        <v>622</v>
      </c>
    </row>
    <row r="5298" spans="1:15">
      <c r="A5298" s="647">
        <v>5297</v>
      </c>
      <c r="B5298" s="647">
        <v>100</v>
      </c>
      <c r="C5298" s="646" t="s">
        <v>165</v>
      </c>
      <c r="D5298" s="646">
        <v>149</v>
      </c>
      <c r="F5298" s="654" t="str">
        <f>IF(M5298="R",VLOOKUP(D5298,'Routes and Directions'!$A$2:$D$283,3,FALSE),VLOOKUP(D5298,'Routes and Directions'!$A$2:$D$283,4,FALSE))</f>
        <v>SB</v>
      </c>
      <c r="H5298" s="646">
        <v>0</v>
      </c>
      <c r="I5298" s="646">
        <v>0.114</v>
      </c>
      <c r="K5298" s="646">
        <v>0</v>
      </c>
      <c r="L5298" s="646">
        <v>0.114</v>
      </c>
      <c r="M5298" s="646" t="s">
        <v>121</v>
      </c>
      <c r="N5298" s="657" t="s">
        <v>115</v>
      </c>
      <c r="O5298" s="646" t="s">
        <v>623</v>
      </c>
    </row>
    <row r="5299" spans="1:15">
      <c r="A5299" s="647">
        <v>5298</v>
      </c>
      <c r="B5299" s="647">
        <v>310</v>
      </c>
      <c r="C5299" s="646" t="s">
        <v>165</v>
      </c>
      <c r="D5299" s="646">
        <v>149</v>
      </c>
      <c r="F5299" s="654" t="str">
        <f>IF(M5299="R",VLOOKUP(D5299,'Routes and Directions'!$A$2:$D$283,3,FALSE),VLOOKUP(D5299,'Routes and Directions'!$A$2:$D$283,4,FALSE))</f>
        <v>SB</v>
      </c>
      <c r="G5299" s="646" t="s">
        <v>118</v>
      </c>
      <c r="H5299" s="646">
        <v>0.114</v>
      </c>
      <c r="I5299" s="646">
        <v>4.6230000000000002</v>
      </c>
      <c r="K5299" s="646">
        <v>0.114</v>
      </c>
      <c r="L5299" s="646">
        <v>4.6230000000000002</v>
      </c>
      <c r="M5299" s="646" t="s">
        <v>121</v>
      </c>
      <c r="N5299" s="657" t="s">
        <v>115</v>
      </c>
      <c r="O5299" s="646" t="s">
        <v>623</v>
      </c>
    </row>
    <row r="5300" spans="1:15">
      <c r="A5300" s="647">
        <v>5299</v>
      </c>
      <c r="B5300" s="647">
        <v>105</v>
      </c>
      <c r="C5300" s="646" t="s">
        <v>193</v>
      </c>
      <c r="D5300" s="646">
        <v>150</v>
      </c>
      <c r="F5300" s="654" t="str">
        <f>IF(M5300="R",VLOOKUP(D5300,'Routes and Directions'!$A$2:$D$283,3,FALSE),VLOOKUP(D5300,'Routes and Directions'!$A$2:$D$283,4,FALSE))</f>
        <v>EB</v>
      </c>
      <c r="G5300" s="646" t="s">
        <v>118</v>
      </c>
      <c r="H5300" s="646">
        <v>0</v>
      </c>
      <c r="I5300" s="646">
        <v>0.25600000000000001</v>
      </c>
      <c r="K5300" s="646">
        <v>0</v>
      </c>
      <c r="L5300" s="646">
        <v>0.25600000000000001</v>
      </c>
      <c r="M5300" s="646" t="s">
        <v>118</v>
      </c>
      <c r="N5300" s="657" t="s">
        <v>115</v>
      </c>
      <c r="O5300" s="646" t="s">
        <v>624</v>
      </c>
    </row>
    <row r="5301" spans="1:15">
      <c r="A5301" s="647">
        <v>5300</v>
      </c>
      <c r="B5301" s="647">
        <v>150</v>
      </c>
      <c r="C5301" s="646" t="s">
        <v>193</v>
      </c>
      <c r="D5301" s="646">
        <v>150</v>
      </c>
      <c r="F5301" s="654" t="str">
        <f>IF(M5301="R",VLOOKUP(D5301,'Routes and Directions'!$A$2:$D$283,3,FALSE),VLOOKUP(D5301,'Routes and Directions'!$A$2:$D$283,4,FALSE))</f>
        <v>EB</v>
      </c>
      <c r="H5301" s="646">
        <v>0.27900000000000003</v>
      </c>
      <c r="I5301" s="646">
        <v>1.1319999999999999</v>
      </c>
      <c r="K5301" s="646">
        <v>0.25600000000000001</v>
      </c>
      <c r="L5301" s="646">
        <v>1.109</v>
      </c>
      <c r="M5301" s="646" t="s">
        <v>118</v>
      </c>
      <c r="N5301" s="657" t="s">
        <v>115</v>
      </c>
      <c r="O5301" s="646" t="s">
        <v>624</v>
      </c>
    </row>
    <row r="5302" spans="1:15">
      <c r="A5302" s="647">
        <v>5301</v>
      </c>
      <c r="B5302" s="647">
        <v>600</v>
      </c>
      <c r="C5302" s="646" t="s">
        <v>196</v>
      </c>
      <c r="D5302" s="646">
        <v>150</v>
      </c>
      <c r="F5302" s="654" t="str">
        <f>IF(M5302="R",VLOOKUP(D5302,'Routes and Directions'!$A$2:$D$283,3,FALSE),VLOOKUP(D5302,'Routes and Directions'!$A$2:$D$283,4,FALSE))</f>
        <v>EB</v>
      </c>
      <c r="G5302" s="646" t="s">
        <v>123</v>
      </c>
      <c r="H5302" s="646">
        <v>1.1319999999999999</v>
      </c>
      <c r="I5302" s="646">
        <v>1.5469999999999999</v>
      </c>
      <c r="K5302" s="646">
        <v>1.109</v>
      </c>
      <c r="L5302" s="646">
        <v>1.524</v>
      </c>
      <c r="M5302" s="646" t="s">
        <v>118</v>
      </c>
      <c r="N5302" s="657" t="s">
        <v>115</v>
      </c>
      <c r="O5302" s="646" t="s">
        <v>624</v>
      </c>
    </row>
    <row r="5303" spans="1:15">
      <c r="A5303" s="647">
        <v>5302</v>
      </c>
      <c r="B5303" s="647">
        <v>800</v>
      </c>
      <c r="C5303" s="646" t="s">
        <v>193</v>
      </c>
      <c r="D5303" s="646">
        <v>150</v>
      </c>
      <c r="F5303" s="654" t="str">
        <f>IF(M5303="R",VLOOKUP(D5303,'Routes and Directions'!$A$2:$D$283,3,FALSE),VLOOKUP(D5303,'Routes and Directions'!$A$2:$D$283,4,FALSE))</f>
        <v>EB</v>
      </c>
      <c r="H5303" s="646">
        <v>1.5469999999999999</v>
      </c>
      <c r="I5303" s="646">
        <v>2.1970000000000001</v>
      </c>
      <c r="K5303" s="646">
        <v>1.524</v>
      </c>
      <c r="L5303" s="646">
        <v>2.1739999999999999</v>
      </c>
      <c r="M5303" s="646" t="s">
        <v>118</v>
      </c>
      <c r="N5303" s="657" t="s">
        <v>115</v>
      </c>
      <c r="O5303" s="646" t="s">
        <v>624</v>
      </c>
    </row>
    <row r="5304" spans="1:15">
      <c r="A5304" s="647">
        <v>5303</v>
      </c>
      <c r="B5304" s="647">
        <v>1500</v>
      </c>
      <c r="C5304" s="646" t="s">
        <v>196</v>
      </c>
      <c r="D5304" s="646">
        <v>150</v>
      </c>
      <c r="F5304" s="654" t="str">
        <f>IF(M5304="R",VLOOKUP(D5304,'Routes and Directions'!$A$2:$D$283,3,FALSE),VLOOKUP(D5304,'Routes and Directions'!$A$2:$D$283,4,FALSE))</f>
        <v>EB</v>
      </c>
      <c r="H5304" s="646">
        <v>0</v>
      </c>
      <c r="I5304" s="646">
        <v>13.12</v>
      </c>
      <c r="K5304" s="646">
        <v>2.1739999999999999</v>
      </c>
      <c r="L5304" s="646">
        <v>15.294</v>
      </c>
      <c r="M5304" s="646" t="s">
        <v>118</v>
      </c>
      <c r="N5304" s="657" t="s">
        <v>115</v>
      </c>
      <c r="O5304" s="646" t="s">
        <v>624</v>
      </c>
    </row>
    <row r="5305" spans="1:15">
      <c r="A5305" s="647">
        <v>5304</v>
      </c>
      <c r="B5305" s="647">
        <v>2660</v>
      </c>
      <c r="C5305" s="646" t="s">
        <v>196</v>
      </c>
      <c r="D5305" s="646">
        <v>150</v>
      </c>
      <c r="F5305" s="654" t="str">
        <f>IF(M5305="R",VLOOKUP(D5305,'Routes and Directions'!$A$2:$D$283,3,FALSE),VLOOKUP(D5305,'Routes and Directions'!$A$2:$D$283,4,FALSE))</f>
        <v>EB</v>
      </c>
      <c r="G5305" s="646" t="s">
        <v>118</v>
      </c>
      <c r="H5305" s="646">
        <v>13.12</v>
      </c>
      <c r="I5305" s="646">
        <v>13.238</v>
      </c>
      <c r="K5305" s="646">
        <v>15.294</v>
      </c>
      <c r="L5305" s="646">
        <v>15.412000000000001</v>
      </c>
      <c r="M5305" s="646" t="s">
        <v>118</v>
      </c>
      <c r="N5305" s="657" t="s">
        <v>115</v>
      </c>
      <c r="O5305" s="646" t="s">
        <v>624</v>
      </c>
    </row>
    <row r="5306" spans="1:15">
      <c r="A5306" s="647">
        <v>5305</v>
      </c>
      <c r="B5306" s="647">
        <v>2660</v>
      </c>
      <c r="C5306" s="646" t="s">
        <v>196</v>
      </c>
      <c r="D5306" s="646">
        <v>150</v>
      </c>
      <c r="F5306" s="654" t="str">
        <f>IF(M5306="R",VLOOKUP(D5306,'Routes and Directions'!$A$2:$D$283,3,FALSE),VLOOKUP(D5306,'Routes and Directions'!$A$2:$D$283,4,FALSE))</f>
        <v>EB</v>
      </c>
      <c r="G5306" s="646" t="s">
        <v>118</v>
      </c>
      <c r="H5306" s="646">
        <v>13.238</v>
      </c>
      <c r="I5306" s="646">
        <v>14.406000000000001</v>
      </c>
      <c r="K5306" s="646">
        <v>15.412000000000001</v>
      </c>
      <c r="L5306" s="646">
        <v>16.579999999999998</v>
      </c>
      <c r="M5306" s="646" t="s">
        <v>118</v>
      </c>
      <c r="N5306" s="657" t="s">
        <v>123</v>
      </c>
      <c r="O5306" s="646" t="s">
        <v>624</v>
      </c>
    </row>
    <row r="5307" spans="1:15">
      <c r="A5307" s="647">
        <v>5306</v>
      </c>
      <c r="B5307" s="647">
        <v>2660</v>
      </c>
      <c r="C5307" s="646" t="s">
        <v>196</v>
      </c>
      <c r="D5307" s="646">
        <v>150</v>
      </c>
      <c r="F5307" s="654" t="str">
        <f>IF(M5307="R",VLOOKUP(D5307,'Routes and Directions'!$A$2:$D$283,3,FALSE),VLOOKUP(D5307,'Routes and Directions'!$A$2:$D$283,4,FALSE))</f>
        <v>EB</v>
      </c>
      <c r="G5307" s="646" t="s">
        <v>118</v>
      </c>
      <c r="H5307" s="646">
        <v>14.406000000000001</v>
      </c>
      <c r="I5307" s="646">
        <v>14.41</v>
      </c>
      <c r="K5307" s="646">
        <v>16.579999999999998</v>
      </c>
      <c r="L5307" s="646">
        <v>16.584</v>
      </c>
      <c r="M5307" s="646" t="s">
        <v>118</v>
      </c>
      <c r="N5307" s="657" t="s">
        <v>115</v>
      </c>
      <c r="O5307" s="646" t="s">
        <v>624</v>
      </c>
    </row>
    <row r="5308" spans="1:15">
      <c r="A5308" s="647">
        <v>5307</v>
      </c>
      <c r="B5308" s="647">
        <v>3300</v>
      </c>
      <c r="C5308" s="646" t="s">
        <v>196</v>
      </c>
      <c r="D5308" s="646">
        <v>150</v>
      </c>
      <c r="F5308" s="654" t="str">
        <f>IF(M5308="R",VLOOKUP(D5308,'Routes and Directions'!$A$2:$D$283,3,FALSE),VLOOKUP(D5308,'Routes and Directions'!$A$2:$D$283,4,FALSE))</f>
        <v>EB</v>
      </c>
      <c r="H5308" s="646">
        <v>14.531000000000001</v>
      </c>
      <c r="I5308" s="646">
        <v>17.076000000000001</v>
      </c>
      <c r="K5308" s="646">
        <v>16.584</v>
      </c>
      <c r="L5308" s="646">
        <v>19.129000000000001</v>
      </c>
      <c r="M5308" s="646" t="s">
        <v>118</v>
      </c>
      <c r="N5308" s="657" t="s">
        <v>115</v>
      </c>
      <c r="O5308" s="646" t="s">
        <v>624</v>
      </c>
    </row>
    <row r="5309" spans="1:15">
      <c r="A5309" s="647">
        <v>5308</v>
      </c>
      <c r="B5309" s="647">
        <v>3400</v>
      </c>
      <c r="C5309" s="646" t="s">
        <v>196</v>
      </c>
      <c r="D5309" s="646">
        <v>150</v>
      </c>
      <c r="F5309" s="654" t="str">
        <f>IF(M5309="R",VLOOKUP(D5309,'Routes and Directions'!$A$2:$D$283,3,FALSE),VLOOKUP(D5309,'Routes and Directions'!$A$2:$D$283,4,FALSE))</f>
        <v>EB</v>
      </c>
      <c r="H5309" s="646">
        <v>17.076000000000001</v>
      </c>
      <c r="I5309" s="646">
        <v>18.206</v>
      </c>
      <c r="K5309" s="646">
        <v>19.129000000000001</v>
      </c>
      <c r="L5309" s="646">
        <v>20.259</v>
      </c>
      <c r="M5309" s="646" t="s">
        <v>118</v>
      </c>
      <c r="N5309" s="657" t="s">
        <v>123</v>
      </c>
      <c r="O5309" s="646" t="s">
        <v>624</v>
      </c>
    </row>
    <row r="5310" spans="1:15">
      <c r="A5310" s="647">
        <v>5309</v>
      </c>
      <c r="B5310" s="647">
        <v>3400</v>
      </c>
      <c r="C5310" s="646" t="s">
        <v>196</v>
      </c>
      <c r="D5310" s="646">
        <v>150</v>
      </c>
      <c r="F5310" s="654" t="str">
        <f>IF(M5310="R",VLOOKUP(D5310,'Routes and Directions'!$A$2:$D$283,3,FALSE),VLOOKUP(D5310,'Routes and Directions'!$A$2:$D$283,4,FALSE))</f>
        <v>EB</v>
      </c>
      <c r="H5310" s="646">
        <v>18.206</v>
      </c>
      <c r="I5310" s="646">
        <v>22.885000000000002</v>
      </c>
      <c r="K5310" s="646">
        <v>20.259</v>
      </c>
      <c r="L5310" s="646">
        <v>24.937999999999999</v>
      </c>
      <c r="M5310" s="646" t="s">
        <v>118</v>
      </c>
      <c r="N5310" s="657" t="s">
        <v>115</v>
      </c>
      <c r="O5310" s="646" t="s">
        <v>624</v>
      </c>
    </row>
    <row r="5311" spans="1:15">
      <c r="A5311" s="647">
        <v>5310</v>
      </c>
      <c r="B5311" s="647">
        <v>6100</v>
      </c>
      <c r="C5311" s="646" t="s">
        <v>196</v>
      </c>
      <c r="D5311" s="646">
        <v>150</v>
      </c>
      <c r="F5311" s="654" t="str">
        <f>IF(M5311="R",VLOOKUP(D5311,'Routes and Directions'!$A$2:$D$283,3,FALSE),VLOOKUP(D5311,'Routes and Directions'!$A$2:$D$283,4,FALSE))</f>
        <v>EB</v>
      </c>
      <c r="G5311" s="646" t="s">
        <v>118</v>
      </c>
      <c r="H5311" s="646">
        <v>22.885000000000002</v>
      </c>
      <c r="I5311" s="646">
        <v>23.562000000000001</v>
      </c>
      <c r="K5311" s="646">
        <v>24.937999999999999</v>
      </c>
      <c r="L5311" s="646">
        <v>25.614999999999998</v>
      </c>
      <c r="M5311" s="646" t="s">
        <v>118</v>
      </c>
      <c r="N5311" s="657" t="s">
        <v>115</v>
      </c>
      <c r="O5311" s="646" t="s">
        <v>624</v>
      </c>
    </row>
    <row r="5312" spans="1:15">
      <c r="A5312" s="647">
        <v>5311</v>
      </c>
      <c r="B5312" s="647">
        <v>6300</v>
      </c>
      <c r="C5312" s="646" t="s">
        <v>196</v>
      </c>
      <c r="D5312" s="646">
        <v>150</v>
      </c>
      <c r="F5312" s="654" t="str">
        <f>IF(M5312="R",VLOOKUP(D5312,'Routes and Directions'!$A$2:$D$283,3,FALSE),VLOOKUP(D5312,'Routes and Directions'!$A$2:$D$283,4,FALSE))</f>
        <v>EB</v>
      </c>
      <c r="H5312" s="646">
        <v>23.585999999999999</v>
      </c>
      <c r="I5312" s="646">
        <v>34.398000000000003</v>
      </c>
      <c r="K5312" s="646">
        <v>25.614999999999998</v>
      </c>
      <c r="L5312" s="646">
        <v>36.427</v>
      </c>
      <c r="M5312" s="646" t="s">
        <v>118</v>
      </c>
      <c r="N5312" s="657" t="s">
        <v>115</v>
      </c>
      <c r="O5312" s="646" t="s">
        <v>624</v>
      </c>
    </row>
    <row r="5313" spans="1:15">
      <c r="A5313" s="647">
        <v>5312</v>
      </c>
      <c r="B5313" s="647">
        <v>105</v>
      </c>
      <c r="C5313" s="646" t="s">
        <v>193</v>
      </c>
      <c r="D5313" s="646">
        <v>150</v>
      </c>
      <c r="F5313" s="654" t="str">
        <f>IF(M5313="R",VLOOKUP(D5313,'Routes and Directions'!$A$2:$D$283,3,FALSE),VLOOKUP(D5313,'Routes and Directions'!$A$2:$D$283,4,FALSE))</f>
        <v>WB</v>
      </c>
      <c r="G5313" s="646" t="s">
        <v>118</v>
      </c>
      <c r="H5313" s="646">
        <v>0</v>
      </c>
      <c r="I5313" s="646">
        <v>0.25600000000000001</v>
      </c>
      <c r="K5313" s="646">
        <v>0</v>
      </c>
      <c r="L5313" s="646">
        <v>0.25600000000000001</v>
      </c>
      <c r="M5313" s="646" t="s">
        <v>121</v>
      </c>
      <c r="N5313" s="657" t="s">
        <v>115</v>
      </c>
      <c r="O5313" s="646" t="s">
        <v>625</v>
      </c>
    </row>
    <row r="5314" spans="1:15">
      <c r="A5314" s="647">
        <v>5313</v>
      </c>
      <c r="B5314" s="647">
        <v>150</v>
      </c>
      <c r="C5314" s="646" t="s">
        <v>193</v>
      </c>
      <c r="D5314" s="646">
        <v>150</v>
      </c>
      <c r="F5314" s="654" t="str">
        <f>IF(M5314="R",VLOOKUP(D5314,'Routes and Directions'!$A$2:$D$283,3,FALSE),VLOOKUP(D5314,'Routes and Directions'!$A$2:$D$283,4,FALSE))</f>
        <v>WB</v>
      </c>
      <c r="H5314" s="646">
        <v>0.27900000000000003</v>
      </c>
      <c r="I5314" s="646">
        <v>1.1319999999999999</v>
      </c>
      <c r="K5314" s="646">
        <v>0.25600000000000001</v>
      </c>
      <c r="L5314" s="646">
        <v>1.109</v>
      </c>
      <c r="M5314" s="646" t="s">
        <v>121</v>
      </c>
      <c r="N5314" s="657" t="s">
        <v>115</v>
      </c>
      <c r="O5314" s="646" t="s">
        <v>625</v>
      </c>
    </row>
    <row r="5315" spans="1:15">
      <c r="A5315" s="647">
        <v>5314</v>
      </c>
      <c r="B5315" s="647">
        <v>600</v>
      </c>
      <c r="C5315" s="646" t="s">
        <v>196</v>
      </c>
      <c r="D5315" s="646">
        <v>150</v>
      </c>
      <c r="F5315" s="654" t="str">
        <f>IF(M5315="R",VLOOKUP(D5315,'Routes and Directions'!$A$2:$D$283,3,FALSE),VLOOKUP(D5315,'Routes and Directions'!$A$2:$D$283,4,FALSE))</f>
        <v>WB</v>
      </c>
      <c r="G5315" s="646" t="s">
        <v>123</v>
      </c>
      <c r="H5315" s="646">
        <v>1.1319999999999999</v>
      </c>
      <c r="I5315" s="646">
        <v>1.5469999999999999</v>
      </c>
      <c r="K5315" s="646">
        <v>1.109</v>
      </c>
      <c r="L5315" s="646">
        <v>1.524</v>
      </c>
      <c r="M5315" s="646" t="s">
        <v>121</v>
      </c>
      <c r="N5315" s="657" t="s">
        <v>115</v>
      </c>
      <c r="O5315" s="646" t="s">
        <v>625</v>
      </c>
    </row>
    <row r="5316" spans="1:15">
      <c r="A5316" s="647">
        <v>5315</v>
      </c>
      <c r="B5316" s="647">
        <v>800</v>
      </c>
      <c r="C5316" s="646" t="s">
        <v>193</v>
      </c>
      <c r="D5316" s="646">
        <v>150</v>
      </c>
      <c r="F5316" s="654" t="str">
        <f>IF(M5316="R",VLOOKUP(D5316,'Routes and Directions'!$A$2:$D$283,3,FALSE),VLOOKUP(D5316,'Routes and Directions'!$A$2:$D$283,4,FALSE))</f>
        <v>WB</v>
      </c>
      <c r="H5316" s="646">
        <v>1.5469999999999999</v>
      </c>
      <c r="I5316" s="646">
        <v>2.1970000000000001</v>
      </c>
      <c r="K5316" s="646">
        <v>1.524</v>
      </c>
      <c r="L5316" s="646">
        <v>2.1739999999999999</v>
      </c>
      <c r="M5316" s="646" t="s">
        <v>121</v>
      </c>
      <c r="N5316" s="657" t="s">
        <v>115</v>
      </c>
      <c r="O5316" s="646" t="s">
        <v>625</v>
      </c>
    </row>
    <row r="5317" spans="1:15">
      <c r="A5317" s="647">
        <v>5316</v>
      </c>
      <c r="B5317" s="647">
        <v>1500</v>
      </c>
      <c r="C5317" s="646" t="s">
        <v>196</v>
      </c>
      <c r="D5317" s="646">
        <v>150</v>
      </c>
      <c r="F5317" s="654" t="str">
        <f>IF(M5317="R",VLOOKUP(D5317,'Routes and Directions'!$A$2:$D$283,3,FALSE),VLOOKUP(D5317,'Routes and Directions'!$A$2:$D$283,4,FALSE))</f>
        <v>WB</v>
      </c>
      <c r="H5317" s="646">
        <v>0</v>
      </c>
      <c r="I5317" s="646">
        <v>13.12</v>
      </c>
      <c r="K5317" s="646">
        <v>2.1739999999999999</v>
      </c>
      <c r="L5317" s="646">
        <v>15.294</v>
      </c>
      <c r="M5317" s="646" t="s">
        <v>121</v>
      </c>
      <c r="N5317" s="657" t="s">
        <v>115</v>
      </c>
      <c r="O5317" s="646" t="s">
        <v>625</v>
      </c>
    </row>
    <row r="5318" spans="1:15">
      <c r="A5318" s="647">
        <v>5317</v>
      </c>
      <c r="B5318" s="647">
        <v>2660</v>
      </c>
      <c r="C5318" s="646" t="s">
        <v>196</v>
      </c>
      <c r="D5318" s="646">
        <v>150</v>
      </c>
      <c r="F5318" s="654" t="str">
        <f>IF(M5318="R",VLOOKUP(D5318,'Routes and Directions'!$A$2:$D$283,3,FALSE),VLOOKUP(D5318,'Routes and Directions'!$A$2:$D$283,4,FALSE))</f>
        <v>WB</v>
      </c>
      <c r="G5318" s="646" t="s">
        <v>118</v>
      </c>
      <c r="H5318" s="646">
        <v>13.12</v>
      </c>
      <c r="I5318" s="646">
        <v>13.238</v>
      </c>
      <c r="K5318" s="646">
        <v>15.294</v>
      </c>
      <c r="L5318" s="646">
        <v>15.412000000000001</v>
      </c>
      <c r="M5318" s="646" t="s">
        <v>121</v>
      </c>
      <c r="N5318" s="657" t="s">
        <v>115</v>
      </c>
      <c r="O5318" s="646" t="s">
        <v>625</v>
      </c>
    </row>
    <row r="5319" spans="1:15">
      <c r="A5319" s="647">
        <v>5318</v>
      </c>
      <c r="B5319" s="647">
        <v>2660</v>
      </c>
      <c r="C5319" s="646" t="s">
        <v>196</v>
      </c>
      <c r="D5319" s="646">
        <v>150</v>
      </c>
      <c r="F5319" s="654" t="str">
        <f>IF(M5319="R",VLOOKUP(D5319,'Routes and Directions'!$A$2:$D$283,3,FALSE),VLOOKUP(D5319,'Routes and Directions'!$A$2:$D$283,4,FALSE))</f>
        <v>WB</v>
      </c>
      <c r="G5319" s="646" t="s">
        <v>118</v>
      </c>
      <c r="H5319" s="646">
        <v>13.238</v>
      </c>
      <c r="I5319" s="646">
        <v>14.406000000000001</v>
      </c>
      <c r="K5319" s="646">
        <v>15.412000000000001</v>
      </c>
      <c r="L5319" s="646">
        <v>16.579999999999998</v>
      </c>
      <c r="M5319" s="646" t="s">
        <v>121</v>
      </c>
      <c r="N5319" s="657" t="s">
        <v>123</v>
      </c>
      <c r="O5319" s="646" t="s">
        <v>625</v>
      </c>
    </row>
    <row r="5320" spans="1:15">
      <c r="A5320" s="647">
        <v>5319</v>
      </c>
      <c r="B5320" s="647">
        <v>2660</v>
      </c>
      <c r="C5320" s="646" t="s">
        <v>196</v>
      </c>
      <c r="D5320" s="646">
        <v>150</v>
      </c>
      <c r="F5320" s="654" t="str">
        <f>IF(M5320="R",VLOOKUP(D5320,'Routes and Directions'!$A$2:$D$283,3,FALSE),VLOOKUP(D5320,'Routes and Directions'!$A$2:$D$283,4,FALSE))</f>
        <v>WB</v>
      </c>
      <c r="G5320" s="646" t="s">
        <v>118</v>
      </c>
      <c r="H5320" s="646">
        <v>14.406000000000001</v>
      </c>
      <c r="I5320" s="646">
        <v>14.41</v>
      </c>
      <c r="K5320" s="646">
        <v>16.579999999999998</v>
      </c>
      <c r="L5320" s="646">
        <v>16.584</v>
      </c>
      <c r="M5320" s="646" t="s">
        <v>121</v>
      </c>
      <c r="N5320" s="657" t="s">
        <v>115</v>
      </c>
      <c r="O5320" s="646" t="s">
        <v>625</v>
      </c>
    </row>
    <row r="5321" spans="1:15">
      <c r="A5321" s="647">
        <v>5320</v>
      </c>
      <c r="B5321" s="647">
        <v>3300</v>
      </c>
      <c r="C5321" s="646" t="s">
        <v>196</v>
      </c>
      <c r="D5321" s="646">
        <v>150</v>
      </c>
      <c r="F5321" s="654" t="str">
        <f>IF(M5321="R",VLOOKUP(D5321,'Routes and Directions'!$A$2:$D$283,3,FALSE),VLOOKUP(D5321,'Routes and Directions'!$A$2:$D$283,4,FALSE))</f>
        <v>WB</v>
      </c>
      <c r="H5321" s="646">
        <v>14.531000000000001</v>
      </c>
      <c r="I5321" s="646">
        <v>17.076000000000001</v>
      </c>
      <c r="K5321" s="646">
        <v>16.584</v>
      </c>
      <c r="L5321" s="646">
        <v>19.129000000000001</v>
      </c>
      <c r="M5321" s="646" t="s">
        <v>121</v>
      </c>
      <c r="N5321" s="657" t="s">
        <v>115</v>
      </c>
      <c r="O5321" s="646" t="s">
        <v>625</v>
      </c>
    </row>
    <row r="5322" spans="1:15">
      <c r="A5322" s="647">
        <v>5321</v>
      </c>
      <c r="B5322" s="647">
        <v>3400</v>
      </c>
      <c r="C5322" s="646" t="s">
        <v>196</v>
      </c>
      <c r="D5322" s="646">
        <v>150</v>
      </c>
      <c r="F5322" s="654" t="str">
        <f>IF(M5322="R",VLOOKUP(D5322,'Routes and Directions'!$A$2:$D$283,3,FALSE),VLOOKUP(D5322,'Routes and Directions'!$A$2:$D$283,4,FALSE))</f>
        <v>WB</v>
      </c>
      <c r="H5322" s="646">
        <v>17.076000000000001</v>
      </c>
      <c r="I5322" s="646">
        <v>18.206</v>
      </c>
      <c r="K5322" s="646">
        <v>19.129000000000001</v>
      </c>
      <c r="L5322" s="646">
        <v>20.259</v>
      </c>
      <c r="M5322" s="646" t="s">
        <v>121</v>
      </c>
      <c r="N5322" s="657" t="s">
        <v>123</v>
      </c>
      <c r="O5322" s="646" t="s">
        <v>625</v>
      </c>
    </row>
    <row r="5323" spans="1:15">
      <c r="A5323" s="647">
        <v>5322</v>
      </c>
      <c r="B5323" s="647">
        <v>3400</v>
      </c>
      <c r="C5323" s="646" t="s">
        <v>196</v>
      </c>
      <c r="D5323" s="646">
        <v>150</v>
      </c>
      <c r="F5323" s="654" t="str">
        <f>IF(M5323="R",VLOOKUP(D5323,'Routes and Directions'!$A$2:$D$283,3,FALSE),VLOOKUP(D5323,'Routes and Directions'!$A$2:$D$283,4,FALSE))</f>
        <v>WB</v>
      </c>
      <c r="H5323" s="646">
        <v>18.206</v>
      </c>
      <c r="I5323" s="646">
        <v>22.885000000000002</v>
      </c>
      <c r="K5323" s="646">
        <v>20.259</v>
      </c>
      <c r="L5323" s="646">
        <v>24.937999999999999</v>
      </c>
      <c r="M5323" s="646" t="s">
        <v>121</v>
      </c>
      <c r="N5323" s="657" t="s">
        <v>115</v>
      </c>
      <c r="O5323" s="646" t="s">
        <v>625</v>
      </c>
    </row>
    <row r="5324" spans="1:15">
      <c r="A5324" s="647">
        <v>5323</v>
      </c>
      <c r="B5324" s="647">
        <v>6100</v>
      </c>
      <c r="C5324" s="646" t="s">
        <v>196</v>
      </c>
      <c r="D5324" s="646">
        <v>150</v>
      </c>
      <c r="F5324" s="654" t="str">
        <f>IF(M5324="R",VLOOKUP(D5324,'Routes and Directions'!$A$2:$D$283,3,FALSE),VLOOKUP(D5324,'Routes and Directions'!$A$2:$D$283,4,FALSE))</f>
        <v>WB</v>
      </c>
      <c r="G5324" s="646" t="s">
        <v>118</v>
      </c>
      <c r="H5324" s="646">
        <v>22.885000000000002</v>
      </c>
      <c r="I5324" s="646">
        <v>23.562000000000001</v>
      </c>
      <c r="K5324" s="646">
        <v>24.937999999999999</v>
      </c>
      <c r="L5324" s="646">
        <v>25.614999999999998</v>
      </c>
      <c r="M5324" s="646" t="s">
        <v>121</v>
      </c>
      <c r="N5324" s="657" t="s">
        <v>115</v>
      </c>
      <c r="O5324" s="646" t="s">
        <v>625</v>
      </c>
    </row>
    <row r="5325" spans="1:15">
      <c r="A5325" s="647">
        <v>5324</v>
      </c>
      <c r="B5325" s="647">
        <v>6300</v>
      </c>
      <c r="C5325" s="646" t="s">
        <v>196</v>
      </c>
      <c r="D5325" s="646">
        <v>150</v>
      </c>
      <c r="F5325" s="654" t="str">
        <f>IF(M5325="R",VLOOKUP(D5325,'Routes and Directions'!$A$2:$D$283,3,FALSE),VLOOKUP(D5325,'Routes and Directions'!$A$2:$D$283,4,FALSE))</f>
        <v>WB</v>
      </c>
      <c r="H5325" s="646">
        <v>23.585999999999999</v>
      </c>
      <c r="I5325" s="646">
        <v>34.398000000000003</v>
      </c>
      <c r="K5325" s="646">
        <v>25.614999999999998</v>
      </c>
      <c r="L5325" s="646">
        <v>36.427</v>
      </c>
      <c r="M5325" s="646" t="s">
        <v>121</v>
      </c>
      <c r="N5325" s="657" t="s">
        <v>115</v>
      </c>
      <c r="O5325" s="646" t="s">
        <v>625</v>
      </c>
    </row>
    <row r="5326" spans="1:15">
      <c r="A5326" s="647">
        <v>5325</v>
      </c>
      <c r="B5326" s="647">
        <v>100</v>
      </c>
      <c r="C5326" s="646" t="s">
        <v>169</v>
      </c>
      <c r="D5326" s="646">
        <v>151</v>
      </c>
      <c r="F5326" s="654" t="str">
        <f>IF(M5326="R",VLOOKUP(D5326,'Routes and Directions'!$A$2:$D$283,3,FALSE),VLOOKUP(D5326,'Routes and Directions'!$A$2:$D$283,4,FALSE))</f>
        <v>EB</v>
      </c>
      <c r="H5326" s="646">
        <v>0</v>
      </c>
      <c r="I5326" s="646">
        <v>5.62</v>
      </c>
      <c r="K5326" s="646">
        <v>0</v>
      </c>
      <c r="L5326" s="646">
        <v>5.62</v>
      </c>
      <c r="M5326" s="646" t="s">
        <v>118</v>
      </c>
      <c r="N5326" s="657" t="s">
        <v>115</v>
      </c>
      <c r="O5326" s="646" t="s">
        <v>626</v>
      </c>
    </row>
    <row r="5327" spans="1:15">
      <c r="A5327" s="647">
        <v>5326</v>
      </c>
      <c r="B5327" s="647">
        <v>920</v>
      </c>
      <c r="C5327" s="646" t="s">
        <v>169</v>
      </c>
      <c r="D5327" s="646">
        <v>151</v>
      </c>
      <c r="F5327" s="654" t="str">
        <f>IF(M5327="R",VLOOKUP(D5327,'Routes and Directions'!$A$2:$D$283,3,FALSE),VLOOKUP(D5327,'Routes and Directions'!$A$2:$D$283,4,FALSE))</f>
        <v>EB</v>
      </c>
      <c r="G5327" s="646" t="s">
        <v>118</v>
      </c>
      <c r="H5327" s="646">
        <v>5.62</v>
      </c>
      <c r="I5327" s="646">
        <v>5.9939999999999998</v>
      </c>
      <c r="J5327" s="646" t="s">
        <v>118</v>
      </c>
      <c r="K5327" s="646">
        <v>5.62</v>
      </c>
      <c r="L5327" s="646">
        <v>5.9939999999999998</v>
      </c>
      <c r="M5327" s="646" t="s">
        <v>118</v>
      </c>
      <c r="N5327" s="657" t="s">
        <v>118</v>
      </c>
      <c r="O5327" s="646" t="s">
        <v>626</v>
      </c>
    </row>
    <row r="5328" spans="1:15">
      <c r="A5328" s="647">
        <v>5327</v>
      </c>
      <c r="B5328" s="647">
        <v>1110</v>
      </c>
      <c r="C5328" s="646" t="s">
        <v>169</v>
      </c>
      <c r="D5328" s="646">
        <v>151</v>
      </c>
      <c r="F5328" s="654" t="str">
        <f>IF(M5328="R",VLOOKUP(D5328,'Routes and Directions'!$A$2:$D$283,3,FALSE),VLOOKUP(D5328,'Routes and Directions'!$A$2:$D$283,4,FALSE))</f>
        <v>EB</v>
      </c>
      <c r="H5328" s="646">
        <v>5.9930000000000003</v>
      </c>
      <c r="I5328" s="646">
        <v>6.8029999999999999</v>
      </c>
      <c r="K5328" s="646">
        <v>5.9939999999999998</v>
      </c>
      <c r="L5328" s="646">
        <v>6.8040000000000003</v>
      </c>
      <c r="M5328" s="646" t="s">
        <v>118</v>
      </c>
      <c r="N5328" s="657" t="s">
        <v>123</v>
      </c>
      <c r="O5328" s="646" t="s">
        <v>626</v>
      </c>
    </row>
    <row r="5329" spans="1:15">
      <c r="A5329" s="647">
        <v>5328</v>
      </c>
      <c r="B5329" s="647">
        <v>1700</v>
      </c>
      <c r="C5329" s="646" t="s">
        <v>169</v>
      </c>
      <c r="D5329" s="646">
        <v>151</v>
      </c>
      <c r="F5329" s="654" t="str">
        <f>IF(M5329="R",VLOOKUP(D5329,'Routes and Directions'!$A$2:$D$283,3,FALSE),VLOOKUP(D5329,'Routes and Directions'!$A$2:$D$283,4,FALSE))</f>
        <v>EB</v>
      </c>
      <c r="G5329" s="646" t="s">
        <v>118</v>
      </c>
      <c r="H5329" s="646">
        <v>6.8029999999999999</v>
      </c>
      <c r="I5329" s="646">
        <v>6.9240000000000004</v>
      </c>
      <c r="K5329" s="646">
        <v>6.8040000000000003</v>
      </c>
      <c r="L5329" s="646">
        <v>6.9249999999999998</v>
      </c>
      <c r="M5329" s="646" t="s">
        <v>118</v>
      </c>
      <c r="N5329" s="657" t="s">
        <v>123</v>
      </c>
      <c r="O5329" s="646" t="s">
        <v>626</v>
      </c>
    </row>
    <row r="5330" spans="1:15">
      <c r="A5330" s="647">
        <v>5329</v>
      </c>
      <c r="B5330" s="647">
        <v>100</v>
      </c>
      <c r="C5330" s="646" t="s">
        <v>169</v>
      </c>
      <c r="D5330" s="646">
        <v>151</v>
      </c>
      <c r="F5330" s="654" t="str">
        <f>IF(M5330="R",VLOOKUP(D5330,'Routes and Directions'!$A$2:$D$283,3,FALSE),VLOOKUP(D5330,'Routes and Directions'!$A$2:$D$283,4,FALSE))</f>
        <v>WB</v>
      </c>
      <c r="H5330" s="646">
        <v>0</v>
      </c>
      <c r="I5330" s="646">
        <v>5.62</v>
      </c>
      <c r="K5330" s="646">
        <v>0</v>
      </c>
      <c r="L5330" s="646">
        <v>5.62</v>
      </c>
      <c r="M5330" s="646" t="s">
        <v>121</v>
      </c>
      <c r="N5330" s="657" t="s">
        <v>115</v>
      </c>
      <c r="O5330" s="646" t="s">
        <v>627</v>
      </c>
    </row>
    <row r="5331" spans="1:15">
      <c r="A5331" s="647">
        <v>5330</v>
      </c>
      <c r="B5331" s="647">
        <v>1020</v>
      </c>
      <c r="C5331" s="646" t="s">
        <v>169</v>
      </c>
      <c r="D5331" s="646">
        <v>151</v>
      </c>
      <c r="F5331" s="654" t="str">
        <f>IF(M5331="R",VLOOKUP(D5331,'Routes and Directions'!$A$2:$D$283,3,FALSE),VLOOKUP(D5331,'Routes and Directions'!$A$2:$D$283,4,FALSE))</f>
        <v>WB</v>
      </c>
      <c r="G5331" s="646" t="s">
        <v>118</v>
      </c>
      <c r="H5331" s="646">
        <v>5.62</v>
      </c>
      <c r="I5331" s="646">
        <v>5.9930000000000003</v>
      </c>
      <c r="J5331" s="646" t="s">
        <v>121</v>
      </c>
      <c r="K5331" s="646">
        <v>5.62</v>
      </c>
      <c r="L5331" s="646">
        <v>5.9930000000000003</v>
      </c>
      <c r="M5331" s="646" t="s">
        <v>121</v>
      </c>
      <c r="N5331" s="657" t="s">
        <v>121</v>
      </c>
      <c r="O5331" s="646" t="s">
        <v>627</v>
      </c>
    </row>
    <row r="5332" spans="1:15">
      <c r="A5332" s="647">
        <v>5331</v>
      </c>
      <c r="B5332" s="647">
        <v>1110</v>
      </c>
      <c r="C5332" s="646" t="s">
        <v>169</v>
      </c>
      <c r="D5332" s="646">
        <v>151</v>
      </c>
      <c r="F5332" s="654" t="str">
        <f>IF(M5332="R",VLOOKUP(D5332,'Routes and Directions'!$A$2:$D$283,3,FALSE),VLOOKUP(D5332,'Routes and Directions'!$A$2:$D$283,4,FALSE))</f>
        <v>WB</v>
      </c>
      <c r="H5332" s="646">
        <v>5.9930000000000003</v>
      </c>
      <c r="I5332" s="646">
        <v>6.8029999999999999</v>
      </c>
      <c r="K5332" s="646">
        <v>5.9930000000000003</v>
      </c>
      <c r="L5332" s="646">
        <v>6.8029999999999999</v>
      </c>
      <c r="M5332" s="646" t="s">
        <v>121</v>
      </c>
      <c r="N5332" s="657" t="s">
        <v>123</v>
      </c>
      <c r="O5332" s="646" t="s">
        <v>627</v>
      </c>
    </row>
    <row r="5333" spans="1:15">
      <c r="A5333" s="647">
        <v>5332</v>
      </c>
      <c r="B5333" s="647">
        <v>1700</v>
      </c>
      <c r="C5333" s="646" t="s">
        <v>169</v>
      </c>
      <c r="D5333" s="646">
        <v>151</v>
      </c>
      <c r="F5333" s="654" t="str">
        <f>IF(M5333="R",VLOOKUP(D5333,'Routes and Directions'!$A$2:$D$283,3,FALSE),VLOOKUP(D5333,'Routes and Directions'!$A$2:$D$283,4,FALSE))</f>
        <v>WB</v>
      </c>
      <c r="G5333" s="646" t="s">
        <v>118</v>
      </c>
      <c r="H5333" s="646">
        <v>6.8029999999999999</v>
      </c>
      <c r="I5333" s="646">
        <v>6.9240000000000004</v>
      </c>
      <c r="K5333" s="646">
        <v>6.8029999999999999</v>
      </c>
      <c r="L5333" s="646">
        <v>6.9240000000000004</v>
      </c>
      <c r="M5333" s="646" t="s">
        <v>121</v>
      </c>
      <c r="N5333" s="657" t="s">
        <v>123</v>
      </c>
      <c r="O5333" s="646" t="s">
        <v>627</v>
      </c>
    </row>
    <row r="5334" spans="1:15">
      <c r="A5334" s="647">
        <v>5333</v>
      </c>
      <c r="B5334" s="647">
        <v>500</v>
      </c>
      <c r="C5334" s="646" t="s">
        <v>189</v>
      </c>
      <c r="D5334" s="646">
        <v>152</v>
      </c>
      <c r="F5334" s="654" t="str">
        <f>IF(M5334="R",VLOOKUP(D5334,'Routes and Directions'!$A$2:$D$283,3,FALSE),VLOOKUP(D5334,'Routes and Directions'!$A$2:$D$283,4,FALSE))</f>
        <v>EB</v>
      </c>
      <c r="G5334" s="646" t="s">
        <v>122</v>
      </c>
      <c r="H5334" s="646">
        <v>0.31</v>
      </c>
      <c r="I5334" s="646">
        <v>0.67600000000000005</v>
      </c>
      <c r="K5334" s="646">
        <v>0</v>
      </c>
      <c r="L5334" s="646">
        <v>0.36599999999999999</v>
      </c>
      <c r="M5334" s="646" t="s">
        <v>118</v>
      </c>
      <c r="N5334" s="657" t="s">
        <v>123</v>
      </c>
      <c r="O5334" s="646" t="s">
        <v>628</v>
      </c>
    </row>
    <row r="5335" spans="1:15">
      <c r="A5335" s="647">
        <v>5334</v>
      </c>
      <c r="B5335" s="647">
        <v>1400</v>
      </c>
      <c r="C5335" s="646" t="s">
        <v>189</v>
      </c>
      <c r="D5335" s="646">
        <v>152</v>
      </c>
      <c r="F5335" s="654" t="str">
        <f>IF(M5335="R",VLOOKUP(D5335,'Routes and Directions'!$A$2:$D$283,3,FALSE),VLOOKUP(D5335,'Routes and Directions'!$A$2:$D$283,4,FALSE))</f>
        <v>EB</v>
      </c>
      <c r="G5335" s="646" t="s">
        <v>122</v>
      </c>
      <c r="H5335" s="646">
        <v>1.1950000000000001</v>
      </c>
      <c r="I5335" s="646">
        <v>2.5030000000000001</v>
      </c>
      <c r="K5335" s="646">
        <v>0.36599999999999999</v>
      </c>
      <c r="L5335" s="646">
        <v>1.6739999999999999</v>
      </c>
      <c r="M5335" s="646" t="s">
        <v>118</v>
      </c>
      <c r="N5335" s="657" t="s">
        <v>123</v>
      </c>
      <c r="O5335" s="646" t="s">
        <v>628</v>
      </c>
    </row>
    <row r="5336" spans="1:15">
      <c r="A5336" s="647">
        <v>5335</v>
      </c>
      <c r="B5336" s="647">
        <v>1900</v>
      </c>
      <c r="C5336" s="646" t="s">
        <v>189</v>
      </c>
      <c r="D5336" s="646">
        <v>152</v>
      </c>
      <c r="F5336" s="654" t="str">
        <f>IF(M5336="R",VLOOKUP(D5336,'Routes and Directions'!$A$2:$D$283,3,FALSE),VLOOKUP(D5336,'Routes and Directions'!$A$2:$D$283,4,FALSE))</f>
        <v>EB</v>
      </c>
      <c r="G5336" s="646" t="s">
        <v>122</v>
      </c>
      <c r="H5336" s="646">
        <v>2.5030000000000001</v>
      </c>
      <c r="I5336" s="646">
        <v>2.9289999999999998</v>
      </c>
      <c r="K5336" s="646">
        <v>1.6739999999999999</v>
      </c>
      <c r="L5336" s="646">
        <v>2.1</v>
      </c>
      <c r="M5336" s="646" t="s">
        <v>118</v>
      </c>
      <c r="N5336" s="657" t="s">
        <v>115</v>
      </c>
      <c r="O5336" s="646" t="s">
        <v>628</v>
      </c>
    </row>
    <row r="5337" spans="1:15">
      <c r="A5337" s="647">
        <v>5336</v>
      </c>
      <c r="B5337" s="647">
        <v>2440</v>
      </c>
      <c r="C5337" s="646" t="s">
        <v>189</v>
      </c>
      <c r="D5337" s="646">
        <v>152</v>
      </c>
      <c r="F5337" s="654" t="str">
        <f>IF(M5337="R",VLOOKUP(D5337,'Routes and Directions'!$A$2:$D$283,3,FALSE),VLOOKUP(D5337,'Routes and Directions'!$A$2:$D$283,4,FALSE))</f>
        <v>EB</v>
      </c>
      <c r="G5337" s="646" t="s">
        <v>122</v>
      </c>
      <c r="H5337" s="646">
        <v>2.9289999999999998</v>
      </c>
      <c r="I5337" s="646">
        <v>3.2730000000000001</v>
      </c>
      <c r="J5337" s="646" t="s">
        <v>118</v>
      </c>
      <c r="K5337" s="646">
        <v>2.1</v>
      </c>
      <c r="L5337" s="646">
        <v>2.444</v>
      </c>
      <c r="M5337" s="646" t="s">
        <v>118</v>
      </c>
      <c r="N5337" s="657" t="s">
        <v>118</v>
      </c>
      <c r="O5337" s="646" t="s">
        <v>628</v>
      </c>
    </row>
    <row r="5338" spans="1:15">
      <c r="A5338" s="647">
        <v>5337</v>
      </c>
      <c r="B5338" s="647">
        <v>3140</v>
      </c>
      <c r="C5338" s="646" t="s">
        <v>189</v>
      </c>
      <c r="D5338" s="646">
        <v>152</v>
      </c>
      <c r="F5338" s="654" t="str">
        <f>IF(M5338="R",VLOOKUP(D5338,'Routes and Directions'!$A$2:$D$283,3,FALSE),VLOOKUP(D5338,'Routes and Directions'!$A$2:$D$283,4,FALSE))</f>
        <v>EB</v>
      </c>
      <c r="H5338" s="646">
        <v>0.25700000000000001</v>
      </c>
      <c r="I5338" s="646">
        <v>0.87</v>
      </c>
      <c r="K5338" s="646">
        <v>2.444</v>
      </c>
      <c r="L5338" s="646">
        <v>3.0569999999999999</v>
      </c>
      <c r="M5338" s="646" t="s">
        <v>118</v>
      </c>
      <c r="N5338" s="657" t="s">
        <v>115</v>
      </c>
      <c r="O5338" s="646" t="s">
        <v>628</v>
      </c>
    </row>
    <row r="5339" spans="1:15">
      <c r="A5339" s="647">
        <v>5338</v>
      </c>
      <c r="B5339" s="647">
        <v>3140</v>
      </c>
      <c r="C5339" s="646" t="s">
        <v>189</v>
      </c>
      <c r="D5339" s="646">
        <v>152</v>
      </c>
      <c r="F5339" s="654" t="str">
        <f>IF(M5339="R",VLOOKUP(D5339,'Routes and Directions'!$A$2:$D$283,3,FALSE),VLOOKUP(D5339,'Routes and Directions'!$A$2:$D$283,4,FALSE))</f>
        <v>EB</v>
      </c>
      <c r="H5339" s="646">
        <v>0.87</v>
      </c>
      <c r="I5339" s="646">
        <v>1.18</v>
      </c>
      <c r="K5339" s="646">
        <v>3.0569999999999999</v>
      </c>
      <c r="L5339" s="646">
        <v>3.367</v>
      </c>
      <c r="M5339" s="646" t="s">
        <v>118</v>
      </c>
      <c r="N5339" s="657" t="s">
        <v>123</v>
      </c>
      <c r="O5339" s="646" t="s">
        <v>628</v>
      </c>
    </row>
    <row r="5340" spans="1:15">
      <c r="A5340" s="647">
        <v>5339</v>
      </c>
      <c r="B5340" s="647">
        <v>3140</v>
      </c>
      <c r="C5340" s="646" t="s">
        <v>189</v>
      </c>
      <c r="D5340" s="646">
        <v>152</v>
      </c>
      <c r="F5340" s="654" t="str">
        <f>IF(M5340="R",VLOOKUP(D5340,'Routes and Directions'!$A$2:$D$283,3,FALSE),VLOOKUP(D5340,'Routes and Directions'!$A$2:$D$283,4,FALSE))</f>
        <v>EB</v>
      </c>
      <c r="H5340" s="646">
        <v>1.18</v>
      </c>
      <c r="I5340" s="646">
        <v>1.952</v>
      </c>
      <c r="K5340" s="646">
        <v>3.367</v>
      </c>
      <c r="L5340" s="646">
        <v>4.1390000000000002</v>
      </c>
      <c r="M5340" s="646" t="s">
        <v>118</v>
      </c>
      <c r="N5340" s="657" t="s">
        <v>115</v>
      </c>
      <c r="O5340" s="646" t="s">
        <v>628</v>
      </c>
    </row>
    <row r="5341" spans="1:15">
      <c r="A5341" s="647">
        <v>5340</v>
      </c>
      <c r="B5341" s="647">
        <v>3900</v>
      </c>
      <c r="C5341" s="646" t="s">
        <v>189</v>
      </c>
      <c r="D5341" s="646">
        <v>152</v>
      </c>
      <c r="F5341" s="654" t="str">
        <f>IF(M5341="R",VLOOKUP(D5341,'Routes and Directions'!$A$2:$D$283,3,FALSE),VLOOKUP(D5341,'Routes and Directions'!$A$2:$D$283,4,FALSE))</f>
        <v>EB</v>
      </c>
      <c r="G5341" s="646" t="s">
        <v>118</v>
      </c>
      <c r="H5341" s="646">
        <v>1.952</v>
      </c>
      <c r="I5341" s="646">
        <v>2.1890000000000001</v>
      </c>
      <c r="K5341" s="646">
        <v>4.1390000000000002</v>
      </c>
      <c r="L5341" s="646">
        <v>4.3760000000000003</v>
      </c>
      <c r="M5341" s="646" t="s">
        <v>118</v>
      </c>
      <c r="N5341" s="657" t="s">
        <v>115</v>
      </c>
      <c r="O5341" s="646" t="s">
        <v>628</v>
      </c>
    </row>
    <row r="5342" spans="1:15">
      <c r="A5342" s="647">
        <v>5341</v>
      </c>
      <c r="B5342" s="647">
        <v>4400</v>
      </c>
      <c r="C5342" s="646" t="s">
        <v>189</v>
      </c>
      <c r="D5342" s="646">
        <v>152</v>
      </c>
      <c r="F5342" s="654" t="str">
        <f>IF(M5342="R",VLOOKUP(D5342,'Routes and Directions'!$A$2:$D$283,3,FALSE),VLOOKUP(D5342,'Routes and Directions'!$A$2:$D$283,4,FALSE))</f>
        <v>EB</v>
      </c>
      <c r="H5342" s="646">
        <v>2.1920000000000002</v>
      </c>
      <c r="I5342" s="646">
        <v>8.2899999999999991</v>
      </c>
      <c r="K5342" s="646">
        <v>4.3760000000000003</v>
      </c>
      <c r="L5342" s="646">
        <v>10.474</v>
      </c>
      <c r="M5342" s="646" t="s">
        <v>118</v>
      </c>
      <c r="N5342" s="657" t="s">
        <v>115</v>
      </c>
      <c r="O5342" s="646" t="s">
        <v>628</v>
      </c>
    </row>
    <row r="5343" spans="1:15">
      <c r="A5343" s="647">
        <v>5342</v>
      </c>
      <c r="B5343" s="647">
        <v>5300</v>
      </c>
      <c r="C5343" s="646" t="s">
        <v>188</v>
      </c>
      <c r="D5343" s="646">
        <v>152</v>
      </c>
      <c r="F5343" s="654" t="str">
        <f>IF(M5343="R",VLOOKUP(D5343,'Routes and Directions'!$A$2:$D$283,3,FALSE),VLOOKUP(D5343,'Routes and Directions'!$A$2:$D$283,4,FALSE))</f>
        <v>EB</v>
      </c>
      <c r="H5343" s="646">
        <v>0</v>
      </c>
      <c r="I5343" s="646">
        <v>4.4039999999999999</v>
      </c>
      <c r="K5343" s="646">
        <v>10.474</v>
      </c>
      <c r="L5343" s="646">
        <v>14.878</v>
      </c>
      <c r="M5343" s="646" t="s">
        <v>118</v>
      </c>
      <c r="N5343" s="657" t="s">
        <v>115</v>
      </c>
      <c r="O5343" s="646" t="s">
        <v>628</v>
      </c>
    </row>
    <row r="5344" spans="1:15">
      <c r="A5344" s="647">
        <v>5343</v>
      </c>
      <c r="B5344" s="647">
        <v>5470</v>
      </c>
      <c r="C5344" s="646" t="s">
        <v>188</v>
      </c>
      <c r="D5344" s="646">
        <v>152</v>
      </c>
      <c r="F5344" s="654" t="str">
        <f>IF(M5344="R",VLOOKUP(D5344,'Routes and Directions'!$A$2:$D$283,3,FALSE),VLOOKUP(D5344,'Routes and Directions'!$A$2:$D$283,4,FALSE))</f>
        <v>EB</v>
      </c>
      <c r="G5344" s="646" t="s">
        <v>118</v>
      </c>
      <c r="H5344" s="646">
        <v>4.4039999999999999</v>
      </c>
      <c r="I5344" s="646">
        <v>4.9969999999999999</v>
      </c>
      <c r="K5344" s="646">
        <v>14.878</v>
      </c>
      <c r="L5344" s="646">
        <v>15.471</v>
      </c>
      <c r="M5344" s="646" t="s">
        <v>118</v>
      </c>
      <c r="N5344" s="657" t="s">
        <v>115</v>
      </c>
      <c r="O5344" s="646" t="s">
        <v>628</v>
      </c>
    </row>
    <row r="5345" spans="1:15">
      <c r="A5345" s="647">
        <v>5344</v>
      </c>
      <c r="B5345" s="647">
        <v>5580</v>
      </c>
      <c r="C5345" s="646" t="s">
        <v>188</v>
      </c>
      <c r="D5345" s="646">
        <v>152</v>
      </c>
      <c r="F5345" s="654" t="str">
        <f>IF(M5345="R",VLOOKUP(D5345,'Routes and Directions'!$A$2:$D$283,3,FALSE),VLOOKUP(D5345,'Routes and Directions'!$A$2:$D$283,4,FALSE))</f>
        <v>EB</v>
      </c>
      <c r="H5345" s="646">
        <v>4.9969999999999999</v>
      </c>
      <c r="I5345" s="646">
        <v>8.2230000000000008</v>
      </c>
      <c r="K5345" s="646">
        <v>15.471</v>
      </c>
      <c r="L5345" s="646">
        <v>18.696999999999999</v>
      </c>
      <c r="M5345" s="646" t="s">
        <v>118</v>
      </c>
      <c r="N5345" s="657" t="s">
        <v>115</v>
      </c>
      <c r="O5345" s="646" t="s">
        <v>628</v>
      </c>
    </row>
    <row r="5346" spans="1:15">
      <c r="A5346" s="647">
        <v>5345</v>
      </c>
      <c r="B5346" s="647">
        <v>5580</v>
      </c>
      <c r="C5346" s="646" t="s">
        <v>188</v>
      </c>
      <c r="D5346" s="646">
        <v>152</v>
      </c>
      <c r="F5346" s="654" t="str">
        <f>IF(M5346="R",VLOOKUP(D5346,'Routes and Directions'!$A$2:$D$283,3,FALSE),VLOOKUP(D5346,'Routes and Directions'!$A$2:$D$283,4,FALSE))</f>
        <v>EB</v>
      </c>
      <c r="H5346" s="646">
        <v>8.2230000000000008</v>
      </c>
      <c r="I5346" s="646">
        <v>9.17</v>
      </c>
      <c r="K5346" s="646">
        <v>18.696999999999999</v>
      </c>
      <c r="L5346" s="646">
        <v>19.643999999999998</v>
      </c>
      <c r="M5346" s="646" t="s">
        <v>118</v>
      </c>
      <c r="N5346" s="657" t="s">
        <v>123</v>
      </c>
      <c r="O5346" s="646" t="s">
        <v>628</v>
      </c>
    </row>
    <row r="5347" spans="1:15">
      <c r="A5347" s="647">
        <v>5346</v>
      </c>
      <c r="B5347" s="647">
        <v>5580</v>
      </c>
      <c r="C5347" s="646" t="s">
        <v>188</v>
      </c>
      <c r="D5347" s="646">
        <v>152</v>
      </c>
      <c r="F5347" s="654" t="str">
        <f>IF(M5347="R",VLOOKUP(D5347,'Routes and Directions'!$A$2:$D$283,3,FALSE),VLOOKUP(D5347,'Routes and Directions'!$A$2:$D$283,4,FALSE))</f>
        <v>EB</v>
      </c>
      <c r="H5347" s="646">
        <v>9.17</v>
      </c>
      <c r="I5347" s="646">
        <v>9.43</v>
      </c>
      <c r="K5347" s="646">
        <v>19.643999999999998</v>
      </c>
      <c r="L5347" s="646">
        <v>19.904</v>
      </c>
      <c r="M5347" s="646" t="s">
        <v>118</v>
      </c>
      <c r="N5347" s="657" t="s">
        <v>115</v>
      </c>
      <c r="O5347" s="646" t="s">
        <v>628</v>
      </c>
    </row>
    <row r="5348" spans="1:15">
      <c r="A5348" s="647">
        <v>5347</v>
      </c>
      <c r="B5348" s="647">
        <v>7500</v>
      </c>
      <c r="C5348" s="646" t="s">
        <v>188</v>
      </c>
      <c r="D5348" s="646">
        <v>152</v>
      </c>
      <c r="F5348" s="654" t="str">
        <f>IF(M5348="R",VLOOKUP(D5348,'Routes and Directions'!$A$2:$D$283,3,FALSE),VLOOKUP(D5348,'Routes and Directions'!$A$2:$D$283,4,FALSE))</f>
        <v>EB</v>
      </c>
      <c r="G5348" s="646" t="s">
        <v>119</v>
      </c>
      <c r="H5348" s="646">
        <v>9.43</v>
      </c>
      <c r="I5348" s="646">
        <v>10.276999999999999</v>
      </c>
      <c r="K5348" s="646">
        <v>19.904</v>
      </c>
      <c r="L5348" s="646">
        <v>20.751000000000001</v>
      </c>
      <c r="M5348" s="646" t="s">
        <v>118</v>
      </c>
      <c r="N5348" s="657" t="s">
        <v>123</v>
      </c>
      <c r="O5348" s="646" t="s">
        <v>628</v>
      </c>
    </row>
    <row r="5349" spans="1:15">
      <c r="A5349" s="647">
        <v>5348</v>
      </c>
      <c r="B5349" s="647">
        <v>8500</v>
      </c>
      <c r="C5349" s="646" t="s">
        <v>188</v>
      </c>
      <c r="D5349" s="646">
        <v>152</v>
      </c>
      <c r="F5349" s="654" t="str">
        <f>IF(M5349="R",VLOOKUP(D5349,'Routes and Directions'!$A$2:$D$283,3,FALSE),VLOOKUP(D5349,'Routes and Directions'!$A$2:$D$283,4,FALSE))</f>
        <v>EB</v>
      </c>
      <c r="G5349" s="646" t="s">
        <v>118</v>
      </c>
      <c r="H5349" s="646">
        <v>9.9139999999999997</v>
      </c>
      <c r="I5349" s="646">
        <v>10.222</v>
      </c>
      <c r="K5349" s="646">
        <v>20.751000000000001</v>
      </c>
      <c r="L5349" s="646">
        <v>21.059000000000001</v>
      </c>
      <c r="M5349" s="646" t="s">
        <v>118</v>
      </c>
      <c r="N5349" s="657" t="s">
        <v>115</v>
      </c>
      <c r="O5349" s="646" t="s">
        <v>628</v>
      </c>
    </row>
    <row r="5350" spans="1:15">
      <c r="A5350" s="647">
        <v>5349</v>
      </c>
      <c r="B5350" s="647">
        <v>8600</v>
      </c>
      <c r="C5350" s="646" t="s">
        <v>188</v>
      </c>
      <c r="D5350" s="646">
        <v>152</v>
      </c>
      <c r="F5350" s="654" t="str">
        <f>IF(M5350="R",VLOOKUP(D5350,'Routes and Directions'!$A$2:$D$283,3,FALSE),VLOOKUP(D5350,'Routes and Directions'!$A$2:$D$283,4,FALSE))</f>
        <v>EB</v>
      </c>
      <c r="H5350" s="646">
        <v>10.34</v>
      </c>
      <c r="I5350" s="646">
        <v>10.913</v>
      </c>
      <c r="K5350" s="646">
        <v>21.059000000000001</v>
      </c>
      <c r="L5350" s="646">
        <v>21.632000000000001</v>
      </c>
      <c r="M5350" s="646" t="s">
        <v>118</v>
      </c>
      <c r="N5350" s="657" t="s">
        <v>115</v>
      </c>
      <c r="O5350" s="646" t="s">
        <v>628</v>
      </c>
    </row>
    <row r="5351" spans="1:15">
      <c r="A5351" s="647">
        <v>5350</v>
      </c>
      <c r="B5351" s="647">
        <v>8600</v>
      </c>
      <c r="C5351" s="646" t="s">
        <v>188</v>
      </c>
      <c r="D5351" s="646">
        <v>152</v>
      </c>
      <c r="F5351" s="654" t="str">
        <f>IF(M5351="R",VLOOKUP(D5351,'Routes and Directions'!$A$2:$D$283,3,FALSE),VLOOKUP(D5351,'Routes and Directions'!$A$2:$D$283,4,FALSE))</f>
        <v>EB</v>
      </c>
      <c r="H5351" s="646">
        <v>10.913</v>
      </c>
      <c r="I5351" s="646">
        <v>11.09</v>
      </c>
      <c r="K5351" s="646">
        <v>21.632000000000001</v>
      </c>
      <c r="L5351" s="646">
        <v>21.809000000000001</v>
      </c>
      <c r="M5351" s="646" t="s">
        <v>118</v>
      </c>
      <c r="N5351" s="657" t="s">
        <v>123</v>
      </c>
      <c r="O5351" s="646" t="s">
        <v>628</v>
      </c>
    </row>
    <row r="5352" spans="1:15">
      <c r="A5352" s="647">
        <v>5351</v>
      </c>
      <c r="B5352" s="647">
        <v>8600</v>
      </c>
      <c r="C5352" s="646" t="s">
        <v>188</v>
      </c>
      <c r="D5352" s="646">
        <v>152</v>
      </c>
      <c r="F5352" s="654" t="str">
        <f>IF(M5352="R",VLOOKUP(D5352,'Routes and Directions'!$A$2:$D$283,3,FALSE),VLOOKUP(D5352,'Routes and Directions'!$A$2:$D$283,4,FALSE))</f>
        <v>EB</v>
      </c>
      <c r="H5352" s="646">
        <v>11.09</v>
      </c>
      <c r="I5352" s="646">
        <v>16.245999999999999</v>
      </c>
      <c r="K5352" s="646">
        <v>21.809000000000001</v>
      </c>
      <c r="L5352" s="646">
        <v>26.965</v>
      </c>
      <c r="M5352" s="646" t="s">
        <v>118</v>
      </c>
      <c r="N5352" s="657" t="s">
        <v>115</v>
      </c>
      <c r="O5352" s="646" t="s">
        <v>628</v>
      </c>
    </row>
    <row r="5353" spans="1:15">
      <c r="A5353" s="647">
        <v>5352</v>
      </c>
      <c r="B5353" s="647">
        <v>11600</v>
      </c>
      <c r="C5353" s="646" t="s">
        <v>188</v>
      </c>
      <c r="D5353" s="646">
        <v>152</v>
      </c>
      <c r="F5353" s="654" t="str">
        <f>IF(M5353="R",VLOOKUP(D5353,'Routes and Directions'!$A$2:$D$283,3,FALSE),VLOOKUP(D5353,'Routes and Directions'!$A$2:$D$283,4,FALSE))</f>
        <v>EB</v>
      </c>
      <c r="G5353" s="646" t="s">
        <v>118</v>
      </c>
      <c r="H5353" s="646">
        <v>16.245999999999999</v>
      </c>
      <c r="I5353" s="646">
        <v>19.738</v>
      </c>
      <c r="K5353" s="646">
        <v>26.965</v>
      </c>
      <c r="L5353" s="646">
        <v>30.457000000000001</v>
      </c>
      <c r="M5353" s="646" t="s">
        <v>118</v>
      </c>
      <c r="N5353" s="657" t="s">
        <v>115</v>
      </c>
      <c r="O5353" s="646" t="s">
        <v>628</v>
      </c>
    </row>
    <row r="5354" spans="1:15">
      <c r="A5354" s="647">
        <v>5353</v>
      </c>
      <c r="B5354" s="647">
        <v>11900</v>
      </c>
      <c r="C5354" s="646" t="s">
        <v>188</v>
      </c>
      <c r="D5354" s="646">
        <v>152</v>
      </c>
      <c r="F5354" s="654" t="str">
        <f>IF(M5354="R",VLOOKUP(D5354,'Routes and Directions'!$A$2:$D$283,3,FALSE),VLOOKUP(D5354,'Routes and Directions'!$A$2:$D$283,4,FALSE))</f>
        <v>EB</v>
      </c>
      <c r="H5354" s="646">
        <v>19.748000000000001</v>
      </c>
      <c r="I5354" s="646">
        <v>21.972999999999999</v>
      </c>
      <c r="K5354" s="646">
        <v>30.457000000000001</v>
      </c>
      <c r="L5354" s="646">
        <v>32.682000000000002</v>
      </c>
      <c r="M5354" s="646" t="s">
        <v>118</v>
      </c>
      <c r="N5354" s="657" t="s">
        <v>115</v>
      </c>
      <c r="O5354" s="646" t="s">
        <v>628</v>
      </c>
    </row>
    <row r="5355" spans="1:15">
      <c r="A5355" s="647">
        <v>5354</v>
      </c>
      <c r="B5355" s="647">
        <v>12200</v>
      </c>
      <c r="C5355" s="646" t="s">
        <v>188</v>
      </c>
      <c r="D5355" s="646">
        <v>152</v>
      </c>
      <c r="F5355" s="654" t="str">
        <f>IF(M5355="R",VLOOKUP(D5355,'Routes and Directions'!$A$2:$D$283,3,FALSE),VLOOKUP(D5355,'Routes and Directions'!$A$2:$D$283,4,FALSE))</f>
        <v>EB</v>
      </c>
      <c r="G5355" s="646" t="s">
        <v>118</v>
      </c>
      <c r="H5355" s="646">
        <v>21.908000000000001</v>
      </c>
      <c r="I5355" s="646">
        <v>21.922999999999998</v>
      </c>
      <c r="K5355" s="646">
        <v>32.682000000000002</v>
      </c>
      <c r="L5355" s="646">
        <v>32.697000000000003</v>
      </c>
      <c r="M5355" s="646" t="s">
        <v>118</v>
      </c>
      <c r="N5355" s="657" t="s">
        <v>115</v>
      </c>
      <c r="O5355" s="646" t="s">
        <v>628</v>
      </c>
    </row>
    <row r="5356" spans="1:15">
      <c r="A5356" s="647">
        <v>5355</v>
      </c>
      <c r="B5356" s="647">
        <v>12200</v>
      </c>
      <c r="C5356" s="646" t="s">
        <v>188</v>
      </c>
      <c r="D5356" s="646">
        <v>152</v>
      </c>
      <c r="F5356" s="654" t="str">
        <f>IF(M5356="R",VLOOKUP(D5356,'Routes and Directions'!$A$2:$D$283,3,FALSE),VLOOKUP(D5356,'Routes and Directions'!$A$2:$D$283,4,FALSE))</f>
        <v>EB</v>
      </c>
      <c r="G5356" s="646" t="s">
        <v>118</v>
      </c>
      <c r="H5356" s="646">
        <v>21.922999999999998</v>
      </c>
      <c r="I5356" s="646">
        <v>30.308</v>
      </c>
      <c r="K5356" s="646">
        <v>32.697000000000003</v>
      </c>
      <c r="L5356" s="646">
        <v>41.082000000000001</v>
      </c>
      <c r="M5356" s="646" t="s">
        <v>118</v>
      </c>
      <c r="N5356" s="657" t="s">
        <v>123</v>
      </c>
      <c r="O5356" s="646" t="s">
        <v>628</v>
      </c>
    </row>
    <row r="5357" spans="1:15">
      <c r="A5357" s="647">
        <v>5356</v>
      </c>
      <c r="B5357" s="647">
        <v>13190</v>
      </c>
      <c r="C5357" s="646" t="s">
        <v>188</v>
      </c>
      <c r="D5357" s="646">
        <v>152</v>
      </c>
      <c r="F5357" s="654" t="str">
        <f>IF(M5357="R",VLOOKUP(D5357,'Routes and Directions'!$A$2:$D$283,3,FALSE),VLOOKUP(D5357,'Routes and Directions'!$A$2:$D$283,4,FALSE))</f>
        <v>EB</v>
      </c>
      <c r="H5357" s="646">
        <v>30.308</v>
      </c>
      <c r="I5357" s="646">
        <v>34.396999999999998</v>
      </c>
      <c r="K5357" s="646">
        <v>41.082000000000001</v>
      </c>
      <c r="L5357" s="646">
        <v>45.170999999999999</v>
      </c>
      <c r="M5357" s="646" t="s">
        <v>118</v>
      </c>
      <c r="N5357" s="657" t="s">
        <v>123</v>
      </c>
      <c r="O5357" s="646" t="s">
        <v>628</v>
      </c>
    </row>
    <row r="5358" spans="1:15">
      <c r="A5358" s="647">
        <v>5357</v>
      </c>
      <c r="B5358" s="647">
        <v>14100</v>
      </c>
      <c r="C5358" s="646" t="s">
        <v>188</v>
      </c>
      <c r="D5358" s="646">
        <v>152</v>
      </c>
      <c r="F5358" s="654" t="str">
        <f>IF(M5358="R",VLOOKUP(D5358,'Routes and Directions'!$A$2:$D$283,3,FALSE),VLOOKUP(D5358,'Routes and Directions'!$A$2:$D$283,4,FALSE))</f>
        <v>EB</v>
      </c>
      <c r="G5358" s="646" t="s">
        <v>118</v>
      </c>
      <c r="H5358" s="646">
        <v>34.396999999999998</v>
      </c>
      <c r="I5358" s="646">
        <v>35.161000000000001</v>
      </c>
      <c r="K5358" s="646">
        <v>45.170999999999999</v>
      </c>
      <c r="L5358" s="646">
        <v>45.935000000000002</v>
      </c>
      <c r="M5358" s="646" t="s">
        <v>118</v>
      </c>
      <c r="N5358" s="657" t="s">
        <v>123</v>
      </c>
      <c r="O5358" s="646" t="s">
        <v>628</v>
      </c>
    </row>
    <row r="5359" spans="1:15">
      <c r="A5359" s="647">
        <v>5358</v>
      </c>
      <c r="B5359" s="647">
        <v>14600</v>
      </c>
      <c r="C5359" s="646" t="s">
        <v>212</v>
      </c>
      <c r="D5359" s="646">
        <v>152</v>
      </c>
      <c r="F5359" s="654" t="str">
        <f>IF(M5359="R",VLOOKUP(D5359,'Routes and Directions'!$A$2:$D$283,3,FALSE),VLOOKUP(D5359,'Routes and Directions'!$A$2:$D$283,4,FALSE))</f>
        <v>EB</v>
      </c>
      <c r="G5359" s="646" t="s">
        <v>118</v>
      </c>
      <c r="H5359" s="646">
        <v>0</v>
      </c>
      <c r="I5359" s="646">
        <v>13.244</v>
      </c>
      <c r="K5359" s="646">
        <v>45.935000000000002</v>
      </c>
      <c r="L5359" s="646">
        <v>59.179000000000002</v>
      </c>
      <c r="M5359" s="646" t="s">
        <v>118</v>
      </c>
      <c r="N5359" s="657" t="s">
        <v>123</v>
      </c>
      <c r="O5359" s="646" t="s">
        <v>628</v>
      </c>
    </row>
    <row r="5360" spans="1:15">
      <c r="A5360" s="647">
        <v>5359</v>
      </c>
      <c r="B5360" s="647">
        <v>15500</v>
      </c>
      <c r="C5360" s="646" t="s">
        <v>212</v>
      </c>
      <c r="D5360" s="646">
        <v>152</v>
      </c>
      <c r="F5360" s="654" t="str">
        <f>IF(M5360="R",VLOOKUP(D5360,'Routes and Directions'!$A$2:$D$283,3,FALSE),VLOOKUP(D5360,'Routes and Directions'!$A$2:$D$283,4,FALSE))</f>
        <v>EB</v>
      </c>
      <c r="H5360" s="646">
        <v>11.27</v>
      </c>
      <c r="I5360" s="646">
        <v>18.393999999999998</v>
      </c>
      <c r="K5360" s="646">
        <v>59.179000000000002</v>
      </c>
      <c r="L5360" s="646">
        <v>66.302999999999997</v>
      </c>
      <c r="M5360" s="646" t="s">
        <v>118</v>
      </c>
      <c r="N5360" s="657" t="s">
        <v>123</v>
      </c>
      <c r="O5360" s="646" t="s">
        <v>628</v>
      </c>
    </row>
    <row r="5361" spans="1:15">
      <c r="A5361" s="647">
        <v>5360</v>
      </c>
      <c r="B5361" s="647">
        <v>15500</v>
      </c>
      <c r="C5361" s="646" t="s">
        <v>212</v>
      </c>
      <c r="D5361" s="646">
        <v>152</v>
      </c>
      <c r="F5361" s="654" t="str">
        <f>IF(M5361="R",VLOOKUP(D5361,'Routes and Directions'!$A$2:$D$283,3,FALSE),VLOOKUP(D5361,'Routes and Directions'!$A$2:$D$283,4,FALSE))</f>
        <v>EB</v>
      </c>
      <c r="H5361" s="646">
        <v>18.393999999999998</v>
      </c>
      <c r="I5361" s="646">
        <v>18.584</v>
      </c>
      <c r="K5361" s="646">
        <v>66.302999999999997</v>
      </c>
      <c r="L5361" s="646">
        <v>66.492999999999995</v>
      </c>
      <c r="M5361" s="646" t="s">
        <v>118</v>
      </c>
      <c r="N5361" s="657" t="s">
        <v>115</v>
      </c>
      <c r="O5361" s="646" t="s">
        <v>628</v>
      </c>
    </row>
    <row r="5362" spans="1:15">
      <c r="A5362" s="647">
        <v>5361</v>
      </c>
      <c r="B5362" s="647">
        <v>15500</v>
      </c>
      <c r="C5362" s="646" t="s">
        <v>212</v>
      </c>
      <c r="D5362" s="646">
        <v>152</v>
      </c>
      <c r="F5362" s="654" t="str">
        <f>IF(M5362="R",VLOOKUP(D5362,'Routes and Directions'!$A$2:$D$283,3,FALSE),VLOOKUP(D5362,'Routes and Directions'!$A$2:$D$283,4,FALSE))</f>
        <v>EB</v>
      </c>
      <c r="H5362" s="646">
        <v>18.584</v>
      </c>
      <c r="I5362" s="646">
        <v>21.271999999999998</v>
      </c>
      <c r="K5362" s="646">
        <v>66.492999999999995</v>
      </c>
      <c r="L5362" s="646">
        <v>69.180999999999997</v>
      </c>
      <c r="M5362" s="646" t="s">
        <v>118</v>
      </c>
      <c r="N5362" s="657" t="s">
        <v>123</v>
      </c>
      <c r="O5362" s="646" t="s">
        <v>628</v>
      </c>
    </row>
    <row r="5363" spans="1:15">
      <c r="A5363" s="647">
        <v>5362</v>
      </c>
      <c r="B5363" s="647">
        <v>15500</v>
      </c>
      <c r="C5363" s="646" t="s">
        <v>212</v>
      </c>
      <c r="D5363" s="646">
        <v>152</v>
      </c>
      <c r="F5363" s="654" t="str">
        <f>IF(M5363="R",VLOOKUP(D5363,'Routes and Directions'!$A$2:$D$283,3,FALSE),VLOOKUP(D5363,'Routes and Directions'!$A$2:$D$283,4,FALSE))</f>
        <v>EB</v>
      </c>
      <c r="H5363" s="646">
        <v>21.271999999999998</v>
      </c>
      <c r="I5363" s="646">
        <v>21.28</v>
      </c>
      <c r="K5363" s="646">
        <v>69.180999999999997</v>
      </c>
      <c r="L5363" s="646">
        <v>69.188999999999993</v>
      </c>
      <c r="M5363" s="646" t="s">
        <v>118</v>
      </c>
      <c r="N5363" s="657" t="s">
        <v>115</v>
      </c>
      <c r="O5363" s="646" t="s">
        <v>628</v>
      </c>
    </row>
    <row r="5364" spans="1:15">
      <c r="A5364" s="647">
        <v>5363</v>
      </c>
      <c r="B5364" s="647">
        <v>15500</v>
      </c>
      <c r="C5364" s="646" t="s">
        <v>212</v>
      </c>
      <c r="D5364" s="646">
        <v>152</v>
      </c>
      <c r="F5364" s="654" t="str">
        <f>IF(M5364="R",VLOOKUP(D5364,'Routes and Directions'!$A$2:$D$283,3,FALSE),VLOOKUP(D5364,'Routes and Directions'!$A$2:$D$283,4,FALSE))</f>
        <v>EB</v>
      </c>
      <c r="H5364" s="646">
        <v>21.28</v>
      </c>
      <c r="I5364" s="646">
        <v>31.484999999999999</v>
      </c>
      <c r="K5364" s="646">
        <v>69.188999999999993</v>
      </c>
      <c r="L5364" s="646">
        <v>79.394000000000005</v>
      </c>
      <c r="M5364" s="646" t="s">
        <v>118</v>
      </c>
      <c r="N5364" s="657" t="s">
        <v>123</v>
      </c>
      <c r="O5364" s="646" t="s">
        <v>628</v>
      </c>
    </row>
    <row r="5365" spans="1:15">
      <c r="A5365" s="647">
        <v>5364</v>
      </c>
      <c r="B5365" s="647">
        <v>22100</v>
      </c>
      <c r="C5365" s="646" t="s">
        <v>212</v>
      </c>
      <c r="D5365" s="646">
        <v>152</v>
      </c>
      <c r="F5365" s="654" t="str">
        <f>IF(M5365="R",VLOOKUP(D5365,'Routes and Directions'!$A$2:$D$283,3,FALSE),VLOOKUP(D5365,'Routes and Directions'!$A$2:$D$283,4,FALSE))</f>
        <v>EB</v>
      </c>
      <c r="G5365" s="646" t="s">
        <v>118</v>
      </c>
      <c r="H5365" s="646">
        <v>31.484999999999999</v>
      </c>
      <c r="I5365" s="646">
        <v>40.218000000000004</v>
      </c>
      <c r="K5365" s="646">
        <v>79.394000000000005</v>
      </c>
      <c r="L5365" s="646">
        <v>88.126999999999995</v>
      </c>
      <c r="M5365" s="646" t="s">
        <v>118</v>
      </c>
      <c r="N5365" s="657" t="s">
        <v>123</v>
      </c>
      <c r="O5365" s="646" t="s">
        <v>628</v>
      </c>
    </row>
    <row r="5366" spans="1:15">
      <c r="A5366" s="647">
        <v>5365</v>
      </c>
      <c r="B5366" s="647">
        <v>26400</v>
      </c>
      <c r="C5366" s="646" t="s">
        <v>212</v>
      </c>
      <c r="D5366" s="646">
        <v>152</v>
      </c>
      <c r="F5366" s="654" t="str">
        <f>IF(M5366="R",VLOOKUP(D5366,'Routes and Directions'!$A$2:$D$283,3,FALSE),VLOOKUP(D5366,'Routes and Directions'!$A$2:$D$283,4,FALSE))</f>
        <v>EB</v>
      </c>
      <c r="G5366" s="646" t="s">
        <v>118</v>
      </c>
      <c r="H5366" s="646">
        <v>40.279000000000003</v>
      </c>
      <c r="I5366" s="646">
        <v>40.948999999999998</v>
      </c>
      <c r="K5366" s="646">
        <v>88.126999999999995</v>
      </c>
      <c r="L5366" s="646">
        <v>88.796999999999997</v>
      </c>
      <c r="M5366" s="646" t="s">
        <v>118</v>
      </c>
      <c r="N5366" s="657" t="s">
        <v>123</v>
      </c>
      <c r="O5366" s="646" t="s">
        <v>628</v>
      </c>
    </row>
    <row r="5367" spans="1:15">
      <c r="A5367" s="647">
        <v>5366</v>
      </c>
      <c r="B5367" s="647">
        <v>26800</v>
      </c>
      <c r="C5367" s="646" t="s">
        <v>200</v>
      </c>
      <c r="D5367" s="646">
        <v>152</v>
      </c>
      <c r="F5367" s="654" t="str">
        <f>IF(M5367="R",VLOOKUP(D5367,'Routes and Directions'!$A$2:$D$283,3,FALSE),VLOOKUP(D5367,'Routes and Directions'!$A$2:$D$283,4,FALSE))</f>
        <v>EB</v>
      </c>
      <c r="G5367" s="646" t="s">
        <v>118</v>
      </c>
      <c r="H5367" s="646">
        <v>0</v>
      </c>
      <c r="I5367" s="646">
        <v>0.34599999999999997</v>
      </c>
      <c r="K5367" s="646">
        <v>88.796999999999997</v>
      </c>
      <c r="L5367" s="646">
        <v>89.143000000000001</v>
      </c>
      <c r="M5367" s="646" t="s">
        <v>118</v>
      </c>
      <c r="N5367" s="657" t="s">
        <v>123</v>
      </c>
      <c r="O5367" s="646" t="s">
        <v>628</v>
      </c>
    </row>
    <row r="5368" spans="1:15">
      <c r="A5368" s="647">
        <v>5367</v>
      </c>
      <c r="B5368" s="647">
        <v>27100</v>
      </c>
      <c r="C5368" s="646" t="s">
        <v>200</v>
      </c>
      <c r="D5368" s="646">
        <v>152</v>
      </c>
      <c r="F5368" s="654" t="str">
        <f>IF(M5368="R",VLOOKUP(D5368,'Routes and Directions'!$A$2:$D$283,3,FALSE),VLOOKUP(D5368,'Routes and Directions'!$A$2:$D$283,4,FALSE))</f>
        <v>EB</v>
      </c>
      <c r="H5368" s="646">
        <v>0.34599999999999997</v>
      </c>
      <c r="I5368" s="646">
        <v>15.634</v>
      </c>
      <c r="K5368" s="646">
        <v>89.143000000000001</v>
      </c>
      <c r="L5368" s="646">
        <v>104.431</v>
      </c>
      <c r="M5368" s="646" t="s">
        <v>118</v>
      </c>
      <c r="N5368" s="657" t="s">
        <v>123</v>
      </c>
      <c r="O5368" s="646" t="s">
        <v>628</v>
      </c>
    </row>
    <row r="5369" spans="1:15">
      <c r="A5369" s="647">
        <v>5368</v>
      </c>
      <c r="B5369" s="647">
        <v>500</v>
      </c>
      <c r="C5369" s="646" t="s">
        <v>189</v>
      </c>
      <c r="D5369" s="646">
        <v>152</v>
      </c>
      <c r="F5369" s="654" t="str">
        <f>IF(M5369="R",VLOOKUP(D5369,'Routes and Directions'!$A$2:$D$283,3,FALSE),VLOOKUP(D5369,'Routes and Directions'!$A$2:$D$283,4,FALSE))</f>
        <v>WB</v>
      </c>
      <c r="G5369" s="646" t="s">
        <v>122</v>
      </c>
      <c r="H5369" s="646">
        <v>0.31</v>
      </c>
      <c r="I5369" s="646">
        <v>0.67600000000000005</v>
      </c>
      <c r="K5369" s="646">
        <v>0</v>
      </c>
      <c r="L5369" s="646">
        <v>0.36599999999999999</v>
      </c>
      <c r="M5369" s="646" t="s">
        <v>121</v>
      </c>
      <c r="N5369" s="657" t="s">
        <v>123</v>
      </c>
      <c r="O5369" s="646" t="s">
        <v>629</v>
      </c>
    </row>
    <row r="5370" spans="1:15">
      <c r="A5370" s="647">
        <v>5369</v>
      </c>
      <c r="B5370" s="647">
        <v>1400</v>
      </c>
      <c r="C5370" s="646" t="s">
        <v>189</v>
      </c>
      <c r="D5370" s="646">
        <v>152</v>
      </c>
      <c r="F5370" s="654" t="str">
        <f>IF(M5370="R",VLOOKUP(D5370,'Routes and Directions'!$A$2:$D$283,3,FALSE),VLOOKUP(D5370,'Routes and Directions'!$A$2:$D$283,4,FALSE))</f>
        <v>WB</v>
      </c>
      <c r="G5370" s="646" t="s">
        <v>122</v>
      </c>
      <c r="H5370" s="646">
        <v>1.1950000000000001</v>
      </c>
      <c r="I5370" s="646">
        <v>2.5030000000000001</v>
      </c>
      <c r="K5370" s="646">
        <v>0.36599999999999999</v>
      </c>
      <c r="L5370" s="646">
        <v>1.6739999999999999</v>
      </c>
      <c r="M5370" s="646" t="s">
        <v>121</v>
      </c>
      <c r="N5370" s="657" t="s">
        <v>123</v>
      </c>
      <c r="O5370" s="646" t="s">
        <v>629</v>
      </c>
    </row>
    <row r="5371" spans="1:15">
      <c r="A5371" s="647">
        <v>5370</v>
      </c>
      <c r="B5371" s="647">
        <v>1900</v>
      </c>
      <c r="C5371" s="646" t="s">
        <v>189</v>
      </c>
      <c r="D5371" s="646">
        <v>152</v>
      </c>
      <c r="F5371" s="654" t="str">
        <f>IF(M5371="R",VLOOKUP(D5371,'Routes and Directions'!$A$2:$D$283,3,FALSE),VLOOKUP(D5371,'Routes and Directions'!$A$2:$D$283,4,FALSE))</f>
        <v>WB</v>
      </c>
      <c r="G5371" s="646" t="s">
        <v>122</v>
      </c>
      <c r="H5371" s="646">
        <v>2.5030000000000001</v>
      </c>
      <c r="I5371" s="646">
        <v>2.9289999999999998</v>
      </c>
      <c r="K5371" s="646">
        <v>1.6739999999999999</v>
      </c>
      <c r="L5371" s="646">
        <v>2.1</v>
      </c>
      <c r="M5371" s="646" t="s">
        <v>121</v>
      </c>
      <c r="N5371" s="657" t="s">
        <v>115</v>
      </c>
      <c r="O5371" s="646" t="s">
        <v>629</v>
      </c>
    </row>
    <row r="5372" spans="1:15">
      <c r="A5372" s="647">
        <v>5371</v>
      </c>
      <c r="B5372" s="647">
        <v>2750</v>
      </c>
      <c r="C5372" s="646" t="s">
        <v>189</v>
      </c>
      <c r="D5372" s="646">
        <v>152</v>
      </c>
      <c r="F5372" s="654" t="str">
        <f>IF(M5372="R",VLOOKUP(D5372,'Routes and Directions'!$A$2:$D$283,3,FALSE),VLOOKUP(D5372,'Routes and Directions'!$A$2:$D$283,4,FALSE))</f>
        <v>WB</v>
      </c>
      <c r="G5372" s="646" t="s">
        <v>122</v>
      </c>
      <c r="H5372" s="646">
        <v>2.9289999999999998</v>
      </c>
      <c r="I5372" s="646">
        <v>3.2730000000000001</v>
      </c>
      <c r="J5372" s="646" t="s">
        <v>121</v>
      </c>
      <c r="K5372" s="646">
        <v>2.1</v>
      </c>
      <c r="L5372" s="646">
        <v>2.444</v>
      </c>
      <c r="M5372" s="646" t="s">
        <v>121</v>
      </c>
      <c r="N5372" s="657" t="s">
        <v>121</v>
      </c>
      <c r="O5372" s="646" t="s">
        <v>629</v>
      </c>
    </row>
    <row r="5373" spans="1:15">
      <c r="A5373" s="647">
        <v>5372</v>
      </c>
      <c r="B5373" s="647">
        <v>3140</v>
      </c>
      <c r="C5373" s="646" t="s">
        <v>189</v>
      </c>
      <c r="D5373" s="646">
        <v>152</v>
      </c>
      <c r="F5373" s="654" t="str">
        <f>IF(M5373="R",VLOOKUP(D5373,'Routes and Directions'!$A$2:$D$283,3,FALSE),VLOOKUP(D5373,'Routes and Directions'!$A$2:$D$283,4,FALSE))</f>
        <v>WB</v>
      </c>
      <c r="H5373" s="646">
        <v>0.25700000000000001</v>
      </c>
      <c r="I5373" s="646">
        <v>0.87</v>
      </c>
      <c r="K5373" s="646">
        <v>2.444</v>
      </c>
      <c r="L5373" s="646">
        <v>3.0569999999999999</v>
      </c>
      <c r="M5373" s="646" t="s">
        <v>121</v>
      </c>
      <c r="N5373" s="657" t="s">
        <v>115</v>
      </c>
      <c r="O5373" s="646" t="s">
        <v>629</v>
      </c>
    </row>
    <row r="5374" spans="1:15">
      <c r="A5374" s="647">
        <v>5373</v>
      </c>
      <c r="B5374" s="647">
        <v>3140</v>
      </c>
      <c r="C5374" s="646" t="s">
        <v>189</v>
      </c>
      <c r="D5374" s="646">
        <v>152</v>
      </c>
      <c r="F5374" s="654" t="str">
        <f>IF(M5374="R",VLOOKUP(D5374,'Routes and Directions'!$A$2:$D$283,3,FALSE),VLOOKUP(D5374,'Routes and Directions'!$A$2:$D$283,4,FALSE))</f>
        <v>WB</v>
      </c>
      <c r="H5374" s="646">
        <v>0.87</v>
      </c>
      <c r="I5374" s="646">
        <v>1.18</v>
      </c>
      <c r="K5374" s="646">
        <v>3.0569999999999999</v>
      </c>
      <c r="L5374" s="646">
        <v>3.367</v>
      </c>
      <c r="M5374" s="646" t="s">
        <v>121</v>
      </c>
      <c r="N5374" s="657" t="s">
        <v>123</v>
      </c>
      <c r="O5374" s="646" t="s">
        <v>629</v>
      </c>
    </row>
    <row r="5375" spans="1:15">
      <c r="A5375" s="647">
        <v>5374</v>
      </c>
      <c r="B5375" s="647">
        <v>3140</v>
      </c>
      <c r="C5375" s="646" t="s">
        <v>189</v>
      </c>
      <c r="D5375" s="646">
        <v>152</v>
      </c>
      <c r="F5375" s="654" t="str">
        <f>IF(M5375="R",VLOOKUP(D5375,'Routes and Directions'!$A$2:$D$283,3,FALSE),VLOOKUP(D5375,'Routes and Directions'!$A$2:$D$283,4,FALSE))</f>
        <v>WB</v>
      </c>
      <c r="H5375" s="646">
        <v>1.18</v>
      </c>
      <c r="I5375" s="646">
        <v>1.952</v>
      </c>
      <c r="K5375" s="646">
        <v>3.367</v>
      </c>
      <c r="L5375" s="646">
        <v>4.1390000000000002</v>
      </c>
      <c r="M5375" s="646" t="s">
        <v>121</v>
      </c>
      <c r="N5375" s="657" t="s">
        <v>115</v>
      </c>
      <c r="O5375" s="646" t="s">
        <v>629</v>
      </c>
    </row>
    <row r="5376" spans="1:15">
      <c r="A5376" s="647">
        <v>5375</v>
      </c>
      <c r="B5376" s="647">
        <v>3900</v>
      </c>
      <c r="C5376" s="646" t="s">
        <v>189</v>
      </c>
      <c r="D5376" s="646">
        <v>152</v>
      </c>
      <c r="F5376" s="654" t="str">
        <f>IF(M5376="R",VLOOKUP(D5376,'Routes and Directions'!$A$2:$D$283,3,FALSE),VLOOKUP(D5376,'Routes and Directions'!$A$2:$D$283,4,FALSE))</f>
        <v>WB</v>
      </c>
      <c r="G5376" s="646" t="s">
        <v>118</v>
      </c>
      <c r="H5376" s="646">
        <v>1.952</v>
      </c>
      <c r="I5376" s="646">
        <v>2.1890000000000001</v>
      </c>
      <c r="K5376" s="646">
        <v>4.1390000000000002</v>
      </c>
      <c r="L5376" s="646">
        <v>4.3760000000000003</v>
      </c>
      <c r="M5376" s="646" t="s">
        <v>121</v>
      </c>
      <c r="N5376" s="657" t="s">
        <v>115</v>
      </c>
      <c r="O5376" s="646" t="s">
        <v>629</v>
      </c>
    </row>
    <row r="5377" spans="1:15">
      <c r="A5377" s="647">
        <v>5376</v>
      </c>
      <c r="B5377" s="647">
        <v>4400</v>
      </c>
      <c r="C5377" s="646" t="s">
        <v>189</v>
      </c>
      <c r="D5377" s="646">
        <v>152</v>
      </c>
      <c r="F5377" s="654" t="str">
        <f>IF(M5377="R",VLOOKUP(D5377,'Routes and Directions'!$A$2:$D$283,3,FALSE),VLOOKUP(D5377,'Routes and Directions'!$A$2:$D$283,4,FALSE))</f>
        <v>WB</v>
      </c>
      <c r="H5377" s="646">
        <v>2.1920000000000002</v>
      </c>
      <c r="I5377" s="646">
        <v>8.2899999999999991</v>
      </c>
      <c r="K5377" s="646">
        <v>4.3760000000000003</v>
      </c>
      <c r="L5377" s="646">
        <v>10.474</v>
      </c>
      <c r="M5377" s="646" t="s">
        <v>121</v>
      </c>
      <c r="N5377" s="657" t="s">
        <v>115</v>
      </c>
      <c r="O5377" s="646" t="s">
        <v>629</v>
      </c>
    </row>
    <row r="5378" spans="1:15">
      <c r="A5378" s="647">
        <v>5377</v>
      </c>
      <c r="B5378" s="647">
        <v>5300</v>
      </c>
      <c r="C5378" s="646" t="s">
        <v>188</v>
      </c>
      <c r="D5378" s="646">
        <v>152</v>
      </c>
      <c r="F5378" s="654" t="str">
        <f>IF(M5378="R",VLOOKUP(D5378,'Routes and Directions'!$A$2:$D$283,3,FALSE),VLOOKUP(D5378,'Routes and Directions'!$A$2:$D$283,4,FALSE))</f>
        <v>WB</v>
      </c>
      <c r="H5378" s="646">
        <v>0</v>
      </c>
      <c r="I5378" s="646">
        <v>4.4039999999999999</v>
      </c>
      <c r="K5378" s="646">
        <v>10.474</v>
      </c>
      <c r="L5378" s="646">
        <v>14.878</v>
      </c>
      <c r="M5378" s="646" t="s">
        <v>121</v>
      </c>
      <c r="N5378" s="657" t="s">
        <v>115</v>
      </c>
      <c r="O5378" s="646" t="s">
        <v>629</v>
      </c>
    </row>
    <row r="5379" spans="1:15">
      <c r="A5379" s="647">
        <v>5378</v>
      </c>
      <c r="B5379" s="647">
        <v>5470</v>
      </c>
      <c r="C5379" s="646" t="s">
        <v>188</v>
      </c>
      <c r="D5379" s="646">
        <v>152</v>
      </c>
      <c r="F5379" s="654" t="str">
        <f>IF(M5379="R",VLOOKUP(D5379,'Routes and Directions'!$A$2:$D$283,3,FALSE),VLOOKUP(D5379,'Routes and Directions'!$A$2:$D$283,4,FALSE))</f>
        <v>WB</v>
      </c>
      <c r="G5379" s="646" t="s">
        <v>118</v>
      </c>
      <c r="H5379" s="646">
        <v>4.4039999999999999</v>
      </c>
      <c r="I5379" s="646">
        <v>4.9969999999999999</v>
      </c>
      <c r="K5379" s="646">
        <v>14.878</v>
      </c>
      <c r="L5379" s="646">
        <v>15.471</v>
      </c>
      <c r="M5379" s="646" t="s">
        <v>121</v>
      </c>
      <c r="N5379" s="657" t="s">
        <v>115</v>
      </c>
      <c r="O5379" s="646" t="s">
        <v>629</v>
      </c>
    </row>
    <row r="5380" spans="1:15">
      <c r="A5380" s="647">
        <v>5379</v>
      </c>
      <c r="B5380" s="647">
        <v>5580</v>
      </c>
      <c r="C5380" s="646" t="s">
        <v>188</v>
      </c>
      <c r="D5380" s="646">
        <v>152</v>
      </c>
      <c r="F5380" s="654" t="str">
        <f>IF(M5380="R",VLOOKUP(D5380,'Routes and Directions'!$A$2:$D$283,3,FALSE),VLOOKUP(D5380,'Routes and Directions'!$A$2:$D$283,4,FALSE))</f>
        <v>WB</v>
      </c>
      <c r="H5380" s="646">
        <v>4.9969999999999999</v>
      </c>
      <c r="I5380" s="646">
        <v>8.2230000000000008</v>
      </c>
      <c r="K5380" s="646">
        <v>15.471</v>
      </c>
      <c r="L5380" s="646">
        <v>18.696999999999999</v>
      </c>
      <c r="M5380" s="646" t="s">
        <v>121</v>
      </c>
      <c r="N5380" s="657" t="s">
        <v>115</v>
      </c>
      <c r="O5380" s="646" t="s">
        <v>629</v>
      </c>
    </row>
    <row r="5381" spans="1:15">
      <c r="A5381" s="647">
        <v>5380</v>
      </c>
      <c r="B5381" s="647">
        <v>5580</v>
      </c>
      <c r="C5381" s="646" t="s">
        <v>188</v>
      </c>
      <c r="D5381" s="646">
        <v>152</v>
      </c>
      <c r="F5381" s="654" t="str">
        <f>IF(M5381="R",VLOOKUP(D5381,'Routes and Directions'!$A$2:$D$283,3,FALSE),VLOOKUP(D5381,'Routes and Directions'!$A$2:$D$283,4,FALSE))</f>
        <v>WB</v>
      </c>
      <c r="H5381" s="646">
        <v>8.2230000000000008</v>
      </c>
      <c r="I5381" s="646">
        <v>9.17</v>
      </c>
      <c r="K5381" s="646">
        <v>18.696999999999999</v>
      </c>
      <c r="L5381" s="646">
        <v>19.643999999999998</v>
      </c>
      <c r="M5381" s="646" t="s">
        <v>121</v>
      </c>
      <c r="N5381" s="657" t="s">
        <v>123</v>
      </c>
      <c r="O5381" s="646" t="s">
        <v>629</v>
      </c>
    </row>
    <row r="5382" spans="1:15">
      <c r="A5382" s="647">
        <v>5381</v>
      </c>
      <c r="B5382" s="647">
        <v>5580</v>
      </c>
      <c r="C5382" s="646" t="s">
        <v>188</v>
      </c>
      <c r="D5382" s="646">
        <v>152</v>
      </c>
      <c r="F5382" s="654" t="str">
        <f>IF(M5382="R",VLOOKUP(D5382,'Routes and Directions'!$A$2:$D$283,3,FALSE),VLOOKUP(D5382,'Routes and Directions'!$A$2:$D$283,4,FALSE))</f>
        <v>WB</v>
      </c>
      <c r="H5382" s="646">
        <v>9.17</v>
      </c>
      <c r="I5382" s="646">
        <v>9.43</v>
      </c>
      <c r="K5382" s="646">
        <v>19.643999999999998</v>
      </c>
      <c r="L5382" s="646">
        <v>19.904</v>
      </c>
      <c r="M5382" s="646" t="s">
        <v>121</v>
      </c>
      <c r="N5382" s="657" t="s">
        <v>115</v>
      </c>
      <c r="O5382" s="646" t="s">
        <v>629</v>
      </c>
    </row>
    <row r="5383" spans="1:15">
      <c r="A5383" s="647">
        <v>5382</v>
      </c>
      <c r="B5383" s="647">
        <v>7500</v>
      </c>
      <c r="C5383" s="646" t="s">
        <v>188</v>
      </c>
      <c r="D5383" s="646">
        <v>152</v>
      </c>
      <c r="F5383" s="654" t="str">
        <f>IF(M5383="R",VLOOKUP(D5383,'Routes and Directions'!$A$2:$D$283,3,FALSE),VLOOKUP(D5383,'Routes and Directions'!$A$2:$D$283,4,FALSE))</f>
        <v>WB</v>
      </c>
      <c r="G5383" s="646" t="s">
        <v>119</v>
      </c>
      <c r="H5383" s="646">
        <v>9.43</v>
      </c>
      <c r="I5383" s="646">
        <v>10.276999999999999</v>
      </c>
      <c r="K5383" s="646">
        <v>19.904</v>
      </c>
      <c r="L5383" s="646">
        <v>20.751000000000001</v>
      </c>
      <c r="M5383" s="646" t="s">
        <v>121</v>
      </c>
      <c r="N5383" s="657" t="s">
        <v>123</v>
      </c>
      <c r="O5383" s="646" t="s">
        <v>629</v>
      </c>
    </row>
    <row r="5384" spans="1:15">
      <c r="A5384" s="647">
        <v>5383</v>
      </c>
      <c r="B5384" s="647">
        <v>8500</v>
      </c>
      <c r="C5384" s="646" t="s">
        <v>188</v>
      </c>
      <c r="D5384" s="646">
        <v>152</v>
      </c>
      <c r="F5384" s="654" t="str">
        <f>IF(M5384="R",VLOOKUP(D5384,'Routes and Directions'!$A$2:$D$283,3,FALSE),VLOOKUP(D5384,'Routes and Directions'!$A$2:$D$283,4,FALSE))</f>
        <v>WB</v>
      </c>
      <c r="G5384" s="646" t="s">
        <v>118</v>
      </c>
      <c r="H5384" s="646">
        <v>9.9139999999999997</v>
      </c>
      <c r="I5384" s="646">
        <v>10.222</v>
      </c>
      <c r="K5384" s="646">
        <v>20.751000000000001</v>
      </c>
      <c r="L5384" s="646">
        <v>21.059000000000001</v>
      </c>
      <c r="M5384" s="646" t="s">
        <v>121</v>
      </c>
      <c r="N5384" s="657" t="s">
        <v>115</v>
      </c>
      <c r="O5384" s="646" t="s">
        <v>629</v>
      </c>
    </row>
    <row r="5385" spans="1:15">
      <c r="A5385" s="647">
        <v>5384</v>
      </c>
      <c r="B5385" s="647">
        <v>8600</v>
      </c>
      <c r="C5385" s="646" t="s">
        <v>188</v>
      </c>
      <c r="D5385" s="646">
        <v>152</v>
      </c>
      <c r="F5385" s="654" t="str">
        <f>IF(M5385="R",VLOOKUP(D5385,'Routes and Directions'!$A$2:$D$283,3,FALSE),VLOOKUP(D5385,'Routes and Directions'!$A$2:$D$283,4,FALSE))</f>
        <v>WB</v>
      </c>
      <c r="H5385" s="646">
        <v>10.34</v>
      </c>
      <c r="I5385" s="646">
        <v>10.913</v>
      </c>
      <c r="K5385" s="646">
        <v>21.059000000000001</v>
      </c>
      <c r="L5385" s="646">
        <v>21.632000000000001</v>
      </c>
      <c r="M5385" s="646" t="s">
        <v>121</v>
      </c>
      <c r="N5385" s="657" t="s">
        <v>115</v>
      </c>
      <c r="O5385" s="646" t="s">
        <v>629</v>
      </c>
    </row>
    <row r="5386" spans="1:15">
      <c r="A5386" s="647">
        <v>5385</v>
      </c>
      <c r="B5386" s="647">
        <v>8600</v>
      </c>
      <c r="C5386" s="646" t="s">
        <v>188</v>
      </c>
      <c r="D5386" s="646">
        <v>152</v>
      </c>
      <c r="F5386" s="654" t="str">
        <f>IF(M5386="R",VLOOKUP(D5386,'Routes and Directions'!$A$2:$D$283,3,FALSE),VLOOKUP(D5386,'Routes and Directions'!$A$2:$D$283,4,FALSE))</f>
        <v>WB</v>
      </c>
      <c r="H5386" s="646">
        <v>10.913</v>
      </c>
      <c r="I5386" s="646">
        <v>11.09</v>
      </c>
      <c r="K5386" s="646">
        <v>21.632000000000001</v>
      </c>
      <c r="L5386" s="646">
        <v>21.809000000000001</v>
      </c>
      <c r="M5386" s="646" t="s">
        <v>121</v>
      </c>
      <c r="N5386" s="657" t="s">
        <v>123</v>
      </c>
      <c r="O5386" s="646" t="s">
        <v>629</v>
      </c>
    </row>
    <row r="5387" spans="1:15">
      <c r="A5387" s="647">
        <v>5386</v>
      </c>
      <c r="B5387" s="647">
        <v>8600</v>
      </c>
      <c r="C5387" s="646" t="s">
        <v>188</v>
      </c>
      <c r="D5387" s="646">
        <v>152</v>
      </c>
      <c r="F5387" s="654" t="str">
        <f>IF(M5387="R",VLOOKUP(D5387,'Routes and Directions'!$A$2:$D$283,3,FALSE),VLOOKUP(D5387,'Routes and Directions'!$A$2:$D$283,4,FALSE))</f>
        <v>WB</v>
      </c>
      <c r="H5387" s="646">
        <v>11.09</v>
      </c>
      <c r="I5387" s="646">
        <v>16.245999999999999</v>
      </c>
      <c r="K5387" s="646">
        <v>21.809000000000001</v>
      </c>
      <c r="L5387" s="646">
        <v>26.965</v>
      </c>
      <c r="M5387" s="646" t="s">
        <v>121</v>
      </c>
      <c r="N5387" s="657" t="s">
        <v>115</v>
      </c>
      <c r="O5387" s="646" t="s">
        <v>629</v>
      </c>
    </row>
    <row r="5388" spans="1:15">
      <c r="A5388" s="647">
        <v>5387</v>
      </c>
      <c r="B5388" s="647">
        <v>11600</v>
      </c>
      <c r="C5388" s="646" t="s">
        <v>188</v>
      </c>
      <c r="D5388" s="646">
        <v>152</v>
      </c>
      <c r="F5388" s="654" t="str">
        <f>IF(M5388="R",VLOOKUP(D5388,'Routes and Directions'!$A$2:$D$283,3,FALSE),VLOOKUP(D5388,'Routes and Directions'!$A$2:$D$283,4,FALSE))</f>
        <v>WB</v>
      </c>
      <c r="G5388" s="646" t="s">
        <v>118</v>
      </c>
      <c r="H5388" s="646">
        <v>16.245999999999999</v>
      </c>
      <c r="I5388" s="646">
        <v>19.738</v>
      </c>
      <c r="K5388" s="646">
        <v>26.965</v>
      </c>
      <c r="L5388" s="646">
        <v>30.457000000000001</v>
      </c>
      <c r="M5388" s="646" t="s">
        <v>121</v>
      </c>
      <c r="N5388" s="657" t="s">
        <v>115</v>
      </c>
      <c r="O5388" s="646" t="s">
        <v>629</v>
      </c>
    </row>
    <row r="5389" spans="1:15">
      <c r="A5389" s="647">
        <v>5388</v>
      </c>
      <c r="B5389" s="647">
        <v>11900</v>
      </c>
      <c r="C5389" s="646" t="s">
        <v>188</v>
      </c>
      <c r="D5389" s="646">
        <v>152</v>
      </c>
      <c r="F5389" s="654" t="str">
        <f>IF(M5389="R",VLOOKUP(D5389,'Routes and Directions'!$A$2:$D$283,3,FALSE),VLOOKUP(D5389,'Routes and Directions'!$A$2:$D$283,4,FALSE))</f>
        <v>WB</v>
      </c>
      <c r="H5389" s="646">
        <v>19.748000000000001</v>
      </c>
      <c r="I5389" s="646">
        <v>21.972999999999999</v>
      </c>
      <c r="K5389" s="646">
        <v>30.457000000000001</v>
      </c>
      <c r="L5389" s="646">
        <v>32.682000000000002</v>
      </c>
      <c r="M5389" s="646" t="s">
        <v>121</v>
      </c>
      <c r="N5389" s="657" t="s">
        <v>115</v>
      </c>
      <c r="O5389" s="646" t="s">
        <v>629</v>
      </c>
    </row>
    <row r="5390" spans="1:15">
      <c r="A5390" s="647">
        <v>5389</v>
      </c>
      <c r="B5390" s="647">
        <v>12200</v>
      </c>
      <c r="C5390" s="646" t="s">
        <v>188</v>
      </c>
      <c r="D5390" s="646">
        <v>152</v>
      </c>
      <c r="F5390" s="654" t="str">
        <f>IF(M5390="R",VLOOKUP(D5390,'Routes and Directions'!$A$2:$D$283,3,FALSE),VLOOKUP(D5390,'Routes and Directions'!$A$2:$D$283,4,FALSE))</f>
        <v>WB</v>
      </c>
      <c r="G5390" s="646" t="s">
        <v>118</v>
      </c>
      <c r="H5390" s="646">
        <v>21.908000000000001</v>
      </c>
      <c r="I5390" s="646">
        <v>21.922999999999998</v>
      </c>
      <c r="K5390" s="646">
        <v>32.682000000000002</v>
      </c>
      <c r="L5390" s="646">
        <v>32.697000000000003</v>
      </c>
      <c r="M5390" s="646" t="s">
        <v>121</v>
      </c>
      <c r="N5390" s="657" t="s">
        <v>115</v>
      </c>
      <c r="O5390" s="646" t="s">
        <v>629</v>
      </c>
    </row>
    <row r="5391" spans="1:15">
      <c r="A5391" s="647">
        <v>5390</v>
      </c>
      <c r="B5391" s="647">
        <v>12200</v>
      </c>
      <c r="C5391" s="646" t="s">
        <v>188</v>
      </c>
      <c r="D5391" s="646">
        <v>152</v>
      </c>
      <c r="F5391" s="654" t="str">
        <f>IF(M5391="R",VLOOKUP(D5391,'Routes and Directions'!$A$2:$D$283,3,FALSE),VLOOKUP(D5391,'Routes and Directions'!$A$2:$D$283,4,FALSE))</f>
        <v>WB</v>
      </c>
      <c r="G5391" s="646" t="s">
        <v>118</v>
      </c>
      <c r="H5391" s="646">
        <v>21.922999999999998</v>
      </c>
      <c r="I5391" s="646">
        <v>30.308</v>
      </c>
      <c r="K5391" s="646">
        <v>32.697000000000003</v>
      </c>
      <c r="L5391" s="646">
        <v>41.082000000000001</v>
      </c>
      <c r="M5391" s="646" t="s">
        <v>121</v>
      </c>
      <c r="N5391" s="657" t="s">
        <v>123</v>
      </c>
      <c r="O5391" s="646" t="s">
        <v>629</v>
      </c>
    </row>
    <row r="5392" spans="1:15">
      <c r="A5392" s="647">
        <v>5391</v>
      </c>
      <c r="B5392" s="647">
        <v>13190</v>
      </c>
      <c r="C5392" s="646" t="s">
        <v>188</v>
      </c>
      <c r="D5392" s="646">
        <v>152</v>
      </c>
      <c r="F5392" s="654" t="str">
        <f>IF(M5392="R",VLOOKUP(D5392,'Routes and Directions'!$A$2:$D$283,3,FALSE),VLOOKUP(D5392,'Routes and Directions'!$A$2:$D$283,4,FALSE))</f>
        <v>WB</v>
      </c>
      <c r="H5392" s="646">
        <v>30.308</v>
      </c>
      <c r="I5392" s="646">
        <v>34.396999999999998</v>
      </c>
      <c r="K5392" s="646">
        <v>41.082000000000001</v>
      </c>
      <c r="L5392" s="646">
        <v>45.170999999999999</v>
      </c>
      <c r="M5392" s="646" t="s">
        <v>121</v>
      </c>
      <c r="N5392" s="657" t="s">
        <v>123</v>
      </c>
      <c r="O5392" s="646" t="s">
        <v>629</v>
      </c>
    </row>
    <row r="5393" spans="1:15">
      <c r="A5393" s="647">
        <v>5392</v>
      </c>
      <c r="B5393" s="647">
        <v>14100</v>
      </c>
      <c r="C5393" s="646" t="s">
        <v>188</v>
      </c>
      <c r="D5393" s="646">
        <v>152</v>
      </c>
      <c r="F5393" s="654" t="str">
        <f>IF(M5393="R",VLOOKUP(D5393,'Routes and Directions'!$A$2:$D$283,3,FALSE),VLOOKUP(D5393,'Routes and Directions'!$A$2:$D$283,4,FALSE))</f>
        <v>WB</v>
      </c>
      <c r="G5393" s="646" t="s">
        <v>118</v>
      </c>
      <c r="H5393" s="646">
        <v>34.396999999999998</v>
      </c>
      <c r="I5393" s="646">
        <v>35.161000000000001</v>
      </c>
      <c r="K5393" s="646">
        <v>45.170999999999999</v>
      </c>
      <c r="L5393" s="646">
        <v>45.935000000000002</v>
      </c>
      <c r="M5393" s="646" t="s">
        <v>121</v>
      </c>
      <c r="N5393" s="657" t="s">
        <v>123</v>
      </c>
      <c r="O5393" s="646" t="s">
        <v>629</v>
      </c>
    </row>
    <row r="5394" spans="1:15">
      <c r="A5394" s="647">
        <v>5393</v>
      </c>
      <c r="B5394" s="647">
        <v>14600</v>
      </c>
      <c r="C5394" s="646" t="s">
        <v>212</v>
      </c>
      <c r="D5394" s="646">
        <v>152</v>
      </c>
      <c r="F5394" s="654" t="str">
        <f>IF(M5394="R",VLOOKUP(D5394,'Routes and Directions'!$A$2:$D$283,3,FALSE),VLOOKUP(D5394,'Routes and Directions'!$A$2:$D$283,4,FALSE))</f>
        <v>WB</v>
      </c>
      <c r="G5394" s="646" t="s">
        <v>118</v>
      </c>
      <c r="H5394" s="646">
        <v>0</v>
      </c>
      <c r="I5394" s="646">
        <v>13.244</v>
      </c>
      <c r="K5394" s="646">
        <v>45.935000000000002</v>
      </c>
      <c r="L5394" s="646">
        <v>59.179000000000002</v>
      </c>
      <c r="M5394" s="646" t="s">
        <v>121</v>
      </c>
      <c r="N5394" s="657" t="s">
        <v>123</v>
      </c>
      <c r="O5394" s="646" t="s">
        <v>629</v>
      </c>
    </row>
    <row r="5395" spans="1:15">
      <c r="A5395" s="647">
        <v>5394</v>
      </c>
      <c r="B5395" s="647">
        <v>15500</v>
      </c>
      <c r="C5395" s="646" t="s">
        <v>212</v>
      </c>
      <c r="D5395" s="646">
        <v>152</v>
      </c>
      <c r="F5395" s="654" t="str">
        <f>IF(M5395="R",VLOOKUP(D5395,'Routes and Directions'!$A$2:$D$283,3,FALSE),VLOOKUP(D5395,'Routes and Directions'!$A$2:$D$283,4,FALSE))</f>
        <v>WB</v>
      </c>
      <c r="H5395" s="646">
        <v>11.27</v>
      </c>
      <c r="I5395" s="646">
        <v>18.393999999999998</v>
      </c>
      <c r="K5395" s="646">
        <v>59.179000000000002</v>
      </c>
      <c r="L5395" s="646">
        <v>66.302999999999997</v>
      </c>
      <c r="M5395" s="646" t="s">
        <v>121</v>
      </c>
      <c r="N5395" s="657" t="s">
        <v>123</v>
      </c>
      <c r="O5395" s="646" t="s">
        <v>629</v>
      </c>
    </row>
    <row r="5396" spans="1:15">
      <c r="A5396" s="647">
        <v>5395</v>
      </c>
      <c r="B5396" s="647">
        <v>15500</v>
      </c>
      <c r="C5396" s="646" t="s">
        <v>212</v>
      </c>
      <c r="D5396" s="646">
        <v>152</v>
      </c>
      <c r="F5396" s="654" t="str">
        <f>IF(M5396="R",VLOOKUP(D5396,'Routes and Directions'!$A$2:$D$283,3,FALSE),VLOOKUP(D5396,'Routes and Directions'!$A$2:$D$283,4,FALSE))</f>
        <v>WB</v>
      </c>
      <c r="H5396" s="646">
        <v>18.393999999999998</v>
      </c>
      <c r="I5396" s="646">
        <v>18.584</v>
      </c>
      <c r="K5396" s="646">
        <v>66.302999999999997</v>
      </c>
      <c r="L5396" s="646">
        <v>66.492999999999995</v>
      </c>
      <c r="M5396" s="646" t="s">
        <v>121</v>
      </c>
      <c r="N5396" s="657" t="s">
        <v>115</v>
      </c>
      <c r="O5396" s="646" t="s">
        <v>629</v>
      </c>
    </row>
    <row r="5397" spans="1:15">
      <c r="A5397" s="647">
        <v>5396</v>
      </c>
      <c r="B5397" s="647">
        <v>15500</v>
      </c>
      <c r="C5397" s="646" t="s">
        <v>212</v>
      </c>
      <c r="D5397" s="646">
        <v>152</v>
      </c>
      <c r="F5397" s="654" t="str">
        <f>IF(M5397="R",VLOOKUP(D5397,'Routes and Directions'!$A$2:$D$283,3,FALSE),VLOOKUP(D5397,'Routes and Directions'!$A$2:$D$283,4,FALSE))</f>
        <v>WB</v>
      </c>
      <c r="H5397" s="646">
        <v>18.584</v>
      </c>
      <c r="I5397" s="646">
        <v>21.271999999999998</v>
      </c>
      <c r="K5397" s="646">
        <v>66.492999999999995</v>
      </c>
      <c r="L5397" s="646">
        <v>69.180999999999997</v>
      </c>
      <c r="M5397" s="646" t="s">
        <v>121</v>
      </c>
      <c r="N5397" s="657" t="s">
        <v>123</v>
      </c>
      <c r="O5397" s="646" t="s">
        <v>629</v>
      </c>
    </row>
    <row r="5398" spans="1:15">
      <c r="A5398" s="647">
        <v>5397</v>
      </c>
      <c r="B5398" s="647">
        <v>15500</v>
      </c>
      <c r="C5398" s="646" t="s">
        <v>212</v>
      </c>
      <c r="D5398" s="646">
        <v>152</v>
      </c>
      <c r="F5398" s="654" t="str">
        <f>IF(M5398="R",VLOOKUP(D5398,'Routes and Directions'!$A$2:$D$283,3,FALSE),VLOOKUP(D5398,'Routes and Directions'!$A$2:$D$283,4,FALSE))</f>
        <v>WB</v>
      </c>
      <c r="H5398" s="646">
        <v>21.271999999999998</v>
      </c>
      <c r="I5398" s="646">
        <v>21.28</v>
      </c>
      <c r="K5398" s="646">
        <v>69.180999999999997</v>
      </c>
      <c r="L5398" s="646">
        <v>69.188999999999993</v>
      </c>
      <c r="M5398" s="646" t="s">
        <v>121</v>
      </c>
      <c r="N5398" s="657" t="s">
        <v>115</v>
      </c>
      <c r="O5398" s="646" t="s">
        <v>629</v>
      </c>
    </row>
    <row r="5399" spans="1:15">
      <c r="A5399" s="647">
        <v>5398</v>
      </c>
      <c r="B5399" s="647">
        <v>15500</v>
      </c>
      <c r="C5399" s="646" t="s">
        <v>212</v>
      </c>
      <c r="D5399" s="646">
        <v>152</v>
      </c>
      <c r="F5399" s="654" t="str">
        <f>IF(M5399="R",VLOOKUP(D5399,'Routes and Directions'!$A$2:$D$283,3,FALSE),VLOOKUP(D5399,'Routes and Directions'!$A$2:$D$283,4,FALSE))</f>
        <v>WB</v>
      </c>
      <c r="H5399" s="646">
        <v>21.28</v>
      </c>
      <c r="I5399" s="646">
        <v>31.484999999999999</v>
      </c>
      <c r="K5399" s="646">
        <v>69.188999999999993</v>
      </c>
      <c r="L5399" s="646">
        <v>79.394000000000005</v>
      </c>
      <c r="M5399" s="646" t="s">
        <v>121</v>
      </c>
      <c r="N5399" s="657" t="s">
        <v>123</v>
      </c>
      <c r="O5399" s="646" t="s">
        <v>629</v>
      </c>
    </row>
    <row r="5400" spans="1:15">
      <c r="A5400" s="647">
        <v>5399</v>
      </c>
      <c r="B5400" s="647">
        <v>22100</v>
      </c>
      <c r="C5400" s="646" t="s">
        <v>212</v>
      </c>
      <c r="D5400" s="646">
        <v>152</v>
      </c>
      <c r="F5400" s="654" t="str">
        <f>IF(M5400="R",VLOOKUP(D5400,'Routes and Directions'!$A$2:$D$283,3,FALSE),VLOOKUP(D5400,'Routes and Directions'!$A$2:$D$283,4,FALSE))</f>
        <v>WB</v>
      </c>
      <c r="G5400" s="646" t="s">
        <v>118</v>
      </c>
      <c r="H5400" s="646">
        <v>31.484999999999999</v>
      </c>
      <c r="I5400" s="646">
        <v>40.218000000000004</v>
      </c>
      <c r="K5400" s="646">
        <v>79.394000000000005</v>
      </c>
      <c r="L5400" s="646">
        <v>88.126999999999995</v>
      </c>
      <c r="M5400" s="646" t="s">
        <v>121</v>
      </c>
      <c r="N5400" s="657" t="s">
        <v>123</v>
      </c>
      <c r="O5400" s="646" t="s">
        <v>629</v>
      </c>
    </row>
    <row r="5401" spans="1:15">
      <c r="A5401" s="647">
        <v>5400</v>
      </c>
      <c r="B5401" s="647">
        <v>26400</v>
      </c>
      <c r="C5401" s="646" t="s">
        <v>212</v>
      </c>
      <c r="D5401" s="646">
        <v>152</v>
      </c>
      <c r="F5401" s="654" t="str">
        <f>IF(M5401="R",VLOOKUP(D5401,'Routes and Directions'!$A$2:$D$283,3,FALSE),VLOOKUP(D5401,'Routes and Directions'!$A$2:$D$283,4,FALSE))</f>
        <v>WB</v>
      </c>
      <c r="G5401" s="646" t="s">
        <v>118</v>
      </c>
      <c r="H5401" s="646">
        <v>40.279000000000003</v>
      </c>
      <c r="I5401" s="646">
        <v>40.948999999999998</v>
      </c>
      <c r="K5401" s="646">
        <v>88.126999999999995</v>
      </c>
      <c r="L5401" s="646">
        <v>88.796999999999997</v>
      </c>
      <c r="M5401" s="646" t="s">
        <v>121</v>
      </c>
      <c r="N5401" s="657" t="s">
        <v>123</v>
      </c>
      <c r="O5401" s="646" t="s">
        <v>629</v>
      </c>
    </row>
    <row r="5402" spans="1:15">
      <c r="A5402" s="647">
        <v>5401</v>
      </c>
      <c r="B5402" s="647">
        <v>26800</v>
      </c>
      <c r="C5402" s="646" t="s">
        <v>200</v>
      </c>
      <c r="D5402" s="646">
        <v>152</v>
      </c>
      <c r="F5402" s="654" t="str">
        <f>IF(M5402="R",VLOOKUP(D5402,'Routes and Directions'!$A$2:$D$283,3,FALSE),VLOOKUP(D5402,'Routes and Directions'!$A$2:$D$283,4,FALSE))</f>
        <v>WB</v>
      </c>
      <c r="G5402" s="646" t="s">
        <v>118</v>
      </c>
      <c r="H5402" s="646">
        <v>0</v>
      </c>
      <c r="I5402" s="646">
        <v>0.34599999999999997</v>
      </c>
      <c r="K5402" s="646">
        <v>88.796999999999997</v>
      </c>
      <c r="L5402" s="646">
        <v>89.143000000000001</v>
      </c>
      <c r="M5402" s="646" t="s">
        <v>121</v>
      </c>
      <c r="N5402" s="657" t="s">
        <v>123</v>
      </c>
      <c r="O5402" s="646" t="s">
        <v>629</v>
      </c>
    </row>
    <row r="5403" spans="1:15">
      <c r="A5403" s="647">
        <v>5402</v>
      </c>
      <c r="B5403" s="647">
        <v>27100</v>
      </c>
      <c r="C5403" s="646" t="s">
        <v>200</v>
      </c>
      <c r="D5403" s="646">
        <v>152</v>
      </c>
      <c r="F5403" s="654" t="str">
        <f>IF(M5403="R",VLOOKUP(D5403,'Routes and Directions'!$A$2:$D$283,3,FALSE),VLOOKUP(D5403,'Routes and Directions'!$A$2:$D$283,4,FALSE))</f>
        <v>WB</v>
      </c>
      <c r="H5403" s="646">
        <v>0.34599999999999997</v>
      </c>
      <c r="I5403" s="646">
        <v>15.634</v>
      </c>
      <c r="K5403" s="646">
        <v>89.143000000000001</v>
      </c>
      <c r="L5403" s="646">
        <v>104.431</v>
      </c>
      <c r="M5403" s="646" t="s">
        <v>121</v>
      </c>
      <c r="N5403" s="657" t="s">
        <v>123</v>
      </c>
      <c r="O5403" s="646" t="s">
        <v>629</v>
      </c>
    </row>
    <row r="5404" spans="1:15">
      <c r="A5404" s="647">
        <v>5403</v>
      </c>
      <c r="B5404" s="647">
        <v>100</v>
      </c>
      <c r="C5404" s="646" t="s">
        <v>175</v>
      </c>
      <c r="D5404" s="646">
        <v>153</v>
      </c>
      <c r="F5404" s="654" t="str">
        <f>IF(M5404="R",VLOOKUP(D5404,'Routes and Directions'!$A$2:$D$283,3,FALSE),VLOOKUP(D5404,'Routes and Directions'!$A$2:$D$283,4,FALSE))</f>
        <v>WB</v>
      </c>
      <c r="H5404" s="646">
        <v>0</v>
      </c>
      <c r="I5404" s="646">
        <v>0.55000000000000004</v>
      </c>
      <c r="K5404" s="646">
        <v>0</v>
      </c>
      <c r="L5404" s="646">
        <v>0.55000000000000004</v>
      </c>
      <c r="M5404" s="646" t="s">
        <v>118</v>
      </c>
      <c r="N5404" s="657" t="s">
        <v>115</v>
      </c>
      <c r="O5404" s="646" t="s">
        <v>630</v>
      </c>
    </row>
    <row r="5405" spans="1:15">
      <c r="A5405" s="647">
        <v>5404</v>
      </c>
      <c r="B5405" s="647">
        <v>100</v>
      </c>
      <c r="C5405" s="646" t="s">
        <v>175</v>
      </c>
      <c r="D5405" s="646">
        <v>153</v>
      </c>
      <c r="F5405" s="654" t="str">
        <f>IF(M5405="R",VLOOKUP(D5405,'Routes and Directions'!$A$2:$D$283,3,FALSE),VLOOKUP(D5405,'Routes and Directions'!$A$2:$D$283,4,FALSE))</f>
        <v>EB</v>
      </c>
      <c r="H5405" s="646">
        <v>0</v>
      </c>
      <c r="I5405" s="646">
        <v>0.55000000000000004</v>
      </c>
      <c r="K5405" s="646">
        <v>0</v>
      </c>
      <c r="L5405" s="646">
        <v>0.55000000000000004</v>
      </c>
      <c r="M5405" s="646" t="s">
        <v>121</v>
      </c>
      <c r="N5405" s="657" t="s">
        <v>115</v>
      </c>
      <c r="O5405" s="646" t="s">
        <v>631</v>
      </c>
    </row>
    <row r="5406" spans="1:15">
      <c r="A5406" s="647">
        <v>5405</v>
      </c>
      <c r="B5406" s="647">
        <v>99</v>
      </c>
      <c r="C5406" s="646" t="s">
        <v>193</v>
      </c>
      <c r="D5406" s="646">
        <v>154</v>
      </c>
      <c r="F5406" s="654" t="str">
        <f>IF(M5406="R",VLOOKUP(D5406,'Routes and Directions'!$A$2:$D$283,3,FALSE),VLOOKUP(D5406,'Routes and Directions'!$A$2:$D$283,4,FALSE))</f>
        <v>EB</v>
      </c>
      <c r="G5406" s="646" t="s">
        <v>118</v>
      </c>
      <c r="H5406" s="646">
        <v>0</v>
      </c>
      <c r="I5406" s="646">
        <v>0.81799999999999995</v>
      </c>
      <c r="K5406" s="646">
        <v>0</v>
      </c>
      <c r="L5406" s="646">
        <v>0.81799999999999995</v>
      </c>
      <c r="M5406" s="646" t="s">
        <v>118</v>
      </c>
      <c r="N5406" s="657" t="s">
        <v>115</v>
      </c>
      <c r="O5406" s="646" t="s">
        <v>632</v>
      </c>
    </row>
    <row r="5407" spans="1:15">
      <c r="A5407" s="647">
        <v>5406</v>
      </c>
      <c r="B5407" s="647">
        <v>100</v>
      </c>
      <c r="C5407" s="646" t="s">
        <v>193</v>
      </c>
      <c r="D5407" s="646">
        <v>154</v>
      </c>
      <c r="F5407" s="654" t="str">
        <f>IF(M5407="R",VLOOKUP(D5407,'Routes and Directions'!$A$2:$D$283,3,FALSE),VLOOKUP(D5407,'Routes and Directions'!$A$2:$D$283,4,FALSE))</f>
        <v>EB</v>
      </c>
      <c r="H5407" s="646">
        <v>0.29799999999999999</v>
      </c>
      <c r="I5407" s="646">
        <v>2.141</v>
      </c>
      <c r="K5407" s="646">
        <v>0.81799999999999995</v>
      </c>
      <c r="L5407" s="646">
        <v>2.661</v>
      </c>
      <c r="M5407" s="646" t="s">
        <v>118</v>
      </c>
      <c r="N5407" s="657" t="s">
        <v>115</v>
      </c>
      <c r="O5407" s="646" t="s">
        <v>632</v>
      </c>
    </row>
    <row r="5408" spans="1:15">
      <c r="A5408" s="647">
        <v>5407</v>
      </c>
      <c r="B5408" s="647">
        <v>510</v>
      </c>
      <c r="C5408" s="646" t="s">
        <v>193</v>
      </c>
      <c r="D5408" s="646">
        <v>154</v>
      </c>
      <c r="F5408" s="654" t="str">
        <f>IF(M5408="R",VLOOKUP(D5408,'Routes and Directions'!$A$2:$D$283,3,FALSE),VLOOKUP(D5408,'Routes and Directions'!$A$2:$D$283,4,FALSE))</f>
        <v>EB</v>
      </c>
      <c r="G5408" s="646" t="s">
        <v>118</v>
      </c>
      <c r="H5408" s="646">
        <v>2.141</v>
      </c>
      <c r="I5408" s="646">
        <v>10.528</v>
      </c>
      <c r="K5408" s="646">
        <v>2.661</v>
      </c>
      <c r="L5408" s="646">
        <v>11.048</v>
      </c>
      <c r="M5408" s="646" t="s">
        <v>118</v>
      </c>
      <c r="N5408" s="657" t="s">
        <v>115</v>
      </c>
      <c r="O5408" s="646" t="s">
        <v>632</v>
      </c>
    </row>
    <row r="5409" spans="1:15">
      <c r="A5409" s="647">
        <v>5408</v>
      </c>
      <c r="B5409" s="647">
        <v>1410</v>
      </c>
      <c r="C5409" s="646" t="s">
        <v>193</v>
      </c>
      <c r="D5409" s="646">
        <v>154</v>
      </c>
      <c r="F5409" s="654" t="str">
        <f>IF(M5409="R",VLOOKUP(D5409,'Routes and Directions'!$A$2:$D$283,3,FALSE),VLOOKUP(D5409,'Routes and Directions'!$A$2:$D$283,4,FALSE))</f>
        <v>EB</v>
      </c>
      <c r="G5409" s="646" t="s">
        <v>122</v>
      </c>
      <c r="H5409" s="646">
        <v>10.528</v>
      </c>
      <c r="I5409" s="646">
        <v>10.831</v>
      </c>
      <c r="K5409" s="646">
        <v>11.048</v>
      </c>
      <c r="L5409" s="646">
        <v>11.351000000000001</v>
      </c>
      <c r="M5409" s="646" t="s">
        <v>118</v>
      </c>
      <c r="N5409" s="657" t="s">
        <v>115</v>
      </c>
      <c r="O5409" s="646" t="s">
        <v>632</v>
      </c>
    </row>
    <row r="5410" spans="1:15">
      <c r="A5410" s="647">
        <v>5409</v>
      </c>
      <c r="B5410" s="647">
        <v>1510</v>
      </c>
      <c r="C5410" s="646" t="s">
        <v>193</v>
      </c>
      <c r="D5410" s="646">
        <v>154</v>
      </c>
      <c r="F5410" s="654" t="str">
        <f>IF(M5410="R",VLOOKUP(D5410,'Routes and Directions'!$A$2:$D$283,3,FALSE),VLOOKUP(D5410,'Routes and Directions'!$A$2:$D$283,4,FALSE))</f>
        <v>EB</v>
      </c>
      <c r="G5410" s="646" t="s">
        <v>118</v>
      </c>
      <c r="H5410" s="646">
        <v>10.917999999999999</v>
      </c>
      <c r="I5410" s="646">
        <v>12.096</v>
      </c>
      <c r="K5410" s="646">
        <v>11.351000000000001</v>
      </c>
      <c r="L5410" s="646">
        <v>12.529</v>
      </c>
      <c r="M5410" s="646" t="s">
        <v>118</v>
      </c>
      <c r="N5410" s="657" t="s">
        <v>115</v>
      </c>
      <c r="O5410" s="646" t="s">
        <v>632</v>
      </c>
    </row>
    <row r="5411" spans="1:15">
      <c r="A5411" s="647">
        <v>5410</v>
      </c>
      <c r="B5411" s="647">
        <v>1900</v>
      </c>
      <c r="C5411" s="646" t="s">
        <v>193</v>
      </c>
      <c r="D5411" s="646">
        <v>154</v>
      </c>
      <c r="F5411" s="654" t="str">
        <f>IF(M5411="R",VLOOKUP(D5411,'Routes and Directions'!$A$2:$D$283,3,FALSE),VLOOKUP(D5411,'Routes and Directions'!$A$2:$D$283,4,FALSE))</f>
        <v>EB</v>
      </c>
      <c r="H5411" s="646">
        <v>12.188000000000001</v>
      </c>
      <c r="I5411" s="646">
        <v>23.361999999999998</v>
      </c>
      <c r="K5411" s="646">
        <v>12.529</v>
      </c>
      <c r="L5411" s="646">
        <v>23.702999999999999</v>
      </c>
      <c r="M5411" s="646" t="s">
        <v>118</v>
      </c>
      <c r="N5411" s="657" t="s">
        <v>115</v>
      </c>
      <c r="O5411" s="646" t="s">
        <v>632</v>
      </c>
    </row>
    <row r="5412" spans="1:15">
      <c r="A5412" s="647">
        <v>5411</v>
      </c>
      <c r="B5412" s="647">
        <v>1900</v>
      </c>
      <c r="C5412" s="646" t="s">
        <v>193</v>
      </c>
      <c r="D5412" s="646">
        <v>154</v>
      </c>
      <c r="F5412" s="654" t="str">
        <f>IF(M5412="R",VLOOKUP(D5412,'Routes and Directions'!$A$2:$D$283,3,FALSE),VLOOKUP(D5412,'Routes and Directions'!$A$2:$D$283,4,FALSE))</f>
        <v>EB</v>
      </c>
      <c r="H5412" s="646">
        <v>23.361999999999998</v>
      </c>
      <c r="I5412" s="646">
        <v>24.675999999999998</v>
      </c>
      <c r="K5412" s="646">
        <v>23.702999999999999</v>
      </c>
      <c r="L5412" s="646">
        <v>25.016999999999999</v>
      </c>
      <c r="M5412" s="646" t="s">
        <v>118</v>
      </c>
      <c r="N5412" s="657" t="s">
        <v>123</v>
      </c>
      <c r="O5412" s="646" t="s">
        <v>632</v>
      </c>
    </row>
    <row r="5413" spans="1:15">
      <c r="A5413" s="647">
        <v>5412</v>
      </c>
      <c r="B5413" s="647">
        <v>1900</v>
      </c>
      <c r="C5413" s="646" t="s">
        <v>193</v>
      </c>
      <c r="D5413" s="646">
        <v>154</v>
      </c>
      <c r="F5413" s="654" t="str">
        <f>IF(M5413="R",VLOOKUP(D5413,'Routes and Directions'!$A$2:$D$283,3,FALSE),VLOOKUP(D5413,'Routes and Directions'!$A$2:$D$283,4,FALSE))</f>
        <v>EB</v>
      </c>
      <c r="H5413" s="646">
        <v>24.675999999999998</v>
      </c>
      <c r="I5413" s="646">
        <v>30.376999999999999</v>
      </c>
      <c r="K5413" s="646">
        <v>25.016999999999999</v>
      </c>
      <c r="L5413" s="646">
        <v>30.718</v>
      </c>
      <c r="M5413" s="646" t="s">
        <v>118</v>
      </c>
      <c r="N5413" s="657" t="s">
        <v>115</v>
      </c>
      <c r="O5413" s="646" t="s">
        <v>632</v>
      </c>
    </row>
    <row r="5414" spans="1:15">
      <c r="A5414" s="647">
        <v>5413</v>
      </c>
      <c r="B5414" s="647">
        <v>4160</v>
      </c>
      <c r="C5414" s="646" t="s">
        <v>193</v>
      </c>
      <c r="D5414" s="646">
        <v>154</v>
      </c>
      <c r="F5414" s="654" t="str">
        <f>IF(M5414="R",VLOOKUP(D5414,'Routes and Directions'!$A$2:$D$283,3,FALSE),VLOOKUP(D5414,'Routes and Directions'!$A$2:$D$283,4,FALSE))</f>
        <v>EB</v>
      </c>
      <c r="G5414" s="646" t="s">
        <v>118</v>
      </c>
      <c r="H5414" s="646">
        <v>30.417999999999999</v>
      </c>
      <c r="I5414" s="646">
        <v>32.268000000000001</v>
      </c>
      <c r="K5414" s="646">
        <v>30.718</v>
      </c>
      <c r="L5414" s="646">
        <v>32.567999999999998</v>
      </c>
      <c r="M5414" s="646" t="s">
        <v>118</v>
      </c>
      <c r="N5414" s="657" t="s">
        <v>115</v>
      </c>
      <c r="O5414" s="646" t="s">
        <v>632</v>
      </c>
    </row>
    <row r="5415" spans="1:15">
      <c r="A5415" s="647">
        <v>5414</v>
      </c>
      <c r="B5415" s="647">
        <v>4900</v>
      </c>
      <c r="C5415" s="646" t="s">
        <v>193</v>
      </c>
      <c r="D5415" s="646">
        <v>154</v>
      </c>
      <c r="F5415" s="654" t="str">
        <f>IF(M5415="R",VLOOKUP(D5415,'Routes and Directions'!$A$2:$D$283,3,FALSE),VLOOKUP(D5415,'Routes and Directions'!$A$2:$D$283,4,FALSE))</f>
        <v>EB</v>
      </c>
      <c r="H5415" s="646">
        <v>32.268000000000001</v>
      </c>
      <c r="I5415" s="646">
        <v>32.284999999999997</v>
      </c>
      <c r="K5415" s="646">
        <v>32.567999999999998</v>
      </c>
      <c r="L5415" s="646">
        <v>32.585000000000001</v>
      </c>
      <c r="M5415" s="646" t="s">
        <v>118</v>
      </c>
      <c r="N5415" s="657" t="s">
        <v>115</v>
      </c>
      <c r="O5415" s="646" t="s">
        <v>632</v>
      </c>
    </row>
    <row r="5416" spans="1:15">
      <c r="A5416" s="647">
        <v>5415</v>
      </c>
      <c r="B5416" s="647">
        <v>5500</v>
      </c>
      <c r="C5416" s="646" t="s">
        <v>193</v>
      </c>
      <c r="D5416" s="646">
        <v>154</v>
      </c>
      <c r="F5416" s="654" t="str">
        <f>IF(M5416="R",VLOOKUP(D5416,'Routes and Directions'!$A$2:$D$283,3,FALSE),VLOOKUP(D5416,'Routes and Directions'!$A$2:$D$283,4,FALSE))</f>
        <v>EB</v>
      </c>
      <c r="H5416" s="646">
        <v>32.5</v>
      </c>
      <c r="I5416" s="646">
        <v>32.840000000000003</v>
      </c>
      <c r="K5416" s="646">
        <v>32.585000000000001</v>
      </c>
      <c r="L5416" s="646">
        <v>32.924999999999997</v>
      </c>
      <c r="M5416" s="646" t="s">
        <v>118</v>
      </c>
      <c r="N5416" s="657" t="s">
        <v>115</v>
      </c>
      <c r="O5416" s="646" t="s">
        <v>632</v>
      </c>
    </row>
    <row r="5417" spans="1:15">
      <c r="A5417" s="647">
        <v>5416</v>
      </c>
      <c r="B5417" s="647">
        <v>99</v>
      </c>
      <c r="C5417" s="646" t="s">
        <v>193</v>
      </c>
      <c r="D5417" s="646">
        <v>154</v>
      </c>
      <c r="F5417" s="654" t="str">
        <f>IF(M5417="R",VLOOKUP(D5417,'Routes and Directions'!$A$2:$D$283,3,FALSE),VLOOKUP(D5417,'Routes and Directions'!$A$2:$D$283,4,FALSE))</f>
        <v>WB</v>
      </c>
      <c r="G5417" s="646" t="s">
        <v>118</v>
      </c>
      <c r="H5417" s="646">
        <v>0</v>
      </c>
      <c r="I5417" s="646">
        <v>0.81799999999999995</v>
      </c>
      <c r="K5417" s="646">
        <v>0</v>
      </c>
      <c r="L5417" s="646">
        <v>0.81799999999999995</v>
      </c>
      <c r="M5417" s="646" t="s">
        <v>121</v>
      </c>
      <c r="N5417" s="657" t="s">
        <v>115</v>
      </c>
      <c r="O5417" s="646" t="s">
        <v>633</v>
      </c>
    </row>
    <row r="5418" spans="1:15">
      <c r="A5418" s="647">
        <v>5417</v>
      </c>
      <c r="B5418" s="647">
        <v>100</v>
      </c>
      <c r="C5418" s="646" t="s">
        <v>193</v>
      </c>
      <c r="D5418" s="646">
        <v>154</v>
      </c>
      <c r="F5418" s="654" t="str">
        <f>IF(M5418="R",VLOOKUP(D5418,'Routes and Directions'!$A$2:$D$283,3,FALSE),VLOOKUP(D5418,'Routes and Directions'!$A$2:$D$283,4,FALSE))</f>
        <v>WB</v>
      </c>
      <c r="H5418" s="646">
        <v>0.29799999999999999</v>
      </c>
      <c r="I5418" s="646">
        <v>2.141</v>
      </c>
      <c r="K5418" s="646">
        <v>0.81799999999999995</v>
      </c>
      <c r="L5418" s="646">
        <v>2.661</v>
      </c>
      <c r="M5418" s="646" t="s">
        <v>121</v>
      </c>
      <c r="N5418" s="657" t="s">
        <v>115</v>
      </c>
      <c r="O5418" s="646" t="s">
        <v>633</v>
      </c>
    </row>
    <row r="5419" spans="1:15">
      <c r="A5419" s="647">
        <v>5418</v>
      </c>
      <c r="B5419" s="647">
        <v>510</v>
      </c>
      <c r="C5419" s="646" t="s">
        <v>193</v>
      </c>
      <c r="D5419" s="646">
        <v>154</v>
      </c>
      <c r="F5419" s="654" t="str">
        <f>IF(M5419="R",VLOOKUP(D5419,'Routes and Directions'!$A$2:$D$283,3,FALSE),VLOOKUP(D5419,'Routes and Directions'!$A$2:$D$283,4,FALSE))</f>
        <v>WB</v>
      </c>
      <c r="G5419" s="646" t="s">
        <v>118</v>
      </c>
      <c r="H5419" s="646">
        <v>2.141</v>
      </c>
      <c r="I5419" s="646">
        <v>10.528</v>
      </c>
      <c r="K5419" s="646">
        <v>2.661</v>
      </c>
      <c r="L5419" s="646">
        <v>11.048</v>
      </c>
      <c r="M5419" s="646" t="s">
        <v>121</v>
      </c>
      <c r="N5419" s="657" t="s">
        <v>115</v>
      </c>
      <c r="O5419" s="646" t="s">
        <v>633</v>
      </c>
    </row>
    <row r="5420" spans="1:15">
      <c r="A5420" s="647">
        <v>5419</v>
      </c>
      <c r="B5420" s="647">
        <v>1410</v>
      </c>
      <c r="C5420" s="646" t="s">
        <v>193</v>
      </c>
      <c r="D5420" s="646">
        <v>154</v>
      </c>
      <c r="F5420" s="654" t="str">
        <f>IF(M5420="R",VLOOKUP(D5420,'Routes and Directions'!$A$2:$D$283,3,FALSE),VLOOKUP(D5420,'Routes and Directions'!$A$2:$D$283,4,FALSE))</f>
        <v>WB</v>
      </c>
      <c r="G5420" s="646" t="s">
        <v>122</v>
      </c>
      <c r="H5420" s="646">
        <v>10.528</v>
      </c>
      <c r="I5420" s="646">
        <v>10.831</v>
      </c>
      <c r="K5420" s="646">
        <v>11.048</v>
      </c>
      <c r="L5420" s="646">
        <v>11.351000000000001</v>
      </c>
      <c r="M5420" s="646" t="s">
        <v>121</v>
      </c>
      <c r="N5420" s="657" t="s">
        <v>115</v>
      </c>
      <c r="O5420" s="646" t="s">
        <v>633</v>
      </c>
    </row>
    <row r="5421" spans="1:15">
      <c r="A5421" s="647">
        <v>5420</v>
      </c>
      <c r="B5421" s="647">
        <v>1510</v>
      </c>
      <c r="C5421" s="646" t="s">
        <v>193</v>
      </c>
      <c r="D5421" s="646">
        <v>154</v>
      </c>
      <c r="F5421" s="654" t="str">
        <f>IF(M5421="R",VLOOKUP(D5421,'Routes and Directions'!$A$2:$D$283,3,FALSE),VLOOKUP(D5421,'Routes and Directions'!$A$2:$D$283,4,FALSE))</f>
        <v>WB</v>
      </c>
      <c r="G5421" s="646" t="s">
        <v>118</v>
      </c>
      <c r="H5421" s="646">
        <v>10.917999999999999</v>
      </c>
      <c r="I5421" s="646">
        <v>12.096</v>
      </c>
      <c r="K5421" s="646">
        <v>11.351000000000001</v>
      </c>
      <c r="L5421" s="646">
        <v>12.529</v>
      </c>
      <c r="M5421" s="646" t="s">
        <v>121</v>
      </c>
      <c r="N5421" s="657" t="s">
        <v>115</v>
      </c>
      <c r="O5421" s="646" t="s">
        <v>633</v>
      </c>
    </row>
    <row r="5422" spans="1:15">
      <c r="A5422" s="647">
        <v>5421</v>
      </c>
      <c r="B5422" s="647">
        <v>1900</v>
      </c>
      <c r="C5422" s="646" t="s">
        <v>193</v>
      </c>
      <c r="D5422" s="646">
        <v>154</v>
      </c>
      <c r="F5422" s="654" t="str">
        <f>IF(M5422="R",VLOOKUP(D5422,'Routes and Directions'!$A$2:$D$283,3,FALSE),VLOOKUP(D5422,'Routes and Directions'!$A$2:$D$283,4,FALSE))</f>
        <v>WB</v>
      </c>
      <c r="H5422" s="646">
        <v>12.188000000000001</v>
      </c>
      <c r="I5422" s="646">
        <v>23.361999999999998</v>
      </c>
      <c r="K5422" s="646">
        <v>12.529</v>
      </c>
      <c r="L5422" s="646">
        <v>23.702999999999999</v>
      </c>
      <c r="M5422" s="646" t="s">
        <v>121</v>
      </c>
      <c r="N5422" s="657" t="s">
        <v>115</v>
      </c>
      <c r="O5422" s="646" t="s">
        <v>633</v>
      </c>
    </row>
    <row r="5423" spans="1:15">
      <c r="A5423" s="647">
        <v>5422</v>
      </c>
      <c r="B5423" s="647">
        <v>1900</v>
      </c>
      <c r="C5423" s="646" t="s">
        <v>193</v>
      </c>
      <c r="D5423" s="646">
        <v>154</v>
      </c>
      <c r="F5423" s="654" t="str">
        <f>IF(M5423="R",VLOOKUP(D5423,'Routes and Directions'!$A$2:$D$283,3,FALSE),VLOOKUP(D5423,'Routes and Directions'!$A$2:$D$283,4,FALSE))</f>
        <v>WB</v>
      </c>
      <c r="H5423" s="646">
        <v>23.361999999999998</v>
      </c>
      <c r="I5423" s="646">
        <v>24.675999999999998</v>
      </c>
      <c r="K5423" s="646">
        <v>23.702999999999999</v>
      </c>
      <c r="L5423" s="646">
        <v>25.016999999999999</v>
      </c>
      <c r="M5423" s="646" t="s">
        <v>121</v>
      </c>
      <c r="N5423" s="657" t="s">
        <v>123</v>
      </c>
      <c r="O5423" s="646" t="s">
        <v>633</v>
      </c>
    </row>
    <row r="5424" spans="1:15">
      <c r="A5424" s="647">
        <v>5423</v>
      </c>
      <c r="B5424" s="647">
        <v>1900</v>
      </c>
      <c r="C5424" s="646" t="s">
        <v>193</v>
      </c>
      <c r="D5424" s="646">
        <v>154</v>
      </c>
      <c r="F5424" s="654" t="str">
        <f>IF(M5424="R",VLOOKUP(D5424,'Routes and Directions'!$A$2:$D$283,3,FALSE),VLOOKUP(D5424,'Routes and Directions'!$A$2:$D$283,4,FALSE))</f>
        <v>WB</v>
      </c>
      <c r="H5424" s="646">
        <v>24.675999999999998</v>
      </c>
      <c r="I5424" s="646">
        <v>30.376999999999999</v>
      </c>
      <c r="K5424" s="646">
        <v>25.016999999999999</v>
      </c>
      <c r="L5424" s="646">
        <v>30.718</v>
      </c>
      <c r="M5424" s="646" t="s">
        <v>121</v>
      </c>
      <c r="N5424" s="657" t="s">
        <v>115</v>
      </c>
      <c r="O5424" s="646" t="s">
        <v>633</v>
      </c>
    </row>
    <row r="5425" spans="1:15">
      <c r="A5425" s="647">
        <v>5424</v>
      </c>
      <c r="B5425" s="647">
        <v>4160</v>
      </c>
      <c r="C5425" s="646" t="s">
        <v>193</v>
      </c>
      <c r="D5425" s="646">
        <v>154</v>
      </c>
      <c r="F5425" s="654" t="str">
        <f>IF(M5425="R",VLOOKUP(D5425,'Routes and Directions'!$A$2:$D$283,3,FALSE),VLOOKUP(D5425,'Routes and Directions'!$A$2:$D$283,4,FALSE))</f>
        <v>WB</v>
      </c>
      <c r="G5425" s="646" t="s">
        <v>118</v>
      </c>
      <c r="H5425" s="646">
        <v>30.417999999999999</v>
      </c>
      <c r="I5425" s="646">
        <v>32.268000000000001</v>
      </c>
      <c r="K5425" s="646">
        <v>30.718</v>
      </c>
      <c r="L5425" s="646">
        <v>32.567999999999998</v>
      </c>
      <c r="M5425" s="646" t="s">
        <v>121</v>
      </c>
      <c r="N5425" s="657" t="s">
        <v>115</v>
      </c>
      <c r="O5425" s="646" t="s">
        <v>633</v>
      </c>
    </row>
    <row r="5426" spans="1:15">
      <c r="A5426" s="647">
        <v>5425</v>
      </c>
      <c r="B5426" s="647">
        <v>4900</v>
      </c>
      <c r="C5426" s="646" t="s">
        <v>193</v>
      </c>
      <c r="D5426" s="646">
        <v>154</v>
      </c>
      <c r="F5426" s="654" t="str">
        <f>IF(M5426="R",VLOOKUP(D5426,'Routes and Directions'!$A$2:$D$283,3,FALSE),VLOOKUP(D5426,'Routes and Directions'!$A$2:$D$283,4,FALSE))</f>
        <v>WB</v>
      </c>
      <c r="H5426" s="646">
        <v>32.268000000000001</v>
      </c>
      <c r="I5426" s="646">
        <v>32.284999999999997</v>
      </c>
      <c r="K5426" s="646">
        <v>32.567999999999998</v>
      </c>
      <c r="L5426" s="646">
        <v>32.585000000000001</v>
      </c>
      <c r="M5426" s="646" t="s">
        <v>121</v>
      </c>
      <c r="N5426" s="657" t="s">
        <v>115</v>
      </c>
      <c r="O5426" s="646" t="s">
        <v>633</v>
      </c>
    </row>
    <row r="5427" spans="1:15">
      <c r="A5427" s="647">
        <v>5426</v>
      </c>
      <c r="B5427" s="647">
        <v>5500</v>
      </c>
      <c r="C5427" s="646" t="s">
        <v>193</v>
      </c>
      <c r="D5427" s="646">
        <v>154</v>
      </c>
      <c r="F5427" s="654" t="str">
        <f>IF(M5427="R",VLOOKUP(D5427,'Routes and Directions'!$A$2:$D$283,3,FALSE),VLOOKUP(D5427,'Routes and Directions'!$A$2:$D$283,4,FALSE))</f>
        <v>WB</v>
      </c>
      <c r="H5427" s="646">
        <v>32.5</v>
      </c>
      <c r="I5427" s="646">
        <v>32.840000000000003</v>
      </c>
      <c r="K5427" s="646">
        <v>32.585000000000001</v>
      </c>
      <c r="L5427" s="646">
        <v>32.924999999999997</v>
      </c>
      <c r="M5427" s="646" t="s">
        <v>121</v>
      </c>
      <c r="N5427" s="657" t="s">
        <v>115</v>
      </c>
      <c r="O5427" s="646" t="s">
        <v>633</v>
      </c>
    </row>
    <row r="5428" spans="1:15">
      <c r="A5428" s="647">
        <v>5427</v>
      </c>
      <c r="B5428" s="647">
        <v>100</v>
      </c>
      <c r="C5428" s="646" t="s">
        <v>198</v>
      </c>
      <c r="D5428" s="646">
        <v>155</v>
      </c>
      <c r="F5428" s="654" t="str">
        <f>IF(M5428="R",VLOOKUP(D5428,'Routes and Directions'!$A$2:$D$283,3,FALSE),VLOOKUP(D5428,'Routes and Directions'!$A$2:$D$283,4,FALSE))</f>
        <v>EB</v>
      </c>
      <c r="G5428" s="646" t="s">
        <v>121</v>
      </c>
      <c r="H5428" s="646">
        <v>0</v>
      </c>
      <c r="I5428" s="646">
        <v>0.40200000000000002</v>
      </c>
      <c r="K5428" s="646">
        <v>0</v>
      </c>
      <c r="L5428" s="646">
        <v>0.40200000000000002</v>
      </c>
      <c r="M5428" s="646" t="s">
        <v>118</v>
      </c>
      <c r="N5428" s="657" t="s">
        <v>115</v>
      </c>
      <c r="O5428" s="646" t="s">
        <v>634</v>
      </c>
    </row>
    <row r="5429" spans="1:15">
      <c r="A5429" s="647">
        <v>5428</v>
      </c>
      <c r="B5429" s="647">
        <v>500</v>
      </c>
      <c r="C5429" s="646" t="s">
        <v>198</v>
      </c>
      <c r="D5429" s="646">
        <v>155</v>
      </c>
      <c r="F5429" s="654" t="str">
        <f>IF(M5429="R",VLOOKUP(D5429,'Routes and Directions'!$A$2:$D$283,3,FALSE),VLOOKUP(D5429,'Routes and Directions'!$A$2:$D$283,4,FALSE))</f>
        <v>EB</v>
      </c>
      <c r="H5429" s="646">
        <v>0</v>
      </c>
      <c r="I5429" s="646">
        <v>0.42699999999999999</v>
      </c>
      <c r="K5429" s="646">
        <v>0.40200000000000002</v>
      </c>
      <c r="L5429" s="646">
        <v>0.82899999999999996</v>
      </c>
      <c r="M5429" s="646" t="s">
        <v>118</v>
      </c>
      <c r="N5429" s="657" t="s">
        <v>115</v>
      </c>
      <c r="O5429" s="646" t="s">
        <v>634</v>
      </c>
    </row>
    <row r="5430" spans="1:15">
      <c r="A5430" s="647">
        <v>5429</v>
      </c>
      <c r="B5430" s="647">
        <v>1390</v>
      </c>
      <c r="C5430" s="646" t="s">
        <v>198</v>
      </c>
      <c r="D5430" s="646">
        <v>155</v>
      </c>
      <c r="F5430" s="654" t="str">
        <f>IF(M5430="R",VLOOKUP(D5430,'Routes and Directions'!$A$2:$D$283,3,FALSE),VLOOKUP(D5430,'Routes and Directions'!$A$2:$D$283,4,FALSE))</f>
        <v>EB</v>
      </c>
      <c r="G5430" s="646" t="s">
        <v>118</v>
      </c>
      <c r="H5430" s="650">
        <v>0</v>
      </c>
      <c r="I5430" s="650">
        <v>26.564</v>
      </c>
      <c r="K5430" s="646">
        <v>0.82899999999999996</v>
      </c>
      <c r="L5430" s="646">
        <v>27.393000000000001</v>
      </c>
      <c r="M5430" s="646" t="s">
        <v>118</v>
      </c>
      <c r="N5430" s="657" t="s">
        <v>115</v>
      </c>
      <c r="O5430" s="646" t="s">
        <v>634</v>
      </c>
    </row>
    <row r="5431" spans="1:15">
      <c r="A5431" s="647">
        <v>5430</v>
      </c>
      <c r="B5431" s="647">
        <v>4000</v>
      </c>
      <c r="C5431" s="646" t="s">
        <v>198</v>
      </c>
      <c r="D5431" s="646">
        <v>155</v>
      </c>
      <c r="F5431" s="654" t="str">
        <f>IF(M5431="R",VLOOKUP(D5431,'Routes and Directions'!$A$2:$D$283,3,FALSE),VLOOKUP(D5431,'Routes and Directions'!$A$2:$D$283,4,FALSE))</f>
        <v>EB</v>
      </c>
      <c r="H5431" s="650">
        <v>30.312999999999999</v>
      </c>
      <c r="I5431" s="650">
        <v>53.22</v>
      </c>
      <c r="K5431" s="646">
        <v>27.393000000000001</v>
      </c>
      <c r="L5431" s="646">
        <v>50.3</v>
      </c>
      <c r="M5431" s="646" t="s">
        <v>118</v>
      </c>
      <c r="N5431" s="657" t="s">
        <v>115</v>
      </c>
      <c r="O5431" s="646" t="s">
        <v>634</v>
      </c>
    </row>
    <row r="5432" spans="1:15">
      <c r="A5432" s="647">
        <v>5431</v>
      </c>
      <c r="B5432" s="647">
        <v>5410</v>
      </c>
      <c r="C5432" s="646" t="s">
        <v>198</v>
      </c>
      <c r="D5432" s="646">
        <v>155</v>
      </c>
      <c r="F5432" s="654" t="str">
        <f>IF(M5432="R",VLOOKUP(D5432,'Routes and Directions'!$A$2:$D$283,3,FALSE),VLOOKUP(D5432,'Routes and Directions'!$A$2:$D$283,4,FALSE))</f>
        <v>EB</v>
      </c>
      <c r="G5432" s="646" t="s">
        <v>118</v>
      </c>
      <c r="H5432" s="646">
        <v>53.22</v>
      </c>
      <c r="I5432" s="646">
        <v>56</v>
      </c>
      <c r="K5432" s="646">
        <v>50.3</v>
      </c>
      <c r="L5432" s="646">
        <v>53.08</v>
      </c>
      <c r="M5432" s="646" t="s">
        <v>118</v>
      </c>
      <c r="N5432" s="657" t="s">
        <v>115</v>
      </c>
      <c r="O5432" s="646" t="s">
        <v>634</v>
      </c>
    </row>
    <row r="5433" spans="1:15">
      <c r="A5433" s="647">
        <v>5432</v>
      </c>
      <c r="B5433" s="647">
        <v>5530</v>
      </c>
      <c r="C5433" s="646" t="s">
        <v>198</v>
      </c>
      <c r="D5433" s="646">
        <v>155</v>
      </c>
      <c r="F5433" s="654" t="str">
        <f>IF(M5433="R",VLOOKUP(D5433,'Routes and Directions'!$A$2:$D$283,3,FALSE),VLOOKUP(D5433,'Routes and Directions'!$A$2:$D$283,4,FALSE))</f>
        <v>EB</v>
      </c>
      <c r="G5433" s="646" t="s">
        <v>119</v>
      </c>
      <c r="H5433" s="646">
        <v>56</v>
      </c>
      <c r="I5433" s="646">
        <v>56.691000000000003</v>
      </c>
      <c r="K5433" s="646">
        <v>53.08</v>
      </c>
      <c r="L5433" s="646">
        <v>53.771000000000001</v>
      </c>
      <c r="M5433" s="646" t="s">
        <v>118</v>
      </c>
      <c r="N5433" s="657" t="s">
        <v>115</v>
      </c>
      <c r="O5433" s="646" t="s">
        <v>634</v>
      </c>
    </row>
    <row r="5434" spans="1:15">
      <c r="A5434" s="647">
        <v>5433</v>
      </c>
      <c r="B5434" s="647">
        <v>5553</v>
      </c>
      <c r="C5434" s="646" t="s">
        <v>198</v>
      </c>
      <c r="D5434" s="646">
        <v>155</v>
      </c>
      <c r="F5434" s="654" t="str">
        <f>IF(M5434="R",VLOOKUP(D5434,'Routes and Directions'!$A$2:$D$283,3,FALSE),VLOOKUP(D5434,'Routes and Directions'!$A$2:$D$283,4,FALSE))</f>
        <v>EB</v>
      </c>
      <c r="G5434" s="646" t="s">
        <v>118</v>
      </c>
      <c r="H5434" s="646">
        <v>56.74</v>
      </c>
      <c r="I5434" s="646">
        <v>60.637</v>
      </c>
      <c r="K5434" s="646">
        <v>53.771000000000001</v>
      </c>
      <c r="L5434" s="646">
        <v>57.667999999999999</v>
      </c>
      <c r="M5434" s="646" t="s">
        <v>118</v>
      </c>
      <c r="N5434" s="657" t="s">
        <v>115</v>
      </c>
      <c r="O5434" s="646" t="s">
        <v>634</v>
      </c>
    </row>
    <row r="5435" spans="1:15">
      <c r="A5435" s="647">
        <v>5434</v>
      </c>
      <c r="B5435" s="647">
        <v>5553</v>
      </c>
      <c r="C5435" s="646" t="s">
        <v>198</v>
      </c>
      <c r="D5435" s="646">
        <v>155</v>
      </c>
      <c r="F5435" s="654" t="str">
        <f>IF(M5435="R",VLOOKUP(D5435,'Routes and Directions'!$A$2:$D$283,3,FALSE),VLOOKUP(D5435,'Routes and Directions'!$A$2:$D$283,4,FALSE))</f>
        <v>EB</v>
      </c>
      <c r="G5435" s="646" t="s">
        <v>118</v>
      </c>
      <c r="H5435" s="646">
        <v>60.637</v>
      </c>
      <c r="I5435" s="646">
        <v>61.043999999999997</v>
      </c>
      <c r="K5435" s="646">
        <v>57.667999999999999</v>
      </c>
      <c r="L5435" s="646">
        <v>58.075000000000003</v>
      </c>
      <c r="M5435" s="646" t="s">
        <v>118</v>
      </c>
      <c r="N5435" s="657" t="s">
        <v>123</v>
      </c>
      <c r="O5435" s="646" t="s">
        <v>634</v>
      </c>
    </row>
    <row r="5436" spans="1:15">
      <c r="A5436" s="647">
        <v>5435</v>
      </c>
      <c r="B5436" s="647">
        <v>6110</v>
      </c>
      <c r="C5436" s="646" t="s">
        <v>198</v>
      </c>
      <c r="D5436" s="646">
        <v>155</v>
      </c>
      <c r="F5436" s="654" t="str">
        <f>IF(M5436="R",VLOOKUP(D5436,'Routes and Directions'!$A$2:$D$283,3,FALSE),VLOOKUP(D5436,'Routes and Directions'!$A$2:$D$283,4,FALSE))</f>
        <v>EB</v>
      </c>
      <c r="H5436" s="646">
        <v>64.84</v>
      </c>
      <c r="I5436" s="646">
        <v>68.528000000000006</v>
      </c>
      <c r="K5436" s="646">
        <v>58.075000000000003</v>
      </c>
      <c r="L5436" s="646">
        <v>61.762999999999998</v>
      </c>
      <c r="M5436" s="646" t="s">
        <v>118</v>
      </c>
      <c r="N5436" s="657" t="s">
        <v>115</v>
      </c>
      <c r="O5436" s="646" t="s">
        <v>634</v>
      </c>
    </row>
    <row r="5437" spans="1:15">
      <c r="A5437" s="647">
        <v>5436</v>
      </c>
      <c r="B5437" s="647">
        <v>6705</v>
      </c>
      <c r="C5437" s="646" t="s">
        <v>198</v>
      </c>
      <c r="D5437" s="646">
        <v>155</v>
      </c>
      <c r="F5437" s="654" t="str">
        <f>IF(M5437="R",VLOOKUP(D5437,'Routes and Directions'!$A$2:$D$283,3,FALSE),VLOOKUP(D5437,'Routes and Directions'!$A$2:$D$283,4,FALSE))</f>
        <v>EB</v>
      </c>
      <c r="G5437" s="646" t="s">
        <v>118</v>
      </c>
      <c r="H5437" s="646">
        <v>68.528000000000006</v>
      </c>
      <c r="I5437" s="646">
        <v>68.858999999999995</v>
      </c>
      <c r="K5437" s="646">
        <v>61.762999999999998</v>
      </c>
      <c r="L5437" s="646">
        <v>62.094000000000001</v>
      </c>
      <c r="M5437" s="646" t="s">
        <v>118</v>
      </c>
      <c r="N5437" s="657" t="s">
        <v>115</v>
      </c>
      <c r="O5437" s="646" t="s">
        <v>634</v>
      </c>
    </row>
    <row r="5438" spans="1:15">
      <c r="A5438" s="647">
        <v>5437</v>
      </c>
      <c r="B5438" s="647">
        <v>6738</v>
      </c>
      <c r="C5438" s="646" t="s">
        <v>198</v>
      </c>
      <c r="D5438" s="646">
        <v>155</v>
      </c>
      <c r="F5438" s="654" t="str">
        <f>IF(M5438="R",VLOOKUP(D5438,'Routes and Directions'!$A$2:$D$283,3,FALSE),VLOOKUP(D5438,'Routes and Directions'!$A$2:$D$283,4,FALSE))</f>
        <v>EB</v>
      </c>
      <c r="H5438" s="646">
        <v>68.881</v>
      </c>
      <c r="I5438" s="646">
        <v>70.813000000000002</v>
      </c>
      <c r="K5438" s="646">
        <v>62.094000000000001</v>
      </c>
      <c r="L5438" s="646">
        <v>64.025999999999996</v>
      </c>
      <c r="M5438" s="646" t="s">
        <v>118</v>
      </c>
      <c r="N5438" s="657" t="s">
        <v>115</v>
      </c>
      <c r="O5438" s="646" t="s">
        <v>634</v>
      </c>
    </row>
    <row r="5439" spans="1:15">
      <c r="A5439" s="647">
        <v>5438</v>
      </c>
      <c r="B5439" s="647">
        <v>7100</v>
      </c>
      <c r="C5439" s="646" t="s">
        <v>198</v>
      </c>
      <c r="D5439" s="646">
        <v>155</v>
      </c>
      <c r="F5439" s="654" t="str">
        <f>IF(M5439="R",VLOOKUP(D5439,'Routes and Directions'!$A$2:$D$283,3,FALSE),VLOOKUP(D5439,'Routes and Directions'!$A$2:$D$283,4,FALSE))</f>
        <v>EB</v>
      </c>
      <c r="G5439" s="646" t="s">
        <v>118</v>
      </c>
      <c r="H5439" s="646">
        <v>70.813000000000002</v>
      </c>
      <c r="I5439" s="646">
        <v>70.906000000000006</v>
      </c>
      <c r="K5439" s="646">
        <v>64.025999999999996</v>
      </c>
      <c r="L5439" s="646">
        <v>64.119</v>
      </c>
      <c r="M5439" s="646" t="s">
        <v>118</v>
      </c>
      <c r="N5439" s="657" t="s">
        <v>115</v>
      </c>
      <c r="O5439" s="646" t="s">
        <v>634</v>
      </c>
    </row>
    <row r="5440" spans="1:15">
      <c r="A5440" s="647">
        <v>5439</v>
      </c>
      <c r="B5440" s="647">
        <v>7100</v>
      </c>
      <c r="C5440" s="646" t="s">
        <v>198</v>
      </c>
      <c r="D5440" s="646">
        <v>155</v>
      </c>
      <c r="F5440" s="654" t="str">
        <f>IF(M5440="R",VLOOKUP(D5440,'Routes and Directions'!$A$2:$D$283,3,FALSE),VLOOKUP(D5440,'Routes and Directions'!$A$2:$D$283,4,FALSE))</f>
        <v>EB</v>
      </c>
      <c r="G5440" s="646" t="s">
        <v>118</v>
      </c>
      <c r="H5440" s="646">
        <v>70.906000000000006</v>
      </c>
      <c r="I5440" s="646">
        <v>70.991</v>
      </c>
      <c r="K5440" s="646">
        <v>64.119</v>
      </c>
      <c r="L5440" s="646">
        <v>64.203999999999994</v>
      </c>
      <c r="M5440" s="646" t="s">
        <v>118</v>
      </c>
      <c r="N5440" s="657" t="s">
        <v>123</v>
      </c>
      <c r="O5440" s="646" t="s">
        <v>634</v>
      </c>
    </row>
    <row r="5441" spans="1:15">
      <c r="A5441" s="647">
        <v>5440</v>
      </c>
      <c r="B5441" s="647">
        <v>100</v>
      </c>
      <c r="C5441" s="646" t="s">
        <v>198</v>
      </c>
      <c r="D5441" s="646">
        <v>155</v>
      </c>
      <c r="F5441" s="654" t="str">
        <f>IF(M5441="R",VLOOKUP(D5441,'Routes and Directions'!$A$2:$D$283,3,FALSE),VLOOKUP(D5441,'Routes and Directions'!$A$2:$D$283,4,FALSE))</f>
        <v>WB</v>
      </c>
      <c r="G5441" s="646" t="s">
        <v>121</v>
      </c>
      <c r="H5441" s="646">
        <v>0</v>
      </c>
      <c r="I5441" s="646">
        <v>0.40200000000000002</v>
      </c>
      <c r="K5441" s="646">
        <v>0</v>
      </c>
      <c r="L5441" s="646">
        <v>0.40200000000000002</v>
      </c>
      <c r="M5441" s="646" t="s">
        <v>121</v>
      </c>
      <c r="N5441" s="657" t="s">
        <v>115</v>
      </c>
      <c r="O5441" s="646" t="s">
        <v>635</v>
      </c>
    </row>
    <row r="5442" spans="1:15">
      <c r="A5442" s="647">
        <v>5441</v>
      </c>
      <c r="B5442" s="647">
        <v>500</v>
      </c>
      <c r="C5442" s="646" t="s">
        <v>198</v>
      </c>
      <c r="D5442" s="646">
        <v>155</v>
      </c>
      <c r="F5442" s="654" t="str">
        <f>IF(M5442="R",VLOOKUP(D5442,'Routes and Directions'!$A$2:$D$283,3,FALSE),VLOOKUP(D5442,'Routes and Directions'!$A$2:$D$283,4,FALSE))</f>
        <v>WB</v>
      </c>
      <c r="H5442" s="646">
        <v>0</v>
      </c>
      <c r="I5442" s="646">
        <v>0.42699999999999999</v>
      </c>
      <c r="K5442" s="646">
        <v>0.40200000000000002</v>
      </c>
      <c r="L5442" s="646">
        <v>0.82899999999999996</v>
      </c>
      <c r="M5442" s="646" t="s">
        <v>121</v>
      </c>
      <c r="N5442" s="657" t="s">
        <v>115</v>
      </c>
      <c r="O5442" s="646" t="s">
        <v>635</v>
      </c>
    </row>
    <row r="5443" spans="1:15">
      <c r="A5443" s="647">
        <v>5442</v>
      </c>
      <c r="B5443" s="647">
        <v>1390</v>
      </c>
      <c r="C5443" s="646" t="s">
        <v>198</v>
      </c>
      <c r="D5443" s="646">
        <v>155</v>
      </c>
      <c r="F5443" s="654" t="str">
        <f>IF(M5443="R",VLOOKUP(D5443,'Routes and Directions'!$A$2:$D$283,3,FALSE),VLOOKUP(D5443,'Routes and Directions'!$A$2:$D$283,4,FALSE))</f>
        <v>WB</v>
      </c>
      <c r="G5443" s="646" t="s">
        <v>118</v>
      </c>
      <c r="H5443" s="646">
        <v>0</v>
      </c>
      <c r="I5443" s="646">
        <v>26.564</v>
      </c>
      <c r="K5443" s="646">
        <v>0.82899999999999996</v>
      </c>
      <c r="L5443" s="646">
        <v>27.393000000000001</v>
      </c>
      <c r="M5443" s="646" t="s">
        <v>121</v>
      </c>
      <c r="N5443" s="657" t="s">
        <v>115</v>
      </c>
      <c r="O5443" s="646" t="s">
        <v>635</v>
      </c>
    </row>
    <row r="5444" spans="1:15">
      <c r="A5444" s="647">
        <v>5443</v>
      </c>
      <c r="B5444" s="647">
        <v>4000</v>
      </c>
      <c r="C5444" s="646" t="s">
        <v>198</v>
      </c>
      <c r="D5444" s="646">
        <v>155</v>
      </c>
      <c r="F5444" s="654" t="str">
        <f>IF(M5444="R",VLOOKUP(D5444,'Routes and Directions'!$A$2:$D$283,3,FALSE),VLOOKUP(D5444,'Routes and Directions'!$A$2:$D$283,4,FALSE))</f>
        <v>WB</v>
      </c>
      <c r="H5444" s="646">
        <v>30.312999999999999</v>
      </c>
      <c r="I5444" s="646">
        <v>53.22</v>
      </c>
      <c r="K5444" s="646">
        <v>27.393000000000001</v>
      </c>
      <c r="L5444" s="646">
        <v>50.3</v>
      </c>
      <c r="M5444" s="646" t="s">
        <v>121</v>
      </c>
      <c r="N5444" s="657" t="s">
        <v>115</v>
      </c>
      <c r="O5444" s="646" t="s">
        <v>635</v>
      </c>
    </row>
    <row r="5445" spans="1:15">
      <c r="A5445" s="647">
        <v>5444</v>
      </c>
      <c r="B5445" s="647">
        <v>5410</v>
      </c>
      <c r="C5445" s="646" t="s">
        <v>198</v>
      </c>
      <c r="D5445" s="646">
        <v>155</v>
      </c>
      <c r="F5445" s="654" t="str">
        <f>IF(M5445="R",VLOOKUP(D5445,'Routes and Directions'!$A$2:$D$283,3,FALSE),VLOOKUP(D5445,'Routes and Directions'!$A$2:$D$283,4,FALSE))</f>
        <v>WB</v>
      </c>
      <c r="G5445" s="646" t="s">
        <v>118</v>
      </c>
      <c r="H5445" s="646">
        <v>53.22</v>
      </c>
      <c r="I5445" s="646">
        <v>56</v>
      </c>
      <c r="K5445" s="646">
        <v>50.3</v>
      </c>
      <c r="L5445" s="646">
        <v>53.08</v>
      </c>
      <c r="M5445" s="646" t="s">
        <v>121</v>
      </c>
      <c r="N5445" s="657" t="s">
        <v>115</v>
      </c>
      <c r="O5445" s="646" t="s">
        <v>635</v>
      </c>
    </row>
    <row r="5446" spans="1:15">
      <c r="A5446" s="647">
        <v>5445</v>
      </c>
      <c r="B5446" s="647">
        <v>5530</v>
      </c>
      <c r="C5446" s="646" t="s">
        <v>198</v>
      </c>
      <c r="D5446" s="646">
        <v>155</v>
      </c>
      <c r="F5446" s="654" t="str">
        <f>IF(M5446="R",VLOOKUP(D5446,'Routes and Directions'!$A$2:$D$283,3,FALSE),VLOOKUP(D5446,'Routes and Directions'!$A$2:$D$283,4,FALSE))</f>
        <v>WB</v>
      </c>
      <c r="G5446" s="646" t="s">
        <v>119</v>
      </c>
      <c r="H5446" s="646">
        <v>56</v>
      </c>
      <c r="I5446" s="646">
        <v>56.691000000000003</v>
      </c>
      <c r="K5446" s="646">
        <v>53.08</v>
      </c>
      <c r="L5446" s="646">
        <v>53.771000000000001</v>
      </c>
      <c r="M5446" s="646" t="s">
        <v>121</v>
      </c>
      <c r="N5446" s="657" t="s">
        <v>115</v>
      </c>
      <c r="O5446" s="646" t="s">
        <v>635</v>
      </c>
    </row>
    <row r="5447" spans="1:15">
      <c r="A5447" s="647">
        <v>5446</v>
      </c>
      <c r="B5447" s="647">
        <v>5553</v>
      </c>
      <c r="C5447" s="646" t="s">
        <v>198</v>
      </c>
      <c r="D5447" s="646">
        <v>155</v>
      </c>
      <c r="F5447" s="654" t="str">
        <f>IF(M5447="R",VLOOKUP(D5447,'Routes and Directions'!$A$2:$D$283,3,FALSE),VLOOKUP(D5447,'Routes and Directions'!$A$2:$D$283,4,FALSE))</f>
        <v>WB</v>
      </c>
      <c r="G5447" s="646" t="s">
        <v>118</v>
      </c>
      <c r="H5447" s="646">
        <v>56.74</v>
      </c>
      <c r="I5447" s="646">
        <v>60.637</v>
      </c>
      <c r="K5447" s="646">
        <v>53.771000000000001</v>
      </c>
      <c r="L5447" s="646">
        <v>57.667999999999999</v>
      </c>
      <c r="M5447" s="646" t="s">
        <v>121</v>
      </c>
      <c r="N5447" s="657" t="s">
        <v>115</v>
      </c>
      <c r="O5447" s="646" t="s">
        <v>635</v>
      </c>
    </row>
    <row r="5448" spans="1:15">
      <c r="A5448" s="647">
        <v>5447</v>
      </c>
      <c r="B5448" s="647">
        <v>5553</v>
      </c>
      <c r="C5448" s="646" t="s">
        <v>198</v>
      </c>
      <c r="D5448" s="646">
        <v>155</v>
      </c>
      <c r="F5448" s="654" t="str">
        <f>IF(M5448="R",VLOOKUP(D5448,'Routes and Directions'!$A$2:$D$283,3,FALSE),VLOOKUP(D5448,'Routes and Directions'!$A$2:$D$283,4,FALSE))</f>
        <v>WB</v>
      </c>
      <c r="G5448" s="646" t="s">
        <v>118</v>
      </c>
      <c r="H5448" s="646">
        <v>60.637</v>
      </c>
      <c r="I5448" s="646">
        <v>61.043999999999997</v>
      </c>
      <c r="K5448" s="646">
        <v>57.667999999999999</v>
      </c>
      <c r="L5448" s="646">
        <v>58.075000000000003</v>
      </c>
      <c r="M5448" s="646" t="s">
        <v>121</v>
      </c>
      <c r="N5448" s="657" t="s">
        <v>123</v>
      </c>
      <c r="O5448" s="646" t="s">
        <v>635</v>
      </c>
    </row>
    <row r="5449" spans="1:15">
      <c r="A5449" s="647">
        <v>5448</v>
      </c>
      <c r="B5449" s="647">
        <v>6110</v>
      </c>
      <c r="C5449" s="646" t="s">
        <v>198</v>
      </c>
      <c r="D5449" s="646">
        <v>155</v>
      </c>
      <c r="F5449" s="654" t="str">
        <f>IF(M5449="R",VLOOKUP(D5449,'Routes and Directions'!$A$2:$D$283,3,FALSE),VLOOKUP(D5449,'Routes and Directions'!$A$2:$D$283,4,FALSE))</f>
        <v>WB</v>
      </c>
      <c r="H5449" s="646">
        <v>64.84</v>
      </c>
      <c r="I5449" s="646">
        <v>68.528000000000006</v>
      </c>
      <c r="K5449" s="646">
        <v>58.075000000000003</v>
      </c>
      <c r="L5449" s="646">
        <v>61.762999999999998</v>
      </c>
      <c r="M5449" s="646" t="s">
        <v>121</v>
      </c>
      <c r="N5449" s="657" t="s">
        <v>115</v>
      </c>
      <c r="O5449" s="646" t="s">
        <v>635</v>
      </c>
    </row>
    <row r="5450" spans="1:15">
      <c r="A5450" s="647">
        <v>5449</v>
      </c>
      <c r="B5450" s="647">
        <v>6705</v>
      </c>
      <c r="C5450" s="646" t="s">
        <v>198</v>
      </c>
      <c r="D5450" s="646">
        <v>155</v>
      </c>
      <c r="F5450" s="654" t="str">
        <f>IF(M5450="R",VLOOKUP(D5450,'Routes and Directions'!$A$2:$D$283,3,FALSE),VLOOKUP(D5450,'Routes and Directions'!$A$2:$D$283,4,FALSE))</f>
        <v>WB</v>
      </c>
      <c r="G5450" s="646" t="s">
        <v>118</v>
      </c>
      <c r="H5450" s="646">
        <v>68.528000000000006</v>
      </c>
      <c r="I5450" s="646">
        <v>68.858999999999995</v>
      </c>
      <c r="K5450" s="646">
        <v>61.762999999999998</v>
      </c>
      <c r="L5450" s="646">
        <v>62.094000000000001</v>
      </c>
      <c r="M5450" s="646" t="s">
        <v>121</v>
      </c>
      <c r="N5450" s="657" t="s">
        <v>115</v>
      </c>
      <c r="O5450" s="646" t="s">
        <v>635</v>
      </c>
    </row>
    <row r="5451" spans="1:15">
      <c r="A5451" s="647">
        <v>5450</v>
      </c>
      <c r="B5451" s="647">
        <v>6738</v>
      </c>
      <c r="C5451" s="646" t="s">
        <v>198</v>
      </c>
      <c r="D5451" s="646">
        <v>155</v>
      </c>
      <c r="F5451" s="654" t="str">
        <f>IF(M5451="R",VLOOKUP(D5451,'Routes and Directions'!$A$2:$D$283,3,FALSE),VLOOKUP(D5451,'Routes and Directions'!$A$2:$D$283,4,FALSE))</f>
        <v>WB</v>
      </c>
      <c r="H5451" s="646">
        <v>68.881</v>
      </c>
      <c r="I5451" s="646">
        <v>70.813000000000002</v>
      </c>
      <c r="K5451" s="646">
        <v>62.094000000000001</v>
      </c>
      <c r="L5451" s="646">
        <v>64.025999999999996</v>
      </c>
      <c r="M5451" s="646" t="s">
        <v>121</v>
      </c>
      <c r="N5451" s="657" t="s">
        <v>115</v>
      </c>
      <c r="O5451" s="646" t="s">
        <v>635</v>
      </c>
    </row>
    <row r="5452" spans="1:15">
      <c r="A5452" s="647">
        <v>5451</v>
      </c>
      <c r="B5452" s="647">
        <v>7100</v>
      </c>
      <c r="C5452" s="646" t="s">
        <v>198</v>
      </c>
      <c r="D5452" s="646">
        <v>155</v>
      </c>
      <c r="F5452" s="654" t="str">
        <f>IF(M5452="R",VLOOKUP(D5452,'Routes and Directions'!$A$2:$D$283,3,FALSE),VLOOKUP(D5452,'Routes and Directions'!$A$2:$D$283,4,FALSE))</f>
        <v>WB</v>
      </c>
      <c r="G5452" s="646" t="s">
        <v>118</v>
      </c>
      <c r="H5452" s="646">
        <v>70.813000000000002</v>
      </c>
      <c r="I5452" s="646">
        <v>70.906000000000006</v>
      </c>
      <c r="K5452" s="646">
        <v>64.025999999999996</v>
      </c>
      <c r="L5452" s="646">
        <v>64.119</v>
      </c>
      <c r="M5452" s="646" t="s">
        <v>121</v>
      </c>
      <c r="N5452" s="657" t="s">
        <v>115</v>
      </c>
      <c r="O5452" s="646" t="s">
        <v>635</v>
      </c>
    </row>
    <row r="5453" spans="1:15">
      <c r="A5453" s="647">
        <v>5452</v>
      </c>
      <c r="B5453" s="647">
        <v>7100</v>
      </c>
      <c r="C5453" s="646" t="s">
        <v>198</v>
      </c>
      <c r="D5453" s="646">
        <v>155</v>
      </c>
      <c r="F5453" s="654" t="str">
        <f>IF(M5453="R",VLOOKUP(D5453,'Routes and Directions'!$A$2:$D$283,3,FALSE),VLOOKUP(D5453,'Routes and Directions'!$A$2:$D$283,4,FALSE))</f>
        <v>WB</v>
      </c>
      <c r="G5453" s="646" t="s">
        <v>118</v>
      </c>
      <c r="H5453" s="646">
        <v>70.906000000000006</v>
      </c>
      <c r="I5453" s="646">
        <v>70.991</v>
      </c>
      <c r="K5453" s="646">
        <v>64.119</v>
      </c>
      <c r="L5453" s="646">
        <v>64.203999999999994</v>
      </c>
      <c r="M5453" s="646" t="s">
        <v>121</v>
      </c>
      <c r="N5453" s="657" t="s">
        <v>123</v>
      </c>
      <c r="O5453" s="646" t="s">
        <v>635</v>
      </c>
    </row>
    <row r="5454" spans="1:15">
      <c r="A5454" s="647">
        <v>5453</v>
      </c>
      <c r="B5454" s="647">
        <v>40</v>
      </c>
      <c r="C5454" s="646" t="s">
        <v>192</v>
      </c>
      <c r="D5454" s="646">
        <v>156</v>
      </c>
      <c r="F5454" s="654" t="str">
        <f>IF(M5454="R",VLOOKUP(D5454,'Routes and Directions'!$A$2:$D$283,3,FALSE),VLOOKUP(D5454,'Routes and Directions'!$A$2:$D$283,4,FALSE))</f>
        <v>EB</v>
      </c>
      <c r="G5454" s="646" t="s">
        <v>118</v>
      </c>
      <c r="H5454" s="646">
        <v>0.16700000000000001</v>
      </c>
      <c r="I5454" s="646">
        <v>1.8660000000000001</v>
      </c>
      <c r="K5454" s="646">
        <v>0</v>
      </c>
      <c r="L5454" s="646">
        <v>1.6990000000000001</v>
      </c>
      <c r="M5454" s="646" t="s">
        <v>118</v>
      </c>
      <c r="N5454" s="657" t="s">
        <v>123</v>
      </c>
      <c r="O5454" s="646" t="s">
        <v>636</v>
      </c>
    </row>
    <row r="5455" spans="1:15">
      <c r="A5455" s="647">
        <v>5454</v>
      </c>
      <c r="B5455" s="647">
        <v>100</v>
      </c>
      <c r="C5455" s="646" t="s">
        <v>192</v>
      </c>
      <c r="D5455" s="646">
        <v>156</v>
      </c>
      <c r="F5455" s="654" t="str">
        <f>IF(M5455="R",VLOOKUP(D5455,'Routes and Directions'!$A$2:$D$283,3,FALSE),VLOOKUP(D5455,'Routes and Directions'!$A$2:$D$283,4,FALSE))</f>
        <v>EB</v>
      </c>
      <c r="G5455" s="646" t="s">
        <v>118</v>
      </c>
      <c r="H5455" s="646">
        <v>1.8660000000000001</v>
      </c>
      <c r="I5455" s="646">
        <v>2.1230000000000002</v>
      </c>
      <c r="K5455" s="646">
        <v>1.6990000000000001</v>
      </c>
      <c r="L5455" s="646">
        <v>1.956</v>
      </c>
      <c r="M5455" s="646" t="s">
        <v>118</v>
      </c>
      <c r="N5455" s="657" t="s">
        <v>115</v>
      </c>
      <c r="O5455" s="646" t="s">
        <v>636</v>
      </c>
    </row>
    <row r="5456" spans="1:15">
      <c r="A5456" s="647">
        <v>5455</v>
      </c>
      <c r="B5456" s="647">
        <v>1700</v>
      </c>
      <c r="C5456" s="646" t="s">
        <v>192</v>
      </c>
      <c r="D5456" s="646">
        <v>156</v>
      </c>
      <c r="F5456" s="654" t="str">
        <f>IF(M5456="R",VLOOKUP(D5456,'Routes and Directions'!$A$2:$D$283,3,FALSE),VLOOKUP(D5456,'Routes and Directions'!$A$2:$D$283,4,FALSE))</f>
        <v>EB</v>
      </c>
      <c r="H5456" s="646">
        <v>1.014</v>
      </c>
      <c r="I5456" s="646">
        <v>4.742</v>
      </c>
      <c r="K5456" s="646">
        <v>1.956</v>
      </c>
      <c r="L5456" s="646">
        <v>5.6840000000000002</v>
      </c>
      <c r="M5456" s="646" t="s">
        <v>118</v>
      </c>
      <c r="N5456" s="657" t="s">
        <v>115</v>
      </c>
      <c r="O5456" s="646" t="s">
        <v>636</v>
      </c>
    </row>
    <row r="5457" spans="1:15">
      <c r="A5457" s="647">
        <v>5456</v>
      </c>
      <c r="B5457" s="647">
        <v>1800</v>
      </c>
      <c r="C5457" s="646" t="s">
        <v>192</v>
      </c>
      <c r="D5457" s="646">
        <v>156</v>
      </c>
      <c r="F5457" s="654" t="str">
        <f>IF(M5457="R",VLOOKUP(D5457,'Routes and Directions'!$A$2:$D$283,3,FALSE),VLOOKUP(D5457,'Routes and Directions'!$A$2:$D$283,4,FALSE))</f>
        <v>EB</v>
      </c>
      <c r="G5457" s="646" t="s">
        <v>122</v>
      </c>
      <c r="H5457" s="646">
        <v>4.742</v>
      </c>
      <c r="I5457" s="646">
        <v>5.4269999999999996</v>
      </c>
      <c r="K5457" s="646">
        <v>5.6840000000000002</v>
      </c>
      <c r="L5457" s="646">
        <v>6.3689999999999998</v>
      </c>
      <c r="M5457" s="646" t="s">
        <v>118</v>
      </c>
      <c r="N5457" s="657" t="s">
        <v>115</v>
      </c>
      <c r="O5457" s="646" t="s">
        <v>636</v>
      </c>
    </row>
    <row r="5458" spans="1:15">
      <c r="A5458" s="647">
        <v>5457</v>
      </c>
      <c r="B5458" s="647">
        <v>3010</v>
      </c>
      <c r="C5458" s="646" t="s">
        <v>194</v>
      </c>
      <c r="D5458" s="646">
        <v>156</v>
      </c>
      <c r="F5458" s="654" t="str">
        <f>IF(M5458="R",VLOOKUP(D5458,'Routes and Directions'!$A$2:$D$283,3,FALSE),VLOOKUP(D5458,'Routes and Directions'!$A$2:$D$283,4,FALSE))</f>
        <v>EB</v>
      </c>
      <c r="H5458" s="646">
        <v>0</v>
      </c>
      <c r="I5458" s="646">
        <v>2.7149999999999999</v>
      </c>
      <c r="K5458" s="646">
        <v>6.3689999999999998</v>
      </c>
      <c r="L5458" s="646">
        <v>9.0839999999999996</v>
      </c>
      <c r="M5458" s="646" t="s">
        <v>118</v>
      </c>
      <c r="N5458" s="657" t="s">
        <v>123</v>
      </c>
      <c r="O5458" s="646" t="s">
        <v>636</v>
      </c>
    </row>
    <row r="5459" spans="1:15">
      <c r="A5459" s="647">
        <v>5458</v>
      </c>
      <c r="B5459" s="647">
        <v>3010</v>
      </c>
      <c r="C5459" s="646" t="s">
        <v>194</v>
      </c>
      <c r="D5459" s="646">
        <v>156</v>
      </c>
      <c r="F5459" s="654" t="str">
        <f>IF(M5459="R",VLOOKUP(D5459,'Routes and Directions'!$A$2:$D$283,3,FALSE),VLOOKUP(D5459,'Routes and Directions'!$A$2:$D$283,4,FALSE))</f>
        <v>EB</v>
      </c>
      <c r="H5459" s="646">
        <v>2.7149999999999999</v>
      </c>
      <c r="I5459" s="646">
        <v>2.7210000000000001</v>
      </c>
      <c r="K5459" s="646">
        <v>9.0839999999999996</v>
      </c>
      <c r="L5459" s="646">
        <v>9.09</v>
      </c>
      <c r="M5459" s="646" t="s">
        <v>118</v>
      </c>
      <c r="N5459" s="657" t="s">
        <v>115</v>
      </c>
      <c r="O5459" s="646" t="s">
        <v>636</v>
      </c>
    </row>
    <row r="5460" spans="1:15">
      <c r="A5460" s="647">
        <v>5459</v>
      </c>
      <c r="B5460" s="647">
        <v>3010</v>
      </c>
      <c r="C5460" s="646" t="s">
        <v>194</v>
      </c>
      <c r="D5460" s="646">
        <v>156</v>
      </c>
      <c r="F5460" s="654" t="str">
        <f>IF(M5460="R",VLOOKUP(D5460,'Routes and Directions'!$A$2:$D$283,3,FALSE),VLOOKUP(D5460,'Routes and Directions'!$A$2:$D$283,4,FALSE))</f>
        <v>EB</v>
      </c>
      <c r="H5460" s="646">
        <v>2.7210000000000001</v>
      </c>
      <c r="I5460" s="646">
        <v>3.226</v>
      </c>
      <c r="K5460" s="646">
        <v>9.09</v>
      </c>
      <c r="L5460" s="646">
        <v>9.5950000000000006</v>
      </c>
      <c r="M5460" s="646" t="s">
        <v>118</v>
      </c>
      <c r="N5460" s="657" t="s">
        <v>123</v>
      </c>
      <c r="O5460" s="646" t="s">
        <v>636</v>
      </c>
    </row>
    <row r="5461" spans="1:15">
      <c r="A5461" s="647">
        <v>5460</v>
      </c>
      <c r="B5461" s="647">
        <v>3010</v>
      </c>
      <c r="C5461" s="646" t="s">
        <v>194</v>
      </c>
      <c r="D5461" s="646">
        <v>156</v>
      </c>
      <c r="F5461" s="654" t="str">
        <f>IF(M5461="R",VLOOKUP(D5461,'Routes and Directions'!$A$2:$D$283,3,FALSE),VLOOKUP(D5461,'Routes and Directions'!$A$2:$D$283,4,FALSE))</f>
        <v>EB</v>
      </c>
      <c r="H5461" s="646">
        <v>3.226</v>
      </c>
      <c r="I5461" s="646">
        <v>7.7619999999999996</v>
      </c>
      <c r="K5461" s="646">
        <v>9.5950000000000006</v>
      </c>
      <c r="L5461" s="646">
        <v>14.131</v>
      </c>
      <c r="M5461" s="646" t="s">
        <v>118</v>
      </c>
      <c r="N5461" s="657" t="s">
        <v>115</v>
      </c>
      <c r="O5461" s="646" t="s">
        <v>636</v>
      </c>
    </row>
    <row r="5462" spans="1:15">
      <c r="A5462" s="647">
        <v>5461</v>
      </c>
      <c r="B5462" s="647">
        <v>5000</v>
      </c>
      <c r="C5462" s="646" t="s">
        <v>194</v>
      </c>
      <c r="D5462" s="646">
        <v>156</v>
      </c>
      <c r="F5462" s="654" t="str">
        <f>IF(M5462="R",VLOOKUP(D5462,'Routes and Directions'!$A$2:$D$283,3,FALSE),VLOOKUP(D5462,'Routes and Directions'!$A$2:$D$283,4,FALSE))</f>
        <v>EB</v>
      </c>
      <c r="G5462" s="646" t="s">
        <v>118</v>
      </c>
      <c r="H5462" s="646">
        <v>7.7619999999999996</v>
      </c>
      <c r="I5462" s="646">
        <v>13.76</v>
      </c>
      <c r="K5462" s="646">
        <v>14.131</v>
      </c>
      <c r="L5462" s="646">
        <v>20.129000000000001</v>
      </c>
      <c r="M5462" s="646" t="s">
        <v>118</v>
      </c>
      <c r="N5462" s="657" t="s">
        <v>115</v>
      </c>
      <c r="O5462" s="646" t="s">
        <v>636</v>
      </c>
    </row>
    <row r="5463" spans="1:15">
      <c r="A5463" s="647">
        <v>5462</v>
      </c>
      <c r="B5463" s="647">
        <v>7210</v>
      </c>
      <c r="C5463" s="646" t="s">
        <v>194</v>
      </c>
      <c r="D5463" s="646">
        <v>156</v>
      </c>
      <c r="F5463" s="654" t="str">
        <f>IF(M5463="R",VLOOKUP(D5463,'Routes and Directions'!$A$2:$D$283,3,FALSE),VLOOKUP(D5463,'Routes and Directions'!$A$2:$D$283,4,FALSE))</f>
        <v>EB</v>
      </c>
      <c r="G5463" s="646" t="s">
        <v>118</v>
      </c>
      <c r="H5463" s="646">
        <v>15.012</v>
      </c>
      <c r="I5463" s="646">
        <v>18.431000000000001</v>
      </c>
      <c r="K5463" s="646">
        <v>20.129000000000001</v>
      </c>
      <c r="L5463" s="646">
        <v>23.547999999999998</v>
      </c>
      <c r="M5463" s="646" t="s">
        <v>118</v>
      </c>
      <c r="N5463" s="657" t="s">
        <v>115</v>
      </c>
      <c r="O5463" s="646" t="s">
        <v>636</v>
      </c>
    </row>
    <row r="5464" spans="1:15">
      <c r="A5464" s="647">
        <v>5463</v>
      </c>
      <c r="B5464" s="647">
        <v>9200</v>
      </c>
      <c r="C5464" s="646" t="s">
        <v>188</v>
      </c>
      <c r="D5464" s="646">
        <v>156</v>
      </c>
      <c r="F5464" s="654" t="str">
        <f>IF(M5464="R",VLOOKUP(D5464,'Routes and Directions'!$A$2:$D$283,3,FALSE),VLOOKUP(D5464,'Routes and Directions'!$A$2:$D$283,4,FALSE))</f>
        <v>EB</v>
      </c>
      <c r="H5464" s="646">
        <v>0</v>
      </c>
      <c r="I5464" s="646">
        <v>0.51900000000000002</v>
      </c>
      <c r="K5464" s="646">
        <v>23.547999999999998</v>
      </c>
      <c r="L5464" s="646">
        <v>24.067</v>
      </c>
      <c r="M5464" s="646" t="s">
        <v>118</v>
      </c>
      <c r="N5464" s="657" t="s">
        <v>115</v>
      </c>
      <c r="O5464" s="646" t="s">
        <v>636</v>
      </c>
    </row>
    <row r="5465" spans="1:15">
      <c r="A5465" s="647">
        <v>5464</v>
      </c>
      <c r="B5465" s="647">
        <v>9550</v>
      </c>
      <c r="C5465" s="646" t="s">
        <v>188</v>
      </c>
      <c r="D5465" s="646">
        <v>156</v>
      </c>
      <c r="F5465" s="654" t="str">
        <f>IF(M5465="R",VLOOKUP(D5465,'Routes and Directions'!$A$2:$D$283,3,FALSE),VLOOKUP(D5465,'Routes and Directions'!$A$2:$D$283,4,FALSE))</f>
        <v>EB</v>
      </c>
      <c r="G5465" s="646" t="s">
        <v>118</v>
      </c>
      <c r="H5465" s="646">
        <v>0.51900000000000002</v>
      </c>
      <c r="I5465" s="646">
        <v>0.60199999999999998</v>
      </c>
      <c r="K5465" s="646">
        <v>24.067</v>
      </c>
      <c r="L5465" s="646">
        <v>24.15</v>
      </c>
      <c r="M5465" s="646" t="s">
        <v>118</v>
      </c>
      <c r="N5465" s="657" t="s">
        <v>115</v>
      </c>
      <c r="O5465" s="646" t="s">
        <v>636</v>
      </c>
    </row>
    <row r="5466" spans="1:15">
      <c r="A5466" s="647">
        <v>5465</v>
      </c>
      <c r="B5466" s="647">
        <v>40</v>
      </c>
      <c r="C5466" s="646" t="s">
        <v>192</v>
      </c>
      <c r="D5466" s="646">
        <v>156</v>
      </c>
      <c r="F5466" s="654" t="str">
        <f>IF(M5466="R",VLOOKUP(D5466,'Routes and Directions'!$A$2:$D$283,3,FALSE),VLOOKUP(D5466,'Routes and Directions'!$A$2:$D$283,4,FALSE))</f>
        <v>WB</v>
      </c>
      <c r="G5466" s="646" t="s">
        <v>118</v>
      </c>
      <c r="H5466" s="646">
        <v>0.16700000000000001</v>
      </c>
      <c r="I5466" s="646">
        <v>1.8660000000000001</v>
      </c>
      <c r="K5466" s="646">
        <v>0</v>
      </c>
      <c r="L5466" s="646">
        <v>1.6990000000000001</v>
      </c>
      <c r="M5466" s="646" t="s">
        <v>121</v>
      </c>
      <c r="N5466" s="657" t="s">
        <v>123</v>
      </c>
      <c r="O5466" s="646" t="s">
        <v>637</v>
      </c>
    </row>
    <row r="5467" spans="1:15">
      <c r="A5467" s="647">
        <v>5466</v>
      </c>
      <c r="B5467" s="647">
        <v>100</v>
      </c>
      <c r="C5467" s="646" t="s">
        <v>192</v>
      </c>
      <c r="D5467" s="646">
        <v>156</v>
      </c>
      <c r="F5467" s="654" t="str">
        <f>IF(M5467="R",VLOOKUP(D5467,'Routes and Directions'!$A$2:$D$283,3,FALSE),VLOOKUP(D5467,'Routes and Directions'!$A$2:$D$283,4,FALSE))</f>
        <v>WB</v>
      </c>
      <c r="G5467" s="646" t="s">
        <v>118</v>
      </c>
      <c r="H5467" s="646">
        <v>1.8660000000000001</v>
      </c>
      <c r="I5467" s="646">
        <v>2.1230000000000002</v>
      </c>
      <c r="K5467" s="646">
        <v>1.6990000000000001</v>
      </c>
      <c r="L5467" s="646">
        <v>1.956</v>
      </c>
      <c r="M5467" s="646" t="s">
        <v>121</v>
      </c>
      <c r="N5467" s="657" t="s">
        <v>115</v>
      </c>
      <c r="O5467" s="646" t="s">
        <v>637</v>
      </c>
    </row>
    <row r="5468" spans="1:15">
      <c r="A5468" s="647">
        <v>5467</v>
      </c>
      <c r="B5468" s="647">
        <v>1700</v>
      </c>
      <c r="C5468" s="646" t="s">
        <v>192</v>
      </c>
      <c r="D5468" s="646">
        <v>156</v>
      </c>
      <c r="F5468" s="654" t="str">
        <f>IF(M5468="R",VLOOKUP(D5468,'Routes and Directions'!$A$2:$D$283,3,FALSE),VLOOKUP(D5468,'Routes and Directions'!$A$2:$D$283,4,FALSE))</f>
        <v>WB</v>
      </c>
      <c r="H5468" s="646">
        <v>1.014</v>
      </c>
      <c r="I5468" s="646">
        <v>4.742</v>
      </c>
      <c r="K5468" s="646">
        <v>1.956</v>
      </c>
      <c r="L5468" s="646">
        <v>5.6840000000000002</v>
      </c>
      <c r="M5468" s="646" t="s">
        <v>121</v>
      </c>
      <c r="N5468" s="657" t="s">
        <v>115</v>
      </c>
      <c r="O5468" s="646" t="s">
        <v>637</v>
      </c>
    </row>
    <row r="5469" spans="1:15">
      <c r="A5469" s="647">
        <v>5468</v>
      </c>
      <c r="B5469" s="647">
        <v>1800</v>
      </c>
      <c r="C5469" s="646" t="s">
        <v>192</v>
      </c>
      <c r="D5469" s="646">
        <v>156</v>
      </c>
      <c r="F5469" s="654" t="str">
        <f>IF(M5469="R",VLOOKUP(D5469,'Routes and Directions'!$A$2:$D$283,3,FALSE),VLOOKUP(D5469,'Routes and Directions'!$A$2:$D$283,4,FALSE))</f>
        <v>WB</v>
      </c>
      <c r="G5469" s="646" t="s">
        <v>122</v>
      </c>
      <c r="H5469" s="646">
        <v>4.742</v>
      </c>
      <c r="I5469" s="646">
        <v>5.4269999999999996</v>
      </c>
      <c r="K5469" s="646">
        <v>5.6840000000000002</v>
      </c>
      <c r="L5469" s="646">
        <v>6.3689999999999998</v>
      </c>
      <c r="M5469" s="646" t="s">
        <v>121</v>
      </c>
      <c r="N5469" s="657" t="s">
        <v>115</v>
      </c>
      <c r="O5469" s="646" t="s">
        <v>637</v>
      </c>
    </row>
    <row r="5470" spans="1:15">
      <c r="A5470" s="647">
        <v>5469</v>
      </c>
      <c r="B5470" s="647">
        <v>3010</v>
      </c>
      <c r="C5470" s="646" t="s">
        <v>194</v>
      </c>
      <c r="D5470" s="646">
        <v>156</v>
      </c>
      <c r="F5470" s="654" t="str">
        <f>IF(M5470="R",VLOOKUP(D5470,'Routes and Directions'!$A$2:$D$283,3,FALSE),VLOOKUP(D5470,'Routes and Directions'!$A$2:$D$283,4,FALSE))</f>
        <v>WB</v>
      </c>
      <c r="H5470" s="646">
        <v>0</v>
      </c>
      <c r="I5470" s="646">
        <v>2.7149999999999999</v>
      </c>
      <c r="K5470" s="646">
        <v>6.3689999999999998</v>
      </c>
      <c r="L5470" s="646">
        <v>9.0839999999999996</v>
      </c>
      <c r="M5470" s="646" t="s">
        <v>121</v>
      </c>
      <c r="N5470" s="657" t="s">
        <v>123</v>
      </c>
      <c r="O5470" s="646" t="s">
        <v>637</v>
      </c>
    </row>
    <row r="5471" spans="1:15">
      <c r="A5471" s="647">
        <v>5470</v>
      </c>
      <c r="B5471" s="647">
        <v>3010</v>
      </c>
      <c r="C5471" s="646" t="s">
        <v>194</v>
      </c>
      <c r="D5471" s="646">
        <v>156</v>
      </c>
      <c r="F5471" s="654" t="str">
        <f>IF(M5471="R",VLOOKUP(D5471,'Routes and Directions'!$A$2:$D$283,3,FALSE),VLOOKUP(D5471,'Routes and Directions'!$A$2:$D$283,4,FALSE))</f>
        <v>WB</v>
      </c>
      <c r="H5471" s="646">
        <v>2.7149999999999999</v>
      </c>
      <c r="I5471" s="646">
        <v>2.7210000000000001</v>
      </c>
      <c r="K5471" s="646">
        <v>9.0839999999999996</v>
      </c>
      <c r="L5471" s="646">
        <v>9.09</v>
      </c>
      <c r="M5471" s="646" t="s">
        <v>121</v>
      </c>
      <c r="N5471" s="657" t="s">
        <v>115</v>
      </c>
      <c r="O5471" s="646" t="s">
        <v>637</v>
      </c>
    </row>
    <row r="5472" spans="1:15">
      <c r="A5472" s="647">
        <v>5471</v>
      </c>
      <c r="B5472" s="647">
        <v>3010</v>
      </c>
      <c r="C5472" s="646" t="s">
        <v>194</v>
      </c>
      <c r="D5472" s="646">
        <v>156</v>
      </c>
      <c r="F5472" s="654" t="str">
        <f>IF(M5472="R",VLOOKUP(D5472,'Routes and Directions'!$A$2:$D$283,3,FALSE),VLOOKUP(D5472,'Routes and Directions'!$A$2:$D$283,4,FALSE))</f>
        <v>WB</v>
      </c>
      <c r="H5472" s="646">
        <v>2.7210000000000001</v>
      </c>
      <c r="I5472" s="646">
        <v>3.226</v>
      </c>
      <c r="K5472" s="646">
        <v>9.09</v>
      </c>
      <c r="L5472" s="646">
        <v>9.5950000000000006</v>
      </c>
      <c r="M5472" s="646" t="s">
        <v>121</v>
      </c>
      <c r="N5472" s="657" t="s">
        <v>123</v>
      </c>
      <c r="O5472" s="646" t="s">
        <v>637</v>
      </c>
    </row>
    <row r="5473" spans="1:15">
      <c r="A5473" s="647">
        <v>5472</v>
      </c>
      <c r="B5473" s="647">
        <v>3010</v>
      </c>
      <c r="C5473" s="646" t="s">
        <v>194</v>
      </c>
      <c r="D5473" s="646">
        <v>156</v>
      </c>
      <c r="F5473" s="654" t="str">
        <f>IF(M5473="R",VLOOKUP(D5473,'Routes and Directions'!$A$2:$D$283,3,FALSE),VLOOKUP(D5473,'Routes and Directions'!$A$2:$D$283,4,FALSE))</f>
        <v>WB</v>
      </c>
      <c r="H5473" s="646">
        <v>3.226</v>
      </c>
      <c r="I5473" s="646">
        <v>7.7619999999999996</v>
      </c>
      <c r="K5473" s="646">
        <v>9.5950000000000006</v>
      </c>
      <c r="L5473" s="646">
        <v>14.131</v>
      </c>
      <c r="M5473" s="646" t="s">
        <v>121</v>
      </c>
      <c r="N5473" s="657" t="s">
        <v>115</v>
      </c>
      <c r="O5473" s="646" t="s">
        <v>637</v>
      </c>
    </row>
    <row r="5474" spans="1:15">
      <c r="A5474" s="647">
        <v>5473</v>
      </c>
      <c r="B5474" s="647">
        <v>5000</v>
      </c>
      <c r="C5474" s="646" t="s">
        <v>194</v>
      </c>
      <c r="D5474" s="646">
        <v>156</v>
      </c>
      <c r="F5474" s="654" t="str">
        <f>IF(M5474="R",VLOOKUP(D5474,'Routes and Directions'!$A$2:$D$283,3,FALSE),VLOOKUP(D5474,'Routes and Directions'!$A$2:$D$283,4,FALSE))</f>
        <v>WB</v>
      </c>
      <c r="G5474" s="646" t="s">
        <v>118</v>
      </c>
      <c r="H5474" s="646">
        <v>7.7619999999999996</v>
      </c>
      <c r="I5474" s="646">
        <v>13.76</v>
      </c>
      <c r="K5474" s="646">
        <v>14.131</v>
      </c>
      <c r="L5474" s="646">
        <v>20.129000000000001</v>
      </c>
      <c r="M5474" s="646" t="s">
        <v>121</v>
      </c>
      <c r="N5474" s="657" t="s">
        <v>115</v>
      </c>
      <c r="O5474" s="646" t="s">
        <v>637</v>
      </c>
    </row>
    <row r="5475" spans="1:15">
      <c r="A5475" s="647">
        <v>5474</v>
      </c>
      <c r="B5475" s="647">
        <v>7210</v>
      </c>
      <c r="C5475" s="646" t="s">
        <v>194</v>
      </c>
      <c r="D5475" s="646">
        <v>156</v>
      </c>
      <c r="F5475" s="654" t="str">
        <f>IF(M5475="R",VLOOKUP(D5475,'Routes and Directions'!$A$2:$D$283,3,FALSE),VLOOKUP(D5475,'Routes and Directions'!$A$2:$D$283,4,FALSE))</f>
        <v>WB</v>
      </c>
      <c r="G5475" s="646" t="s">
        <v>118</v>
      </c>
      <c r="H5475" s="646">
        <v>15.012</v>
      </c>
      <c r="I5475" s="646">
        <v>18.431000000000001</v>
      </c>
      <c r="K5475" s="646">
        <v>20.129000000000001</v>
      </c>
      <c r="L5475" s="646">
        <v>23.547999999999998</v>
      </c>
      <c r="M5475" s="646" t="s">
        <v>121</v>
      </c>
      <c r="N5475" s="657" t="s">
        <v>115</v>
      </c>
      <c r="O5475" s="646" t="s">
        <v>637</v>
      </c>
    </row>
    <row r="5476" spans="1:15">
      <c r="A5476" s="647">
        <v>5475</v>
      </c>
      <c r="B5476" s="647">
        <v>9200</v>
      </c>
      <c r="C5476" s="646" t="s">
        <v>188</v>
      </c>
      <c r="D5476" s="646">
        <v>156</v>
      </c>
      <c r="F5476" s="654" t="str">
        <f>IF(M5476="R",VLOOKUP(D5476,'Routes and Directions'!$A$2:$D$283,3,FALSE),VLOOKUP(D5476,'Routes and Directions'!$A$2:$D$283,4,FALSE))</f>
        <v>WB</v>
      </c>
      <c r="H5476" s="646">
        <v>0</v>
      </c>
      <c r="I5476" s="646">
        <v>0.51900000000000002</v>
      </c>
      <c r="K5476" s="646">
        <v>23.547999999999998</v>
      </c>
      <c r="L5476" s="646">
        <v>24.067</v>
      </c>
      <c r="M5476" s="646" t="s">
        <v>121</v>
      </c>
      <c r="N5476" s="657" t="s">
        <v>115</v>
      </c>
      <c r="O5476" s="646" t="s">
        <v>637</v>
      </c>
    </row>
    <row r="5477" spans="1:15">
      <c r="A5477" s="647">
        <v>5476</v>
      </c>
      <c r="B5477" s="647">
        <v>9550</v>
      </c>
      <c r="C5477" s="646" t="s">
        <v>188</v>
      </c>
      <c r="D5477" s="646">
        <v>156</v>
      </c>
      <c r="F5477" s="654" t="str">
        <f>IF(M5477="R",VLOOKUP(D5477,'Routes and Directions'!$A$2:$D$283,3,FALSE),VLOOKUP(D5477,'Routes and Directions'!$A$2:$D$283,4,FALSE))</f>
        <v>WB</v>
      </c>
      <c r="G5477" s="646" t="s">
        <v>118</v>
      </c>
      <c r="H5477" s="646">
        <v>0.51900000000000002</v>
      </c>
      <c r="I5477" s="646">
        <v>0.60199999999999998</v>
      </c>
      <c r="K5477" s="646">
        <v>24.067</v>
      </c>
      <c r="L5477" s="646">
        <v>24.15</v>
      </c>
      <c r="M5477" s="646" t="s">
        <v>121</v>
      </c>
      <c r="N5477" s="657" t="s">
        <v>115</v>
      </c>
      <c r="O5477" s="646" t="s">
        <v>637</v>
      </c>
    </row>
    <row r="5478" spans="1:15">
      <c r="A5478" s="647">
        <v>5477</v>
      </c>
      <c r="B5478" s="647">
        <v>100</v>
      </c>
      <c r="C5478" s="646" t="s">
        <v>208</v>
      </c>
      <c r="D5478" s="646">
        <v>158</v>
      </c>
      <c r="F5478" s="654" t="str">
        <f>IF(M5478="R",VLOOKUP(D5478,'Routes and Directions'!$A$2:$D$283,3,FALSE),VLOOKUP(D5478,'Routes and Directions'!$A$2:$D$283,4,FALSE))</f>
        <v>NB</v>
      </c>
      <c r="H5478" s="646">
        <v>0</v>
      </c>
      <c r="I5478" s="646">
        <v>2.4329999999999998</v>
      </c>
      <c r="K5478" s="646">
        <v>0</v>
      </c>
      <c r="L5478" s="646">
        <v>2.4329999999999998</v>
      </c>
      <c r="M5478" s="646" t="s">
        <v>118</v>
      </c>
      <c r="N5478" s="657" t="s">
        <v>115</v>
      </c>
      <c r="O5478" s="646" t="s">
        <v>638</v>
      </c>
    </row>
    <row r="5479" spans="1:15">
      <c r="A5479" s="647">
        <v>5478</v>
      </c>
      <c r="B5479" s="647">
        <v>555</v>
      </c>
      <c r="C5479" s="646" t="s">
        <v>208</v>
      </c>
      <c r="D5479" s="646">
        <v>158</v>
      </c>
      <c r="F5479" s="654" t="str">
        <f>IF(M5479="R",VLOOKUP(D5479,'Routes and Directions'!$A$2:$D$283,3,FALSE),VLOOKUP(D5479,'Routes and Directions'!$A$2:$D$283,4,FALSE))</f>
        <v>NB</v>
      </c>
      <c r="G5479" s="646" t="s">
        <v>118</v>
      </c>
      <c r="H5479" s="646">
        <v>2.4329999999999998</v>
      </c>
      <c r="I5479" s="646">
        <v>3.02</v>
      </c>
      <c r="K5479" s="646">
        <v>2.4329999999999998</v>
      </c>
      <c r="L5479" s="646">
        <v>3.02</v>
      </c>
      <c r="M5479" s="646" t="s">
        <v>118</v>
      </c>
      <c r="N5479" s="657" t="s">
        <v>115</v>
      </c>
      <c r="O5479" s="646" t="s">
        <v>638</v>
      </c>
    </row>
    <row r="5480" spans="1:15">
      <c r="A5480" s="647">
        <v>5479</v>
      </c>
      <c r="B5480" s="647">
        <v>678</v>
      </c>
      <c r="C5480" s="646" t="s">
        <v>208</v>
      </c>
      <c r="D5480" s="646">
        <v>158</v>
      </c>
      <c r="F5480" s="654" t="str">
        <f>IF(M5480="R",VLOOKUP(D5480,'Routes and Directions'!$A$2:$D$283,3,FALSE),VLOOKUP(D5480,'Routes and Directions'!$A$2:$D$283,4,FALSE))</f>
        <v>NB</v>
      </c>
      <c r="H5480" s="646">
        <v>3.028</v>
      </c>
      <c r="I5480" s="646">
        <v>15.836</v>
      </c>
      <c r="K5480" s="646">
        <v>3.02</v>
      </c>
      <c r="L5480" s="646">
        <v>15.827999999999999</v>
      </c>
      <c r="M5480" s="646" t="s">
        <v>118</v>
      </c>
      <c r="N5480" s="657" t="s">
        <v>115</v>
      </c>
      <c r="O5480" s="646" t="s">
        <v>638</v>
      </c>
    </row>
    <row r="5481" spans="1:15">
      <c r="A5481" s="647">
        <v>5480</v>
      </c>
      <c r="B5481" s="647">
        <v>100</v>
      </c>
      <c r="C5481" s="646" t="s">
        <v>208</v>
      </c>
      <c r="D5481" s="646">
        <v>158</v>
      </c>
      <c r="F5481" s="654" t="str">
        <f>IF(M5481="R",VLOOKUP(D5481,'Routes and Directions'!$A$2:$D$283,3,FALSE),VLOOKUP(D5481,'Routes and Directions'!$A$2:$D$283,4,FALSE))</f>
        <v>SB</v>
      </c>
      <c r="H5481" s="646">
        <v>0</v>
      </c>
      <c r="I5481" s="646">
        <v>2.4329999999999998</v>
      </c>
      <c r="K5481" s="646">
        <v>0</v>
      </c>
      <c r="L5481" s="646">
        <v>2.4329999999999998</v>
      </c>
      <c r="M5481" s="646" t="s">
        <v>121</v>
      </c>
      <c r="N5481" s="657" t="s">
        <v>115</v>
      </c>
      <c r="O5481" s="646" t="s">
        <v>639</v>
      </c>
    </row>
    <row r="5482" spans="1:15">
      <c r="A5482" s="647">
        <v>5481</v>
      </c>
      <c r="B5482" s="647">
        <v>555</v>
      </c>
      <c r="C5482" s="646" t="s">
        <v>208</v>
      </c>
      <c r="D5482" s="646">
        <v>158</v>
      </c>
      <c r="F5482" s="654" t="str">
        <f>IF(M5482="R",VLOOKUP(D5482,'Routes and Directions'!$A$2:$D$283,3,FALSE),VLOOKUP(D5482,'Routes and Directions'!$A$2:$D$283,4,FALSE))</f>
        <v>SB</v>
      </c>
      <c r="G5482" s="646" t="s">
        <v>118</v>
      </c>
      <c r="H5482" s="646">
        <v>2.4329999999999998</v>
      </c>
      <c r="I5482" s="646">
        <v>3.02</v>
      </c>
      <c r="K5482" s="646">
        <v>2.4329999999999998</v>
      </c>
      <c r="L5482" s="646">
        <v>3.02</v>
      </c>
      <c r="M5482" s="646" t="s">
        <v>121</v>
      </c>
      <c r="N5482" s="657" t="s">
        <v>115</v>
      </c>
      <c r="O5482" s="646" t="s">
        <v>639</v>
      </c>
    </row>
    <row r="5483" spans="1:15">
      <c r="A5483" s="647">
        <v>5482</v>
      </c>
      <c r="B5483" s="647">
        <v>678</v>
      </c>
      <c r="C5483" s="646" t="s">
        <v>208</v>
      </c>
      <c r="D5483" s="646">
        <v>158</v>
      </c>
      <c r="F5483" s="654" t="str">
        <f>IF(M5483="R",VLOOKUP(D5483,'Routes and Directions'!$A$2:$D$283,3,FALSE),VLOOKUP(D5483,'Routes and Directions'!$A$2:$D$283,4,FALSE))</f>
        <v>SB</v>
      </c>
      <c r="H5483" s="646">
        <v>3.028</v>
      </c>
      <c r="I5483" s="646">
        <v>15.836</v>
      </c>
      <c r="K5483" s="646">
        <v>3.02</v>
      </c>
      <c r="L5483" s="646">
        <v>15.827999999999999</v>
      </c>
      <c r="M5483" s="646" t="s">
        <v>121</v>
      </c>
      <c r="N5483" s="657" t="s">
        <v>115</v>
      </c>
      <c r="O5483" s="646" t="s">
        <v>639</v>
      </c>
    </row>
    <row r="5484" spans="1:15">
      <c r="A5484" s="647">
        <v>5483</v>
      </c>
      <c r="B5484" s="647">
        <v>2</v>
      </c>
      <c r="C5484" s="646" t="s">
        <v>184</v>
      </c>
      <c r="D5484" s="646">
        <v>160</v>
      </c>
      <c r="F5484" s="654" t="str">
        <f>IF(M5484="R",VLOOKUP(D5484,'Routes and Directions'!$A$2:$D$283,3,FALSE),VLOOKUP(D5484,'Routes and Directions'!$A$2:$D$283,4,FALSE))</f>
        <v>NB</v>
      </c>
      <c r="H5484" s="646">
        <v>0</v>
      </c>
      <c r="I5484" s="646">
        <v>1.327</v>
      </c>
      <c r="K5484" s="646">
        <v>0</v>
      </c>
      <c r="L5484" s="646">
        <v>1.327</v>
      </c>
      <c r="M5484" s="646" t="s">
        <v>118</v>
      </c>
      <c r="N5484" s="657" t="s">
        <v>123</v>
      </c>
      <c r="O5484" s="646" t="s">
        <v>640</v>
      </c>
    </row>
    <row r="5485" spans="1:15">
      <c r="A5485" s="647">
        <v>5484</v>
      </c>
      <c r="B5485" s="647">
        <v>246</v>
      </c>
      <c r="C5485" s="646" t="s">
        <v>178</v>
      </c>
      <c r="D5485" s="646">
        <v>160</v>
      </c>
      <c r="F5485" s="654" t="str">
        <f>IF(M5485="R",VLOOKUP(D5485,'Routes and Directions'!$A$2:$D$283,3,FALSE),VLOOKUP(D5485,'Routes and Directions'!$A$2:$D$283,4,FALSE))</f>
        <v>NB</v>
      </c>
      <c r="G5485" s="646" t="s">
        <v>121</v>
      </c>
      <c r="H5485" s="646">
        <v>0</v>
      </c>
      <c r="I5485" s="646">
        <v>1.39</v>
      </c>
      <c r="K5485" s="646">
        <v>1.327</v>
      </c>
      <c r="L5485" s="646">
        <v>2.7170000000000001</v>
      </c>
      <c r="M5485" s="646" t="s">
        <v>118</v>
      </c>
      <c r="N5485" s="657" t="s">
        <v>123</v>
      </c>
      <c r="O5485" s="646" t="s">
        <v>640</v>
      </c>
    </row>
    <row r="5486" spans="1:15">
      <c r="A5486" s="647">
        <v>5485</v>
      </c>
      <c r="B5486" s="647">
        <v>246</v>
      </c>
      <c r="C5486" s="646" t="s">
        <v>178</v>
      </c>
      <c r="D5486" s="646">
        <v>160</v>
      </c>
      <c r="F5486" s="654" t="str">
        <f>IF(M5486="R",VLOOKUP(D5486,'Routes and Directions'!$A$2:$D$283,3,FALSE),VLOOKUP(D5486,'Routes and Directions'!$A$2:$D$283,4,FALSE))</f>
        <v>NB</v>
      </c>
      <c r="G5486" s="646" t="s">
        <v>121</v>
      </c>
      <c r="H5486" s="646">
        <v>1.39</v>
      </c>
      <c r="I5486" s="646">
        <v>9.5589999999999993</v>
      </c>
      <c r="K5486" s="646">
        <v>2.7170000000000001</v>
      </c>
      <c r="L5486" s="646">
        <v>10.885999999999999</v>
      </c>
      <c r="M5486" s="646" t="s">
        <v>118</v>
      </c>
      <c r="N5486" s="657" t="s">
        <v>115</v>
      </c>
      <c r="O5486" s="646" t="s">
        <v>640</v>
      </c>
    </row>
    <row r="5487" spans="1:15">
      <c r="A5487" s="647">
        <v>5486</v>
      </c>
      <c r="B5487" s="647">
        <v>256</v>
      </c>
      <c r="C5487" s="646" t="s">
        <v>178</v>
      </c>
      <c r="D5487" s="646">
        <v>160</v>
      </c>
      <c r="F5487" s="654" t="str">
        <f>IF(M5487="R",VLOOKUP(D5487,'Routes and Directions'!$A$2:$D$283,3,FALSE),VLOOKUP(D5487,'Routes and Directions'!$A$2:$D$283,4,FALSE))</f>
        <v>NB</v>
      </c>
      <c r="G5487" s="646" t="s">
        <v>121</v>
      </c>
      <c r="H5487" s="646">
        <v>9.5589999999999993</v>
      </c>
      <c r="I5487" s="646">
        <v>9.8770000000000007</v>
      </c>
      <c r="K5487" s="646">
        <v>10.885999999999999</v>
      </c>
      <c r="L5487" s="646">
        <v>11.204000000000001</v>
      </c>
      <c r="M5487" s="646" t="s">
        <v>118</v>
      </c>
      <c r="N5487" s="657" t="s">
        <v>123</v>
      </c>
      <c r="O5487" s="646" t="s">
        <v>640</v>
      </c>
    </row>
    <row r="5488" spans="1:15">
      <c r="A5488" s="647">
        <v>5487</v>
      </c>
      <c r="B5488" s="647">
        <v>256</v>
      </c>
      <c r="C5488" s="646" t="s">
        <v>178</v>
      </c>
      <c r="D5488" s="646">
        <v>160</v>
      </c>
      <c r="F5488" s="654" t="str">
        <f>IF(M5488="R",VLOOKUP(D5488,'Routes and Directions'!$A$2:$D$283,3,FALSE),VLOOKUP(D5488,'Routes and Directions'!$A$2:$D$283,4,FALSE))</f>
        <v>NB</v>
      </c>
      <c r="G5488" s="646" t="s">
        <v>121</v>
      </c>
      <c r="H5488" s="646">
        <v>9.8770000000000007</v>
      </c>
      <c r="I5488" s="646">
        <v>10.782999999999999</v>
      </c>
      <c r="K5488" s="646">
        <v>11.204000000000001</v>
      </c>
      <c r="L5488" s="646">
        <v>12.11</v>
      </c>
      <c r="M5488" s="646" t="s">
        <v>118</v>
      </c>
      <c r="N5488" s="657" t="s">
        <v>115</v>
      </c>
      <c r="O5488" s="646" t="s">
        <v>640</v>
      </c>
    </row>
    <row r="5489" spans="1:15">
      <c r="A5489" s="647">
        <v>5488</v>
      </c>
      <c r="B5489" s="647">
        <v>330</v>
      </c>
      <c r="C5489" s="646" t="s">
        <v>178</v>
      </c>
      <c r="D5489" s="646">
        <v>160</v>
      </c>
      <c r="F5489" s="654" t="str">
        <f>IF(M5489="R",VLOOKUP(D5489,'Routes and Directions'!$A$2:$D$283,3,FALSE),VLOOKUP(D5489,'Routes and Directions'!$A$2:$D$283,4,FALSE))</f>
        <v>NB</v>
      </c>
      <c r="G5489" s="646" t="s">
        <v>118</v>
      </c>
      <c r="H5489" s="646">
        <v>0</v>
      </c>
      <c r="I5489" s="646">
        <v>0.36299999999999999</v>
      </c>
      <c r="K5489" s="646">
        <v>12.11</v>
      </c>
      <c r="L5489" s="646">
        <v>12.473000000000001</v>
      </c>
      <c r="M5489" s="646" t="s">
        <v>118</v>
      </c>
      <c r="N5489" s="657" t="s">
        <v>115</v>
      </c>
      <c r="O5489" s="646" t="s">
        <v>640</v>
      </c>
    </row>
    <row r="5490" spans="1:15">
      <c r="A5490" s="647">
        <v>5489</v>
      </c>
      <c r="B5490" s="647">
        <v>392</v>
      </c>
      <c r="C5490" s="646" t="s">
        <v>178</v>
      </c>
      <c r="D5490" s="646">
        <v>160</v>
      </c>
      <c r="F5490" s="654" t="str">
        <f>IF(M5490="R",VLOOKUP(D5490,'Routes and Directions'!$A$2:$D$283,3,FALSE),VLOOKUP(D5490,'Routes and Directions'!$A$2:$D$283,4,FALSE))</f>
        <v>NB</v>
      </c>
      <c r="H5490" s="646">
        <v>0.36299999999999999</v>
      </c>
      <c r="I5490" s="646">
        <v>20.983000000000001</v>
      </c>
      <c r="K5490" s="646">
        <v>12.473000000000001</v>
      </c>
      <c r="L5490" s="646">
        <v>33.093000000000004</v>
      </c>
      <c r="M5490" s="646" t="s">
        <v>118</v>
      </c>
      <c r="N5490" s="657" t="s">
        <v>115</v>
      </c>
      <c r="O5490" s="646" t="s">
        <v>640</v>
      </c>
    </row>
    <row r="5491" spans="1:15">
      <c r="A5491" s="647">
        <v>5490</v>
      </c>
      <c r="B5491" s="647">
        <v>2900</v>
      </c>
      <c r="C5491" s="646" t="s">
        <v>178</v>
      </c>
      <c r="D5491" s="646">
        <v>160</v>
      </c>
      <c r="F5491" s="654" t="str">
        <f>IF(M5491="R",VLOOKUP(D5491,'Routes and Directions'!$A$2:$D$283,3,FALSE),VLOOKUP(D5491,'Routes and Directions'!$A$2:$D$283,4,FALSE))</f>
        <v>NB</v>
      </c>
      <c r="H5491" s="646">
        <v>21.074000000000002</v>
      </c>
      <c r="I5491" s="646">
        <v>35.045000000000002</v>
      </c>
      <c r="K5491" s="646">
        <v>33.093000000000004</v>
      </c>
      <c r="L5491" s="646">
        <v>47.064</v>
      </c>
      <c r="M5491" s="646" t="s">
        <v>118</v>
      </c>
      <c r="N5491" s="657" t="s">
        <v>115</v>
      </c>
      <c r="O5491" s="646" t="s">
        <v>640</v>
      </c>
    </row>
    <row r="5492" spans="1:15">
      <c r="A5492" s="647">
        <v>5491</v>
      </c>
      <c r="B5492" s="647">
        <v>12410</v>
      </c>
      <c r="C5492" s="646" t="s">
        <v>178</v>
      </c>
      <c r="D5492" s="646">
        <v>160</v>
      </c>
      <c r="F5492" s="654" t="str">
        <f>IF(M5492="R",VLOOKUP(D5492,'Routes and Directions'!$A$2:$D$283,3,FALSE),VLOOKUP(D5492,'Routes and Directions'!$A$2:$D$283,4,FALSE))</f>
        <v>NB</v>
      </c>
      <c r="G5492" s="646" t="s">
        <v>118</v>
      </c>
      <c r="H5492" s="646">
        <v>44.456000000000003</v>
      </c>
      <c r="I5492" s="646">
        <v>45.139000000000003</v>
      </c>
      <c r="K5492" s="646">
        <v>47.064</v>
      </c>
      <c r="L5492" s="646">
        <v>47.747</v>
      </c>
      <c r="M5492" s="646" t="s">
        <v>118</v>
      </c>
      <c r="N5492" s="657" t="s">
        <v>123</v>
      </c>
      <c r="O5492" s="646" t="s">
        <v>640</v>
      </c>
    </row>
    <row r="5493" spans="1:15">
      <c r="A5493" s="647">
        <v>5492</v>
      </c>
      <c r="B5493" s="647">
        <v>14200</v>
      </c>
      <c r="C5493" s="646" t="s">
        <v>178</v>
      </c>
      <c r="D5493" s="646">
        <v>160</v>
      </c>
      <c r="F5493" s="654" t="str">
        <f>IF(M5493="R",VLOOKUP(D5493,'Routes and Directions'!$A$2:$D$283,3,FALSE),VLOOKUP(D5493,'Routes and Directions'!$A$2:$D$283,4,FALSE))</f>
        <v>NB</v>
      </c>
      <c r="H5493" s="646">
        <v>45.146000000000001</v>
      </c>
      <c r="I5493" s="646">
        <v>47.05</v>
      </c>
      <c r="K5493" s="646">
        <v>47.747</v>
      </c>
      <c r="L5493" s="646">
        <v>49.651000000000003</v>
      </c>
      <c r="M5493" s="646" t="s">
        <v>118</v>
      </c>
      <c r="N5493" s="657" t="s">
        <v>123</v>
      </c>
      <c r="O5493" s="646" t="s">
        <v>640</v>
      </c>
    </row>
    <row r="5494" spans="1:15">
      <c r="A5494" s="647">
        <v>5493</v>
      </c>
      <c r="B5494" s="647">
        <v>2</v>
      </c>
      <c r="C5494" s="646" t="s">
        <v>184</v>
      </c>
      <c r="D5494" s="646">
        <v>160</v>
      </c>
      <c r="F5494" s="654" t="str">
        <f>IF(M5494="R",VLOOKUP(D5494,'Routes and Directions'!$A$2:$D$283,3,FALSE),VLOOKUP(D5494,'Routes and Directions'!$A$2:$D$283,4,FALSE))</f>
        <v>SB</v>
      </c>
      <c r="H5494" s="646">
        <v>0</v>
      </c>
      <c r="I5494" s="646">
        <v>1.327</v>
      </c>
      <c r="K5494" s="646">
        <v>0</v>
      </c>
      <c r="L5494" s="646">
        <v>1.327</v>
      </c>
      <c r="M5494" s="646" t="s">
        <v>121</v>
      </c>
      <c r="N5494" s="657" t="s">
        <v>123</v>
      </c>
      <c r="O5494" s="646" t="s">
        <v>641</v>
      </c>
    </row>
    <row r="5495" spans="1:15">
      <c r="A5495" s="647">
        <v>5494</v>
      </c>
      <c r="B5495" s="647">
        <v>246</v>
      </c>
      <c r="C5495" s="646" t="s">
        <v>178</v>
      </c>
      <c r="D5495" s="646">
        <v>160</v>
      </c>
      <c r="F5495" s="654" t="str">
        <f>IF(M5495="R",VLOOKUP(D5495,'Routes and Directions'!$A$2:$D$283,3,FALSE),VLOOKUP(D5495,'Routes and Directions'!$A$2:$D$283,4,FALSE))</f>
        <v>SB</v>
      </c>
      <c r="G5495" s="646" t="s">
        <v>121</v>
      </c>
      <c r="H5495" s="646">
        <v>0</v>
      </c>
      <c r="I5495" s="646">
        <v>1.39</v>
      </c>
      <c r="K5495" s="646">
        <v>1.327</v>
      </c>
      <c r="L5495" s="646">
        <v>2.7170000000000001</v>
      </c>
      <c r="M5495" s="646" t="s">
        <v>121</v>
      </c>
      <c r="N5495" s="657" t="s">
        <v>123</v>
      </c>
      <c r="O5495" s="646" t="s">
        <v>641</v>
      </c>
    </row>
    <row r="5496" spans="1:15">
      <c r="A5496" s="647">
        <v>5495</v>
      </c>
      <c r="B5496" s="647">
        <v>246</v>
      </c>
      <c r="C5496" s="646" t="s">
        <v>178</v>
      </c>
      <c r="D5496" s="646">
        <v>160</v>
      </c>
      <c r="F5496" s="654" t="str">
        <f>IF(M5496="R",VLOOKUP(D5496,'Routes and Directions'!$A$2:$D$283,3,FALSE),VLOOKUP(D5496,'Routes and Directions'!$A$2:$D$283,4,FALSE))</f>
        <v>SB</v>
      </c>
      <c r="G5496" s="646" t="s">
        <v>121</v>
      </c>
      <c r="H5496" s="646">
        <v>1.39</v>
      </c>
      <c r="I5496" s="646">
        <v>9.5589999999999993</v>
      </c>
      <c r="K5496" s="646">
        <v>2.7170000000000001</v>
      </c>
      <c r="L5496" s="646">
        <v>10.885999999999999</v>
      </c>
      <c r="M5496" s="646" t="s">
        <v>121</v>
      </c>
      <c r="N5496" s="657" t="s">
        <v>115</v>
      </c>
      <c r="O5496" s="646" t="s">
        <v>641</v>
      </c>
    </row>
    <row r="5497" spans="1:15">
      <c r="A5497" s="647">
        <v>5496</v>
      </c>
      <c r="B5497" s="647">
        <v>256</v>
      </c>
      <c r="C5497" s="646" t="s">
        <v>178</v>
      </c>
      <c r="D5497" s="646">
        <v>160</v>
      </c>
      <c r="F5497" s="654" t="str">
        <f>IF(M5497="R",VLOOKUP(D5497,'Routes and Directions'!$A$2:$D$283,3,FALSE),VLOOKUP(D5497,'Routes and Directions'!$A$2:$D$283,4,FALSE))</f>
        <v>SB</v>
      </c>
      <c r="G5497" s="646" t="s">
        <v>121</v>
      </c>
      <c r="H5497" s="646">
        <v>9.5589999999999993</v>
      </c>
      <c r="I5497" s="646">
        <v>9.8770000000000007</v>
      </c>
      <c r="K5497" s="646">
        <v>10.885999999999999</v>
      </c>
      <c r="L5497" s="646">
        <v>11.204000000000001</v>
      </c>
      <c r="M5497" s="646" t="s">
        <v>121</v>
      </c>
      <c r="N5497" s="657" t="s">
        <v>123</v>
      </c>
      <c r="O5497" s="646" t="s">
        <v>641</v>
      </c>
    </row>
    <row r="5498" spans="1:15">
      <c r="A5498" s="647">
        <v>5497</v>
      </c>
      <c r="B5498" s="647">
        <v>256</v>
      </c>
      <c r="C5498" s="646" t="s">
        <v>178</v>
      </c>
      <c r="D5498" s="646">
        <v>160</v>
      </c>
      <c r="F5498" s="654" t="str">
        <f>IF(M5498="R",VLOOKUP(D5498,'Routes and Directions'!$A$2:$D$283,3,FALSE),VLOOKUP(D5498,'Routes and Directions'!$A$2:$D$283,4,FALSE))</f>
        <v>SB</v>
      </c>
      <c r="G5498" s="646" t="s">
        <v>121</v>
      </c>
      <c r="H5498" s="646">
        <v>9.8770000000000007</v>
      </c>
      <c r="I5498" s="646">
        <v>10.782999999999999</v>
      </c>
      <c r="K5498" s="646">
        <v>11.204000000000001</v>
      </c>
      <c r="L5498" s="646">
        <v>12.11</v>
      </c>
      <c r="M5498" s="646" t="s">
        <v>121</v>
      </c>
      <c r="N5498" s="657" t="s">
        <v>115</v>
      </c>
      <c r="O5498" s="646" t="s">
        <v>641</v>
      </c>
    </row>
    <row r="5499" spans="1:15">
      <c r="A5499" s="647">
        <v>5498</v>
      </c>
      <c r="B5499" s="647">
        <v>330</v>
      </c>
      <c r="C5499" s="646" t="s">
        <v>178</v>
      </c>
      <c r="D5499" s="646">
        <v>160</v>
      </c>
      <c r="F5499" s="654" t="str">
        <f>IF(M5499="R",VLOOKUP(D5499,'Routes and Directions'!$A$2:$D$283,3,FALSE),VLOOKUP(D5499,'Routes and Directions'!$A$2:$D$283,4,FALSE))</f>
        <v>SB</v>
      </c>
      <c r="G5499" s="646" t="s">
        <v>118</v>
      </c>
      <c r="H5499" s="646">
        <v>0</v>
      </c>
      <c r="I5499" s="646">
        <v>0.36299999999999999</v>
      </c>
      <c r="K5499" s="646">
        <v>12.11</v>
      </c>
      <c r="L5499" s="646">
        <v>12.473000000000001</v>
      </c>
      <c r="M5499" s="646" t="s">
        <v>121</v>
      </c>
      <c r="N5499" s="657" t="s">
        <v>115</v>
      </c>
      <c r="O5499" s="646" t="s">
        <v>641</v>
      </c>
    </row>
    <row r="5500" spans="1:15">
      <c r="A5500" s="647">
        <v>5499</v>
      </c>
      <c r="B5500" s="647">
        <v>392</v>
      </c>
      <c r="C5500" s="646" t="s">
        <v>178</v>
      </c>
      <c r="D5500" s="646">
        <v>160</v>
      </c>
      <c r="F5500" s="654" t="str">
        <f>IF(M5500="R",VLOOKUP(D5500,'Routes and Directions'!$A$2:$D$283,3,FALSE),VLOOKUP(D5500,'Routes and Directions'!$A$2:$D$283,4,FALSE))</f>
        <v>SB</v>
      </c>
      <c r="H5500" s="659">
        <v>0.36299999999999999</v>
      </c>
      <c r="I5500" s="659">
        <v>20.983000000000001</v>
      </c>
      <c r="K5500" s="646">
        <v>12.473000000000001</v>
      </c>
      <c r="L5500" s="646">
        <v>33.093000000000004</v>
      </c>
      <c r="M5500" s="646" t="s">
        <v>121</v>
      </c>
      <c r="N5500" s="657" t="s">
        <v>115</v>
      </c>
      <c r="O5500" s="646" t="s">
        <v>641</v>
      </c>
    </row>
    <row r="5501" spans="1:15">
      <c r="A5501" s="647">
        <v>5500</v>
      </c>
      <c r="B5501" s="647">
        <v>2900</v>
      </c>
      <c r="C5501" s="646" t="s">
        <v>178</v>
      </c>
      <c r="D5501" s="646">
        <v>160</v>
      </c>
      <c r="F5501" s="654" t="str">
        <f>IF(M5501="R",VLOOKUP(D5501,'Routes and Directions'!$A$2:$D$283,3,FALSE),VLOOKUP(D5501,'Routes and Directions'!$A$2:$D$283,4,FALSE))</f>
        <v>SB</v>
      </c>
      <c r="H5501" s="659">
        <v>21.074000000000002</v>
      </c>
      <c r="I5501" s="659">
        <v>35.045000000000002</v>
      </c>
      <c r="K5501" s="646">
        <v>33.093000000000004</v>
      </c>
      <c r="L5501" s="646">
        <v>47.064</v>
      </c>
      <c r="M5501" s="646" t="s">
        <v>121</v>
      </c>
      <c r="N5501" s="657" t="s">
        <v>115</v>
      </c>
      <c r="O5501" s="646" t="s">
        <v>641</v>
      </c>
    </row>
    <row r="5502" spans="1:15">
      <c r="A5502" s="647">
        <v>5501</v>
      </c>
      <c r="B5502" s="647">
        <v>12410</v>
      </c>
      <c r="C5502" s="646" t="s">
        <v>178</v>
      </c>
      <c r="D5502" s="646">
        <v>160</v>
      </c>
      <c r="F5502" s="654" t="str">
        <f>IF(M5502="R",VLOOKUP(D5502,'Routes and Directions'!$A$2:$D$283,3,FALSE),VLOOKUP(D5502,'Routes and Directions'!$A$2:$D$283,4,FALSE))</f>
        <v>SB</v>
      </c>
      <c r="G5502" s="646" t="s">
        <v>118</v>
      </c>
      <c r="H5502" s="646">
        <v>44.456000000000003</v>
      </c>
      <c r="I5502" s="646">
        <v>45.139000000000003</v>
      </c>
      <c r="K5502" s="646">
        <v>47.064</v>
      </c>
      <c r="L5502" s="646">
        <v>47.747</v>
      </c>
      <c r="M5502" s="646" t="s">
        <v>121</v>
      </c>
      <c r="N5502" s="657" t="s">
        <v>123</v>
      </c>
      <c r="O5502" s="646" t="s">
        <v>641</v>
      </c>
    </row>
    <row r="5503" spans="1:15">
      <c r="A5503" s="647">
        <v>5502</v>
      </c>
      <c r="B5503" s="647">
        <v>14200</v>
      </c>
      <c r="C5503" s="646" t="s">
        <v>178</v>
      </c>
      <c r="D5503" s="646">
        <v>160</v>
      </c>
      <c r="F5503" s="654" t="str">
        <f>IF(M5503="R",VLOOKUP(D5503,'Routes and Directions'!$A$2:$D$283,3,FALSE),VLOOKUP(D5503,'Routes and Directions'!$A$2:$D$283,4,FALSE))</f>
        <v>SB</v>
      </c>
      <c r="H5503" s="646">
        <v>45.146000000000001</v>
      </c>
      <c r="I5503" s="646">
        <v>47.05</v>
      </c>
      <c r="K5503" s="646">
        <v>47.747</v>
      </c>
      <c r="L5503" s="646">
        <v>49.651000000000003</v>
      </c>
      <c r="M5503" s="646" t="s">
        <v>121</v>
      </c>
      <c r="N5503" s="657" t="s">
        <v>123</v>
      </c>
      <c r="O5503" s="646" t="s">
        <v>641</v>
      </c>
    </row>
    <row r="5504" spans="1:15">
      <c r="A5504" s="647">
        <v>5503</v>
      </c>
      <c r="B5504" s="647">
        <v>130</v>
      </c>
      <c r="C5504" s="646" t="s">
        <v>170</v>
      </c>
      <c r="D5504" s="646">
        <v>161</v>
      </c>
      <c r="F5504" s="654" t="str">
        <f>IF(M5504="R",VLOOKUP(D5504,'Routes and Directions'!$A$2:$D$283,3,FALSE),VLOOKUP(D5504,'Routes and Directions'!$A$2:$D$283,4,FALSE))</f>
        <v>EB</v>
      </c>
      <c r="H5504" s="646">
        <v>3.6999999999999998E-2</v>
      </c>
      <c r="I5504" s="646">
        <v>19.361000000000001</v>
      </c>
      <c r="K5504" s="646">
        <v>0</v>
      </c>
      <c r="L5504" s="646">
        <v>19.324000000000002</v>
      </c>
      <c r="M5504" s="646" t="s">
        <v>118</v>
      </c>
      <c r="N5504" s="657" t="s">
        <v>115</v>
      </c>
      <c r="O5504" s="646" t="s">
        <v>642</v>
      </c>
    </row>
    <row r="5505" spans="1:15">
      <c r="A5505" s="647">
        <v>5504</v>
      </c>
      <c r="B5505" s="647">
        <v>130</v>
      </c>
      <c r="C5505" s="646" t="s">
        <v>170</v>
      </c>
      <c r="D5505" s="646">
        <v>161</v>
      </c>
      <c r="F5505" s="654" t="str">
        <f>IF(M5505="R",VLOOKUP(D5505,'Routes and Directions'!$A$2:$D$283,3,FALSE),VLOOKUP(D5505,'Routes and Directions'!$A$2:$D$283,4,FALSE))</f>
        <v>WB</v>
      </c>
      <c r="H5505" s="646">
        <v>3.6999999999999998E-2</v>
      </c>
      <c r="I5505" s="646">
        <v>19.361000000000001</v>
      </c>
      <c r="K5505" s="646">
        <v>0</v>
      </c>
      <c r="L5505" s="646">
        <v>19.324000000000002</v>
      </c>
      <c r="M5505" s="646" t="s">
        <v>121</v>
      </c>
      <c r="N5505" s="657" t="s">
        <v>115</v>
      </c>
      <c r="O5505" s="646" t="s">
        <v>643</v>
      </c>
    </row>
    <row r="5506" spans="1:15">
      <c r="A5506" s="647">
        <v>5505</v>
      </c>
      <c r="B5506" s="647">
        <v>16010</v>
      </c>
      <c r="C5506" s="646" t="s">
        <v>164</v>
      </c>
      <c r="D5506" s="646">
        <v>162</v>
      </c>
      <c r="F5506" s="654" t="str">
        <f>IF(M5506="R",VLOOKUP(D5506,'Routes and Directions'!$A$2:$D$283,3,FALSE),VLOOKUP(D5506,'Routes and Directions'!$A$2:$D$283,4,FALSE))</f>
        <v>EB</v>
      </c>
      <c r="G5506" s="646" t="s">
        <v>118</v>
      </c>
      <c r="H5506" s="646">
        <v>0</v>
      </c>
      <c r="I5506" s="646">
        <v>0.112</v>
      </c>
      <c r="K5506" s="646">
        <v>0</v>
      </c>
      <c r="L5506" s="646">
        <v>0.112</v>
      </c>
      <c r="M5506" s="646" t="s">
        <v>118</v>
      </c>
      <c r="N5506" s="657" t="s">
        <v>115</v>
      </c>
      <c r="O5506" s="646" t="s">
        <v>644</v>
      </c>
    </row>
    <row r="5507" spans="1:15">
      <c r="A5507" s="647">
        <v>5506</v>
      </c>
      <c r="B5507" s="647">
        <v>16220</v>
      </c>
      <c r="C5507" s="646" t="s">
        <v>164</v>
      </c>
      <c r="D5507" s="646">
        <v>162</v>
      </c>
      <c r="F5507" s="654" t="str">
        <f>IF(M5507="R",VLOOKUP(D5507,'Routes and Directions'!$A$2:$D$283,3,FALSE),VLOOKUP(D5507,'Routes and Directions'!$A$2:$D$283,4,FALSE))</f>
        <v>EB</v>
      </c>
      <c r="H5507" s="646">
        <v>0.161</v>
      </c>
      <c r="I5507" s="646">
        <v>34.045000000000002</v>
      </c>
      <c r="K5507" s="646">
        <v>0.112</v>
      </c>
      <c r="L5507" s="646">
        <v>33.996000000000002</v>
      </c>
      <c r="M5507" s="646" t="s">
        <v>118</v>
      </c>
      <c r="N5507" s="657" t="s">
        <v>115</v>
      </c>
      <c r="O5507" s="646" t="s">
        <v>644</v>
      </c>
    </row>
    <row r="5508" spans="1:15">
      <c r="A5508" s="647">
        <v>5507</v>
      </c>
      <c r="B5508" s="647">
        <v>22990</v>
      </c>
      <c r="C5508" s="646" t="s">
        <v>172</v>
      </c>
      <c r="D5508" s="646">
        <v>162</v>
      </c>
      <c r="F5508" s="654" t="str">
        <f>IF(M5508="R",VLOOKUP(D5508,'Routes and Directions'!$A$2:$D$283,3,FALSE),VLOOKUP(D5508,'Routes and Directions'!$A$2:$D$283,4,FALSE))</f>
        <v>EB</v>
      </c>
      <c r="H5508" s="659">
        <v>37.648000000000003</v>
      </c>
      <c r="I5508" s="659">
        <v>44.99</v>
      </c>
      <c r="K5508" s="646">
        <v>33.996000000000002</v>
      </c>
      <c r="L5508" s="646">
        <v>41.338000000000001</v>
      </c>
      <c r="M5508" s="646" t="s">
        <v>118</v>
      </c>
      <c r="N5508" s="657" t="s">
        <v>115</v>
      </c>
      <c r="O5508" s="646" t="s">
        <v>644</v>
      </c>
    </row>
    <row r="5509" spans="1:15">
      <c r="A5509" s="647">
        <v>5508</v>
      </c>
      <c r="B5509" s="647">
        <v>23200</v>
      </c>
      <c r="C5509" s="646" t="s">
        <v>172</v>
      </c>
      <c r="D5509" s="646">
        <v>162</v>
      </c>
      <c r="F5509" s="654" t="str">
        <f>IF(M5509="R",VLOOKUP(D5509,'Routes and Directions'!$A$2:$D$283,3,FALSE),VLOOKUP(D5509,'Routes and Directions'!$A$2:$D$283,4,FALSE))</f>
        <v>EB</v>
      </c>
      <c r="G5509" s="646" t="s">
        <v>118</v>
      </c>
      <c r="H5509" s="646">
        <v>45.003</v>
      </c>
      <c r="I5509" s="646">
        <v>45.363</v>
      </c>
      <c r="K5509" s="646">
        <v>41.338000000000001</v>
      </c>
      <c r="L5509" s="646">
        <v>41.698</v>
      </c>
      <c r="M5509" s="646" t="s">
        <v>118</v>
      </c>
      <c r="N5509" s="657" t="s">
        <v>115</v>
      </c>
      <c r="O5509" s="646" t="s">
        <v>644</v>
      </c>
    </row>
    <row r="5510" spans="1:15">
      <c r="A5510" s="647">
        <v>5509</v>
      </c>
      <c r="B5510" s="647">
        <v>23505</v>
      </c>
      <c r="C5510" s="646" t="s">
        <v>172</v>
      </c>
      <c r="D5510" s="646">
        <v>162</v>
      </c>
      <c r="F5510" s="654" t="str">
        <f>IF(M5510="R",VLOOKUP(D5510,'Routes and Directions'!$A$2:$D$283,3,FALSE),VLOOKUP(D5510,'Routes and Directions'!$A$2:$D$283,4,FALSE))</f>
        <v>EB</v>
      </c>
      <c r="H5510" s="646">
        <v>45.363</v>
      </c>
      <c r="I5510" s="646">
        <v>76.27</v>
      </c>
      <c r="K5510" s="646">
        <v>41.698</v>
      </c>
      <c r="L5510" s="646">
        <v>72.605000000000004</v>
      </c>
      <c r="M5510" s="646" t="s">
        <v>118</v>
      </c>
      <c r="N5510" s="657" t="s">
        <v>115</v>
      </c>
      <c r="O5510" s="646" t="s">
        <v>644</v>
      </c>
    </row>
    <row r="5511" spans="1:15">
      <c r="A5511" s="647">
        <v>5510</v>
      </c>
      <c r="B5511" s="647">
        <v>34100</v>
      </c>
      <c r="C5511" s="646" t="s">
        <v>172</v>
      </c>
      <c r="D5511" s="646">
        <v>162</v>
      </c>
      <c r="F5511" s="654" t="str">
        <f>IF(M5511="R",VLOOKUP(D5511,'Routes and Directions'!$A$2:$D$283,3,FALSE),VLOOKUP(D5511,'Routes and Directions'!$A$2:$D$283,4,FALSE))</f>
        <v>EB</v>
      </c>
      <c r="H5511" s="646">
        <v>76.28</v>
      </c>
      <c r="I5511" s="646">
        <v>84.59</v>
      </c>
      <c r="K5511" s="646">
        <v>72.605000000000004</v>
      </c>
      <c r="L5511" s="646">
        <v>80.915000000000006</v>
      </c>
      <c r="M5511" s="646" t="s">
        <v>118</v>
      </c>
      <c r="N5511" s="657" t="s">
        <v>115</v>
      </c>
      <c r="O5511" s="646" t="s">
        <v>644</v>
      </c>
    </row>
    <row r="5512" spans="1:15">
      <c r="A5512" s="647">
        <v>5511</v>
      </c>
      <c r="B5512" s="647">
        <v>36180</v>
      </c>
      <c r="C5512" s="646" t="s">
        <v>165</v>
      </c>
      <c r="D5512" s="646">
        <v>162</v>
      </c>
      <c r="F5512" s="654" t="str">
        <f>IF(M5512="R",VLOOKUP(D5512,'Routes and Directions'!$A$2:$D$283,3,FALSE),VLOOKUP(D5512,'Routes and Directions'!$A$2:$D$283,4,FALSE))</f>
        <v>EB</v>
      </c>
      <c r="H5512" s="646">
        <v>0</v>
      </c>
      <c r="I5512" s="646">
        <v>9.7260000000000009</v>
      </c>
      <c r="K5512" s="646">
        <v>80.915000000000006</v>
      </c>
      <c r="L5512" s="646">
        <v>90.641000000000005</v>
      </c>
      <c r="M5512" s="646" t="s">
        <v>118</v>
      </c>
      <c r="N5512" s="657" t="s">
        <v>115</v>
      </c>
      <c r="O5512" s="646" t="s">
        <v>644</v>
      </c>
    </row>
    <row r="5513" spans="1:15">
      <c r="A5513" s="647">
        <v>5512</v>
      </c>
      <c r="B5513" s="647">
        <v>38700</v>
      </c>
      <c r="C5513" s="646" t="s">
        <v>165</v>
      </c>
      <c r="D5513" s="646">
        <v>162</v>
      </c>
      <c r="F5513" s="654" t="str">
        <f>IF(M5513="R",VLOOKUP(D5513,'Routes and Directions'!$A$2:$D$283,3,FALSE),VLOOKUP(D5513,'Routes and Directions'!$A$2:$D$283,4,FALSE))</f>
        <v>EB</v>
      </c>
      <c r="G5513" s="646" t="s">
        <v>118</v>
      </c>
      <c r="H5513" s="646">
        <v>9.7260000000000009</v>
      </c>
      <c r="I5513" s="646">
        <v>10.715999999999999</v>
      </c>
      <c r="K5513" s="646">
        <v>90.641000000000005</v>
      </c>
      <c r="L5513" s="646">
        <v>91.631</v>
      </c>
      <c r="M5513" s="646" t="s">
        <v>118</v>
      </c>
      <c r="N5513" s="657" t="s">
        <v>115</v>
      </c>
      <c r="O5513" s="646" t="s">
        <v>644</v>
      </c>
    </row>
    <row r="5514" spans="1:15">
      <c r="A5514" s="647">
        <v>5513</v>
      </c>
      <c r="B5514" s="647">
        <v>39000</v>
      </c>
      <c r="C5514" s="646" t="s">
        <v>165</v>
      </c>
      <c r="D5514" s="646">
        <v>162</v>
      </c>
      <c r="F5514" s="654" t="str">
        <f>IF(M5514="R",VLOOKUP(D5514,'Routes and Directions'!$A$2:$D$283,3,FALSE),VLOOKUP(D5514,'Routes and Directions'!$A$2:$D$283,4,FALSE))</f>
        <v>EB</v>
      </c>
      <c r="H5514" s="646">
        <v>10.707000000000001</v>
      </c>
      <c r="I5514" s="646">
        <v>14.03</v>
      </c>
      <c r="K5514" s="646">
        <v>91.631</v>
      </c>
      <c r="L5514" s="646">
        <v>94.953999999999994</v>
      </c>
      <c r="M5514" s="646" t="s">
        <v>118</v>
      </c>
      <c r="N5514" s="657" t="s">
        <v>115</v>
      </c>
      <c r="O5514" s="646" t="s">
        <v>644</v>
      </c>
    </row>
    <row r="5515" spans="1:15">
      <c r="A5515" s="647">
        <v>5514</v>
      </c>
      <c r="B5515" s="647">
        <v>39000</v>
      </c>
      <c r="C5515" s="646" t="s">
        <v>165</v>
      </c>
      <c r="D5515" s="646">
        <v>162</v>
      </c>
      <c r="F5515" s="654" t="str">
        <f>IF(M5515="R",VLOOKUP(D5515,'Routes and Directions'!$A$2:$D$283,3,FALSE),VLOOKUP(D5515,'Routes and Directions'!$A$2:$D$283,4,FALSE))</f>
        <v>EB</v>
      </c>
      <c r="H5515" s="646">
        <v>14.03</v>
      </c>
      <c r="I5515" s="646">
        <v>15.933999999999999</v>
      </c>
      <c r="K5515" s="646">
        <v>94.953999999999994</v>
      </c>
      <c r="L5515" s="646">
        <v>96.858000000000004</v>
      </c>
      <c r="M5515" s="646" t="s">
        <v>118</v>
      </c>
      <c r="N5515" s="657" t="s">
        <v>123</v>
      </c>
      <c r="O5515" s="646" t="s">
        <v>644</v>
      </c>
    </row>
    <row r="5516" spans="1:15">
      <c r="A5516" s="647">
        <v>5515</v>
      </c>
      <c r="B5516" s="647">
        <v>41800</v>
      </c>
      <c r="C5516" s="646" t="s">
        <v>165</v>
      </c>
      <c r="D5516" s="646">
        <v>162</v>
      </c>
      <c r="F5516" s="654" t="str">
        <f>IF(M5516="R",VLOOKUP(D5516,'Routes and Directions'!$A$2:$D$283,3,FALSE),VLOOKUP(D5516,'Routes and Directions'!$A$2:$D$283,4,FALSE))</f>
        <v>EB</v>
      </c>
      <c r="H5516" s="646">
        <v>15.933999999999999</v>
      </c>
      <c r="I5516" s="646">
        <v>16.016999999999999</v>
      </c>
      <c r="K5516" s="646">
        <v>96.858000000000004</v>
      </c>
      <c r="L5516" s="646">
        <v>96.941000000000003</v>
      </c>
      <c r="M5516" s="646" t="s">
        <v>118</v>
      </c>
      <c r="N5516" s="657" t="s">
        <v>115</v>
      </c>
      <c r="O5516" s="646" t="s">
        <v>644</v>
      </c>
    </row>
    <row r="5517" spans="1:15">
      <c r="A5517" s="647">
        <v>5516</v>
      </c>
      <c r="B5517" s="647">
        <v>41800</v>
      </c>
      <c r="C5517" s="646" t="s">
        <v>165</v>
      </c>
      <c r="D5517" s="646">
        <v>162</v>
      </c>
      <c r="F5517" s="654" t="str">
        <f>IF(M5517="R",VLOOKUP(D5517,'Routes and Directions'!$A$2:$D$283,3,FALSE),VLOOKUP(D5517,'Routes and Directions'!$A$2:$D$283,4,FALSE))</f>
        <v>EB</v>
      </c>
      <c r="H5517" s="646">
        <v>16.016999999999999</v>
      </c>
      <c r="I5517" s="646">
        <v>16.969000000000001</v>
      </c>
      <c r="K5517" s="646">
        <v>96.941000000000003</v>
      </c>
      <c r="L5517" s="646">
        <v>97.893000000000001</v>
      </c>
      <c r="M5517" s="646" t="s">
        <v>118</v>
      </c>
      <c r="N5517" s="657" t="s">
        <v>123</v>
      </c>
      <c r="O5517" s="646" t="s">
        <v>644</v>
      </c>
    </row>
    <row r="5518" spans="1:15">
      <c r="A5518" s="647">
        <v>5517</v>
      </c>
      <c r="B5518" s="647">
        <v>41800</v>
      </c>
      <c r="C5518" s="646" t="s">
        <v>165</v>
      </c>
      <c r="D5518" s="646">
        <v>162</v>
      </c>
      <c r="F5518" s="654" t="str">
        <f>IF(M5518="R",VLOOKUP(D5518,'Routes and Directions'!$A$2:$D$283,3,FALSE),VLOOKUP(D5518,'Routes and Directions'!$A$2:$D$283,4,FALSE))</f>
        <v>EB</v>
      </c>
      <c r="H5518" s="646">
        <v>16.969000000000001</v>
      </c>
      <c r="I5518" s="646">
        <v>31.07</v>
      </c>
      <c r="K5518" s="646">
        <v>97.893000000000001</v>
      </c>
      <c r="L5518" s="646">
        <v>111.994</v>
      </c>
      <c r="M5518" s="646" t="s">
        <v>118</v>
      </c>
      <c r="N5518" s="657" t="s">
        <v>115</v>
      </c>
      <c r="O5518" s="646" t="s">
        <v>644</v>
      </c>
    </row>
    <row r="5519" spans="1:15">
      <c r="A5519" s="647">
        <v>5518</v>
      </c>
      <c r="B5519" s="647">
        <v>16010</v>
      </c>
      <c r="C5519" s="646" t="s">
        <v>164</v>
      </c>
      <c r="D5519" s="646">
        <v>162</v>
      </c>
      <c r="F5519" s="654" t="str">
        <f>IF(M5519="R",VLOOKUP(D5519,'Routes and Directions'!$A$2:$D$283,3,FALSE),VLOOKUP(D5519,'Routes and Directions'!$A$2:$D$283,4,FALSE))</f>
        <v>WB</v>
      </c>
      <c r="G5519" s="646" t="s">
        <v>118</v>
      </c>
      <c r="H5519" s="646">
        <v>0</v>
      </c>
      <c r="I5519" s="646">
        <v>0.112</v>
      </c>
      <c r="K5519" s="646">
        <v>0</v>
      </c>
      <c r="L5519" s="646">
        <v>0.112</v>
      </c>
      <c r="M5519" s="646" t="s">
        <v>121</v>
      </c>
      <c r="N5519" s="657" t="s">
        <v>115</v>
      </c>
      <c r="O5519" s="646" t="s">
        <v>645</v>
      </c>
    </row>
    <row r="5520" spans="1:15">
      <c r="A5520" s="647">
        <v>5519</v>
      </c>
      <c r="B5520" s="647">
        <v>16220</v>
      </c>
      <c r="C5520" s="646" t="s">
        <v>164</v>
      </c>
      <c r="D5520" s="646">
        <v>162</v>
      </c>
      <c r="F5520" s="654" t="str">
        <f>IF(M5520="R",VLOOKUP(D5520,'Routes and Directions'!$A$2:$D$283,3,FALSE),VLOOKUP(D5520,'Routes and Directions'!$A$2:$D$283,4,FALSE))</f>
        <v>WB</v>
      </c>
      <c r="H5520" s="646">
        <v>0.161</v>
      </c>
      <c r="I5520" s="646">
        <v>34.045000000000002</v>
      </c>
      <c r="K5520" s="646">
        <v>0.112</v>
      </c>
      <c r="L5520" s="646">
        <v>33.996000000000002</v>
      </c>
      <c r="M5520" s="646" t="s">
        <v>121</v>
      </c>
      <c r="N5520" s="657" t="s">
        <v>115</v>
      </c>
      <c r="O5520" s="646" t="s">
        <v>645</v>
      </c>
    </row>
    <row r="5521" spans="1:15">
      <c r="A5521" s="647">
        <v>5520</v>
      </c>
      <c r="B5521" s="647">
        <v>22990</v>
      </c>
      <c r="C5521" s="646" t="s">
        <v>172</v>
      </c>
      <c r="D5521" s="646">
        <v>162</v>
      </c>
      <c r="F5521" s="654" t="str">
        <f>IF(M5521="R",VLOOKUP(D5521,'Routes and Directions'!$A$2:$D$283,3,FALSE),VLOOKUP(D5521,'Routes and Directions'!$A$2:$D$283,4,FALSE))</f>
        <v>WB</v>
      </c>
      <c r="H5521" s="646">
        <v>37.648000000000003</v>
      </c>
      <c r="I5521" s="646">
        <v>44.99</v>
      </c>
      <c r="K5521" s="646">
        <v>33.996000000000002</v>
      </c>
      <c r="L5521" s="646">
        <v>41.338000000000001</v>
      </c>
      <c r="M5521" s="646" t="s">
        <v>121</v>
      </c>
      <c r="N5521" s="657" t="s">
        <v>115</v>
      </c>
      <c r="O5521" s="646" t="s">
        <v>645</v>
      </c>
    </row>
    <row r="5522" spans="1:15">
      <c r="A5522" s="647">
        <v>5521</v>
      </c>
      <c r="B5522" s="647">
        <v>23200</v>
      </c>
      <c r="C5522" s="646" t="s">
        <v>172</v>
      </c>
      <c r="D5522" s="646">
        <v>162</v>
      </c>
      <c r="F5522" s="654" t="str">
        <f>IF(M5522="R",VLOOKUP(D5522,'Routes and Directions'!$A$2:$D$283,3,FALSE),VLOOKUP(D5522,'Routes and Directions'!$A$2:$D$283,4,FALSE))</f>
        <v>WB</v>
      </c>
      <c r="G5522" s="646" t="s">
        <v>118</v>
      </c>
      <c r="H5522" s="646">
        <v>45.003</v>
      </c>
      <c r="I5522" s="646">
        <v>45.363</v>
      </c>
      <c r="K5522" s="646">
        <v>41.338000000000001</v>
      </c>
      <c r="L5522" s="646">
        <v>41.698</v>
      </c>
      <c r="M5522" s="646" t="s">
        <v>121</v>
      </c>
      <c r="N5522" s="657" t="s">
        <v>115</v>
      </c>
      <c r="O5522" s="646" t="s">
        <v>645</v>
      </c>
    </row>
    <row r="5523" spans="1:15">
      <c r="A5523" s="647">
        <v>5522</v>
      </c>
      <c r="B5523" s="647">
        <v>23505</v>
      </c>
      <c r="C5523" s="646" t="s">
        <v>172</v>
      </c>
      <c r="D5523" s="646">
        <v>162</v>
      </c>
      <c r="F5523" s="654" t="str">
        <f>IF(M5523="R",VLOOKUP(D5523,'Routes and Directions'!$A$2:$D$283,3,FALSE),VLOOKUP(D5523,'Routes and Directions'!$A$2:$D$283,4,FALSE))</f>
        <v>WB</v>
      </c>
      <c r="H5523" s="646">
        <v>45.363</v>
      </c>
      <c r="I5523" s="646">
        <v>76.27</v>
      </c>
      <c r="K5523" s="646">
        <v>41.698</v>
      </c>
      <c r="L5523" s="646">
        <v>72.605000000000004</v>
      </c>
      <c r="M5523" s="646" t="s">
        <v>121</v>
      </c>
      <c r="N5523" s="657" t="s">
        <v>115</v>
      </c>
      <c r="O5523" s="646" t="s">
        <v>645</v>
      </c>
    </row>
    <row r="5524" spans="1:15">
      <c r="A5524" s="647">
        <v>5523</v>
      </c>
      <c r="B5524" s="647">
        <v>34100</v>
      </c>
      <c r="C5524" s="646" t="s">
        <v>172</v>
      </c>
      <c r="D5524" s="646">
        <v>162</v>
      </c>
      <c r="F5524" s="654" t="str">
        <f>IF(M5524="R",VLOOKUP(D5524,'Routes and Directions'!$A$2:$D$283,3,FALSE),VLOOKUP(D5524,'Routes and Directions'!$A$2:$D$283,4,FALSE))</f>
        <v>WB</v>
      </c>
      <c r="H5524" s="646">
        <v>76.28</v>
      </c>
      <c r="I5524" s="646">
        <v>84.59</v>
      </c>
      <c r="K5524" s="646">
        <v>72.605000000000004</v>
      </c>
      <c r="L5524" s="646">
        <v>80.915000000000006</v>
      </c>
      <c r="M5524" s="646" t="s">
        <v>121</v>
      </c>
      <c r="N5524" s="657" t="s">
        <v>115</v>
      </c>
      <c r="O5524" s="646" t="s">
        <v>645</v>
      </c>
    </row>
    <row r="5525" spans="1:15">
      <c r="A5525" s="647">
        <v>5524</v>
      </c>
      <c r="B5525" s="647">
        <v>36180</v>
      </c>
      <c r="C5525" s="646" t="s">
        <v>165</v>
      </c>
      <c r="D5525" s="646">
        <v>162</v>
      </c>
      <c r="F5525" s="654" t="str">
        <f>IF(M5525="R",VLOOKUP(D5525,'Routes and Directions'!$A$2:$D$283,3,FALSE),VLOOKUP(D5525,'Routes and Directions'!$A$2:$D$283,4,FALSE))</f>
        <v>WB</v>
      </c>
      <c r="H5525" s="646">
        <v>0</v>
      </c>
      <c r="I5525" s="646">
        <v>9.7260000000000009</v>
      </c>
      <c r="K5525" s="646">
        <v>80.915000000000006</v>
      </c>
      <c r="L5525" s="646">
        <v>90.641000000000005</v>
      </c>
      <c r="M5525" s="646" t="s">
        <v>121</v>
      </c>
      <c r="N5525" s="657" t="s">
        <v>115</v>
      </c>
      <c r="O5525" s="646" t="s">
        <v>645</v>
      </c>
    </row>
    <row r="5526" spans="1:15">
      <c r="A5526" s="647">
        <v>5525</v>
      </c>
      <c r="B5526" s="647">
        <v>38700</v>
      </c>
      <c r="C5526" s="646" t="s">
        <v>165</v>
      </c>
      <c r="D5526" s="646">
        <v>162</v>
      </c>
      <c r="F5526" s="654" t="str">
        <f>IF(M5526="R",VLOOKUP(D5526,'Routes and Directions'!$A$2:$D$283,3,FALSE),VLOOKUP(D5526,'Routes and Directions'!$A$2:$D$283,4,FALSE))</f>
        <v>WB</v>
      </c>
      <c r="G5526" s="646" t="s">
        <v>118</v>
      </c>
      <c r="H5526" s="646">
        <v>9.7260000000000009</v>
      </c>
      <c r="I5526" s="646">
        <v>10.715999999999999</v>
      </c>
      <c r="K5526" s="646">
        <v>90.641000000000005</v>
      </c>
      <c r="L5526" s="646">
        <v>91.631</v>
      </c>
      <c r="M5526" s="646" t="s">
        <v>121</v>
      </c>
      <c r="N5526" s="657" t="s">
        <v>115</v>
      </c>
      <c r="O5526" s="646" t="s">
        <v>645</v>
      </c>
    </row>
    <row r="5527" spans="1:15">
      <c r="A5527" s="647">
        <v>5526</v>
      </c>
      <c r="B5527" s="647">
        <v>39000</v>
      </c>
      <c r="C5527" s="646" t="s">
        <v>165</v>
      </c>
      <c r="D5527" s="646">
        <v>162</v>
      </c>
      <c r="F5527" s="654" t="str">
        <f>IF(M5527="R",VLOOKUP(D5527,'Routes and Directions'!$A$2:$D$283,3,FALSE),VLOOKUP(D5527,'Routes and Directions'!$A$2:$D$283,4,FALSE))</f>
        <v>WB</v>
      </c>
      <c r="H5527" s="646">
        <v>10.707000000000001</v>
      </c>
      <c r="I5527" s="646">
        <v>14.03</v>
      </c>
      <c r="K5527" s="646">
        <v>91.631</v>
      </c>
      <c r="L5527" s="646">
        <v>94.953999999999994</v>
      </c>
      <c r="M5527" s="646" t="s">
        <v>121</v>
      </c>
      <c r="N5527" s="657" t="s">
        <v>115</v>
      </c>
      <c r="O5527" s="646" t="s">
        <v>645</v>
      </c>
    </row>
    <row r="5528" spans="1:15">
      <c r="A5528" s="647">
        <v>5527</v>
      </c>
      <c r="B5528" s="647">
        <v>39000</v>
      </c>
      <c r="C5528" s="646" t="s">
        <v>165</v>
      </c>
      <c r="D5528" s="646">
        <v>162</v>
      </c>
      <c r="F5528" s="654" t="str">
        <f>IF(M5528="R",VLOOKUP(D5528,'Routes and Directions'!$A$2:$D$283,3,FALSE),VLOOKUP(D5528,'Routes and Directions'!$A$2:$D$283,4,FALSE))</f>
        <v>WB</v>
      </c>
      <c r="H5528" s="646">
        <v>14.03</v>
      </c>
      <c r="I5528" s="646">
        <v>15.933999999999999</v>
      </c>
      <c r="K5528" s="646">
        <v>94.953999999999994</v>
      </c>
      <c r="L5528" s="646">
        <v>96.858000000000004</v>
      </c>
      <c r="M5528" s="646" t="s">
        <v>121</v>
      </c>
      <c r="N5528" s="657" t="s">
        <v>123</v>
      </c>
      <c r="O5528" s="646" t="s">
        <v>645</v>
      </c>
    </row>
    <row r="5529" spans="1:15">
      <c r="A5529" s="647">
        <v>5528</v>
      </c>
      <c r="B5529" s="647">
        <v>41800</v>
      </c>
      <c r="C5529" s="646" t="s">
        <v>165</v>
      </c>
      <c r="D5529" s="646">
        <v>162</v>
      </c>
      <c r="F5529" s="654" t="str">
        <f>IF(M5529="R",VLOOKUP(D5529,'Routes and Directions'!$A$2:$D$283,3,FALSE),VLOOKUP(D5529,'Routes and Directions'!$A$2:$D$283,4,FALSE))</f>
        <v>WB</v>
      </c>
      <c r="H5529" s="646">
        <v>15.933999999999999</v>
      </c>
      <c r="I5529" s="646">
        <v>16.016999999999999</v>
      </c>
      <c r="K5529" s="646">
        <v>96.858000000000004</v>
      </c>
      <c r="L5529" s="646">
        <v>96.941000000000003</v>
      </c>
      <c r="M5529" s="646" t="s">
        <v>121</v>
      </c>
      <c r="N5529" s="657" t="s">
        <v>115</v>
      </c>
      <c r="O5529" s="646" t="s">
        <v>645</v>
      </c>
    </row>
    <row r="5530" spans="1:15">
      <c r="A5530" s="647">
        <v>5529</v>
      </c>
      <c r="B5530" s="647">
        <v>41800</v>
      </c>
      <c r="C5530" s="646" t="s">
        <v>165</v>
      </c>
      <c r="D5530" s="646">
        <v>162</v>
      </c>
      <c r="F5530" s="654" t="str">
        <f>IF(M5530="R",VLOOKUP(D5530,'Routes and Directions'!$A$2:$D$283,3,FALSE),VLOOKUP(D5530,'Routes and Directions'!$A$2:$D$283,4,FALSE))</f>
        <v>WB</v>
      </c>
      <c r="H5530" s="646">
        <v>16.016999999999999</v>
      </c>
      <c r="I5530" s="646">
        <v>16.969000000000001</v>
      </c>
      <c r="K5530" s="646">
        <v>96.941000000000003</v>
      </c>
      <c r="L5530" s="646">
        <v>97.893000000000001</v>
      </c>
      <c r="M5530" s="646" t="s">
        <v>121</v>
      </c>
      <c r="N5530" s="657" t="s">
        <v>123</v>
      </c>
      <c r="O5530" s="646" t="s">
        <v>645</v>
      </c>
    </row>
    <row r="5531" spans="1:15">
      <c r="A5531" s="647">
        <v>5530</v>
      </c>
      <c r="B5531" s="647">
        <v>41800</v>
      </c>
      <c r="C5531" s="646" t="s">
        <v>165</v>
      </c>
      <c r="D5531" s="646">
        <v>162</v>
      </c>
      <c r="F5531" s="654" t="str">
        <f>IF(M5531="R",VLOOKUP(D5531,'Routes and Directions'!$A$2:$D$283,3,FALSE),VLOOKUP(D5531,'Routes and Directions'!$A$2:$D$283,4,FALSE))</f>
        <v>WB</v>
      </c>
      <c r="H5531" s="646">
        <v>16.969000000000001</v>
      </c>
      <c r="I5531" s="646">
        <v>31.07</v>
      </c>
      <c r="K5531" s="646">
        <v>97.893000000000001</v>
      </c>
      <c r="L5531" s="646">
        <v>111.994</v>
      </c>
      <c r="M5531" s="646" t="s">
        <v>121</v>
      </c>
      <c r="N5531" s="657" t="s">
        <v>115</v>
      </c>
      <c r="O5531" s="646" t="s">
        <v>645</v>
      </c>
    </row>
    <row r="5532" spans="1:15">
      <c r="A5532" s="647">
        <v>5531</v>
      </c>
      <c r="B5532" s="647">
        <v>1590</v>
      </c>
      <c r="C5532" s="646" t="s">
        <v>218</v>
      </c>
      <c r="D5532" s="646">
        <v>163</v>
      </c>
      <c r="F5532" s="654" t="str">
        <f>IF(M5532="R",VLOOKUP(D5532,'Routes and Directions'!$A$2:$D$283,3,FALSE),VLOOKUP(D5532,'Routes and Directions'!$A$2:$D$283,4,FALSE))</f>
        <v>NB</v>
      </c>
      <c r="H5532" s="646">
        <v>0.53100000000000003</v>
      </c>
      <c r="I5532" s="646">
        <v>0.60799999999999998</v>
      </c>
      <c r="J5532" s="646" t="s">
        <v>118</v>
      </c>
      <c r="K5532" s="646">
        <v>0</v>
      </c>
      <c r="L5532" s="646">
        <v>7.6999999999999999E-2</v>
      </c>
      <c r="M5532" s="646" t="s">
        <v>118</v>
      </c>
      <c r="N5532" s="657" t="s">
        <v>118</v>
      </c>
      <c r="O5532" s="646" t="s">
        <v>646</v>
      </c>
    </row>
    <row r="5533" spans="1:15">
      <c r="A5533" s="647">
        <v>5532</v>
      </c>
      <c r="B5533" s="647">
        <v>2090</v>
      </c>
      <c r="C5533" s="646" t="s">
        <v>218</v>
      </c>
      <c r="D5533" s="646">
        <v>163</v>
      </c>
      <c r="F5533" s="654" t="str">
        <f>IF(M5533="R",VLOOKUP(D5533,'Routes and Directions'!$A$2:$D$283,3,FALSE),VLOOKUP(D5533,'Routes and Directions'!$A$2:$D$283,4,FALSE))</f>
        <v>NB</v>
      </c>
      <c r="H5533" s="646">
        <v>0.628</v>
      </c>
      <c r="I5533" s="646">
        <v>10.435</v>
      </c>
      <c r="K5533" s="646">
        <v>7.6999999999999999E-2</v>
      </c>
      <c r="L5533" s="646">
        <v>9.8840000000000003</v>
      </c>
      <c r="M5533" s="646" t="s">
        <v>118</v>
      </c>
      <c r="N5533" s="657" t="s">
        <v>123</v>
      </c>
      <c r="O5533" s="646" t="s">
        <v>646</v>
      </c>
    </row>
    <row r="5534" spans="1:15">
      <c r="A5534" s="647">
        <v>5533</v>
      </c>
      <c r="B5534" s="647">
        <v>15010</v>
      </c>
      <c r="C5534" s="646" t="s">
        <v>218</v>
      </c>
      <c r="D5534" s="646">
        <v>163</v>
      </c>
      <c r="F5534" s="654" t="str">
        <f>IF(M5534="R",VLOOKUP(D5534,'Routes and Directions'!$A$2:$D$283,3,FALSE),VLOOKUP(D5534,'Routes and Directions'!$A$2:$D$283,4,FALSE))</f>
        <v>NB</v>
      </c>
      <c r="G5534" s="646" t="s">
        <v>118</v>
      </c>
      <c r="H5534" s="646">
        <v>10.435</v>
      </c>
      <c r="I5534" s="646">
        <v>11.662000000000001</v>
      </c>
      <c r="K5534" s="646">
        <v>9.8840000000000003</v>
      </c>
      <c r="L5534" s="646">
        <v>11.111000000000001</v>
      </c>
      <c r="M5534" s="646" t="s">
        <v>118</v>
      </c>
      <c r="N5534" s="657" t="s">
        <v>123</v>
      </c>
      <c r="O5534" s="646" t="s">
        <v>646</v>
      </c>
    </row>
    <row r="5535" spans="1:15">
      <c r="A5535" s="647">
        <v>5534</v>
      </c>
      <c r="B5535" s="647">
        <v>1914</v>
      </c>
      <c r="C5535" s="646" t="s">
        <v>218</v>
      </c>
      <c r="D5535" s="646">
        <v>163</v>
      </c>
      <c r="F5535" s="654" t="str">
        <f>IF(M5535="R",VLOOKUP(D5535,'Routes and Directions'!$A$2:$D$283,3,FALSE),VLOOKUP(D5535,'Routes and Directions'!$A$2:$D$283,4,FALSE))</f>
        <v>SB</v>
      </c>
      <c r="H5535" s="646">
        <v>0.59799999999999998</v>
      </c>
      <c r="I5535" s="646">
        <v>0.628</v>
      </c>
      <c r="J5535" s="646" t="s">
        <v>121</v>
      </c>
      <c r="K5535" s="646">
        <v>0</v>
      </c>
      <c r="L5535" s="646">
        <v>0.03</v>
      </c>
      <c r="M5535" s="646" t="s">
        <v>121</v>
      </c>
      <c r="N5535" s="657" t="s">
        <v>121</v>
      </c>
      <c r="O5535" s="646" t="s">
        <v>647</v>
      </c>
    </row>
    <row r="5536" spans="1:15">
      <c r="A5536" s="647">
        <v>5535</v>
      </c>
      <c r="B5536" s="647">
        <v>2090</v>
      </c>
      <c r="C5536" s="646" t="s">
        <v>218</v>
      </c>
      <c r="D5536" s="646">
        <v>163</v>
      </c>
      <c r="F5536" s="654" t="str">
        <f>IF(M5536="R",VLOOKUP(D5536,'Routes and Directions'!$A$2:$D$283,3,FALSE),VLOOKUP(D5536,'Routes and Directions'!$A$2:$D$283,4,FALSE))</f>
        <v>SB</v>
      </c>
      <c r="H5536" s="646">
        <v>0.628</v>
      </c>
      <c r="I5536" s="646">
        <v>10.435</v>
      </c>
      <c r="K5536" s="646">
        <v>0.03</v>
      </c>
      <c r="L5536" s="646">
        <v>9.8369999999999997</v>
      </c>
      <c r="M5536" s="646" t="s">
        <v>121</v>
      </c>
      <c r="N5536" s="657" t="s">
        <v>123</v>
      </c>
      <c r="O5536" s="646" t="s">
        <v>647</v>
      </c>
    </row>
    <row r="5537" spans="1:15">
      <c r="A5537" s="647">
        <v>5536</v>
      </c>
      <c r="B5537" s="647">
        <v>15010</v>
      </c>
      <c r="C5537" s="646" t="s">
        <v>218</v>
      </c>
      <c r="D5537" s="646">
        <v>163</v>
      </c>
      <c r="F5537" s="654" t="str">
        <f>IF(M5537="R",VLOOKUP(D5537,'Routes and Directions'!$A$2:$D$283,3,FALSE),VLOOKUP(D5537,'Routes and Directions'!$A$2:$D$283,4,FALSE))</f>
        <v>SB</v>
      </c>
      <c r="G5537" s="646" t="s">
        <v>118</v>
      </c>
      <c r="H5537" s="646">
        <v>10.435</v>
      </c>
      <c r="I5537" s="646">
        <v>11.662000000000001</v>
      </c>
      <c r="K5537" s="646">
        <v>9.8369999999999997</v>
      </c>
      <c r="L5537" s="646">
        <v>11.064</v>
      </c>
      <c r="M5537" s="646" t="s">
        <v>121</v>
      </c>
      <c r="N5537" s="657" t="s">
        <v>123</v>
      </c>
      <c r="O5537" s="646" t="s">
        <v>647</v>
      </c>
    </row>
    <row r="5538" spans="1:15">
      <c r="A5538" s="647">
        <v>5537</v>
      </c>
      <c r="B5538" s="647">
        <v>200</v>
      </c>
      <c r="C5538" s="646" t="s">
        <v>203</v>
      </c>
      <c r="D5538" s="646">
        <v>164</v>
      </c>
      <c r="F5538" s="654" t="str">
        <f>IF(M5538="R",VLOOKUP(D5538,'Routes and Directions'!$A$2:$D$283,3,FALSE),VLOOKUP(D5538,'Routes and Directions'!$A$2:$D$283,4,FALSE))</f>
        <v>NB</v>
      </c>
      <c r="H5538" s="646">
        <v>1.385</v>
      </c>
      <c r="I5538" s="646">
        <v>10.95</v>
      </c>
      <c r="K5538" s="646">
        <v>0</v>
      </c>
      <c r="L5538" s="646">
        <v>9.5649999999999995</v>
      </c>
      <c r="M5538" s="646" t="s">
        <v>118</v>
      </c>
      <c r="N5538" s="657" t="s">
        <v>123</v>
      </c>
      <c r="O5538" s="646" t="s">
        <v>648</v>
      </c>
    </row>
    <row r="5539" spans="1:15">
      <c r="A5539" s="647">
        <v>5538</v>
      </c>
      <c r="B5539" s="647">
        <v>200</v>
      </c>
      <c r="C5539" s="646" t="s">
        <v>203</v>
      </c>
      <c r="D5539" s="646">
        <v>164</v>
      </c>
      <c r="F5539" s="654" t="str">
        <f>IF(M5539="R",VLOOKUP(D5539,'Routes and Directions'!$A$2:$D$283,3,FALSE),VLOOKUP(D5539,'Routes and Directions'!$A$2:$D$283,4,FALSE))</f>
        <v>SB</v>
      </c>
      <c r="H5539" s="646">
        <v>1.385</v>
      </c>
      <c r="I5539" s="646">
        <v>10.95</v>
      </c>
      <c r="K5539" s="646">
        <v>0</v>
      </c>
      <c r="L5539" s="646">
        <v>9.5649999999999995</v>
      </c>
      <c r="M5539" s="646" t="s">
        <v>121</v>
      </c>
      <c r="N5539" s="657" t="s">
        <v>123</v>
      </c>
      <c r="O5539" s="646" t="s">
        <v>649</v>
      </c>
    </row>
    <row r="5540" spans="1:15">
      <c r="A5540" s="647">
        <v>5539</v>
      </c>
      <c r="B5540" s="647">
        <v>100</v>
      </c>
      <c r="C5540" s="646" t="s">
        <v>212</v>
      </c>
      <c r="D5540" s="646">
        <v>165</v>
      </c>
      <c r="F5540" s="654" t="str">
        <f>IF(M5540="R",VLOOKUP(D5540,'Routes and Directions'!$A$2:$D$283,3,FALSE),VLOOKUP(D5540,'Routes and Directions'!$A$2:$D$283,4,FALSE))</f>
        <v>NB</v>
      </c>
      <c r="G5540" s="646" t="s">
        <v>121</v>
      </c>
      <c r="H5540" s="646">
        <v>0</v>
      </c>
      <c r="I5540" s="646">
        <v>3.4000000000000002E-2</v>
      </c>
      <c r="K5540" s="646">
        <v>0</v>
      </c>
      <c r="L5540" s="646">
        <v>3.4000000000000002E-2</v>
      </c>
      <c r="M5540" s="646" t="s">
        <v>118</v>
      </c>
      <c r="N5540" s="657" t="s">
        <v>115</v>
      </c>
      <c r="O5540" s="646" t="s">
        <v>650</v>
      </c>
    </row>
    <row r="5541" spans="1:15">
      <c r="A5541" s="647">
        <v>5540</v>
      </c>
      <c r="B5541" s="647">
        <v>300</v>
      </c>
      <c r="C5541" s="646" t="s">
        <v>212</v>
      </c>
      <c r="D5541" s="646">
        <v>165</v>
      </c>
      <c r="F5541" s="654" t="str">
        <f>IF(M5541="R",VLOOKUP(D5541,'Routes and Directions'!$A$2:$D$283,3,FALSE),VLOOKUP(D5541,'Routes and Directions'!$A$2:$D$283,4,FALSE))</f>
        <v>NB</v>
      </c>
      <c r="H5541" s="646">
        <v>0</v>
      </c>
      <c r="I5541" s="646">
        <v>33.22</v>
      </c>
      <c r="K5541" s="646">
        <v>3.4000000000000002E-2</v>
      </c>
      <c r="L5541" s="646">
        <v>33.253999999999998</v>
      </c>
      <c r="M5541" s="646" t="s">
        <v>118</v>
      </c>
      <c r="N5541" s="657" t="s">
        <v>115</v>
      </c>
      <c r="O5541" s="646" t="s">
        <v>650</v>
      </c>
    </row>
    <row r="5542" spans="1:15">
      <c r="A5542" s="647">
        <v>5541</v>
      </c>
      <c r="B5542" s="647">
        <v>4110</v>
      </c>
      <c r="C5542" s="646" t="s">
        <v>212</v>
      </c>
      <c r="D5542" s="646">
        <v>165</v>
      </c>
      <c r="F5542" s="654" t="str">
        <f>IF(M5542="R",VLOOKUP(D5542,'Routes and Directions'!$A$2:$D$283,3,FALSE),VLOOKUP(D5542,'Routes and Directions'!$A$2:$D$283,4,FALSE))</f>
        <v>NB</v>
      </c>
      <c r="H5542" s="646">
        <v>33.22</v>
      </c>
      <c r="I5542" s="646">
        <v>34.18</v>
      </c>
      <c r="K5542" s="646">
        <v>33.253999999999998</v>
      </c>
      <c r="L5542" s="646">
        <v>34.213999999999999</v>
      </c>
      <c r="M5542" s="646" t="s">
        <v>118</v>
      </c>
      <c r="N5542" s="657" t="s">
        <v>123</v>
      </c>
      <c r="O5542" s="646" t="s">
        <v>650</v>
      </c>
    </row>
    <row r="5543" spans="1:15">
      <c r="A5543" s="647">
        <v>5542</v>
      </c>
      <c r="B5543" s="647">
        <v>4110</v>
      </c>
      <c r="C5543" s="646" t="s">
        <v>212</v>
      </c>
      <c r="D5543" s="646">
        <v>165</v>
      </c>
      <c r="F5543" s="654" t="str">
        <f>IF(M5543="R",VLOOKUP(D5543,'Routes and Directions'!$A$2:$D$283,3,FALSE),VLOOKUP(D5543,'Routes and Directions'!$A$2:$D$283,4,FALSE))</f>
        <v>NB</v>
      </c>
      <c r="H5543" s="646">
        <v>34.18</v>
      </c>
      <c r="I5543" s="646">
        <v>36.722000000000001</v>
      </c>
      <c r="K5543" s="646">
        <v>34.213999999999999</v>
      </c>
      <c r="L5543" s="646">
        <v>36.756</v>
      </c>
      <c r="M5543" s="646" t="s">
        <v>118</v>
      </c>
      <c r="N5543" s="657" t="s">
        <v>115</v>
      </c>
      <c r="O5543" s="646" t="s">
        <v>650</v>
      </c>
    </row>
    <row r="5544" spans="1:15">
      <c r="A5544" s="647">
        <v>5543</v>
      </c>
      <c r="B5544" s="647">
        <v>5100</v>
      </c>
      <c r="C5544" s="646" t="s">
        <v>215</v>
      </c>
      <c r="D5544" s="646">
        <v>165</v>
      </c>
      <c r="F5544" s="654" t="str">
        <f>IF(M5544="R",VLOOKUP(D5544,'Routes and Directions'!$A$2:$D$283,3,FALSE),VLOOKUP(D5544,'Routes and Directions'!$A$2:$D$283,4,FALSE))</f>
        <v>NB</v>
      </c>
      <c r="H5544" s="646">
        <v>0</v>
      </c>
      <c r="I5544" s="646">
        <v>1.5449999999999999</v>
      </c>
      <c r="K5544" s="646">
        <v>36.756</v>
      </c>
      <c r="L5544" s="646">
        <v>38.301000000000002</v>
      </c>
      <c r="M5544" s="646" t="s">
        <v>118</v>
      </c>
      <c r="N5544" s="657" t="s">
        <v>115</v>
      </c>
      <c r="O5544" s="646" t="s">
        <v>650</v>
      </c>
    </row>
    <row r="5545" spans="1:15">
      <c r="A5545" s="647">
        <v>5544</v>
      </c>
      <c r="B5545" s="647">
        <v>100</v>
      </c>
      <c r="C5545" s="646" t="s">
        <v>212</v>
      </c>
      <c r="D5545" s="646">
        <v>165</v>
      </c>
      <c r="F5545" s="654" t="str">
        <f>IF(M5545="R",VLOOKUP(D5545,'Routes and Directions'!$A$2:$D$283,3,FALSE),VLOOKUP(D5545,'Routes and Directions'!$A$2:$D$283,4,FALSE))</f>
        <v>SB</v>
      </c>
      <c r="G5545" s="646" t="s">
        <v>121</v>
      </c>
      <c r="H5545" s="646">
        <v>0</v>
      </c>
      <c r="I5545" s="646">
        <v>3.4000000000000002E-2</v>
      </c>
      <c r="K5545" s="646">
        <v>0</v>
      </c>
      <c r="L5545" s="646">
        <v>3.4000000000000002E-2</v>
      </c>
      <c r="M5545" s="646" t="s">
        <v>121</v>
      </c>
      <c r="N5545" s="657" t="s">
        <v>115</v>
      </c>
      <c r="O5545" s="646" t="s">
        <v>651</v>
      </c>
    </row>
    <row r="5546" spans="1:15">
      <c r="A5546" s="647">
        <v>5545</v>
      </c>
      <c r="B5546" s="647">
        <v>300</v>
      </c>
      <c r="C5546" s="646" t="s">
        <v>212</v>
      </c>
      <c r="D5546" s="646">
        <v>165</v>
      </c>
      <c r="F5546" s="654" t="str">
        <f>IF(M5546="R",VLOOKUP(D5546,'Routes and Directions'!$A$2:$D$283,3,FALSE),VLOOKUP(D5546,'Routes and Directions'!$A$2:$D$283,4,FALSE))</f>
        <v>SB</v>
      </c>
      <c r="H5546" s="646">
        <v>0</v>
      </c>
      <c r="I5546" s="646">
        <v>33.22</v>
      </c>
      <c r="K5546" s="646">
        <v>3.4000000000000002E-2</v>
      </c>
      <c r="L5546" s="646">
        <v>33.253999999999998</v>
      </c>
      <c r="M5546" s="646" t="s">
        <v>121</v>
      </c>
      <c r="N5546" s="657" t="s">
        <v>115</v>
      </c>
      <c r="O5546" s="646" t="s">
        <v>651</v>
      </c>
    </row>
    <row r="5547" spans="1:15">
      <c r="A5547" s="647">
        <v>5546</v>
      </c>
      <c r="B5547" s="647">
        <v>4110</v>
      </c>
      <c r="C5547" s="646" t="s">
        <v>212</v>
      </c>
      <c r="D5547" s="646">
        <v>165</v>
      </c>
      <c r="F5547" s="654" t="str">
        <f>IF(M5547="R",VLOOKUP(D5547,'Routes and Directions'!$A$2:$D$283,3,FALSE),VLOOKUP(D5547,'Routes and Directions'!$A$2:$D$283,4,FALSE))</f>
        <v>SB</v>
      </c>
      <c r="H5547" s="646">
        <v>33.22</v>
      </c>
      <c r="I5547" s="646">
        <v>34.18</v>
      </c>
      <c r="K5547" s="646">
        <v>33.253999999999998</v>
      </c>
      <c r="L5547" s="646">
        <v>34.213999999999999</v>
      </c>
      <c r="M5547" s="646" t="s">
        <v>121</v>
      </c>
      <c r="N5547" s="657" t="s">
        <v>123</v>
      </c>
      <c r="O5547" s="646" t="s">
        <v>651</v>
      </c>
    </row>
    <row r="5548" spans="1:15">
      <c r="A5548" s="647">
        <v>5547</v>
      </c>
      <c r="B5548" s="647">
        <v>4110</v>
      </c>
      <c r="C5548" s="646" t="s">
        <v>212</v>
      </c>
      <c r="D5548" s="646">
        <v>165</v>
      </c>
      <c r="F5548" s="654" t="str">
        <f>IF(M5548="R",VLOOKUP(D5548,'Routes and Directions'!$A$2:$D$283,3,FALSE),VLOOKUP(D5548,'Routes and Directions'!$A$2:$D$283,4,FALSE))</f>
        <v>SB</v>
      </c>
      <c r="H5548" s="646">
        <v>34.18</v>
      </c>
      <c r="I5548" s="646">
        <v>36.722000000000001</v>
      </c>
      <c r="K5548" s="646">
        <v>34.213999999999999</v>
      </c>
      <c r="L5548" s="646">
        <v>36.756</v>
      </c>
      <c r="M5548" s="646" t="s">
        <v>121</v>
      </c>
      <c r="N5548" s="657" t="s">
        <v>115</v>
      </c>
      <c r="O5548" s="646" t="s">
        <v>651</v>
      </c>
    </row>
    <row r="5549" spans="1:15">
      <c r="A5549" s="647">
        <v>5548</v>
      </c>
      <c r="B5549" s="647">
        <v>5100</v>
      </c>
      <c r="C5549" s="646" t="s">
        <v>215</v>
      </c>
      <c r="D5549" s="646">
        <v>165</v>
      </c>
      <c r="F5549" s="654" t="str">
        <f>IF(M5549="R",VLOOKUP(D5549,'Routes and Directions'!$A$2:$D$283,3,FALSE),VLOOKUP(D5549,'Routes and Directions'!$A$2:$D$283,4,FALSE))</f>
        <v>SB</v>
      </c>
      <c r="H5549" s="646">
        <v>0</v>
      </c>
      <c r="I5549" s="646">
        <v>1.5449999999999999</v>
      </c>
      <c r="K5549" s="646">
        <v>36.756</v>
      </c>
      <c r="L5549" s="646">
        <v>38.301000000000002</v>
      </c>
      <c r="M5549" s="646" t="s">
        <v>121</v>
      </c>
      <c r="N5549" s="657" t="s">
        <v>115</v>
      </c>
      <c r="O5549" s="646" t="s">
        <v>651</v>
      </c>
    </row>
    <row r="5550" spans="1:15">
      <c r="A5550" s="647">
        <v>5549</v>
      </c>
      <c r="B5550" s="647">
        <v>100</v>
      </c>
      <c r="C5550" s="646" t="s">
        <v>193</v>
      </c>
      <c r="D5550" s="646">
        <v>166</v>
      </c>
      <c r="F5550" s="654" t="str">
        <f>IF(M5550="R",VLOOKUP(D5550,'Routes and Directions'!$A$2:$D$283,3,FALSE),VLOOKUP(D5550,'Routes and Directions'!$A$2:$D$283,4,FALSE))</f>
        <v>EB</v>
      </c>
      <c r="H5550" s="646">
        <v>0</v>
      </c>
      <c r="I5550" s="646">
        <v>0.4</v>
      </c>
      <c r="K5550" s="646">
        <v>0</v>
      </c>
      <c r="L5550" s="646">
        <v>0.4</v>
      </c>
      <c r="M5550" s="646" t="s">
        <v>118</v>
      </c>
      <c r="N5550" s="657" t="s">
        <v>123</v>
      </c>
      <c r="O5550" s="646" t="s">
        <v>652</v>
      </c>
    </row>
    <row r="5551" spans="1:15">
      <c r="A5551" s="647">
        <v>5550</v>
      </c>
      <c r="B5551" s="647">
        <v>100</v>
      </c>
      <c r="C5551" s="646" t="s">
        <v>193</v>
      </c>
      <c r="D5551" s="646">
        <v>166</v>
      </c>
      <c r="F5551" s="654" t="str">
        <f>IF(M5551="R",VLOOKUP(D5551,'Routes and Directions'!$A$2:$D$283,3,FALSE),VLOOKUP(D5551,'Routes and Directions'!$A$2:$D$283,4,FALSE))</f>
        <v>EB</v>
      </c>
      <c r="H5551" s="646">
        <v>0.4</v>
      </c>
      <c r="I5551" s="646">
        <v>5.593</v>
      </c>
      <c r="K5551" s="646">
        <v>0.4</v>
      </c>
      <c r="L5551" s="646">
        <v>5.593</v>
      </c>
      <c r="M5551" s="646" t="s">
        <v>118</v>
      </c>
      <c r="N5551" s="657" t="s">
        <v>115</v>
      </c>
      <c r="O5551" s="646" t="s">
        <v>652</v>
      </c>
    </row>
    <row r="5552" spans="1:15">
      <c r="A5552" s="647">
        <v>5551</v>
      </c>
      <c r="B5552" s="647">
        <v>100</v>
      </c>
      <c r="C5552" s="646" t="s">
        <v>193</v>
      </c>
      <c r="D5552" s="646">
        <v>166</v>
      </c>
      <c r="F5552" s="654" t="str">
        <f>IF(M5552="R",VLOOKUP(D5552,'Routes and Directions'!$A$2:$D$283,3,FALSE),VLOOKUP(D5552,'Routes and Directions'!$A$2:$D$283,4,FALSE))</f>
        <v>EB</v>
      </c>
      <c r="H5552" s="646">
        <v>5.593</v>
      </c>
      <c r="I5552" s="646">
        <v>8.9269999999999996</v>
      </c>
      <c r="K5552" s="646">
        <v>5.593</v>
      </c>
      <c r="L5552" s="646">
        <v>8.9269999999999996</v>
      </c>
      <c r="M5552" s="646" t="s">
        <v>118</v>
      </c>
      <c r="N5552" s="657" t="s">
        <v>123</v>
      </c>
      <c r="O5552" s="646" t="s">
        <v>652</v>
      </c>
    </row>
    <row r="5553" spans="1:15">
      <c r="A5553" s="647">
        <v>5552</v>
      </c>
      <c r="B5553" s="647">
        <v>2200</v>
      </c>
      <c r="C5553" s="646" t="s">
        <v>195</v>
      </c>
      <c r="D5553" s="646">
        <v>166</v>
      </c>
      <c r="F5553" s="654" t="str">
        <f>IF(M5553="R",VLOOKUP(D5553,'Routes and Directions'!$A$2:$D$283,3,FALSE),VLOOKUP(D5553,'Routes and Directions'!$A$2:$D$283,4,FALSE))</f>
        <v>EB</v>
      </c>
      <c r="H5553" s="646">
        <v>8.9269999999999996</v>
      </c>
      <c r="I5553" s="646">
        <v>22.893000000000001</v>
      </c>
      <c r="K5553" s="646">
        <v>8.9269999999999996</v>
      </c>
      <c r="L5553" s="646">
        <v>22.893000000000001</v>
      </c>
      <c r="M5553" s="646" t="s">
        <v>118</v>
      </c>
      <c r="N5553" s="657" t="s">
        <v>115</v>
      </c>
      <c r="O5553" s="646" t="s">
        <v>652</v>
      </c>
    </row>
    <row r="5554" spans="1:15">
      <c r="A5554" s="647">
        <v>5553</v>
      </c>
      <c r="B5554" s="647">
        <v>3500</v>
      </c>
      <c r="C5554" s="646" t="s">
        <v>193</v>
      </c>
      <c r="D5554" s="646">
        <v>166</v>
      </c>
      <c r="F5554" s="654" t="str">
        <f>IF(M5554="R",VLOOKUP(D5554,'Routes and Directions'!$A$2:$D$283,3,FALSE),VLOOKUP(D5554,'Routes and Directions'!$A$2:$D$283,4,FALSE))</f>
        <v>EB</v>
      </c>
      <c r="H5554" s="646">
        <v>22.893000000000001</v>
      </c>
      <c r="I5554" s="646">
        <v>23.539000000000001</v>
      </c>
      <c r="K5554" s="646">
        <v>22.893000000000001</v>
      </c>
      <c r="L5554" s="646">
        <v>23.539000000000001</v>
      </c>
      <c r="M5554" s="646" t="s">
        <v>118</v>
      </c>
      <c r="N5554" s="657" t="s">
        <v>115</v>
      </c>
      <c r="O5554" s="646" t="s">
        <v>652</v>
      </c>
    </row>
    <row r="5555" spans="1:15">
      <c r="A5555" s="647">
        <v>5554</v>
      </c>
      <c r="B5555" s="647">
        <v>3800</v>
      </c>
      <c r="C5555" s="646" t="s">
        <v>193</v>
      </c>
      <c r="D5555" s="646">
        <v>166</v>
      </c>
      <c r="F5555" s="654" t="str">
        <f>IF(M5555="R",VLOOKUP(D5555,'Routes and Directions'!$A$2:$D$283,3,FALSE),VLOOKUP(D5555,'Routes and Directions'!$A$2:$D$283,4,FALSE))</f>
        <v>EB</v>
      </c>
      <c r="G5555" s="646" t="s">
        <v>118</v>
      </c>
      <c r="H5555" s="646">
        <v>23.539000000000001</v>
      </c>
      <c r="I5555" s="646">
        <v>29.727</v>
      </c>
      <c r="K5555" s="646">
        <v>23.539000000000001</v>
      </c>
      <c r="L5555" s="646">
        <v>29.727</v>
      </c>
      <c r="M5555" s="646" t="s">
        <v>118</v>
      </c>
      <c r="N5555" s="657" t="s">
        <v>115</v>
      </c>
      <c r="O5555" s="646" t="s">
        <v>652</v>
      </c>
    </row>
    <row r="5556" spans="1:15">
      <c r="A5556" s="647">
        <v>5555</v>
      </c>
      <c r="B5556" s="647">
        <v>4980</v>
      </c>
      <c r="C5556" s="646" t="s">
        <v>195</v>
      </c>
      <c r="D5556" s="646">
        <v>166</v>
      </c>
      <c r="F5556" s="654" t="str">
        <f>IF(M5556="R",VLOOKUP(D5556,'Routes and Directions'!$A$2:$D$283,3,FALSE),VLOOKUP(D5556,'Routes and Directions'!$A$2:$D$283,4,FALSE))</f>
        <v>EB</v>
      </c>
      <c r="G5556" s="646" t="s">
        <v>118</v>
      </c>
      <c r="H5556" s="646">
        <v>29.727</v>
      </c>
      <c r="I5556" s="646">
        <v>29.756</v>
      </c>
      <c r="K5556" s="646">
        <v>29.727</v>
      </c>
      <c r="L5556" s="646">
        <v>29.756</v>
      </c>
      <c r="M5556" s="646" t="s">
        <v>118</v>
      </c>
      <c r="N5556" s="657" t="s">
        <v>115</v>
      </c>
      <c r="O5556" s="646" t="s">
        <v>652</v>
      </c>
    </row>
    <row r="5557" spans="1:15">
      <c r="A5557" s="647">
        <v>5556</v>
      </c>
      <c r="B5557" s="647">
        <v>4990</v>
      </c>
      <c r="C5557" s="646" t="s">
        <v>193</v>
      </c>
      <c r="D5557" s="646">
        <v>166</v>
      </c>
      <c r="F5557" s="654" t="str">
        <f>IF(M5557="R",VLOOKUP(D5557,'Routes and Directions'!$A$2:$D$283,3,FALSE),VLOOKUP(D5557,'Routes and Directions'!$A$2:$D$283,4,FALSE))</f>
        <v>EB</v>
      </c>
      <c r="G5557" s="646" t="s">
        <v>118</v>
      </c>
      <c r="H5557" s="646">
        <v>29.756</v>
      </c>
      <c r="I5557" s="646">
        <v>30.114999999999998</v>
      </c>
      <c r="K5557" s="646">
        <v>29.756</v>
      </c>
      <c r="L5557" s="646">
        <v>30.114999999999998</v>
      </c>
      <c r="M5557" s="646" t="s">
        <v>118</v>
      </c>
      <c r="N5557" s="657" t="s">
        <v>115</v>
      </c>
      <c r="O5557" s="646" t="s">
        <v>652</v>
      </c>
    </row>
    <row r="5558" spans="1:15">
      <c r="A5558" s="647">
        <v>5557</v>
      </c>
      <c r="B5558" s="647">
        <v>5010</v>
      </c>
      <c r="C5558" s="646" t="s">
        <v>195</v>
      </c>
      <c r="D5558" s="646">
        <v>166</v>
      </c>
      <c r="F5558" s="654" t="str">
        <f>IF(M5558="R",VLOOKUP(D5558,'Routes and Directions'!$A$2:$D$283,3,FALSE),VLOOKUP(D5558,'Routes and Directions'!$A$2:$D$283,4,FALSE))</f>
        <v>EB</v>
      </c>
      <c r="G5558" s="646" t="s">
        <v>118</v>
      </c>
      <c r="H5558" s="646">
        <v>30.114999999999998</v>
      </c>
      <c r="I5558" s="646">
        <v>30.164999999999999</v>
      </c>
      <c r="K5558" s="646">
        <v>30.114999999999998</v>
      </c>
      <c r="L5558" s="646">
        <v>30.164999999999999</v>
      </c>
      <c r="M5558" s="646" t="s">
        <v>118</v>
      </c>
      <c r="N5558" s="657" t="s">
        <v>115</v>
      </c>
      <c r="O5558" s="646" t="s">
        <v>652</v>
      </c>
    </row>
    <row r="5559" spans="1:15">
      <c r="A5559" s="647">
        <v>5558</v>
      </c>
      <c r="B5559" s="647">
        <v>5020</v>
      </c>
      <c r="C5559" s="646" t="s">
        <v>193</v>
      </c>
      <c r="D5559" s="646">
        <v>166</v>
      </c>
      <c r="F5559" s="654" t="str">
        <f>IF(M5559="R",VLOOKUP(D5559,'Routes and Directions'!$A$2:$D$283,3,FALSE),VLOOKUP(D5559,'Routes and Directions'!$A$2:$D$283,4,FALSE))</f>
        <v>EB</v>
      </c>
      <c r="G5559" s="646" t="s">
        <v>118</v>
      </c>
      <c r="H5559" s="646">
        <v>30.164999999999999</v>
      </c>
      <c r="I5559" s="646">
        <v>30.399000000000001</v>
      </c>
      <c r="K5559" s="646">
        <v>30.164999999999999</v>
      </c>
      <c r="L5559" s="646">
        <v>30.399000000000001</v>
      </c>
      <c r="M5559" s="646" t="s">
        <v>118</v>
      </c>
      <c r="N5559" s="657" t="s">
        <v>115</v>
      </c>
      <c r="O5559" s="646" t="s">
        <v>652</v>
      </c>
    </row>
    <row r="5560" spans="1:15">
      <c r="A5560" s="647">
        <v>5559</v>
      </c>
      <c r="B5560" s="647">
        <v>5040</v>
      </c>
      <c r="C5560" s="646" t="s">
        <v>195</v>
      </c>
      <c r="D5560" s="646">
        <v>166</v>
      </c>
      <c r="F5560" s="654" t="str">
        <f>IF(M5560="R",VLOOKUP(D5560,'Routes and Directions'!$A$2:$D$283,3,FALSE),VLOOKUP(D5560,'Routes and Directions'!$A$2:$D$283,4,FALSE))</f>
        <v>EB</v>
      </c>
      <c r="G5560" s="646" t="s">
        <v>118</v>
      </c>
      <c r="H5560" s="646">
        <v>30.399000000000001</v>
      </c>
      <c r="I5560" s="646">
        <v>30.724</v>
      </c>
      <c r="K5560" s="646">
        <v>30.399000000000001</v>
      </c>
      <c r="L5560" s="646">
        <v>30.724</v>
      </c>
      <c r="M5560" s="646" t="s">
        <v>118</v>
      </c>
      <c r="N5560" s="657" t="s">
        <v>115</v>
      </c>
      <c r="O5560" s="646" t="s">
        <v>652</v>
      </c>
    </row>
    <row r="5561" spans="1:15">
      <c r="A5561" s="647">
        <v>5560</v>
      </c>
      <c r="B5561" s="647">
        <v>5070</v>
      </c>
      <c r="C5561" s="646" t="s">
        <v>193</v>
      </c>
      <c r="D5561" s="646">
        <v>166</v>
      </c>
      <c r="F5561" s="654" t="str">
        <f>IF(M5561="R",VLOOKUP(D5561,'Routes and Directions'!$A$2:$D$283,3,FALSE),VLOOKUP(D5561,'Routes and Directions'!$A$2:$D$283,4,FALSE))</f>
        <v>EB</v>
      </c>
      <c r="G5561" s="646" t="s">
        <v>118</v>
      </c>
      <c r="H5561" s="646">
        <v>30.724</v>
      </c>
      <c r="I5561" s="646">
        <v>30.922000000000001</v>
      </c>
      <c r="K5561" s="646">
        <v>30.724</v>
      </c>
      <c r="L5561" s="646">
        <v>30.922000000000001</v>
      </c>
      <c r="M5561" s="646" t="s">
        <v>118</v>
      </c>
      <c r="N5561" s="657" t="s">
        <v>115</v>
      </c>
      <c r="O5561" s="646" t="s">
        <v>652</v>
      </c>
    </row>
    <row r="5562" spans="1:15">
      <c r="A5562" s="647">
        <v>5561</v>
      </c>
      <c r="B5562" s="647">
        <v>5090</v>
      </c>
      <c r="C5562" s="646" t="s">
        <v>195</v>
      </c>
      <c r="D5562" s="646">
        <v>166</v>
      </c>
      <c r="F5562" s="654" t="str">
        <f>IF(M5562="R",VLOOKUP(D5562,'Routes and Directions'!$A$2:$D$283,3,FALSE),VLOOKUP(D5562,'Routes and Directions'!$A$2:$D$283,4,FALSE))</f>
        <v>EB</v>
      </c>
      <c r="G5562" s="646" t="s">
        <v>118</v>
      </c>
      <c r="H5562" s="646">
        <v>30.922000000000001</v>
      </c>
      <c r="I5562" s="646">
        <v>31.004000000000001</v>
      </c>
      <c r="K5562" s="646">
        <v>30.922000000000001</v>
      </c>
      <c r="L5562" s="646">
        <v>31.004000000000001</v>
      </c>
      <c r="M5562" s="646" t="s">
        <v>118</v>
      </c>
      <c r="N5562" s="657" t="s">
        <v>115</v>
      </c>
      <c r="O5562" s="646" t="s">
        <v>652</v>
      </c>
    </row>
    <row r="5563" spans="1:15">
      <c r="A5563" s="647">
        <v>5562</v>
      </c>
      <c r="B5563" s="647">
        <v>5110</v>
      </c>
      <c r="C5563" s="646" t="s">
        <v>193</v>
      </c>
      <c r="D5563" s="646">
        <v>166</v>
      </c>
      <c r="F5563" s="654" t="str">
        <f>IF(M5563="R",VLOOKUP(D5563,'Routes and Directions'!$A$2:$D$283,3,FALSE),VLOOKUP(D5563,'Routes and Directions'!$A$2:$D$283,4,FALSE))</f>
        <v>EB</v>
      </c>
      <c r="G5563" s="646" t="s">
        <v>118</v>
      </c>
      <c r="H5563" s="646">
        <v>31.004000000000001</v>
      </c>
      <c r="I5563" s="646">
        <v>31.251999999999999</v>
      </c>
      <c r="K5563" s="646">
        <v>31.004000000000001</v>
      </c>
      <c r="L5563" s="646">
        <v>31.251999999999999</v>
      </c>
      <c r="M5563" s="646" t="s">
        <v>118</v>
      </c>
      <c r="N5563" s="657" t="s">
        <v>115</v>
      </c>
      <c r="O5563" s="646" t="s">
        <v>652</v>
      </c>
    </row>
    <row r="5564" spans="1:15">
      <c r="A5564" s="647">
        <v>5563</v>
      </c>
      <c r="B5564" s="647">
        <v>5120</v>
      </c>
      <c r="C5564" s="646" t="s">
        <v>195</v>
      </c>
      <c r="D5564" s="646">
        <v>166</v>
      </c>
      <c r="F5564" s="654" t="str">
        <f>IF(M5564="R",VLOOKUP(D5564,'Routes and Directions'!$A$2:$D$283,3,FALSE),VLOOKUP(D5564,'Routes and Directions'!$A$2:$D$283,4,FALSE))</f>
        <v>EB</v>
      </c>
      <c r="G5564" s="646" t="s">
        <v>118</v>
      </c>
      <c r="H5564" s="646">
        <v>31.251999999999999</v>
      </c>
      <c r="I5564" s="646">
        <v>31.382999999999999</v>
      </c>
      <c r="K5564" s="646">
        <v>31.251999999999999</v>
      </c>
      <c r="L5564" s="646">
        <v>31.382999999999999</v>
      </c>
      <c r="M5564" s="646" t="s">
        <v>118</v>
      </c>
      <c r="N5564" s="657" t="s">
        <v>115</v>
      </c>
      <c r="O5564" s="646" t="s">
        <v>652</v>
      </c>
    </row>
    <row r="5565" spans="1:15">
      <c r="A5565" s="647">
        <v>5564</v>
      </c>
      <c r="B5565" s="647">
        <v>5140</v>
      </c>
      <c r="C5565" s="646" t="s">
        <v>193</v>
      </c>
      <c r="D5565" s="646">
        <v>166</v>
      </c>
      <c r="F5565" s="654" t="str">
        <f>IF(M5565="R",VLOOKUP(D5565,'Routes and Directions'!$A$2:$D$283,3,FALSE),VLOOKUP(D5565,'Routes and Directions'!$A$2:$D$283,4,FALSE))</f>
        <v>EB</v>
      </c>
      <c r="G5565" s="646" t="s">
        <v>118</v>
      </c>
      <c r="H5565" s="646">
        <v>31.382999999999999</v>
      </c>
      <c r="I5565" s="646">
        <v>31.815000000000001</v>
      </c>
      <c r="K5565" s="646">
        <v>31.382999999999999</v>
      </c>
      <c r="L5565" s="646">
        <v>31.815000000000001</v>
      </c>
      <c r="M5565" s="646" t="s">
        <v>118</v>
      </c>
      <c r="N5565" s="657" t="s">
        <v>115</v>
      </c>
      <c r="O5565" s="646" t="s">
        <v>652</v>
      </c>
    </row>
    <row r="5566" spans="1:15">
      <c r="A5566" s="647">
        <v>5565</v>
      </c>
      <c r="B5566" s="647">
        <v>5150</v>
      </c>
      <c r="C5566" s="646" t="s">
        <v>195</v>
      </c>
      <c r="D5566" s="646">
        <v>166</v>
      </c>
      <c r="F5566" s="654" t="str">
        <f>IF(M5566="R",VLOOKUP(D5566,'Routes and Directions'!$A$2:$D$283,3,FALSE),VLOOKUP(D5566,'Routes and Directions'!$A$2:$D$283,4,FALSE))</f>
        <v>EB</v>
      </c>
      <c r="G5566" s="646" t="s">
        <v>118</v>
      </c>
      <c r="H5566" s="646">
        <v>31.815000000000001</v>
      </c>
      <c r="I5566" s="646">
        <v>32.026000000000003</v>
      </c>
      <c r="K5566" s="646">
        <v>31.815000000000001</v>
      </c>
      <c r="L5566" s="646">
        <v>32.026000000000003</v>
      </c>
      <c r="M5566" s="646" t="s">
        <v>118</v>
      </c>
      <c r="N5566" s="657" t="s">
        <v>115</v>
      </c>
      <c r="O5566" s="646" t="s">
        <v>652</v>
      </c>
    </row>
    <row r="5567" spans="1:15">
      <c r="A5567" s="647">
        <v>5566</v>
      </c>
      <c r="B5567" s="647">
        <v>5160</v>
      </c>
      <c r="C5567" s="646" t="s">
        <v>193</v>
      </c>
      <c r="D5567" s="646">
        <v>166</v>
      </c>
      <c r="F5567" s="654" t="str">
        <f>IF(M5567="R",VLOOKUP(D5567,'Routes and Directions'!$A$2:$D$283,3,FALSE),VLOOKUP(D5567,'Routes and Directions'!$A$2:$D$283,4,FALSE))</f>
        <v>EB</v>
      </c>
      <c r="G5567" s="646" t="s">
        <v>118</v>
      </c>
      <c r="H5567" s="646">
        <v>32.026000000000003</v>
      </c>
      <c r="I5567" s="646">
        <v>32.423000000000002</v>
      </c>
      <c r="K5567" s="646">
        <v>32.026000000000003</v>
      </c>
      <c r="L5567" s="646">
        <v>32.423000000000002</v>
      </c>
      <c r="M5567" s="646" t="s">
        <v>118</v>
      </c>
      <c r="N5567" s="657" t="s">
        <v>115</v>
      </c>
      <c r="O5567" s="646" t="s">
        <v>652</v>
      </c>
    </row>
    <row r="5568" spans="1:15">
      <c r="A5568" s="647">
        <v>5567</v>
      </c>
      <c r="B5568" s="647">
        <v>5176</v>
      </c>
      <c r="C5568" s="646" t="s">
        <v>195</v>
      </c>
      <c r="D5568" s="646">
        <v>166</v>
      </c>
      <c r="F5568" s="654" t="str">
        <f>IF(M5568="R",VLOOKUP(D5568,'Routes and Directions'!$A$2:$D$283,3,FALSE),VLOOKUP(D5568,'Routes and Directions'!$A$2:$D$283,4,FALSE))</f>
        <v>EB</v>
      </c>
      <c r="G5568" s="646" t="s">
        <v>118</v>
      </c>
      <c r="H5568" s="646">
        <v>32.423000000000002</v>
      </c>
      <c r="I5568" s="646">
        <v>32.578000000000003</v>
      </c>
      <c r="K5568" s="646">
        <v>32.423000000000002</v>
      </c>
      <c r="L5568" s="646">
        <v>32.578000000000003</v>
      </c>
      <c r="M5568" s="646" t="s">
        <v>118</v>
      </c>
      <c r="N5568" s="657" t="s">
        <v>115</v>
      </c>
      <c r="O5568" s="646" t="s">
        <v>652</v>
      </c>
    </row>
    <row r="5569" spans="1:15">
      <c r="A5569" s="647">
        <v>5568</v>
      </c>
      <c r="B5569" s="647">
        <v>5184</v>
      </c>
      <c r="C5569" s="646" t="s">
        <v>193</v>
      </c>
      <c r="D5569" s="646">
        <v>166</v>
      </c>
      <c r="F5569" s="654" t="str">
        <f>IF(M5569="R",VLOOKUP(D5569,'Routes and Directions'!$A$2:$D$283,3,FALSE),VLOOKUP(D5569,'Routes and Directions'!$A$2:$D$283,4,FALSE))</f>
        <v>EB</v>
      </c>
      <c r="G5569" s="646" t="s">
        <v>118</v>
      </c>
      <c r="H5569" s="646">
        <v>32.578000000000003</v>
      </c>
      <c r="I5569" s="646">
        <v>33.743000000000002</v>
      </c>
      <c r="K5569" s="646">
        <v>32.578000000000003</v>
      </c>
      <c r="L5569" s="646">
        <v>33.743000000000002</v>
      </c>
      <c r="M5569" s="646" t="s">
        <v>118</v>
      </c>
      <c r="N5569" s="657" t="s">
        <v>115</v>
      </c>
      <c r="O5569" s="646" t="s">
        <v>652</v>
      </c>
    </row>
    <row r="5570" spans="1:15">
      <c r="A5570" s="647">
        <v>5569</v>
      </c>
      <c r="B5570" s="647">
        <v>5315</v>
      </c>
      <c r="C5570" s="646" t="s">
        <v>195</v>
      </c>
      <c r="D5570" s="646">
        <v>166</v>
      </c>
      <c r="F5570" s="654" t="str">
        <f>IF(M5570="R",VLOOKUP(D5570,'Routes and Directions'!$A$2:$D$283,3,FALSE),VLOOKUP(D5570,'Routes and Directions'!$A$2:$D$283,4,FALSE))</f>
        <v>EB</v>
      </c>
      <c r="G5570" s="646" t="s">
        <v>118</v>
      </c>
      <c r="H5570" s="646">
        <v>33.743000000000002</v>
      </c>
      <c r="I5570" s="646">
        <v>33.834000000000003</v>
      </c>
      <c r="K5570" s="646">
        <v>33.743000000000002</v>
      </c>
      <c r="L5570" s="646">
        <v>33.834000000000003</v>
      </c>
      <c r="M5570" s="646" t="s">
        <v>118</v>
      </c>
      <c r="N5570" s="657" t="s">
        <v>115</v>
      </c>
      <c r="O5570" s="646" t="s">
        <v>652</v>
      </c>
    </row>
    <row r="5571" spans="1:15">
      <c r="A5571" s="647">
        <v>5570</v>
      </c>
      <c r="B5571" s="647">
        <v>5340</v>
      </c>
      <c r="C5571" s="646" t="s">
        <v>193</v>
      </c>
      <c r="D5571" s="646">
        <v>166</v>
      </c>
      <c r="F5571" s="654" t="str">
        <f>IF(M5571="R",VLOOKUP(D5571,'Routes and Directions'!$A$2:$D$283,3,FALSE),VLOOKUP(D5571,'Routes and Directions'!$A$2:$D$283,4,FALSE))</f>
        <v>EB</v>
      </c>
      <c r="G5571" s="646" t="s">
        <v>118</v>
      </c>
      <c r="H5571" s="646">
        <v>33.834000000000003</v>
      </c>
      <c r="I5571" s="646">
        <v>34.036999999999999</v>
      </c>
      <c r="K5571" s="646">
        <v>33.834000000000003</v>
      </c>
      <c r="L5571" s="646">
        <v>34.036999999999999</v>
      </c>
      <c r="M5571" s="646" t="s">
        <v>118</v>
      </c>
      <c r="N5571" s="657" t="s">
        <v>115</v>
      </c>
      <c r="O5571" s="646" t="s">
        <v>652</v>
      </c>
    </row>
    <row r="5572" spans="1:15">
      <c r="A5572" s="647">
        <v>5571</v>
      </c>
      <c r="B5572" s="647">
        <v>5380</v>
      </c>
      <c r="C5572" s="646" t="s">
        <v>195</v>
      </c>
      <c r="D5572" s="646">
        <v>166</v>
      </c>
      <c r="F5572" s="654" t="str">
        <f>IF(M5572="R",VLOOKUP(D5572,'Routes and Directions'!$A$2:$D$283,3,FALSE),VLOOKUP(D5572,'Routes and Directions'!$A$2:$D$283,4,FALSE))</f>
        <v>EB</v>
      </c>
      <c r="G5572" s="646" t="s">
        <v>118</v>
      </c>
      <c r="H5572" s="650">
        <v>34.036999999999999</v>
      </c>
      <c r="I5572" s="650">
        <v>34.194000000000003</v>
      </c>
      <c r="K5572" s="646">
        <v>34.036999999999999</v>
      </c>
      <c r="L5572" s="646">
        <v>34.194000000000003</v>
      </c>
      <c r="M5572" s="646" t="s">
        <v>118</v>
      </c>
      <c r="N5572" s="657" t="s">
        <v>115</v>
      </c>
      <c r="O5572" s="646" t="s">
        <v>652</v>
      </c>
    </row>
    <row r="5573" spans="1:15">
      <c r="A5573" s="647">
        <v>5572</v>
      </c>
      <c r="B5573" s="647">
        <v>5420</v>
      </c>
      <c r="C5573" s="646" t="s">
        <v>193</v>
      </c>
      <c r="D5573" s="646">
        <v>166</v>
      </c>
      <c r="F5573" s="654" t="str">
        <f>IF(M5573="R",VLOOKUP(D5573,'Routes and Directions'!$A$2:$D$283,3,FALSE),VLOOKUP(D5573,'Routes and Directions'!$A$2:$D$283,4,FALSE))</f>
        <v>EB</v>
      </c>
      <c r="G5573" s="646" t="s">
        <v>118</v>
      </c>
      <c r="H5573" s="646">
        <v>34.194000000000003</v>
      </c>
      <c r="I5573" s="646">
        <v>34.987000000000002</v>
      </c>
      <c r="K5573" s="646">
        <v>34.194000000000003</v>
      </c>
      <c r="L5573" s="646">
        <v>34.987000000000002</v>
      </c>
      <c r="M5573" s="646" t="s">
        <v>118</v>
      </c>
      <c r="N5573" s="657" t="s">
        <v>115</v>
      </c>
      <c r="O5573" s="646" t="s">
        <v>652</v>
      </c>
    </row>
    <row r="5574" spans="1:15">
      <c r="A5574" s="647">
        <v>5573</v>
      </c>
      <c r="B5574" s="647">
        <v>5620</v>
      </c>
      <c r="C5574" s="646" t="s">
        <v>195</v>
      </c>
      <c r="D5574" s="646">
        <v>166</v>
      </c>
      <c r="F5574" s="654" t="str">
        <f>IF(M5574="R",VLOOKUP(D5574,'Routes and Directions'!$A$2:$D$283,3,FALSE),VLOOKUP(D5574,'Routes and Directions'!$A$2:$D$283,4,FALSE))</f>
        <v>EB</v>
      </c>
      <c r="G5574" s="646" t="s">
        <v>118</v>
      </c>
      <c r="H5574" s="650">
        <v>34.987000000000002</v>
      </c>
      <c r="I5574" s="650">
        <v>36.442</v>
      </c>
      <c r="K5574" s="646">
        <v>34.987000000000002</v>
      </c>
      <c r="L5574" s="646">
        <v>36.442</v>
      </c>
      <c r="M5574" s="646" t="s">
        <v>118</v>
      </c>
      <c r="N5574" s="657" t="s">
        <v>115</v>
      </c>
      <c r="O5574" s="646" t="s">
        <v>652</v>
      </c>
    </row>
    <row r="5575" spans="1:15">
      <c r="A5575" s="647">
        <v>5574</v>
      </c>
      <c r="B5575" s="647">
        <v>5706</v>
      </c>
      <c r="C5575" s="646" t="s">
        <v>195</v>
      </c>
      <c r="D5575" s="646">
        <v>166</v>
      </c>
      <c r="F5575" s="654" t="str">
        <f>IF(M5575="R",VLOOKUP(D5575,'Routes and Directions'!$A$2:$D$283,3,FALSE),VLOOKUP(D5575,'Routes and Directions'!$A$2:$D$283,4,FALSE))</f>
        <v>EB</v>
      </c>
      <c r="H5575" s="646">
        <v>39.884</v>
      </c>
      <c r="I5575" s="646">
        <v>50.76</v>
      </c>
      <c r="K5575" s="646">
        <v>36.442</v>
      </c>
      <c r="L5575" s="646">
        <v>47.317999999999998</v>
      </c>
      <c r="M5575" s="646" t="s">
        <v>118</v>
      </c>
      <c r="N5575" s="657" t="s">
        <v>115</v>
      </c>
      <c r="O5575" s="646" t="s">
        <v>652</v>
      </c>
    </row>
    <row r="5576" spans="1:15">
      <c r="A5576" s="647">
        <v>5575</v>
      </c>
      <c r="B5576" s="647">
        <v>6430</v>
      </c>
      <c r="C5576" s="646" t="s">
        <v>195</v>
      </c>
      <c r="D5576" s="646">
        <v>166</v>
      </c>
      <c r="F5576" s="654" t="str">
        <f>IF(M5576="R",VLOOKUP(D5576,'Routes and Directions'!$A$2:$D$283,3,FALSE),VLOOKUP(D5576,'Routes and Directions'!$A$2:$D$283,4,FALSE))</f>
        <v>EB</v>
      </c>
      <c r="G5576" s="646" t="s">
        <v>118</v>
      </c>
      <c r="H5576" s="646">
        <v>50.76</v>
      </c>
      <c r="I5576" s="646">
        <v>51.09</v>
      </c>
      <c r="K5576" s="646">
        <v>47.317999999999998</v>
      </c>
      <c r="L5576" s="646">
        <v>47.648000000000003</v>
      </c>
      <c r="M5576" s="646" t="s">
        <v>118</v>
      </c>
      <c r="N5576" s="657" t="s">
        <v>115</v>
      </c>
      <c r="O5576" s="646" t="s">
        <v>652</v>
      </c>
    </row>
    <row r="5577" spans="1:15">
      <c r="A5577" s="647">
        <v>5576</v>
      </c>
      <c r="B5577" s="647">
        <v>6460</v>
      </c>
      <c r="C5577" s="646" t="s">
        <v>193</v>
      </c>
      <c r="D5577" s="646">
        <v>166</v>
      </c>
      <c r="F5577" s="654" t="str">
        <f>IF(M5577="R",VLOOKUP(D5577,'Routes and Directions'!$A$2:$D$283,3,FALSE),VLOOKUP(D5577,'Routes and Directions'!$A$2:$D$283,4,FALSE))</f>
        <v>EB</v>
      </c>
      <c r="G5577" s="646" t="s">
        <v>118</v>
      </c>
      <c r="H5577" s="646">
        <v>51.09</v>
      </c>
      <c r="I5577" s="646">
        <v>51.966000000000001</v>
      </c>
      <c r="K5577" s="646">
        <v>47.648000000000003</v>
      </c>
      <c r="L5577" s="646">
        <v>48.524000000000001</v>
      </c>
      <c r="M5577" s="646" t="s">
        <v>118</v>
      </c>
      <c r="N5577" s="657" t="s">
        <v>115</v>
      </c>
      <c r="O5577" s="646" t="s">
        <v>652</v>
      </c>
    </row>
    <row r="5578" spans="1:15">
      <c r="A5578" s="647">
        <v>5577</v>
      </c>
      <c r="B5578" s="647">
        <v>7160</v>
      </c>
      <c r="C5578" s="646" t="s">
        <v>193</v>
      </c>
      <c r="D5578" s="646">
        <v>166</v>
      </c>
      <c r="F5578" s="654" t="str">
        <f>IF(M5578="R",VLOOKUP(D5578,'Routes and Directions'!$A$2:$D$283,3,FALSE),VLOOKUP(D5578,'Routes and Directions'!$A$2:$D$283,4,FALSE))</f>
        <v>EB</v>
      </c>
      <c r="H5578" s="646">
        <v>52.104999999999997</v>
      </c>
      <c r="I5578" s="646">
        <v>55.042000000000002</v>
      </c>
      <c r="K5578" s="646">
        <v>48.524000000000001</v>
      </c>
      <c r="L5578" s="646">
        <v>51.460999999999999</v>
      </c>
      <c r="M5578" s="646" t="s">
        <v>118</v>
      </c>
      <c r="N5578" s="657" t="s">
        <v>115</v>
      </c>
      <c r="O5578" s="646" t="s">
        <v>652</v>
      </c>
    </row>
    <row r="5579" spans="1:15">
      <c r="A5579" s="647">
        <v>5578</v>
      </c>
      <c r="B5579" s="647">
        <v>7200</v>
      </c>
      <c r="C5579" s="646" t="s">
        <v>193</v>
      </c>
      <c r="D5579" s="646">
        <v>166</v>
      </c>
      <c r="F5579" s="654" t="str">
        <f>IF(M5579="R",VLOOKUP(D5579,'Routes and Directions'!$A$2:$D$283,3,FALSE),VLOOKUP(D5579,'Routes and Directions'!$A$2:$D$283,4,FALSE))</f>
        <v>EB</v>
      </c>
      <c r="G5579" s="646" t="s">
        <v>121</v>
      </c>
      <c r="H5579" s="646">
        <v>55.042000000000002</v>
      </c>
      <c r="I5579" s="646">
        <v>55.087000000000003</v>
      </c>
      <c r="K5579" s="646">
        <v>51.460999999999999</v>
      </c>
      <c r="L5579" s="646">
        <v>51.506</v>
      </c>
      <c r="M5579" s="646" t="s">
        <v>118</v>
      </c>
      <c r="N5579" s="657" t="s">
        <v>115</v>
      </c>
      <c r="O5579" s="646" t="s">
        <v>652</v>
      </c>
    </row>
    <row r="5580" spans="1:15">
      <c r="A5580" s="647">
        <v>5579</v>
      </c>
      <c r="B5580" s="647">
        <v>7300</v>
      </c>
      <c r="C5580" s="646" t="s">
        <v>193</v>
      </c>
      <c r="D5580" s="646">
        <v>166</v>
      </c>
      <c r="F5580" s="654" t="str">
        <f>IF(M5580="R",VLOOKUP(D5580,'Routes and Directions'!$A$2:$D$283,3,FALSE),VLOOKUP(D5580,'Routes and Directions'!$A$2:$D$283,4,FALSE))</f>
        <v>EB</v>
      </c>
      <c r="H5580" s="646">
        <v>55.042000000000002</v>
      </c>
      <c r="I5580" s="646">
        <v>69.563000000000002</v>
      </c>
      <c r="K5580" s="646">
        <v>51.506</v>
      </c>
      <c r="L5580" s="646">
        <v>66.027000000000001</v>
      </c>
      <c r="M5580" s="646" t="s">
        <v>118</v>
      </c>
      <c r="N5580" s="657" t="s">
        <v>115</v>
      </c>
      <c r="O5580" s="646" t="s">
        <v>652</v>
      </c>
    </row>
    <row r="5581" spans="1:15">
      <c r="A5581" s="647">
        <v>5580</v>
      </c>
      <c r="B5581" s="647">
        <v>8522</v>
      </c>
      <c r="C5581" s="646" t="s">
        <v>193</v>
      </c>
      <c r="D5581" s="646">
        <v>166</v>
      </c>
      <c r="F5581" s="654" t="str">
        <f>IF(M5581="R",VLOOKUP(D5581,'Routes and Directions'!$A$2:$D$283,3,FALSE),VLOOKUP(D5581,'Routes and Directions'!$A$2:$D$283,4,FALSE))</f>
        <v>EB</v>
      </c>
      <c r="G5581" s="646" t="s">
        <v>118</v>
      </c>
      <c r="H5581" s="646">
        <v>69.563000000000002</v>
      </c>
      <c r="I5581" s="646">
        <v>70.141000000000005</v>
      </c>
      <c r="K5581" s="646">
        <v>66.027000000000001</v>
      </c>
      <c r="L5581" s="646">
        <v>66.605000000000004</v>
      </c>
      <c r="M5581" s="646" t="s">
        <v>118</v>
      </c>
      <c r="N5581" s="657" t="s">
        <v>115</v>
      </c>
      <c r="O5581" s="646" t="s">
        <v>652</v>
      </c>
    </row>
    <row r="5582" spans="1:15">
      <c r="A5582" s="647">
        <v>5581</v>
      </c>
      <c r="B5582" s="647">
        <v>8720</v>
      </c>
      <c r="C5582" s="646" t="s">
        <v>195</v>
      </c>
      <c r="D5582" s="646">
        <v>166</v>
      </c>
      <c r="F5582" s="654" t="str">
        <f>IF(M5582="R",VLOOKUP(D5582,'Routes and Directions'!$A$2:$D$283,3,FALSE),VLOOKUP(D5582,'Routes and Directions'!$A$2:$D$283,4,FALSE))</f>
        <v>EB</v>
      </c>
      <c r="G5582" s="646" t="s">
        <v>118</v>
      </c>
      <c r="H5582" s="646">
        <v>70.141000000000005</v>
      </c>
      <c r="I5582" s="646">
        <v>70.498000000000005</v>
      </c>
      <c r="K5582" s="646">
        <v>66.605000000000004</v>
      </c>
      <c r="L5582" s="646">
        <v>66.962000000000003</v>
      </c>
      <c r="M5582" s="646" t="s">
        <v>118</v>
      </c>
      <c r="N5582" s="657" t="s">
        <v>115</v>
      </c>
      <c r="O5582" s="646" t="s">
        <v>652</v>
      </c>
    </row>
    <row r="5583" spans="1:15">
      <c r="A5583" s="647">
        <v>5582</v>
      </c>
      <c r="B5583" s="647">
        <v>8810</v>
      </c>
      <c r="C5583" s="646" t="s">
        <v>195</v>
      </c>
      <c r="D5583" s="646">
        <v>166</v>
      </c>
      <c r="F5583" s="654" t="str">
        <f>IF(M5583="R",VLOOKUP(D5583,'Routes and Directions'!$A$2:$D$283,3,FALSE),VLOOKUP(D5583,'Routes and Directions'!$A$2:$D$283,4,FALSE))</f>
        <v>EB</v>
      </c>
      <c r="H5583" s="646">
        <v>70.498000000000005</v>
      </c>
      <c r="I5583" s="646">
        <v>74.718000000000004</v>
      </c>
      <c r="K5583" s="646">
        <v>66.962000000000003</v>
      </c>
      <c r="L5583" s="646">
        <v>71.182000000000002</v>
      </c>
      <c r="M5583" s="646" t="s">
        <v>118</v>
      </c>
      <c r="N5583" s="657" t="s">
        <v>115</v>
      </c>
      <c r="O5583" s="646" t="s">
        <v>652</v>
      </c>
    </row>
    <row r="5584" spans="1:15">
      <c r="A5584" s="647">
        <v>5583</v>
      </c>
      <c r="B5584" s="647">
        <v>9304</v>
      </c>
      <c r="C5584" s="646" t="s">
        <v>198</v>
      </c>
      <c r="D5584" s="646">
        <v>166</v>
      </c>
      <c r="F5584" s="654" t="str">
        <f>IF(M5584="R",VLOOKUP(D5584,'Routes and Directions'!$A$2:$D$283,3,FALSE),VLOOKUP(D5584,'Routes and Directions'!$A$2:$D$283,4,FALSE))</f>
        <v>EB</v>
      </c>
      <c r="H5584" s="646">
        <v>0.01</v>
      </c>
      <c r="I5584" s="646">
        <v>24.24</v>
      </c>
      <c r="K5584" s="646">
        <v>71.182000000000002</v>
      </c>
      <c r="L5584" s="646">
        <v>95.412000000000006</v>
      </c>
      <c r="M5584" s="646" t="s">
        <v>118</v>
      </c>
      <c r="N5584" s="657" t="s">
        <v>115</v>
      </c>
      <c r="O5584" s="646" t="s">
        <v>652</v>
      </c>
    </row>
    <row r="5585" spans="1:15">
      <c r="A5585" s="647">
        <v>5584</v>
      </c>
      <c r="B5585" s="647">
        <v>9304</v>
      </c>
      <c r="C5585" s="646" t="s">
        <v>198</v>
      </c>
      <c r="D5585" s="646">
        <v>166</v>
      </c>
      <c r="F5585" s="654" t="str">
        <f>IF(M5585="R",VLOOKUP(D5585,'Routes and Directions'!$A$2:$D$283,3,FALSE),VLOOKUP(D5585,'Routes and Directions'!$A$2:$D$283,4,FALSE))</f>
        <v>EB</v>
      </c>
      <c r="H5585" s="646">
        <v>24.24</v>
      </c>
      <c r="I5585" s="646">
        <v>24.571999999999999</v>
      </c>
      <c r="K5585" s="646">
        <v>95.412000000000006</v>
      </c>
      <c r="L5585" s="646">
        <v>95.744</v>
      </c>
      <c r="M5585" s="646" t="s">
        <v>118</v>
      </c>
      <c r="N5585" s="657" t="s">
        <v>123</v>
      </c>
      <c r="O5585" s="646" t="s">
        <v>652</v>
      </c>
    </row>
    <row r="5586" spans="1:15">
      <c r="A5586" s="647">
        <v>5585</v>
      </c>
      <c r="B5586" s="647">
        <v>9304</v>
      </c>
      <c r="C5586" s="646" t="s">
        <v>198</v>
      </c>
      <c r="D5586" s="646">
        <v>166</v>
      </c>
      <c r="F5586" s="654" t="str">
        <f>IF(M5586="R",VLOOKUP(D5586,'Routes and Directions'!$A$2:$D$283,3,FALSE),VLOOKUP(D5586,'Routes and Directions'!$A$2:$D$283,4,FALSE))</f>
        <v>EB</v>
      </c>
      <c r="H5586" s="646">
        <v>24.571999999999999</v>
      </c>
      <c r="I5586" s="646">
        <v>24.62</v>
      </c>
      <c r="K5586" s="646">
        <v>95.744</v>
      </c>
      <c r="L5586" s="646">
        <v>95.792000000000002</v>
      </c>
      <c r="M5586" s="646" t="s">
        <v>118</v>
      </c>
      <c r="N5586" s="657" t="s">
        <v>115</v>
      </c>
      <c r="O5586" s="646" t="s">
        <v>652</v>
      </c>
    </row>
    <row r="5587" spans="1:15">
      <c r="A5587" s="647">
        <v>5586</v>
      </c>
      <c r="B5587" s="647">
        <v>100</v>
      </c>
      <c r="C5587" s="646" t="s">
        <v>193</v>
      </c>
      <c r="D5587" s="646">
        <v>166</v>
      </c>
      <c r="F5587" s="654" t="str">
        <f>IF(M5587="R",VLOOKUP(D5587,'Routes and Directions'!$A$2:$D$283,3,FALSE),VLOOKUP(D5587,'Routes and Directions'!$A$2:$D$283,4,FALSE))</f>
        <v>WB</v>
      </c>
      <c r="H5587" s="646">
        <v>0</v>
      </c>
      <c r="I5587" s="646">
        <v>0.4</v>
      </c>
      <c r="K5587" s="646">
        <v>0</v>
      </c>
      <c r="L5587" s="646">
        <v>0.4</v>
      </c>
      <c r="M5587" s="646" t="s">
        <v>121</v>
      </c>
      <c r="N5587" s="657" t="s">
        <v>123</v>
      </c>
      <c r="O5587" s="646" t="s">
        <v>653</v>
      </c>
    </row>
    <row r="5588" spans="1:15">
      <c r="A5588" s="647">
        <v>5587</v>
      </c>
      <c r="B5588" s="647">
        <v>100</v>
      </c>
      <c r="C5588" s="646" t="s">
        <v>193</v>
      </c>
      <c r="D5588" s="646">
        <v>166</v>
      </c>
      <c r="F5588" s="654" t="str">
        <f>IF(M5588="R",VLOOKUP(D5588,'Routes and Directions'!$A$2:$D$283,3,FALSE),VLOOKUP(D5588,'Routes and Directions'!$A$2:$D$283,4,FALSE))</f>
        <v>WB</v>
      </c>
      <c r="H5588" s="646">
        <v>0.4</v>
      </c>
      <c r="I5588" s="646">
        <v>5.593</v>
      </c>
      <c r="K5588" s="646">
        <v>0.4</v>
      </c>
      <c r="L5588" s="646">
        <v>5.593</v>
      </c>
      <c r="M5588" s="646" t="s">
        <v>121</v>
      </c>
      <c r="N5588" s="657" t="s">
        <v>115</v>
      </c>
      <c r="O5588" s="646" t="s">
        <v>653</v>
      </c>
    </row>
    <row r="5589" spans="1:15">
      <c r="A5589" s="647">
        <v>5588</v>
      </c>
      <c r="B5589" s="647">
        <v>100</v>
      </c>
      <c r="C5589" s="646" t="s">
        <v>193</v>
      </c>
      <c r="D5589" s="646">
        <v>166</v>
      </c>
      <c r="F5589" s="654" t="str">
        <f>IF(M5589="R",VLOOKUP(D5589,'Routes and Directions'!$A$2:$D$283,3,FALSE),VLOOKUP(D5589,'Routes and Directions'!$A$2:$D$283,4,FALSE))</f>
        <v>WB</v>
      </c>
      <c r="H5589" s="646">
        <v>5.593</v>
      </c>
      <c r="I5589" s="646">
        <v>8.9269999999999996</v>
      </c>
      <c r="K5589" s="646">
        <v>5.593</v>
      </c>
      <c r="L5589" s="646">
        <v>8.9269999999999996</v>
      </c>
      <c r="M5589" s="646" t="s">
        <v>121</v>
      </c>
      <c r="N5589" s="657" t="s">
        <v>123</v>
      </c>
      <c r="O5589" s="646" t="s">
        <v>653</v>
      </c>
    </row>
    <row r="5590" spans="1:15">
      <c r="A5590" s="647">
        <v>5589</v>
      </c>
      <c r="B5590" s="647">
        <v>2200</v>
      </c>
      <c r="C5590" s="646" t="s">
        <v>195</v>
      </c>
      <c r="D5590" s="646">
        <v>166</v>
      </c>
      <c r="F5590" s="654" t="str">
        <f>IF(M5590="R",VLOOKUP(D5590,'Routes and Directions'!$A$2:$D$283,3,FALSE),VLOOKUP(D5590,'Routes and Directions'!$A$2:$D$283,4,FALSE))</f>
        <v>WB</v>
      </c>
      <c r="H5590" s="646">
        <v>8.9269999999999996</v>
      </c>
      <c r="I5590" s="646">
        <v>22.893000000000001</v>
      </c>
      <c r="K5590" s="646">
        <v>8.9269999999999996</v>
      </c>
      <c r="L5590" s="646">
        <v>22.893000000000001</v>
      </c>
      <c r="M5590" s="646" t="s">
        <v>121</v>
      </c>
      <c r="N5590" s="657" t="s">
        <v>115</v>
      </c>
      <c r="O5590" s="646" t="s">
        <v>653</v>
      </c>
    </row>
    <row r="5591" spans="1:15">
      <c r="A5591" s="647">
        <v>5590</v>
      </c>
      <c r="B5591" s="647">
        <v>3500</v>
      </c>
      <c r="C5591" s="646" t="s">
        <v>193</v>
      </c>
      <c r="D5591" s="646">
        <v>166</v>
      </c>
      <c r="F5591" s="654" t="str">
        <f>IF(M5591="R",VLOOKUP(D5591,'Routes and Directions'!$A$2:$D$283,3,FALSE),VLOOKUP(D5591,'Routes and Directions'!$A$2:$D$283,4,FALSE))</f>
        <v>WB</v>
      </c>
      <c r="H5591" s="646">
        <v>22.893000000000001</v>
      </c>
      <c r="I5591" s="646">
        <v>23.539000000000001</v>
      </c>
      <c r="K5591" s="646">
        <v>22.893000000000001</v>
      </c>
      <c r="L5591" s="646">
        <v>23.539000000000001</v>
      </c>
      <c r="M5591" s="646" t="s">
        <v>121</v>
      </c>
      <c r="N5591" s="657" t="s">
        <v>115</v>
      </c>
      <c r="O5591" s="646" t="s">
        <v>653</v>
      </c>
    </row>
    <row r="5592" spans="1:15">
      <c r="A5592" s="647">
        <v>5591</v>
      </c>
      <c r="B5592" s="647">
        <v>3800</v>
      </c>
      <c r="C5592" s="646" t="s">
        <v>193</v>
      </c>
      <c r="D5592" s="646">
        <v>166</v>
      </c>
      <c r="F5592" s="654" t="str">
        <f>IF(M5592="R",VLOOKUP(D5592,'Routes and Directions'!$A$2:$D$283,3,FALSE),VLOOKUP(D5592,'Routes and Directions'!$A$2:$D$283,4,FALSE))</f>
        <v>WB</v>
      </c>
      <c r="G5592" s="646" t="s">
        <v>118</v>
      </c>
      <c r="H5592" s="646">
        <v>23.539000000000001</v>
      </c>
      <c r="I5592" s="646">
        <v>29.727</v>
      </c>
      <c r="K5592" s="646">
        <v>23.539000000000001</v>
      </c>
      <c r="L5592" s="646">
        <v>29.727</v>
      </c>
      <c r="M5592" s="646" t="s">
        <v>121</v>
      </c>
      <c r="N5592" s="657" t="s">
        <v>115</v>
      </c>
      <c r="O5592" s="646" t="s">
        <v>653</v>
      </c>
    </row>
    <row r="5593" spans="1:15">
      <c r="A5593" s="647">
        <v>5592</v>
      </c>
      <c r="B5593" s="647">
        <v>4980</v>
      </c>
      <c r="C5593" s="646" t="s">
        <v>195</v>
      </c>
      <c r="D5593" s="646">
        <v>166</v>
      </c>
      <c r="F5593" s="654" t="str">
        <f>IF(M5593="R",VLOOKUP(D5593,'Routes and Directions'!$A$2:$D$283,3,FALSE),VLOOKUP(D5593,'Routes and Directions'!$A$2:$D$283,4,FALSE))</f>
        <v>WB</v>
      </c>
      <c r="G5593" s="646" t="s">
        <v>118</v>
      </c>
      <c r="H5593" s="646">
        <v>29.727</v>
      </c>
      <c r="I5593" s="646">
        <v>29.756</v>
      </c>
      <c r="K5593" s="646">
        <v>29.727</v>
      </c>
      <c r="L5593" s="646">
        <v>29.756</v>
      </c>
      <c r="M5593" s="646" t="s">
        <v>121</v>
      </c>
      <c r="N5593" s="657" t="s">
        <v>115</v>
      </c>
      <c r="O5593" s="646" t="s">
        <v>653</v>
      </c>
    </row>
    <row r="5594" spans="1:15">
      <c r="A5594" s="647">
        <v>5593</v>
      </c>
      <c r="B5594" s="647">
        <v>4990</v>
      </c>
      <c r="C5594" s="646" t="s">
        <v>193</v>
      </c>
      <c r="D5594" s="646">
        <v>166</v>
      </c>
      <c r="F5594" s="654" t="str">
        <f>IF(M5594="R",VLOOKUP(D5594,'Routes and Directions'!$A$2:$D$283,3,FALSE),VLOOKUP(D5594,'Routes and Directions'!$A$2:$D$283,4,FALSE))</f>
        <v>WB</v>
      </c>
      <c r="G5594" s="646" t="s">
        <v>118</v>
      </c>
      <c r="H5594" s="646">
        <v>29.756</v>
      </c>
      <c r="I5594" s="646">
        <v>30.114999999999998</v>
      </c>
      <c r="K5594" s="646">
        <v>29.756</v>
      </c>
      <c r="L5594" s="646">
        <v>30.114999999999998</v>
      </c>
      <c r="M5594" s="646" t="s">
        <v>121</v>
      </c>
      <c r="N5594" s="657" t="s">
        <v>115</v>
      </c>
      <c r="O5594" s="646" t="s">
        <v>653</v>
      </c>
    </row>
    <row r="5595" spans="1:15">
      <c r="A5595" s="647">
        <v>5594</v>
      </c>
      <c r="B5595" s="647">
        <v>5010</v>
      </c>
      <c r="C5595" s="646" t="s">
        <v>195</v>
      </c>
      <c r="D5595" s="646">
        <v>166</v>
      </c>
      <c r="F5595" s="654" t="str">
        <f>IF(M5595="R",VLOOKUP(D5595,'Routes and Directions'!$A$2:$D$283,3,FALSE),VLOOKUP(D5595,'Routes and Directions'!$A$2:$D$283,4,FALSE))</f>
        <v>WB</v>
      </c>
      <c r="G5595" s="646" t="s">
        <v>118</v>
      </c>
      <c r="H5595" s="646">
        <v>30.114999999999998</v>
      </c>
      <c r="I5595" s="646">
        <v>30.164999999999999</v>
      </c>
      <c r="K5595" s="646">
        <v>30.114999999999998</v>
      </c>
      <c r="L5595" s="646">
        <v>30.164999999999999</v>
      </c>
      <c r="M5595" s="646" t="s">
        <v>121</v>
      </c>
      <c r="N5595" s="657" t="s">
        <v>115</v>
      </c>
      <c r="O5595" s="646" t="s">
        <v>653</v>
      </c>
    </row>
    <row r="5596" spans="1:15">
      <c r="A5596" s="647">
        <v>5595</v>
      </c>
      <c r="B5596" s="647">
        <v>5020</v>
      </c>
      <c r="C5596" s="646" t="s">
        <v>193</v>
      </c>
      <c r="D5596" s="646">
        <v>166</v>
      </c>
      <c r="F5596" s="654" t="str">
        <f>IF(M5596="R",VLOOKUP(D5596,'Routes and Directions'!$A$2:$D$283,3,FALSE),VLOOKUP(D5596,'Routes and Directions'!$A$2:$D$283,4,FALSE))</f>
        <v>WB</v>
      </c>
      <c r="G5596" s="646" t="s">
        <v>118</v>
      </c>
      <c r="H5596" s="646">
        <v>30.164999999999999</v>
      </c>
      <c r="I5596" s="646">
        <v>30.399000000000001</v>
      </c>
      <c r="K5596" s="646">
        <v>30.164999999999999</v>
      </c>
      <c r="L5596" s="646">
        <v>30.399000000000001</v>
      </c>
      <c r="M5596" s="646" t="s">
        <v>121</v>
      </c>
      <c r="N5596" s="657" t="s">
        <v>115</v>
      </c>
      <c r="O5596" s="646" t="s">
        <v>653</v>
      </c>
    </row>
    <row r="5597" spans="1:15">
      <c r="A5597" s="647">
        <v>5596</v>
      </c>
      <c r="B5597" s="647">
        <v>5040</v>
      </c>
      <c r="C5597" s="646" t="s">
        <v>195</v>
      </c>
      <c r="D5597" s="646">
        <v>166</v>
      </c>
      <c r="F5597" s="654" t="str">
        <f>IF(M5597="R",VLOOKUP(D5597,'Routes and Directions'!$A$2:$D$283,3,FALSE),VLOOKUP(D5597,'Routes and Directions'!$A$2:$D$283,4,FALSE))</f>
        <v>WB</v>
      </c>
      <c r="G5597" s="646" t="s">
        <v>118</v>
      </c>
      <c r="H5597" s="646">
        <v>30.399000000000001</v>
      </c>
      <c r="I5597" s="646">
        <v>30.724</v>
      </c>
      <c r="K5597" s="646">
        <v>30.399000000000001</v>
      </c>
      <c r="L5597" s="646">
        <v>30.724</v>
      </c>
      <c r="M5597" s="646" t="s">
        <v>121</v>
      </c>
      <c r="N5597" s="657" t="s">
        <v>115</v>
      </c>
      <c r="O5597" s="646" t="s">
        <v>653</v>
      </c>
    </row>
    <row r="5598" spans="1:15">
      <c r="A5598" s="647">
        <v>5597</v>
      </c>
      <c r="B5598" s="647">
        <v>5070</v>
      </c>
      <c r="C5598" s="646" t="s">
        <v>193</v>
      </c>
      <c r="D5598" s="646">
        <v>166</v>
      </c>
      <c r="F5598" s="654" t="str">
        <f>IF(M5598="R",VLOOKUP(D5598,'Routes and Directions'!$A$2:$D$283,3,FALSE),VLOOKUP(D5598,'Routes and Directions'!$A$2:$D$283,4,FALSE))</f>
        <v>WB</v>
      </c>
      <c r="G5598" s="646" t="s">
        <v>118</v>
      </c>
      <c r="H5598" s="646">
        <v>30.724</v>
      </c>
      <c r="I5598" s="646">
        <v>30.922000000000001</v>
      </c>
      <c r="K5598" s="646">
        <v>30.724</v>
      </c>
      <c r="L5598" s="646">
        <v>30.922000000000001</v>
      </c>
      <c r="M5598" s="646" t="s">
        <v>121</v>
      </c>
      <c r="N5598" s="657" t="s">
        <v>115</v>
      </c>
      <c r="O5598" s="646" t="s">
        <v>653</v>
      </c>
    </row>
    <row r="5599" spans="1:15">
      <c r="A5599" s="647">
        <v>5598</v>
      </c>
      <c r="B5599" s="647">
        <v>5090</v>
      </c>
      <c r="C5599" s="646" t="s">
        <v>195</v>
      </c>
      <c r="D5599" s="646">
        <v>166</v>
      </c>
      <c r="F5599" s="654" t="str">
        <f>IF(M5599="R",VLOOKUP(D5599,'Routes and Directions'!$A$2:$D$283,3,FALSE),VLOOKUP(D5599,'Routes and Directions'!$A$2:$D$283,4,FALSE))</f>
        <v>WB</v>
      </c>
      <c r="G5599" s="646" t="s">
        <v>118</v>
      </c>
      <c r="H5599" s="646">
        <v>30.922000000000001</v>
      </c>
      <c r="I5599" s="646">
        <v>31.004000000000001</v>
      </c>
      <c r="K5599" s="646">
        <v>30.922000000000001</v>
      </c>
      <c r="L5599" s="646">
        <v>31.004000000000001</v>
      </c>
      <c r="M5599" s="646" t="s">
        <v>121</v>
      </c>
      <c r="N5599" s="657" t="s">
        <v>115</v>
      </c>
      <c r="O5599" s="646" t="s">
        <v>653</v>
      </c>
    </row>
    <row r="5600" spans="1:15">
      <c r="A5600" s="647">
        <v>5599</v>
      </c>
      <c r="B5600" s="647">
        <v>5110</v>
      </c>
      <c r="C5600" s="646" t="s">
        <v>193</v>
      </c>
      <c r="D5600" s="646">
        <v>166</v>
      </c>
      <c r="F5600" s="654" t="str">
        <f>IF(M5600="R",VLOOKUP(D5600,'Routes and Directions'!$A$2:$D$283,3,FALSE),VLOOKUP(D5600,'Routes and Directions'!$A$2:$D$283,4,FALSE))</f>
        <v>WB</v>
      </c>
      <c r="G5600" s="646" t="s">
        <v>118</v>
      </c>
      <c r="H5600" s="646">
        <v>31.004000000000001</v>
      </c>
      <c r="I5600" s="646">
        <v>31.251999999999999</v>
      </c>
      <c r="K5600" s="646">
        <v>31.004000000000001</v>
      </c>
      <c r="L5600" s="646">
        <v>31.251999999999999</v>
      </c>
      <c r="M5600" s="646" t="s">
        <v>121</v>
      </c>
      <c r="N5600" s="657" t="s">
        <v>115</v>
      </c>
      <c r="O5600" s="646" t="s">
        <v>653</v>
      </c>
    </row>
    <row r="5601" spans="1:15">
      <c r="A5601" s="647">
        <v>5600</v>
      </c>
      <c r="B5601" s="647">
        <v>5120</v>
      </c>
      <c r="C5601" s="646" t="s">
        <v>195</v>
      </c>
      <c r="D5601" s="646">
        <v>166</v>
      </c>
      <c r="F5601" s="654" t="str">
        <f>IF(M5601="R",VLOOKUP(D5601,'Routes and Directions'!$A$2:$D$283,3,FALSE),VLOOKUP(D5601,'Routes and Directions'!$A$2:$D$283,4,FALSE))</f>
        <v>WB</v>
      </c>
      <c r="G5601" s="646" t="s">
        <v>118</v>
      </c>
      <c r="H5601" s="646">
        <v>31.251999999999999</v>
      </c>
      <c r="I5601" s="646">
        <v>31.382999999999999</v>
      </c>
      <c r="K5601" s="646">
        <v>31.251999999999999</v>
      </c>
      <c r="L5601" s="646">
        <v>31.382999999999999</v>
      </c>
      <c r="M5601" s="646" t="s">
        <v>121</v>
      </c>
      <c r="N5601" s="657" t="s">
        <v>115</v>
      </c>
      <c r="O5601" s="646" t="s">
        <v>653</v>
      </c>
    </row>
    <row r="5602" spans="1:15">
      <c r="A5602" s="647">
        <v>5601</v>
      </c>
      <c r="B5602" s="647">
        <v>5140</v>
      </c>
      <c r="C5602" s="646" t="s">
        <v>193</v>
      </c>
      <c r="D5602" s="646">
        <v>166</v>
      </c>
      <c r="F5602" s="654" t="str">
        <f>IF(M5602="R",VLOOKUP(D5602,'Routes and Directions'!$A$2:$D$283,3,FALSE),VLOOKUP(D5602,'Routes and Directions'!$A$2:$D$283,4,FALSE))</f>
        <v>WB</v>
      </c>
      <c r="G5602" s="646" t="s">
        <v>118</v>
      </c>
      <c r="H5602" s="646">
        <v>31.382999999999999</v>
      </c>
      <c r="I5602" s="646">
        <v>31.815000000000001</v>
      </c>
      <c r="K5602" s="646">
        <v>31.382999999999999</v>
      </c>
      <c r="L5602" s="646">
        <v>31.815000000000001</v>
      </c>
      <c r="M5602" s="646" t="s">
        <v>121</v>
      </c>
      <c r="N5602" s="657" t="s">
        <v>115</v>
      </c>
      <c r="O5602" s="646" t="s">
        <v>653</v>
      </c>
    </row>
    <row r="5603" spans="1:15">
      <c r="A5603" s="647">
        <v>5602</v>
      </c>
      <c r="B5603" s="647">
        <v>5150</v>
      </c>
      <c r="C5603" s="646" t="s">
        <v>195</v>
      </c>
      <c r="D5603" s="646">
        <v>166</v>
      </c>
      <c r="F5603" s="654" t="str">
        <f>IF(M5603="R",VLOOKUP(D5603,'Routes and Directions'!$A$2:$D$283,3,FALSE),VLOOKUP(D5603,'Routes and Directions'!$A$2:$D$283,4,FALSE))</f>
        <v>WB</v>
      </c>
      <c r="G5603" s="646" t="s">
        <v>118</v>
      </c>
      <c r="H5603" s="646">
        <v>31.815000000000001</v>
      </c>
      <c r="I5603" s="646">
        <v>32.026000000000003</v>
      </c>
      <c r="K5603" s="646">
        <v>31.815000000000001</v>
      </c>
      <c r="L5603" s="646">
        <v>32.026000000000003</v>
      </c>
      <c r="M5603" s="646" t="s">
        <v>121</v>
      </c>
      <c r="N5603" s="657" t="s">
        <v>115</v>
      </c>
      <c r="O5603" s="646" t="s">
        <v>653</v>
      </c>
    </row>
    <row r="5604" spans="1:15">
      <c r="A5604" s="647">
        <v>5603</v>
      </c>
      <c r="B5604" s="647">
        <v>5160</v>
      </c>
      <c r="C5604" s="646" t="s">
        <v>193</v>
      </c>
      <c r="D5604" s="646">
        <v>166</v>
      </c>
      <c r="F5604" s="654" t="str">
        <f>IF(M5604="R",VLOOKUP(D5604,'Routes and Directions'!$A$2:$D$283,3,FALSE),VLOOKUP(D5604,'Routes and Directions'!$A$2:$D$283,4,FALSE))</f>
        <v>WB</v>
      </c>
      <c r="G5604" s="646" t="s">
        <v>118</v>
      </c>
      <c r="H5604" s="646">
        <v>32.026000000000003</v>
      </c>
      <c r="I5604" s="646">
        <v>32.423000000000002</v>
      </c>
      <c r="K5604" s="646">
        <v>32.026000000000003</v>
      </c>
      <c r="L5604" s="646">
        <v>32.423000000000002</v>
      </c>
      <c r="M5604" s="646" t="s">
        <v>121</v>
      </c>
      <c r="N5604" s="657" t="s">
        <v>115</v>
      </c>
      <c r="O5604" s="646" t="s">
        <v>653</v>
      </c>
    </row>
    <row r="5605" spans="1:15">
      <c r="A5605" s="647">
        <v>5604</v>
      </c>
      <c r="B5605" s="647">
        <v>5176</v>
      </c>
      <c r="C5605" s="646" t="s">
        <v>195</v>
      </c>
      <c r="D5605" s="646">
        <v>166</v>
      </c>
      <c r="F5605" s="654" t="str">
        <f>IF(M5605="R",VLOOKUP(D5605,'Routes and Directions'!$A$2:$D$283,3,FALSE),VLOOKUP(D5605,'Routes and Directions'!$A$2:$D$283,4,FALSE))</f>
        <v>WB</v>
      </c>
      <c r="G5605" s="646" t="s">
        <v>118</v>
      </c>
      <c r="H5605" s="646">
        <v>32.423000000000002</v>
      </c>
      <c r="I5605" s="646">
        <v>32.578000000000003</v>
      </c>
      <c r="K5605" s="646">
        <v>32.423000000000002</v>
      </c>
      <c r="L5605" s="646">
        <v>32.578000000000003</v>
      </c>
      <c r="M5605" s="646" t="s">
        <v>121</v>
      </c>
      <c r="N5605" s="657" t="s">
        <v>115</v>
      </c>
      <c r="O5605" s="646" t="s">
        <v>653</v>
      </c>
    </row>
    <row r="5606" spans="1:15">
      <c r="A5606" s="647">
        <v>5605</v>
      </c>
      <c r="B5606" s="647">
        <v>5184</v>
      </c>
      <c r="C5606" s="646" t="s">
        <v>193</v>
      </c>
      <c r="D5606" s="646">
        <v>166</v>
      </c>
      <c r="F5606" s="654" t="str">
        <f>IF(M5606="R",VLOOKUP(D5606,'Routes and Directions'!$A$2:$D$283,3,FALSE),VLOOKUP(D5606,'Routes and Directions'!$A$2:$D$283,4,FALSE))</f>
        <v>WB</v>
      </c>
      <c r="G5606" s="646" t="s">
        <v>118</v>
      </c>
      <c r="H5606" s="646">
        <v>32.578000000000003</v>
      </c>
      <c r="I5606" s="646">
        <v>33.743000000000002</v>
      </c>
      <c r="K5606" s="646">
        <v>32.578000000000003</v>
      </c>
      <c r="L5606" s="646">
        <v>33.743000000000002</v>
      </c>
      <c r="M5606" s="646" t="s">
        <v>121</v>
      </c>
      <c r="N5606" s="657" t="s">
        <v>115</v>
      </c>
      <c r="O5606" s="646" t="s">
        <v>653</v>
      </c>
    </row>
    <row r="5607" spans="1:15">
      <c r="A5607" s="647">
        <v>5606</v>
      </c>
      <c r="B5607" s="647">
        <v>5315</v>
      </c>
      <c r="C5607" s="646" t="s">
        <v>195</v>
      </c>
      <c r="D5607" s="646">
        <v>166</v>
      </c>
      <c r="F5607" s="654" t="str">
        <f>IF(M5607="R",VLOOKUP(D5607,'Routes and Directions'!$A$2:$D$283,3,FALSE),VLOOKUP(D5607,'Routes and Directions'!$A$2:$D$283,4,FALSE))</f>
        <v>WB</v>
      </c>
      <c r="G5607" s="646" t="s">
        <v>118</v>
      </c>
      <c r="H5607" s="646">
        <v>33.743000000000002</v>
      </c>
      <c r="I5607" s="646">
        <v>33.834000000000003</v>
      </c>
      <c r="K5607" s="646">
        <v>33.743000000000002</v>
      </c>
      <c r="L5607" s="646">
        <v>33.834000000000003</v>
      </c>
      <c r="M5607" s="646" t="s">
        <v>121</v>
      </c>
      <c r="N5607" s="657" t="s">
        <v>115</v>
      </c>
      <c r="O5607" s="646" t="s">
        <v>653</v>
      </c>
    </row>
    <row r="5608" spans="1:15">
      <c r="A5608" s="647">
        <v>5607</v>
      </c>
      <c r="B5608" s="647">
        <v>5340</v>
      </c>
      <c r="C5608" s="646" t="s">
        <v>193</v>
      </c>
      <c r="D5608" s="646">
        <v>166</v>
      </c>
      <c r="F5608" s="654" t="str">
        <f>IF(M5608="R",VLOOKUP(D5608,'Routes and Directions'!$A$2:$D$283,3,FALSE),VLOOKUP(D5608,'Routes and Directions'!$A$2:$D$283,4,FALSE))</f>
        <v>WB</v>
      </c>
      <c r="G5608" s="646" t="s">
        <v>118</v>
      </c>
      <c r="H5608" s="646">
        <v>33.834000000000003</v>
      </c>
      <c r="I5608" s="646">
        <v>34.036999999999999</v>
      </c>
      <c r="K5608" s="646">
        <v>33.834000000000003</v>
      </c>
      <c r="L5608" s="646">
        <v>34.036999999999999</v>
      </c>
      <c r="M5608" s="646" t="s">
        <v>121</v>
      </c>
      <c r="N5608" s="657" t="s">
        <v>115</v>
      </c>
      <c r="O5608" s="646" t="s">
        <v>653</v>
      </c>
    </row>
    <row r="5609" spans="1:15">
      <c r="A5609" s="647">
        <v>5608</v>
      </c>
      <c r="B5609" s="647">
        <v>5380</v>
      </c>
      <c r="C5609" s="646" t="s">
        <v>195</v>
      </c>
      <c r="D5609" s="646">
        <v>166</v>
      </c>
      <c r="F5609" s="654" t="str">
        <f>IF(M5609="R",VLOOKUP(D5609,'Routes and Directions'!$A$2:$D$283,3,FALSE),VLOOKUP(D5609,'Routes and Directions'!$A$2:$D$283,4,FALSE))</f>
        <v>WB</v>
      </c>
      <c r="G5609" s="646" t="s">
        <v>118</v>
      </c>
      <c r="H5609" s="646">
        <v>34.036999999999999</v>
      </c>
      <c r="I5609" s="646">
        <v>34.194000000000003</v>
      </c>
      <c r="K5609" s="646">
        <v>34.036999999999999</v>
      </c>
      <c r="L5609" s="646">
        <v>34.194000000000003</v>
      </c>
      <c r="M5609" s="646" t="s">
        <v>121</v>
      </c>
      <c r="N5609" s="657" t="s">
        <v>115</v>
      </c>
      <c r="O5609" s="646" t="s">
        <v>653</v>
      </c>
    </row>
    <row r="5610" spans="1:15">
      <c r="A5610" s="647">
        <v>5609</v>
      </c>
      <c r="B5610" s="647">
        <v>5420</v>
      </c>
      <c r="C5610" s="646" t="s">
        <v>193</v>
      </c>
      <c r="D5610" s="646">
        <v>166</v>
      </c>
      <c r="F5610" s="654" t="str">
        <f>IF(M5610="R",VLOOKUP(D5610,'Routes and Directions'!$A$2:$D$283,3,FALSE),VLOOKUP(D5610,'Routes and Directions'!$A$2:$D$283,4,FALSE))</f>
        <v>WB</v>
      </c>
      <c r="G5610" s="646" t="s">
        <v>118</v>
      </c>
      <c r="H5610" s="646">
        <v>34.194000000000003</v>
      </c>
      <c r="I5610" s="646">
        <v>34.987000000000002</v>
      </c>
      <c r="K5610" s="646">
        <v>34.194000000000003</v>
      </c>
      <c r="L5610" s="646">
        <v>34.987000000000002</v>
      </c>
      <c r="M5610" s="646" t="s">
        <v>121</v>
      </c>
      <c r="N5610" s="657" t="s">
        <v>115</v>
      </c>
      <c r="O5610" s="646" t="s">
        <v>653</v>
      </c>
    </row>
    <row r="5611" spans="1:15">
      <c r="A5611" s="647">
        <v>5610</v>
      </c>
      <c r="B5611" s="647">
        <v>5620</v>
      </c>
      <c r="C5611" s="646" t="s">
        <v>195</v>
      </c>
      <c r="D5611" s="646">
        <v>166</v>
      </c>
      <c r="F5611" s="654" t="str">
        <f>IF(M5611="R",VLOOKUP(D5611,'Routes and Directions'!$A$2:$D$283,3,FALSE),VLOOKUP(D5611,'Routes and Directions'!$A$2:$D$283,4,FALSE))</f>
        <v>WB</v>
      </c>
      <c r="G5611" s="646" t="s">
        <v>118</v>
      </c>
      <c r="H5611" s="646">
        <v>34.987000000000002</v>
      </c>
      <c r="I5611" s="646">
        <v>36.442</v>
      </c>
      <c r="K5611" s="646">
        <v>34.987000000000002</v>
      </c>
      <c r="L5611" s="646">
        <v>36.442</v>
      </c>
      <c r="M5611" s="646" t="s">
        <v>121</v>
      </c>
      <c r="N5611" s="657" t="s">
        <v>115</v>
      </c>
      <c r="O5611" s="646" t="s">
        <v>653</v>
      </c>
    </row>
    <row r="5612" spans="1:15">
      <c r="A5612" s="647">
        <v>5611</v>
      </c>
      <c r="B5612" s="647">
        <v>5706</v>
      </c>
      <c r="C5612" s="646" t="s">
        <v>195</v>
      </c>
      <c r="D5612" s="646">
        <v>166</v>
      </c>
      <c r="F5612" s="654" t="str">
        <f>IF(M5612="R",VLOOKUP(D5612,'Routes and Directions'!$A$2:$D$283,3,FALSE),VLOOKUP(D5612,'Routes and Directions'!$A$2:$D$283,4,FALSE))</f>
        <v>WB</v>
      </c>
      <c r="H5612" s="646">
        <v>39.884</v>
      </c>
      <c r="I5612" s="646">
        <v>50.76</v>
      </c>
      <c r="K5612" s="646">
        <v>36.442</v>
      </c>
      <c r="L5612" s="646">
        <v>47.317999999999998</v>
      </c>
      <c r="M5612" s="646" t="s">
        <v>121</v>
      </c>
      <c r="N5612" s="657" t="s">
        <v>115</v>
      </c>
      <c r="O5612" s="646" t="s">
        <v>653</v>
      </c>
    </row>
    <row r="5613" spans="1:15">
      <c r="A5613" s="647">
        <v>5612</v>
      </c>
      <c r="B5613" s="647">
        <v>6430</v>
      </c>
      <c r="C5613" s="646" t="s">
        <v>195</v>
      </c>
      <c r="D5613" s="646">
        <v>166</v>
      </c>
      <c r="F5613" s="654" t="str">
        <f>IF(M5613="R",VLOOKUP(D5613,'Routes and Directions'!$A$2:$D$283,3,FALSE),VLOOKUP(D5613,'Routes and Directions'!$A$2:$D$283,4,FALSE))</f>
        <v>WB</v>
      </c>
      <c r="G5613" s="646" t="s">
        <v>118</v>
      </c>
      <c r="H5613" s="650">
        <v>50.76</v>
      </c>
      <c r="I5613" s="650">
        <v>51.09</v>
      </c>
      <c r="K5613" s="646">
        <v>47.317999999999998</v>
      </c>
      <c r="L5613" s="646">
        <v>47.648000000000003</v>
      </c>
      <c r="M5613" s="646" t="s">
        <v>121</v>
      </c>
      <c r="N5613" s="657" t="s">
        <v>115</v>
      </c>
      <c r="O5613" s="646" t="s">
        <v>653</v>
      </c>
    </row>
    <row r="5614" spans="1:15">
      <c r="A5614" s="647">
        <v>5613</v>
      </c>
      <c r="B5614" s="647">
        <v>6460</v>
      </c>
      <c r="C5614" s="646" t="s">
        <v>193</v>
      </c>
      <c r="D5614" s="646">
        <v>166</v>
      </c>
      <c r="F5614" s="654" t="str">
        <f>IF(M5614="R",VLOOKUP(D5614,'Routes and Directions'!$A$2:$D$283,3,FALSE),VLOOKUP(D5614,'Routes and Directions'!$A$2:$D$283,4,FALSE))</f>
        <v>WB</v>
      </c>
      <c r="G5614" s="646" t="s">
        <v>118</v>
      </c>
      <c r="H5614" s="646">
        <v>51.09</v>
      </c>
      <c r="I5614" s="646">
        <v>51.966000000000001</v>
      </c>
      <c r="K5614" s="646">
        <v>47.648000000000003</v>
      </c>
      <c r="L5614" s="646">
        <v>48.524000000000001</v>
      </c>
      <c r="M5614" s="646" t="s">
        <v>121</v>
      </c>
      <c r="N5614" s="657" t="s">
        <v>115</v>
      </c>
      <c r="O5614" s="646" t="s">
        <v>653</v>
      </c>
    </row>
    <row r="5615" spans="1:15">
      <c r="A5615" s="647">
        <v>5614</v>
      </c>
      <c r="B5615" s="647">
        <v>7160</v>
      </c>
      <c r="C5615" s="646" t="s">
        <v>193</v>
      </c>
      <c r="D5615" s="646">
        <v>166</v>
      </c>
      <c r="F5615" s="654" t="str">
        <f>IF(M5615="R",VLOOKUP(D5615,'Routes and Directions'!$A$2:$D$283,3,FALSE),VLOOKUP(D5615,'Routes and Directions'!$A$2:$D$283,4,FALSE))</f>
        <v>WB</v>
      </c>
      <c r="H5615" s="646">
        <v>52.104999999999997</v>
      </c>
      <c r="I5615" s="646">
        <v>55.042000000000002</v>
      </c>
      <c r="K5615" s="646">
        <v>48.524000000000001</v>
      </c>
      <c r="L5615" s="646">
        <v>51.460999999999999</v>
      </c>
      <c r="M5615" s="646" t="s">
        <v>121</v>
      </c>
      <c r="N5615" s="657" t="s">
        <v>115</v>
      </c>
      <c r="O5615" s="646" t="s">
        <v>653</v>
      </c>
    </row>
    <row r="5616" spans="1:15">
      <c r="A5616" s="647">
        <v>5615</v>
      </c>
      <c r="B5616" s="647">
        <v>7200</v>
      </c>
      <c r="C5616" s="646" t="s">
        <v>193</v>
      </c>
      <c r="D5616" s="646">
        <v>166</v>
      </c>
      <c r="F5616" s="654" t="str">
        <f>IF(M5616="R",VLOOKUP(D5616,'Routes and Directions'!$A$2:$D$283,3,FALSE),VLOOKUP(D5616,'Routes and Directions'!$A$2:$D$283,4,FALSE))</f>
        <v>WB</v>
      </c>
      <c r="G5616" s="646" t="s">
        <v>121</v>
      </c>
      <c r="H5616" s="646">
        <v>55.042000000000002</v>
      </c>
      <c r="I5616" s="646">
        <v>55.087000000000003</v>
      </c>
      <c r="K5616" s="646">
        <v>51.460999999999999</v>
      </c>
      <c r="L5616" s="646">
        <v>51.506</v>
      </c>
      <c r="M5616" s="646" t="s">
        <v>121</v>
      </c>
      <c r="N5616" s="657" t="s">
        <v>115</v>
      </c>
      <c r="O5616" s="646" t="s">
        <v>653</v>
      </c>
    </row>
    <row r="5617" spans="1:15">
      <c r="A5617" s="647">
        <v>5616</v>
      </c>
      <c r="B5617" s="647">
        <v>7300</v>
      </c>
      <c r="C5617" s="646" t="s">
        <v>193</v>
      </c>
      <c r="D5617" s="646">
        <v>166</v>
      </c>
      <c r="F5617" s="654" t="str">
        <f>IF(M5617="R",VLOOKUP(D5617,'Routes and Directions'!$A$2:$D$283,3,FALSE),VLOOKUP(D5617,'Routes and Directions'!$A$2:$D$283,4,FALSE))</f>
        <v>WB</v>
      </c>
      <c r="H5617" s="646">
        <v>55.042000000000002</v>
      </c>
      <c r="I5617" s="646">
        <v>69.563000000000002</v>
      </c>
      <c r="K5617" s="646">
        <v>51.506</v>
      </c>
      <c r="L5617" s="646">
        <v>66.027000000000001</v>
      </c>
      <c r="M5617" s="646" t="s">
        <v>121</v>
      </c>
      <c r="N5617" s="657" t="s">
        <v>115</v>
      </c>
      <c r="O5617" s="646" t="s">
        <v>653</v>
      </c>
    </row>
    <row r="5618" spans="1:15">
      <c r="A5618" s="647">
        <v>5617</v>
      </c>
      <c r="B5618" s="647">
        <v>8522</v>
      </c>
      <c r="C5618" s="646" t="s">
        <v>193</v>
      </c>
      <c r="D5618" s="646">
        <v>166</v>
      </c>
      <c r="F5618" s="654" t="str">
        <f>IF(M5618="R",VLOOKUP(D5618,'Routes and Directions'!$A$2:$D$283,3,FALSE),VLOOKUP(D5618,'Routes and Directions'!$A$2:$D$283,4,FALSE))</f>
        <v>WB</v>
      </c>
      <c r="G5618" s="646" t="s">
        <v>118</v>
      </c>
      <c r="H5618" s="646">
        <v>69.563000000000002</v>
      </c>
      <c r="I5618" s="646">
        <v>70.141000000000005</v>
      </c>
      <c r="K5618" s="646">
        <v>66.027000000000001</v>
      </c>
      <c r="L5618" s="646">
        <v>66.605000000000004</v>
      </c>
      <c r="M5618" s="646" t="s">
        <v>121</v>
      </c>
      <c r="N5618" s="657" t="s">
        <v>115</v>
      </c>
      <c r="O5618" s="646" t="s">
        <v>653</v>
      </c>
    </row>
    <row r="5619" spans="1:15">
      <c r="A5619" s="647">
        <v>5618</v>
      </c>
      <c r="B5619" s="647">
        <v>8720</v>
      </c>
      <c r="C5619" s="646" t="s">
        <v>195</v>
      </c>
      <c r="D5619" s="646">
        <v>166</v>
      </c>
      <c r="F5619" s="654" t="str">
        <f>IF(M5619="R",VLOOKUP(D5619,'Routes and Directions'!$A$2:$D$283,3,FALSE),VLOOKUP(D5619,'Routes and Directions'!$A$2:$D$283,4,FALSE))</f>
        <v>WB</v>
      </c>
      <c r="G5619" s="646" t="s">
        <v>118</v>
      </c>
      <c r="H5619" s="650">
        <v>70.141000000000005</v>
      </c>
      <c r="I5619" s="650">
        <v>70.498000000000005</v>
      </c>
      <c r="K5619" s="646">
        <v>66.605000000000004</v>
      </c>
      <c r="L5619" s="646">
        <v>66.962000000000003</v>
      </c>
      <c r="M5619" s="646" t="s">
        <v>121</v>
      </c>
      <c r="N5619" s="657" t="s">
        <v>115</v>
      </c>
      <c r="O5619" s="646" t="s">
        <v>653</v>
      </c>
    </row>
    <row r="5620" spans="1:15">
      <c r="A5620" s="647">
        <v>5619</v>
      </c>
      <c r="B5620" s="647">
        <v>8810</v>
      </c>
      <c r="C5620" s="646" t="s">
        <v>195</v>
      </c>
      <c r="D5620" s="646">
        <v>166</v>
      </c>
      <c r="F5620" s="654" t="str">
        <f>IF(M5620="R",VLOOKUP(D5620,'Routes and Directions'!$A$2:$D$283,3,FALSE),VLOOKUP(D5620,'Routes and Directions'!$A$2:$D$283,4,FALSE))</f>
        <v>WB</v>
      </c>
      <c r="H5620" s="646">
        <v>70.498000000000005</v>
      </c>
      <c r="I5620" s="646">
        <v>74.718000000000004</v>
      </c>
      <c r="K5620" s="646">
        <v>66.962000000000003</v>
      </c>
      <c r="L5620" s="646">
        <v>71.182000000000002</v>
      </c>
      <c r="M5620" s="646" t="s">
        <v>121</v>
      </c>
      <c r="N5620" s="657" t="s">
        <v>115</v>
      </c>
      <c r="O5620" s="646" t="s">
        <v>653</v>
      </c>
    </row>
    <row r="5621" spans="1:15">
      <c r="A5621" s="647">
        <v>5620</v>
      </c>
      <c r="B5621" s="647">
        <v>9304</v>
      </c>
      <c r="C5621" s="646" t="s">
        <v>198</v>
      </c>
      <c r="D5621" s="646">
        <v>166</v>
      </c>
      <c r="F5621" s="654" t="str">
        <f>IF(M5621="R",VLOOKUP(D5621,'Routes and Directions'!$A$2:$D$283,3,FALSE),VLOOKUP(D5621,'Routes and Directions'!$A$2:$D$283,4,FALSE))</f>
        <v>WB</v>
      </c>
      <c r="H5621" s="646">
        <v>0.01</v>
      </c>
      <c r="I5621" s="646">
        <v>24.24</v>
      </c>
      <c r="K5621" s="646">
        <v>71.182000000000002</v>
      </c>
      <c r="L5621" s="646">
        <v>95.412000000000006</v>
      </c>
      <c r="M5621" s="646" t="s">
        <v>121</v>
      </c>
      <c r="N5621" s="657" t="s">
        <v>115</v>
      </c>
      <c r="O5621" s="646" t="s">
        <v>653</v>
      </c>
    </row>
    <row r="5622" spans="1:15">
      <c r="A5622" s="647">
        <v>5621</v>
      </c>
      <c r="B5622" s="647">
        <v>9304</v>
      </c>
      <c r="C5622" s="646" t="s">
        <v>198</v>
      </c>
      <c r="D5622" s="646">
        <v>166</v>
      </c>
      <c r="F5622" s="654" t="str">
        <f>IF(M5622="R",VLOOKUP(D5622,'Routes and Directions'!$A$2:$D$283,3,FALSE),VLOOKUP(D5622,'Routes and Directions'!$A$2:$D$283,4,FALSE))</f>
        <v>WB</v>
      </c>
      <c r="H5622" s="646">
        <v>24.24</v>
      </c>
      <c r="I5622" s="646">
        <v>24.571999999999999</v>
      </c>
      <c r="K5622" s="646">
        <v>95.412000000000006</v>
      </c>
      <c r="L5622" s="646">
        <v>95.744</v>
      </c>
      <c r="M5622" s="646" t="s">
        <v>121</v>
      </c>
      <c r="N5622" s="657" t="s">
        <v>123</v>
      </c>
      <c r="O5622" s="646" t="s">
        <v>653</v>
      </c>
    </row>
    <row r="5623" spans="1:15">
      <c r="A5623" s="647">
        <v>5622</v>
      </c>
      <c r="B5623" s="647">
        <v>9304</v>
      </c>
      <c r="C5623" s="646" t="s">
        <v>198</v>
      </c>
      <c r="D5623" s="646">
        <v>166</v>
      </c>
      <c r="F5623" s="654" t="str">
        <f>IF(M5623="R",VLOOKUP(D5623,'Routes and Directions'!$A$2:$D$283,3,FALSE),VLOOKUP(D5623,'Routes and Directions'!$A$2:$D$283,4,FALSE))</f>
        <v>WB</v>
      </c>
      <c r="H5623" s="646">
        <v>24.571999999999999</v>
      </c>
      <c r="I5623" s="646">
        <v>24.62</v>
      </c>
      <c r="K5623" s="646">
        <v>95.744</v>
      </c>
      <c r="L5623" s="646">
        <v>95.792000000000002</v>
      </c>
      <c r="M5623" s="646" t="s">
        <v>121</v>
      </c>
      <c r="N5623" s="657" t="s">
        <v>115</v>
      </c>
      <c r="O5623" s="646" t="s">
        <v>653</v>
      </c>
    </row>
    <row r="5624" spans="1:15">
      <c r="A5624" s="647">
        <v>5623</v>
      </c>
      <c r="B5624" s="647">
        <v>100</v>
      </c>
      <c r="C5624" s="646" t="s">
        <v>208</v>
      </c>
      <c r="D5624" s="646">
        <v>167</v>
      </c>
      <c r="F5624" s="654" t="str">
        <f>IF(M5624="R",VLOOKUP(D5624,'Routes and Directions'!$A$2:$D$283,3,FALSE),VLOOKUP(D5624,'Routes and Directions'!$A$2:$D$283,4,FALSE))</f>
        <v>EB</v>
      </c>
      <c r="H5624" s="646">
        <v>0</v>
      </c>
      <c r="I5624" s="646">
        <v>21.331</v>
      </c>
      <c r="K5624" s="646">
        <v>0</v>
      </c>
      <c r="L5624" s="646">
        <v>21.331</v>
      </c>
      <c r="M5624" s="646" t="s">
        <v>118</v>
      </c>
      <c r="N5624" s="657" t="s">
        <v>115</v>
      </c>
      <c r="O5624" s="646" t="s">
        <v>654</v>
      </c>
    </row>
    <row r="5625" spans="1:15">
      <c r="A5625" s="647">
        <v>5624</v>
      </c>
      <c r="B5625" s="647">
        <v>100</v>
      </c>
      <c r="C5625" s="646" t="s">
        <v>208</v>
      </c>
      <c r="D5625" s="646">
        <v>167</v>
      </c>
      <c r="F5625" s="654" t="str">
        <f>IF(M5625="R",VLOOKUP(D5625,'Routes and Directions'!$A$2:$D$283,3,FALSE),VLOOKUP(D5625,'Routes and Directions'!$A$2:$D$283,4,FALSE))</f>
        <v>WB</v>
      </c>
      <c r="H5625" s="646">
        <v>0</v>
      </c>
      <c r="I5625" s="646">
        <v>21.331</v>
      </c>
      <c r="K5625" s="646">
        <v>0</v>
      </c>
      <c r="L5625" s="646">
        <v>21.331</v>
      </c>
      <c r="M5625" s="646" t="s">
        <v>121</v>
      </c>
      <c r="N5625" s="657" t="s">
        <v>115</v>
      </c>
      <c r="O5625" s="646" t="s">
        <v>655</v>
      </c>
    </row>
    <row r="5626" spans="1:15">
      <c r="A5626" s="647">
        <v>5625</v>
      </c>
      <c r="B5626" s="647">
        <v>100</v>
      </c>
      <c r="C5626" s="646" t="s">
        <v>197</v>
      </c>
      <c r="D5626" s="646">
        <v>168</v>
      </c>
      <c r="E5626" s="646" t="s">
        <v>116</v>
      </c>
      <c r="F5626" s="654" t="str">
        <f>IF(M5626="R",VLOOKUP(D5626,'Routes and Directions'!$A$2:$D$283,3,FALSE),VLOOKUP(D5626,'Routes and Directions'!$A$2:$D$283,4,FALSE))</f>
        <v>EB</v>
      </c>
      <c r="G5626" s="646" t="s">
        <v>118</v>
      </c>
      <c r="H5626" s="646">
        <v>0</v>
      </c>
      <c r="I5626" s="646">
        <v>9.4329999999999998</v>
      </c>
      <c r="K5626" s="646">
        <v>0</v>
      </c>
      <c r="L5626" s="646">
        <v>9.4329999999999998</v>
      </c>
      <c r="M5626" s="646" t="s">
        <v>118</v>
      </c>
      <c r="N5626" s="657" t="s">
        <v>123</v>
      </c>
      <c r="O5626" s="646" t="s">
        <v>656</v>
      </c>
    </row>
    <row r="5627" spans="1:15">
      <c r="A5627" s="647">
        <v>5626</v>
      </c>
      <c r="B5627" s="647">
        <v>100</v>
      </c>
      <c r="C5627" s="646" t="s">
        <v>197</v>
      </c>
      <c r="D5627" s="646">
        <v>168</v>
      </c>
      <c r="E5627" s="646" t="s">
        <v>116</v>
      </c>
      <c r="F5627" s="654" t="str">
        <f>IF(M5627="R",VLOOKUP(D5627,'Routes and Directions'!$A$2:$D$283,3,FALSE),VLOOKUP(D5627,'Routes and Directions'!$A$2:$D$283,4,FALSE))</f>
        <v>WB</v>
      </c>
      <c r="G5627" s="646" t="s">
        <v>118</v>
      </c>
      <c r="H5627" s="646">
        <v>0</v>
      </c>
      <c r="I5627" s="646">
        <v>9.4329999999999998</v>
      </c>
      <c r="K5627" s="646">
        <v>0</v>
      </c>
      <c r="L5627" s="646">
        <v>9.4329999999999998</v>
      </c>
      <c r="M5627" s="646" t="s">
        <v>121</v>
      </c>
      <c r="N5627" s="657" t="s">
        <v>123</v>
      </c>
      <c r="O5627" s="646" t="s">
        <v>657</v>
      </c>
    </row>
    <row r="5628" spans="1:15">
      <c r="A5628" s="647">
        <v>5627</v>
      </c>
      <c r="B5628" s="647">
        <v>660</v>
      </c>
      <c r="C5628" s="646" t="s">
        <v>197</v>
      </c>
      <c r="D5628" s="646">
        <v>168</v>
      </c>
      <c r="F5628" s="654" t="str">
        <f>IF(M5628="R",VLOOKUP(D5628,'Routes and Directions'!$A$2:$D$283,3,FALSE),VLOOKUP(D5628,'Routes and Directions'!$A$2:$D$283,4,FALSE))</f>
        <v>EB</v>
      </c>
      <c r="H5628" s="646">
        <v>9.0020000000000007</v>
      </c>
      <c r="I5628" s="646">
        <v>21.552</v>
      </c>
      <c r="K5628" s="646">
        <v>0</v>
      </c>
      <c r="L5628" s="646">
        <v>12.55</v>
      </c>
      <c r="M5628" s="646" t="s">
        <v>118</v>
      </c>
      <c r="N5628" s="657" t="s">
        <v>115</v>
      </c>
      <c r="O5628" s="646" t="s">
        <v>658</v>
      </c>
    </row>
    <row r="5629" spans="1:15">
      <c r="A5629" s="647">
        <v>5628</v>
      </c>
      <c r="B5629" s="647">
        <v>7005</v>
      </c>
      <c r="C5629" s="646" t="s">
        <v>197</v>
      </c>
      <c r="D5629" s="646">
        <v>168</v>
      </c>
      <c r="F5629" s="654" t="str">
        <f>IF(M5629="R",VLOOKUP(D5629,'Routes and Directions'!$A$2:$D$283,3,FALSE),VLOOKUP(D5629,'Routes and Directions'!$A$2:$D$283,4,FALSE))</f>
        <v>EB</v>
      </c>
      <c r="G5629" s="646" t="s">
        <v>118</v>
      </c>
      <c r="H5629" s="646">
        <v>21.552</v>
      </c>
      <c r="I5629" s="646">
        <v>21.731999999999999</v>
      </c>
      <c r="K5629" s="646">
        <v>12.55</v>
      </c>
      <c r="L5629" s="646">
        <v>12.73</v>
      </c>
      <c r="M5629" s="646" t="s">
        <v>118</v>
      </c>
      <c r="N5629" s="657" t="s">
        <v>115</v>
      </c>
      <c r="O5629" s="646" t="s">
        <v>658</v>
      </c>
    </row>
    <row r="5630" spans="1:15">
      <c r="A5630" s="647">
        <v>5629</v>
      </c>
      <c r="B5630" s="647">
        <v>7200</v>
      </c>
      <c r="C5630" s="646" t="s">
        <v>197</v>
      </c>
      <c r="D5630" s="646">
        <v>168</v>
      </c>
      <c r="F5630" s="654" t="str">
        <f>IF(M5630="R",VLOOKUP(D5630,'Routes and Directions'!$A$2:$D$283,3,FALSE),VLOOKUP(D5630,'Routes and Directions'!$A$2:$D$283,4,FALSE))</f>
        <v>EB</v>
      </c>
      <c r="H5630" s="646">
        <v>21.731999999999999</v>
      </c>
      <c r="I5630" s="646">
        <v>22.5</v>
      </c>
      <c r="K5630" s="646">
        <v>12.73</v>
      </c>
      <c r="L5630" s="646">
        <v>13.497999999999999</v>
      </c>
      <c r="M5630" s="646" t="s">
        <v>118</v>
      </c>
      <c r="N5630" s="657" t="s">
        <v>115</v>
      </c>
      <c r="O5630" s="646" t="s">
        <v>658</v>
      </c>
    </row>
    <row r="5631" spans="1:15">
      <c r="A5631" s="647">
        <v>5630</v>
      </c>
      <c r="B5631" s="647">
        <v>7330</v>
      </c>
      <c r="C5631" s="646" t="s">
        <v>197</v>
      </c>
      <c r="D5631" s="646">
        <v>168</v>
      </c>
      <c r="F5631" s="654" t="str">
        <f>IF(M5631="R",VLOOKUP(D5631,'Routes and Directions'!$A$2:$D$283,3,FALSE),VLOOKUP(D5631,'Routes and Directions'!$A$2:$D$283,4,FALSE))</f>
        <v>EB</v>
      </c>
      <c r="G5631" s="646" t="s">
        <v>122</v>
      </c>
      <c r="H5631" s="646">
        <v>22.6</v>
      </c>
      <c r="I5631" s="646">
        <v>26</v>
      </c>
      <c r="K5631" s="646">
        <v>13.497999999999999</v>
      </c>
      <c r="L5631" s="646">
        <v>16.898</v>
      </c>
      <c r="M5631" s="646" t="s">
        <v>118</v>
      </c>
      <c r="N5631" s="657" t="s">
        <v>115</v>
      </c>
      <c r="O5631" s="646" t="s">
        <v>658</v>
      </c>
    </row>
    <row r="5632" spans="1:15">
      <c r="A5632" s="647">
        <v>5631</v>
      </c>
      <c r="B5632" s="647">
        <v>7615</v>
      </c>
      <c r="C5632" s="646" t="s">
        <v>197</v>
      </c>
      <c r="D5632" s="646">
        <v>168</v>
      </c>
      <c r="F5632" s="654" t="str">
        <f>IF(M5632="R",VLOOKUP(D5632,'Routes and Directions'!$A$2:$D$283,3,FALSE),VLOOKUP(D5632,'Routes and Directions'!$A$2:$D$283,4,FALSE))</f>
        <v>EB</v>
      </c>
      <c r="G5632" s="646" t="s">
        <v>118</v>
      </c>
      <c r="H5632" s="646">
        <v>26</v>
      </c>
      <c r="I5632" s="646">
        <v>26.305</v>
      </c>
      <c r="K5632" s="646">
        <v>16.898</v>
      </c>
      <c r="L5632" s="646">
        <v>17.202999999999999</v>
      </c>
      <c r="M5632" s="646" t="s">
        <v>118</v>
      </c>
      <c r="N5632" s="657" t="s">
        <v>115</v>
      </c>
      <c r="O5632" s="646" t="s">
        <v>658</v>
      </c>
    </row>
    <row r="5633" spans="1:15">
      <c r="A5633" s="647">
        <v>5632</v>
      </c>
      <c r="B5633" s="647">
        <v>7650</v>
      </c>
      <c r="C5633" s="646" t="s">
        <v>197</v>
      </c>
      <c r="D5633" s="646">
        <v>168</v>
      </c>
      <c r="F5633" s="654" t="str">
        <f>IF(M5633="R",VLOOKUP(D5633,'Routes and Directions'!$A$2:$D$283,3,FALSE),VLOOKUP(D5633,'Routes and Directions'!$A$2:$D$283,4,FALSE))</f>
        <v>EB</v>
      </c>
      <c r="G5633" s="646" t="s">
        <v>122</v>
      </c>
      <c r="H5633" s="646">
        <v>26.305</v>
      </c>
      <c r="I5633" s="646">
        <v>28.509</v>
      </c>
      <c r="K5633" s="646">
        <v>17.202999999999999</v>
      </c>
      <c r="L5633" s="646">
        <v>19.407</v>
      </c>
      <c r="M5633" s="646" t="s">
        <v>118</v>
      </c>
      <c r="N5633" s="657" t="s">
        <v>115</v>
      </c>
      <c r="O5633" s="646" t="s">
        <v>658</v>
      </c>
    </row>
    <row r="5634" spans="1:15">
      <c r="A5634" s="647">
        <v>5633</v>
      </c>
      <c r="B5634" s="647">
        <v>7810</v>
      </c>
      <c r="C5634" s="646" t="s">
        <v>197</v>
      </c>
      <c r="D5634" s="646">
        <v>168</v>
      </c>
      <c r="F5634" s="654" t="str">
        <f>IF(M5634="R",VLOOKUP(D5634,'Routes and Directions'!$A$2:$D$283,3,FALSE),VLOOKUP(D5634,'Routes and Directions'!$A$2:$D$283,4,FALSE))</f>
        <v>EB</v>
      </c>
      <c r="G5634" s="646" t="s">
        <v>118</v>
      </c>
      <c r="H5634" s="646">
        <v>28.509</v>
      </c>
      <c r="I5634" s="646">
        <v>28.9</v>
      </c>
      <c r="K5634" s="646">
        <v>19.407</v>
      </c>
      <c r="L5634" s="646">
        <v>19.797999999999998</v>
      </c>
      <c r="M5634" s="646" t="s">
        <v>118</v>
      </c>
      <c r="N5634" s="657" t="s">
        <v>115</v>
      </c>
      <c r="O5634" s="646" t="s">
        <v>658</v>
      </c>
    </row>
    <row r="5635" spans="1:15">
      <c r="A5635" s="647">
        <v>5634</v>
      </c>
      <c r="B5635" s="647">
        <v>7820</v>
      </c>
      <c r="C5635" s="646" t="s">
        <v>197</v>
      </c>
      <c r="D5635" s="646">
        <v>168</v>
      </c>
      <c r="F5635" s="654" t="str">
        <f>IF(M5635="R",VLOOKUP(D5635,'Routes and Directions'!$A$2:$D$283,3,FALSE),VLOOKUP(D5635,'Routes and Directions'!$A$2:$D$283,4,FALSE))</f>
        <v>EB</v>
      </c>
      <c r="G5635" s="646" t="s">
        <v>122</v>
      </c>
      <c r="H5635" s="646">
        <v>29.04</v>
      </c>
      <c r="I5635" s="646">
        <v>29.649000000000001</v>
      </c>
      <c r="K5635" s="646">
        <v>19.797999999999998</v>
      </c>
      <c r="L5635" s="646">
        <v>20.407</v>
      </c>
      <c r="M5635" s="646" t="s">
        <v>118</v>
      </c>
      <c r="N5635" s="657" t="s">
        <v>115</v>
      </c>
      <c r="O5635" s="646" t="s">
        <v>658</v>
      </c>
    </row>
    <row r="5636" spans="1:15">
      <c r="A5636" s="647">
        <v>5635</v>
      </c>
      <c r="B5636" s="647">
        <v>7956</v>
      </c>
      <c r="C5636" s="646" t="s">
        <v>197</v>
      </c>
      <c r="D5636" s="646">
        <v>168</v>
      </c>
      <c r="F5636" s="654" t="str">
        <f>IF(M5636="R",VLOOKUP(D5636,'Routes and Directions'!$A$2:$D$283,3,FALSE),VLOOKUP(D5636,'Routes and Directions'!$A$2:$D$283,4,FALSE))</f>
        <v>EB</v>
      </c>
      <c r="G5636" s="646" t="s">
        <v>118</v>
      </c>
      <c r="H5636" s="646">
        <v>29.649000000000001</v>
      </c>
      <c r="I5636" s="646">
        <v>29.68</v>
      </c>
      <c r="K5636" s="646">
        <v>20.407</v>
      </c>
      <c r="L5636" s="646">
        <v>20.437999999999999</v>
      </c>
      <c r="M5636" s="646" t="s">
        <v>118</v>
      </c>
      <c r="N5636" s="657" t="s">
        <v>115</v>
      </c>
      <c r="O5636" s="646" t="s">
        <v>658</v>
      </c>
    </row>
    <row r="5637" spans="1:15">
      <c r="A5637" s="647">
        <v>5636</v>
      </c>
      <c r="B5637" s="647">
        <v>7960</v>
      </c>
      <c r="C5637" s="646" t="s">
        <v>197</v>
      </c>
      <c r="D5637" s="646">
        <v>168</v>
      </c>
      <c r="F5637" s="654" t="str">
        <f>IF(M5637="R",VLOOKUP(D5637,'Routes and Directions'!$A$2:$D$283,3,FALSE),VLOOKUP(D5637,'Routes and Directions'!$A$2:$D$283,4,FALSE))</f>
        <v>EB</v>
      </c>
      <c r="G5637" s="646" t="s">
        <v>118</v>
      </c>
      <c r="H5637" s="646">
        <v>29.7</v>
      </c>
      <c r="I5637" s="646">
        <v>30.132999999999999</v>
      </c>
      <c r="K5637" s="646">
        <v>20.437999999999999</v>
      </c>
      <c r="L5637" s="646">
        <v>20.870999999999999</v>
      </c>
      <c r="M5637" s="646" t="s">
        <v>118</v>
      </c>
      <c r="N5637" s="657" t="s">
        <v>115</v>
      </c>
      <c r="O5637" s="646" t="s">
        <v>658</v>
      </c>
    </row>
    <row r="5638" spans="1:15">
      <c r="A5638" s="647">
        <v>5637</v>
      </c>
      <c r="B5638" s="647">
        <v>8025</v>
      </c>
      <c r="C5638" s="646" t="s">
        <v>197</v>
      </c>
      <c r="D5638" s="646">
        <v>168</v>
      </c>
      <c r="F5638" s="654" t="str">
        <f>IF(M5638="R",VLOOKUP(D5638,'Routes and Directions'!$A$2:$D$283,3,FALSE),VLOOKUP(D5638,'Routes and Directions'!$A$2:$D$283,4,FALSE))</f>
        <v>EB</v>
      </c>
      <c r="G5638" s="646" t="s">
        <v>122</v>
      </c>
      <c r="H5638" s="646">
        <v>30.132999999999999</v>
      </c>
      <c r="I5638" s="646">
        <v>32.869999999999997</v>
      </c>
      <c r="K5638" s="646">
        <v>20.870999999999999</v>
      </c>
      <c r="L5638" s="646">
        <v>23.608000000000001</v>
      </c>
      <c r="M5638" s="646" t="s">
        <v>118</v>
      </c>
      <c r="N5638" s="657" t="s">
        <v>115</v>
      </c>
      <c r="O5638" s="646" t="s">
        <v>658</v>
      </c>
    </row>
    <row r="5639" spans="1:15">
      <c r="A5639" s="647">
        <v>5638</v>
      </c>
      <c r="B5639" s="647">
        <v>8410</v>
      </c>
      <c r="C5639" s="646" t="s">
        <v>197</v>
      </c>
      <c r="D5639" s="646">
        <v>168</v>
      </c>
      <c r="F5639" s="654" t="str">
        <f>IF(M5639="R",VLOOKUP(D5639,'Routes and Directions'!$A$2:$D$283,3,FALSE),VLOOKUP(D5639,'Routes and Directions'!$A$2:$D$283,4,FALSE))</f>
        <v>EB</v>
      </c>
      <c r="G5639" s="646" t="s">
        <v>121</v>
      </c>
      <c r="H5639" s="646">
        <v>27.367999999999999</v>
      </c>
      <c r="I5639" s="646">
        <v>28.128</v>
      </c>
      <c r="K5639" s="646">
        <v>23.608000000000001</v>
      </c>
      <c r="L5639" s="646">
        <v>24.367999999999999</v>
      </c>
      <c r="M5639" s="646" t="s">
        <v>118</v>
      </c>
      <c r="N5639" s="657" t="s">
        <v>115</v>
      </c>
      <c r="O5639" s="646" t="s">
        <v>658</v>
      </c>
    </row>
    <row r="5640" spans="1:15">
      <c r="A5640" s="647">
        <v>5639</v>
      </c>
      <c r="B5640" s="647">
        <v>8410</v>
      </c>
      <c r="C5640" s="646" t="s">
        <v>197</v>
      </c>
      <c r="D5640" s="646">
        <v>168</v>
      </c>
      <c r="F5640" s="654" t="str">
        <f>IF(M5640="R",VLOOKUP(D5640,'Routes and Directions'!$A$2:$D$283,3,FALSE),VLOOKUP(D5640,'Routes and Directions'!$A$2:$D$283,4,FALSE))</f>
        <v>EB</v>
      </c>
      <c r="G5640" s="646" t="s">
        <v>121</v>
      </c>
      <c r="H5640" s="646">
        <v>28.128</v>
      </c>
      <c r="I5640" s="646">
        <v>32.869999999999997</v>
      </c>
      <c r="K5640" s="646">
        <v>24.367999999999999</v>
      </c>
      <c r="L5640" s="646">
        <v>29.11</v>
      </c>
      <c r="M5640" s="646" t="s">
        <v>118</v>
      </c>
      <c r="N5640" s="657" t="s">
        <v>123</v>
      </c>
      <c r="O5640" s="646" t="s">
        <v>658</v>
      </c>
    </row>
    <row r="5641" spans="1:15">
      <c r="A5641" s="647">
        <v>5640</v>
      </c>
      <c r="B5641" s="647">
        <v>8740</v>
      </c>
      <c r="C5641" s="646" t="s">
        <v>197</v>
      </c>
      <c r="D5641" s="646">
        <v>168</v>
      </c>
      <c r="F5641" s="654" t="str">
        <f>IF(M5641="R",VLOOKUP(D5641,'Routes and Directions'!$A$2:$D$283,3,FALSE),VLOOKUP(D5641,'Routes and Directions'!$A$2:$D$283,4,FALSE))</f>
        <v>EB</v>
      </c>
      <c r="G5641" s="646" t="s">
        <v>118</v>
      </c>
      <c r="H5641" s="646">
        <v>32.869999999999997</v>
      </c>
      <c r="I5641" s="646">
        <v>36.341000000000001</v>
      </c>
      <c r="K5641" s="646">
        <v>29.11</v>
      </c>
      <c r="L5641" s="646">
        <v>32.581000000000003</v>
      </c>
      <c r="M5641" s="646" t="s">
        <v>118</v>
      </c>
      <c r="N5641" s="657" t="s">
        <v>123</v>
      </c>
      <c r="O5641" s="646" t="s">
        <v>658</v>
      </c>
    </row>
    <row r="5642" spans="1:15">
      <c r="A5642" s="647">
        <v>5641</v>
      </c>
      <c r="B5642" s="647">
        <v>9206</v>
      </c>
      <c r="C5642" s="646" t="s">
        <v>197</v>
      </c>
      <c r="D5642" s="646">
        <v>168</v>
      </c>
      <c r="F5642" s="654" t="str">
        <f>IF(M5642="R",VLOOKUP(D5642,'Routes and Directions'!$A$2:$D$283,3,FALSE),VLOOKUP(D5642,'Routes and Directions'!$A$2:$D$283,4,FALSE))</f>
        <v>EB</v>
      </c>
      <c r="H5642" s="646">
        <v>39.323</v>
      </c>
      <c r="I5642" s="646">
        <v>42.83</v>
      </c>
      <c r="K5642" s="646">
        <v>32.581000000000003</v>
      </c>
      <c r="L5642" s="646">
        <v>36.088000000000001</v>
      </c>
      <c r="M5642" s="646" t="s">
        <v>118</v>
      </c>
      <c r="N5642" s="657" t="s">
        <v>115</v>
      </c>
      <c r="O5642" s="646" t="s">
        <v>658</v>
      </c>
    </row>
    <row r="5643" spans="1:15">
      <c r="A5643" s="647">
        <v>5642</v>
      </c>
      <c r="B5643" s="647">
        <v>9500</v>
      </c>
      <c r="C5643" s="646" t="s">
        <v>197</v>
      </c>
      <c r="D5643" s="646">
        <v>168</v>
      </c>
      <c r="F5643" s="654" t="str">
        <f>IF(M5643="R",VLOOKUP(D5643,'Routes and Directions'!$A$2:$D$283,3,FALSE),VLOOKUP(D5643,'Routes and Directions'!$A$2:$D$283,4,FALSE))</f>
        <v>EB</v>
      </c>
      <c r="G5643" s="646" t="s">
        <v>118</v>
      </c>
      <c r="H5643" s="646">
        <v>42.83</v>
      </c>
      <c r="I5643" s="646">
        <v>43.350999999999999</v>
      </c>
      <c r="K5643" s="646">
        <v>36.088000000000001</v>
      </c>
      <c r="L5643" s="646">
        <v>36.609000000000002</v>
      </c>
      <c r="M5643" s="646" t="s">
        <v>118</v>
      </c>
      <c r="N5643" s="657" t="s">
        <v>115</v>
      </c>
      <c r="O5643" s="646" t="s">
        <v>658</v>
      </c>
    </row>
    <row r="5644" spans="1:15">
      <c r="A5644" s="647">
        <v>5643</v>
      </c>
      <c r="B5644" s="647">
        <v>9900</v>
      </c>
      <c r="C5644" s="646" t="s">
        <v>197</v>
      </c>
      <c r="D5644" s="646">
        <v>168</v>
      </c>
      <c r="F5644" s="654" t="str">
        <f>IF(M5644="R",VLOOKUP(D5644,'Routes and Directions'!$A$2:$D$283,3,FALSE),VLOOKUP(D5644,'Routes and Directions'!$A$2:$D$283,4,FALSE))</f>
        <v>EB</v>
      </c>
      <c r="H5644" s="646">
        <v>43.375999999999998</v>
      </c>
      <c r="I5644" s="646">
        <v>65.932000000000002</v>
      </c>
      <c r="K5644" s="646">
        <v>36.609000000000002</v>
      </c>
      <c r="L5644" s="646">
        <v>59.164999999999999</v>
      </c>
      <c r="M5644" s="646" t="s">
        <v>118</v>
      </c>
      <c r="N5644" s="657" t="s">
        <v>115</v>
      </c>
      <c r="O5644" s="646" t="s">
        <v>658</v>
      </c>
    </row>
    <row r="5645" spans="1:15">
      <c r="A5645" s="647">
        <v>5644</v>
      </c>
      <c r="B5645" s="647">
        <v>11400</v>
      </c>
      <c r="C5645" s="646" t="s">
        <v>220</v>
      </c>
      <c r="D5645" s="646">
        <v>168</v>
      </c>
      <c r="F5645" s="654" t="str">
        <f>IF(M5645="R",VLOOKUP(D5645,'Routes and Directions'!$A$2:$D$283,3,FALSE),VLOOKUP(D5645,'Routes and Directions'!$A$2:$D$283,4,FALSE))</f>
        <v>EB</v>
      </c>
      <c r="G5645" s="646" t="s">
        <v>118</v>
      </c>
      <c r="H5645" s="646">
        <v>0</v>
      </c>
      <c r="I5645" s="646">
        <v>14.178000000000001</v>
      </c>
      <c r="K5645" s="646">
        <v>59.164999999999999</v>
      </c>
      <c r="L5645" s="646">
        <v>73.343000000000004</v>
      </c>
      <c r="M5645" s="646" t="s">
        <v>118</v>
      </c>
      <c r="N5645" s="657" t="s">
        <v>115</v>
      </c>
      <c r="O5645" s="646" t="s">
        <v>658</v>
      </c>
    </row>
    <row r="5646" spans="1:15">
      <c r="A5646" s="647">
        <v>5645</v>
      </c>
      <c r="B5646" s="647">
        <v>13300</v>
      </c>
      <c r="C5646" s="646" t="s">
        <v>220</v>
      </c>
      <c r="D5646" s="646">
        <v>168</v>
      </c>
      <c r="F5646" s="654" t="str">
        <f>IF(M5646="R",VLOOKUP(D5646,'Routes and Directions'!$A$2:$D$283,3,FALSE),VLOOKUP(D5646,'Routes and Directions'!$A$2:$D$283,4,FALSE))</f>
        <v>EB</v>
      </c>
      <c r="H5646" s="646">
        <v>14.242000000000001</v>
      </c>
      <c r="I5646" s="646">
        <v>17.808</v>
      </c>
      <c r="K5646" s="646">
        <v>73.343000000000004</v>
      </c>
      <c r="L5646" s="646">
        <v>76.909000000000006</v>
      </c>
      <c r="M5646" s="646" t="s">
        <v>118</v>
      </c>
      <c r="N5646" s="657" t="s">
        <v>115</v>
      </c>
      <c r="O5646" s="646" t="s">
        <v>658</v>
      </c>
    </row>
    <row r="5647" spans="1:15">
      <c r="A5647" s="647">
        <v>5646</v>
      </c>
      <c r="B5647" s="647">
        <v>13300</v>
      </c>
      <c r="C5647" s="646" t="s">
        <v>220</v>
      </c>
      <c r="D5647" s="646">
        <v>168</v>
      </c>
      <c r="F5647" s="654" t="str">
        <f>IF(M5647="R",VLOOKUP(D5647,'Routes and Directions'!$A$2:$D$283,3,FALSE),VLOOKUP(D5647,'Routes and Directions'!$A$2:$D$283,4,FALSE))</f>
        <v>EB</v>
      </c>
      <c r="H5647" s="646">
        <v>17.808</v>
      </c>
      <c r="I5647" s="646">
        <v>18.309999999999999</v>
      </c>
      <c r="K5647" s="646">
        <v>76.909000000000006</v>
      </c>
      <c r="L5647" s="646">
        <v>77.411000000000001</v>
      </c>
      <c r="M5647" s="646" t="s">
        <v>118</v>
      </c>
      <c r="N5647" s="657" t="s">
        <v>123</v>
      </c>
      <c r="O5647" s="646" t="s">
        <v>658</v>
      </c>
    </row>
    <row r="5648" spans="1:15">
      <c r="A5648" s="647">
        <v>5647</v>
      </c>
      <c r="B5648" s="647">
        <v>14800</v>
      </c>
      <c r="C5648" s="646" t="s">
        <v>220</v>
      </c>
      <c r="D5648" s="646">
        <v>168</v>
      </c>
      <c r="F5648" s="654" t="str">
        <f>IF(M5648="R",VLOOKUP(D5648,'Routes and Directions'!$A$2:$D$283,3,FALSE),VLOOKUP(D5648,'Routes and Directions'!$A$2:$D$283,4,FALSE))</f>
        <v>EB</v>
      </c>
      <c r="H5648" s="646">
        <v>18.32</v>
      </c>
      <c r="I5648" s="646">
        <v>19.100000000000001</v>
      </c>
      <c r="K5648" s="646">
        <v>77.411000000000001</v>
      </c>
      <c r="L5648" s="646">
        <v>78.191000000000003</v>
      </c>
      <c r="M5648" s="646" t="s">
        <v>118</v>
      </c>
      <c r="N5648" s="657" t="s">
        <v>115</v>
      </c>
      <c r="O5648" s="646" t="s">
        <v>658</v>
      </c>
    </row>
    <row r="5649" spans="1:15">
      <c r="A5649" s="647">
        <v>5648</v>
      </c>
      <c r="B5649" s="647">
        <v>15450</v>
      </c>
      <c r="C5649" s="646" t="s">
        <v>220</v>
      </c>
      <c r="D5649" s="646">
        <v>168</v>
      </c>
      <c r="F5649" s="654" t="str">
        <f>IF(M5649="R",VLOOKUP(D5649,'Routes and Directions'!$A$2:$D$283,3,FALSE),VLOOKUP(D5649,'Routes and Directions'!$A$2:$D$283,4,FALSE))</f>
        <v>EB</v>
      </c>
      <c r="G5649" s="646" t="s">
        <v>118</v>
      </c>
      <c r="H5649" s="646">
        <v>19.100000000000001</v>
      </c>
      <c r="I5649" s="646">
        <v>20.329999999999998</v>
      </c>
      <c r="K5649" s="646">
        <v>78.191000000000003</v>
      </c>
      <c r="L5649" s="646">
        <v>79.421000000000006</v>
      </c>
      <c r="M5649" s="646" t="s">
        <v>118</v>
      </c>
      <c r="N5649" s="657" t="s">
        <v>115</v>
      </c>
      <c r="O5649" s="646" t="s">
        <v>658</v>
      </c>
    </row>
    <row r="5650" spans="1:15">
      <c r="A5650" s="647">
        <v>5649</v>
      </c>
      <c r="B5650" s="647">
        <v>15780</v>
      </c>
      <c r="C5650" s="646" t="s">
        <v>220</v>
      </c>
      <c r="D5650" s="646">
        <v>168</v>
      </c>
      <c r="F5650" s="654" t="str">
        <f>IF(M5650="R",VLOOKUP(D5650,'Routes and Directions'!$A$2:$D$283,3,FALSE),VLOOKUP(D5650,'Routes and Directions'!$A$2:$D$283,4,FALSE))</f>
        <v>EB</v>
      </c>
      <c r="H5650" s="646">
        <v>20.399000000000001</v>
      </c>
      <c r="I5650" s="646">
        <v>54.698999999999998</v>
      </c>
      <c r="K5650" s="646">
        <v>79.421000000000006</v>
      </c>
      <c r="L5650" s="646">
        <v>113.721</v>
      </c>
      <c r="M5650" s="646" t="s">
        <v>118</v>
      </c>
      <c r="N5650" s="657" t="s">
        <v>115</v>
      </c>
      <c r="O5650" s="646" t="s">
        <v>658</v>
      </c>
    </row>
    <row r="5651" spans="1:15">
      <c r="A5651" s="647">
        <v>5650</v>
      </c>
      <c r="B5651" s="647">
        <v>18200</v>
      </c>
      <c r="C5651" s="646" t="s">
        <v>208</v>
      </c>
      <c r="D5651" s="646">
        <v>168</v>
      </c>
      <c r="F5651" s="654" t="str">
        <f>IF(M5651="R",VLOOKUP(D5651,'Routes and Directions'!$A$2:$D$283,3,FALSE),VLOOKUP(D5651,'Routes and Directions'!$A$2:$D$283,4,FALSE))</f>
        <v>EB</v>
      </c>
      <c r="H5651" s="646">
        <v>0</v>
      </c>
      <c r="I5651" s="646">
        <v>1.45</v>
      </c>
      <c r="K5651" s="646">
        <v>113.721</v>
      </c>
      <c r="L5651" s="646">
        <v>115.17100000000001</v>
      </c>
      <c r="M5651" s="646" t="s">
        <v>118</v>
      </c>
      <c r="N5651" s="657" t="s">
        <v>115</v>
      </c>
      <c r="O5651" s="646" t="s">
        <v>658</v>
      </c>
    </row>
    <row r="5652" spans="1:15">
      <c r="A5652" s="647">
        <v>5651</v>
      </c>
      <c r="B5652" s="647">
        <v>660</v>
      </c>
      <c r="C5652" s="646" t="s">
        <v>197</v>
      </c>
      <c r="D5652" s="646">
        <v>168</v>
      </c>
      <c r="F5652" s="654" t="str">
        <f>IF(M5652="R",VLOOKUP(D5652,'Routes and Directions'!$A$2:$D$283,3,FALSE),VLOOKUP(D5652,'Routes and Directions'!$A$2:$D$283,4,FALSE))</f>
        <v>WB</v>
      </c>
      <c r="H5652" s="646">
        <v>9.0020000000000007</v>
      </c>
      <c r="I5652" s="646">
        <v>21.552</v>
      </c>
      <c r="K5652" s="646">
        <v>0</v>
      </c>
      <c r="L5652" s="646">
        <v>12.55</v>
      </c>
      <c r="M5652" s="646" t="s">
        <v>121</v>
      </c>
      <c r="N5652" s="657" t="s">
        <v>115</v>
      </c>
      <c r="O5652" s="646" t="s">
        <v>659</v>
      </c>
    </row>
    <row r="5653" spans="1:15">
      <c r="A5653" s="647">
        <v>5652</v>
      </c>
      <c r="B5653" s="647">
        <v>7005</v>
      </c>
      <c r="C5653" s="646" t="s">
        <v>197</v>
      </c>
      <c r="D5653" s="646">
        <v>168</v>
      </c>
      <c r="F5653" s="654" t="str">
        <f>IF(M5653="R",VLOOKUP(D5653,'Routes and Directions'!$A$2:$D$283,3,FALSE),VLOOKUP(D5653,'Routes and Directions'!$A$2:$D$283,4,FALSE))</f>
        <v>WB</v>
      </c>
      <c r="G5653" s="646" t="s">
        <v>118</v>
      </c>
      <c r="H5653" s="646">
        <v>21.552</v>
      </c>
      <c r="I5653" s="646">
        <v>21.731999999999999</v>
      </c>
      <c r="K5653" s="646">
        <v>12.55</v>
      </c>
      <c r="L5653" s="646">
        <v>12.73</v>
      </c>
      <c r="M5653" s="646" t="s">
        <v>121</v>
      </c>
      <c r="N5653" s="657" t="s">
        <v>115</v>
      </c>
      <c r="O5653" s="646" t="s">
        <v>659</v>
      </c>
    </row>
    <row r="5654" spans="1:15">
      <c r="A5654" s="647">
        <v>5653</v>
      </c>
      <c r="B5654" s="647">
        <v>7200</v>
      </c>
      <c r="C5654" s="646" t="s">
        <v>197</v>
      </c>
      <c r="D5654" s="646">
        <v>168</v>
      </c>
      <c r="F5654" s="654" t="str">
        <f>IF(M5654="R",VLOOKUP(D5654,'Routes and Directions'!$A$2:$D$283,3,FALSE),VLOOKUP(D5654,'Routes and Directions'!$A$2:$D$283,4,FALSE))</f>
        <v>WB</v>
      </c>
      <c r="H5654" s="646">
        <v>21.731999999999999</v>
      </c>
      <c r="I5654" s="646">
        <v>22.5</v>
      </c>
      <c r="K5654" s="646">
        <v>12.73</v>
      </c>
      <c r="L5654" s="646">
        <v>13.497999999999999</v>
      </c>
      <c r="M5654" s="646" t="s">
        <v>121</v>
      </c>
      <c r="N5654" s="657" t="s">
        <v>115</v>
      </c>
      <c r="O5654" s="646" t="s">
        <v>659</v>
      </c>
    </row>
    <row r="5655" spans="1:15">
      <c r="A5655" s="647">
        <v>5654</v>
      </c>
      <c r="B5655" s="647">
        <v>7330</v>
      </c>
      <c r="C5655" s="646" t="s">
        <v>197</v>
      </c>
      <c r="D5655" s="646">
        <v>168</v>
      </c>
      <c r="F5655" s="654" t="str">
        <f>IF(M5655="R",VLOOKUP(D5655,'Routes and Directions'!$A$2:$D$283,3,FALSE),VLOOKUP(D5655,'Routes and Directions'!$A$2:$D$283,4,FALSE))</f>
        <v>WB</v>
      </c>
      <c r="G5655" s="646" t="s">
        <v>122</v>
      </c>
      <c r="H5655" s="646">
        <v>22.6</v>
      </c>
      <c r="I5655" s="646">
        <v>26</v>
      </c>
      <c r="K5655" s="646">
        <v>13.497999999999999</v>
      </c>
      <c r="L5655" s="646">
        <v>16.898</v>
      </c>
      <c r="M5655" s="646" t="s">
        <v>121</v>
      </c>
      <c r="N5655" s="657" t="s">
        <v>115</v>
      </c>
      <c r="O5655" s="646" t="s">
        <v>659</v>
      </c>
    </row>
    <row r="5656" spans="1:15">
      <c r="A5656" s="647">
        <v>5655</v>
      </c>
      <c r="B5656" s="647">
        <v>7615</v>
      </c>
      <c r="C5656" s="646" t="s">
        <v>197</v>
      </c>
      <c r="D5656" s="646">
        <v>168</v>
      </c>
      <c r="F5656" s="654" t="str">
        <f>IF(M5656="R",VLOOKUP(D5656,'Routes and Directions'!$A$2:$D$283,3,FALSE),VLOOKUP(D5656,'Routes and Directions'!$A$2:$D$283,4,FALSE))</f>
        <v>WB</v>
      </c>
      <c r="G5656" s="646" t="s">
        <v>118</v>
      </c>
      <c r="H5656" s="646">
        <v>26</v>
      </c>
      <c r="I5656" s="646">
        <v>26.305</v>
      </c>
      <c r="K5656" s="646">
        <v>16.898</v>
      </c>
      <c r="L5656" s="646">
        <v>17.202999999999999</v>
      </c>
      <c r="M5656" s="646" t="s">
        <v>121</v>
      </c>
      <c r="N5656" s="657" t="s">
        <v>115</v>
      </c>
      <c r="O5656" s="646" t="s">
        <v>659</v>
      </c>
    </row>
    <row r="5657" spans="1:15">
      <c r="A5657" s="647">
        <v>5656</v>
      </c>
      <c r="B5657" s="647">
        <v>7650</v>
      </c>
      <c r="C5657" s="646" t="s">
        <v>197</v>
      </c>
      <c r="D5657" s="646">
        <v>168</v>
      </c>
      <c r="F5657" s="654" t="str">
        <f>IF(M5657="R",VLOOKUP(D5657,'Routes and Directions'!$A$2:$D$283,3,FALSE),VLOOKUP(D5657,'Routes and Directions'!$A$2:$D$283,4,FALSE))</f>
        <v>WB</v>
      </c>
      <c r="G5657" s="646" t="s">
        <v>122</v>
      </c>
      <c r="H5657" s="646">
        <v>26.305</v>
      </c>
      <c r="I5657" s="646">
        <v>28.509</v>
      </c>
      <c r="K5657" s="646">
        <v>17.202999999999999</v>
      </c>
      <c r="L5657" s="646">
        <v>19.407</v>
      </c>
      <c r="M5657" s="646" t="s">
        <v>121</v>
      </c>
      <c r="N5657" s="657" t="s">
        <v>115</v>
      </c>
      <c r="O5657" s="646" t="s">
        <v>659</v>
      </c>
    </row>
    <row r="5658" spans="1:15">
      <c r="A5658" s="647">
        <v>5657</v>
      </c>
      <c r="B5658" s="647">
        <v>7810</v>
      </c>
      <c r="C5658" s="646" t="s">
        <v>197</v>
      </c>
      <c r="D5658" s="646">
        <v>168</v>
      </c>
      <c r="F5658" s="654" t="str">
        <f>IF(M5658="R",VLOOKUP(D5658,'Routes and Directions'!$A$2:$D$283,3,FALSE),VLOOKUP(D5658,'Routes and Directions'!$A$2:$D$283,4,FALSE))</f>
        <v>WB</v>
      </c>
      <c r="G5658" s="646" t="s">
        <v>118</v>
      </c>
      <c r="H5658" s="646">
        <v>28.509</v>
      </c>
      <c r="I5658" s="646">
        <v>28.9</v>
      </c>
      <c r="K5658" s="646">
        <v>19.407</v>
      </c>
      <c r="L5658" s="646">
        <v>19.797999999999998</v>
      </c>
      <c r="M5658" s="646" t="s">
        <v>121</v>
      </c>
      <c r="N5658" s="657" t="s">
        <v>115</v>
      </c>
      <c r="O5658" s="646" t="s">
        <v>659</v>
      </c>
    </row>
    <row r="5659" spans="1:15">
      <c r="A5659" s="647">
        <v>5658</v>
      </c>
      <c r="B5659" s="647">
        <v>7820</v>
      </c>
      <c r="C5659" s="646" t="s">
        <v>197</v>
      </c>
      <c r="D5659" s="646">
        <v>168</v>
      </c>
      <c r="F5659" s="654" t="str">
        <f>IF(M5659="R",VLOOKUP(D5659,'Routes and Directions'!$A$2:$D$283,3,FALSE),VLOOKUP(D5659,'Routes and Directions'!$A$2:$D$283,4,FALSE))</f>
        <v>WB</v>
      </c>
      <c r="G5659" s="646" t="s">
        <v>122</v>
      </c>
      <c r="H5659" s="646">
        <v>29.04</v>
      </c>
      <c r="I5659" s="646">
        <v>29.649000000000001</v>
      </c>
      <c r="K5659" s="646">
        <v>19.797999999999998</v>
      </c>
      <c r="L5659" s="646">
        <v>20.407</v>
      </c>
      <c r="M5659" s="646" t="s">
        <v>121</v>
      </c>
      <c r="N5659" s="657" t="s">
        <v>115</v>
      </c>
      <c r="O5659" s="646" t="s">
        <v>659</v>
      </c>
    </row>
    <row r="5660" spans="1:15">
      <c r="A5660" s="647">
        <v>5659</v>
      </c>
      <c r="B5660" s="647">
        <v>7956</v>
      </c>
      <c r="C5660" s="646" t="s">
        <v>197</v>
      </c>
      <c r="D5660" s="646">
        <v>168</v>
      </c>
      <c r="F5660" s="654" t="str">
        <f>IF(M5660="R",VLOOKUP(D5660,'Routes and Directions'!$A$2:$D$283,3,FALSE),VLOOKUP(D5660,'Routes and Directions'!$A$2:$D$283,4,FALSE))</f>
        <v>WB</v>
      </c>
      <c r="G5660" s="646" t="s">
        <v>118</v>
      </c>
      <c r="H5660" s="646">
        <v>29.649000000000001</v>
      </c>
      <c r="I5660" s="646">
        <v>29.68</v>
      </c>
      <c r="K5660" s="646">
        <v>20.407</v>
      </c>
      <c r="L5660" s="646">
        <v>20.437999999999999</v>
      </c>
      <c r="M5660" s="646" t="s">
        <v>121</v>
      </c>
      <c r="N5660" s="657" t="s">
        <v>115</v>
      </c>
      <c r="O5660" s="646" t="s">
        <v>659</v>
      </c>
    </row>
    <row r="5661" spans="1:15">
      <c r="A5661" s="647">
        <v>5660</v>
      </c>
      <c r="B5661" s="647">
        <v>7960</v>
      </c>
      <c r="C5661" s="646" t="s">
        <v>197</v>
      </c>
      <c r="D5661" s="646">
        <v>168</v>
      </c>
      <c r="F5661" s="654" t="str">
        <f>IF(M5661="R",VLOOKUP(D5661,'Routes and Directions'!$A$2:$D$283,3,FALSE),VLOOKUP(D5661,'Routes and Directions'!$A$2:$D$283,4,FALSE))</f>
        <v>WB</v>
      </c>
      <c r="G5661" s="646" t="s">
        <v>118</v>
      </c>
      <c r="H5661" s="646">
        <v>29.7</v>
      </c>
      <c r="I5661" s="646">
        <v>30.132999999999999</v>
      </c>
      <c r="K5661" s="646">
        <v>20.437999999999999</v>
      </c>
      <c r="L5661" s="646">
        <v>20.870999999999999</v>
      </c>
      <c r="M5661" s="646" t="s">
        <v>121</v>
      </c>
      <c r="N5661" s="657" t="s">
        <v>115</v>
      </c>
      <c r="O5661" s="646" t="s">
        <v>659</v>
      </c>
    </row>
    <row r="5662" spans="1:15">
      <c r="A5662" s="647">
        <v>5661</v>
      </c>
      <c r="B5662" s="647">
        <v>8025</v>
      </c>
      <c r="C5662" s="646" t="s">
        <v>197</v>
      </c>
      <c r="D5662" s="646">
        <v>168</v>
      </c>
      <c r="F5662" s="654" t="str">
        <f>IF(M5662="R",VLOOKUP(D5662,'Routes and Directions'!$A$2:$D$283,3,FALSE),VLOOKUP(D5662,'Routes and Directions'!$A$2:$D$283,4,FALSE))</f>
        <v>WB</v>
      </c>
      <c r="G5662" s="646" t="s">
        <v>122</v>
      </c>
      <c r="H5662" s="646">
        <v>30.132999999999999</v>
      </c>
      <c r="I5662" s="646">
        <v>32.869999999999997</v>
      </c>
      <c r="K5662" s="646">
        <v>20.870999999999999</v>
      </c>
      <c r="L5662" s="646">
        <v>23.608000000000001</v>
      </c>
      <c r="M5662" s="646" t="s">
        <v>121</v>
      </c>
      <c r="N5662" s="657" t="s">
        <v>115</v>
      </c>
      <c r="O5662" s="646" t="s">
        <v>659</v>
      </c>
    </row>
    <row r="5663" spans="1:15">
      <c r="A5663" s="647">
        <v>5662</v>
      </c>
      <c r="B5663" s="647">
        <v>8410</v>
      </c>
      <c r="C5663" s="646" t="s">
        <v>197</v>
      </c>
      <c r="D5663" s="646">
        <v>168</v>
      </c>
      <c r="F5663" s="654" t="str">
        <f>IF(M5663="R",VLOOKUP(D5663,'Routes and Directions'!$A$2:$D$283,3,FALSE),VLOOKUP(D5663,'Routes and Directions'!$A$2:$D$283,4,FALSE))</f>
        <v>WB</v>
      </c>
      <c r="G5663" s="646" t="s">
        <v>121</v>
      </c>
      <c r="H5663" s="646">
        <v>27.367999999999999</v>
      </c>
      <c r="I5663" s="646">
        <v>28.128</v>
      </c>
      <c r="K5663" s="646">
        <v>23.608000000000001</v>
      </c>
      <c r="L5663" s="646">
        <v>24.367999999999999</v>
      </c>
      <c r="M5663" s="646" t="s">
        <v>121</v>
      </c>
      <c r="N5663" s="657" t="s">
        <v>115</v>
      </c>
      <c r="O5663" s="646" t="s">
        <v>659</v>
      </c>
    </row>
    <row r="5664" spans="1:15">
      <c r="A5664" s="647">
        <v>5663</v>
      </c>
      <c r="B5664" s="647">
        <v>8410</v>
      </c>
      <c r="C5664" s="646" t="s">
        <v>197</v>
      </c>
      <c r="D5664" s="646">
        <v>168</v>
      </c>
      <c r="F5664" s="654" t="str">
        <f>IF(M5664="R",VLOOKUP(D5664,'Routes and Directions'!$A$2:$D$283,3,FALSE),VLOOKUP(D5664,'Routes and Directions'!$A$2:$D$283,4,FALSE))</f>
        <v>WB</v>
      </c>
      <c r="G5664" s="646" t="s">
        <v>121</v>
      </c>
      <c r="H5664" s="646">
        <v>28.128</v>
      </c>
      <c r="I5664" s="646">
        <v>32.869999999999997</v>
      </c>
      <c r="K5664" s="646">
        <v>24.367999999999999</v>
      </c>
      <c r="L5664" s="646">
        <v>29.11</v>
      </c>
      <c r="M5664" s="646" t="s">
        <v>121</v>
      </c>
      <c r="N5664" s="657" t="s">
        <v>123</v>
      </c>
      <c r="O5664" s="646" t="s">
        <v>659</v>
      </c>
    </row>
    <row r="5665" spans="1:15">
      <c r="A5665" s="647">
        <v>5664</v>
      </c>
      <c r="B5665" s="647">
        <v>8740</v>
      </c>
      <c r="C5665" s="646" t="s">
        <v>197</v>
      </c>
      <c r="D5665" s="646">
        <v>168</v>
      </c>
      <c r="F5665" s="654" t="str">
        <f>IF(M5665="R",VLOOKUP(D5665,'Routes and Directions'!$A$2:$D$283,3,FALSE),VLOOKUP(D5665,'Routes and Directions'!$A$2:$D$283,4,FALSE))</f>
        <v>WB</v>
      </c>
      <c r="G5665" s="646" t="s">
        <v>118</v>
      </c>
      <c r="H5665" s="650">
        <v>32.869999999999997</v>
      </c>
      <c r="I5665" s="650">
        <v>36.341000000000001</v>
      </c>
      <c r="K5665" s="646">
        <v>29.11</v>
      </c>
      <c r="L5665" s="646">
        <v>32.581000000000003</v>
      </c>
      <c r="M5665" s="646" t="s">
        <v>121</v>
      </c>
      <c r="N5665" s="657" t="s">
        <v>123</v>
      </c>
      <c r="O5665" s="646" t="s">
        <v>659</v>
      </c>
    </row>
    <row r="5666" spans="1:15">
      <c r="A5666" s="647">
        <v>5665</v>
      </c>
      <c r="B5666" s="647">
        <v>9206</v>
      </c>
      <c r="C5666" s="646" t="s">
        <v>197</v>
      </c>
      <c r="D5666" s="646">
        <v>168</v>
      </c>
      <c r="F5666" s="654" t="str">
        <f>IF(M5666="R",VLOOKUP(D5666,'Routes and Directions'!$A$2:$D$283,3,FALSE),VLOOKUP(D5666,'Routes and Directions'!$A$2:$D$283,4,FALSE))</f>
        <v>WB</v>
      </c>
      <c r="H5666" s="650">
        <v>39.323</v>
      </c>
      <c r="I5666" s="650">
        <v>42.83</v>
      </c>
      <c r="K5666" s="646">
        <v>32.581000000000003</v>
      </c>
      <c r="L5666" s="646">
        <v>36.088000000000001</v>
      </c>
      <c r="M5666" s="646" t="s">
        <v>121</v>
      </c>
      <c r="N5666" s="657" t="s">
        <v>115</v>
      </c>
      <c r="O5666" s="646" t="s">
        <v>659</v>
      </c>
    </row>
    <row r="5667" spans="1:15">
      <c r="A5667" s="647">
        <v>5666</v>
      </c>
      <c r="B5667" s="647">
        <v>9500</v>
      </c>
      <c r="C5667" s="646" t="s">
        <v>197</v>
      </c>
      <c r="D5667" s="646">
        <v>168</v>
      </c>
      <c r="F5667" s="654" t="str">
        <f>IF(M5667="R",VLOOKUP(D5667,'Routes and Directions'!$A$2:$D$283,3,FALSE),VLOOKUP(D5667,'Routes and Directions'!$A$2:$D$283,4,FALSE))</f>
        <v>WB</v>
      </c>
      <c r="G5667" s="646" t="s">
        <v>118</v>
      </c>
      <c r="H5667" s="646">
        <v>42.83</v>
      </c>
      <c r="I5667" s="646">
        <v>43.350999999999999</v>
      </c>
      <c r="K5667" s="646">
        <v>36.088000000000001</v>
      </c>
      <c r="L5667" s="646">
        <v>36.609000000000002</v>
      </c>
      <c r="M5667" s="646" t="s">
        <v>121</v>
      </c>
      <c r="N5667" s="657" t="s">
        <v>115</v>
      </c>
      <c r="O5667" s="646" t="s">
        <v>659</v>
      </c>
    </row>
    <row r="5668" spans="1:15">
      <c r="A5668" s="647">
        <v>5667</v>
      </c>
      <c r="B5668" s="647">
        <v>9900</v>
      </c>
      <c r="C5668" s="646" t="s">
        <v>197</v>
      </c>
      <c r="D5668" s="646">
        <v>168</v>
      </c>
      <c r="F5668" s="654" t="str">
        <f>IF(M5668="R",VLOOKUP(D5668,'Routes and Directions'!$A$2:$D$283,3,FALSE),VLOOKUP(D5668,'Routes and Directions'!$A$2:$D$283,4,FALSE))</f>
        <v>WB</v>
      </c>
      <c r="H5668" s="646">
        <v>43.375999999999998</v>
      </c>
      <c r="I5668" s="646">
        <v>65.932000000000002</v>
      </c>
      <c r="K5668" s="646">
        <v>36.609000000000002</v>
      </c>
      <c r="L5668" s="646">
        <v>59.164999999999999</v>
      </c>
      <c r="M5668" s="646" t="s">
        <v>121</v>
      </c>
      <c r="N5668" s="657" t="s">
        <v>115</v>
      </c>
      <c r="O5668" s="646" t="s">
        <v>659</v>
      </c>
    </row>
    <row r="5669" spans="1:15">
      <c r="A5669" s="647">
        <v>5668</v>
      </c>
      <c r="B5669" s="647">
        <v>11400</v>
      </c>
      <c r="C5669" s="646" t="s">
        <v>220</v>
      </c>
      <c r="D5669" s="646">
        <v>168</v>
      </c>
      <c r="F5669" s="654" t="str">
        <f>IF(M5669="R",VLOOKUP(D5669,'Routes and Directions'!$A$2:$D$283,3,FALSE),VLOOKUP(D5669,'Routes and Directions'!$A$2:$D$283,4,FALSE))</f>
        <v>WB</v>
      </c>
      <c r="G5669" s="646" t="s">
        <v>118</v>
      </c>
      <c r="H5669" s="646">
        <v>0</v>
      </c>
      <c r="I5669" s="646">
        <v>14.178000000000001</v>
      </c>
      <c r="K5669" s="646">
        <v>59.164999999999999</v>
      </c>
      <c r="L5669" s="646">
        <v>73.343000000000004</v>
      </c>
      <c r="M5669" s="646" t="s">
        <v>121</v>
      </c>
      <c r="N5669" s="657" t="s">
        <v>115</v>
      </c>
      <c r="O5669" s="646" t="s">
        <v>659</v>
      </c>
    </row>
    <row r="5670" spans="1:15">
      <c r="A5670" s="647">
        <v>5669</v>
      </c>
      <c r="B5670" s="647">
        <v>13300</v>
      </c>
      <c r="C5670" s="646" t="s">
        <v>220</v>
      </c>
      <c r="D5670" s="646">
        <v>168</v>
      </c>
      <c r="F5670" s="654" t="str">
        <f>IF(M5670="R",VLOOKUP(D5670,'Routes and Directions'!$A$2:$D$283,3,FALSE),VLOOKUP(D5670,'Routes and Directions'!$A$2:$D$283,4,FALSE))</f>
        <v>WB</v>
      </c>
      <c r="H5670" s="646">
        <v>14.242000000000001</v>
      </c>
      <c r="I5670" s="646">
        <v>17.808</v>
      </c>
      <c r="K5670" s="646">
        <v>73.343000000000004</v>
      </c>
      <c r="L5670" s="646">
        <v>76.909000000000006</v>
      </c>
      <c r="M5670" s="646" t="s">
        <v>121</v>
      </c>
      <c r="N5670" s="657" t="s">
        <v>115</v>
      </c>
      <c r="O5670" s="646" t="s">
        <v>659</v>
      </c>
    </row>
    <row r="5671" spans="1:15">
      <c r="A5671" s="647">
        <v>5670</v>
      </c>
      <c r="B5671" s="647">
        <v>13300</v>
      </c>
      <c r="C5671" s="646" t="s">
        <v>220</v>
      </c>
      <c r="D5671" s="646">
        <v>168</v>
      </c>
      <c r="F5671" s="654" t="str">
        <f>IF(M5671="R",VLOOKUP(D5671,'Routes and Directions'!$A$2:$D$283,3,FALSE),VLOOKUP(D5671,'Routes and Directions'!$A$2:$D$283,4,FALSE))</f>
        <v>WB</v>
      </c>
      <c r="H5671" s="646">
        <v>17.808</v>
      </c>
      <c r="I5671" s="646">
        <v>18.309999999999999</v>
      </c>
      <c r="K5671" s="646">
        <v>76.909000000000006</v>
      </c>
      <c r="L5671" s="646">
        <v>77.411000000000001</v>
      </c>
      <c r="M5671" s="646" t="s">
        <v>121</v>
      </c>
      <c r="N5671" s="657" t="s">
        <v>123</v>
      </c>
      <c r="O5671" s="646" t="s">
        <v>659</v>
      </c>
    </row>
    <row r="5672" spans="1:15">
      <c r="A5672" s="647">
        <v>5671</v>
      </c>
      <c r="B5672" s="647">
        <v>14800</v>
      </c>
      <c r="C5672" s="646" t="s">
        <v>220</v>
      </c>
      <c r="D5672" s="646">
        <v>168</v>
      </c>
      <c r="F5672" s="654" t="str">
        <f>IF(M5672="R",VLOOKUP(D5672,'Routes and Directions'!$A$2:$D$283,3,FALSE),VLOOKUP(D5672,'Routes and Directions'!$A$2:$D$283,4,FALSE))</f>
        <v>WB</v>
      </c>
      <c r="H5672" s="646">
        <v>18.32</v>
      </c>
      <c r="I5672" s="646">
        <v>19.100000000000001</v>
      </c>
      <c r="K5672" s="646">
        <v>77.411000000000001</v>
      </c>
      <c r="L5672" s="646">
        <v>78.191000000000003</v>
      </c>
      <c r="M5672" s="646" t="s">
        <v>121</v>
      </c>
      <c r="N5672" s="657" t="s">
        <v>115</v>
      </c>
      <c r="O5672" s="646" t="s">
        <v>659</v>
      </c>
    </row>
    <row r="5673" spans="1:15">
      <c r="A5673" s="647">
        <v>5672</v>
      </c>
      <c r="B5673" s="647">
        <v>15450</v>
      </c>
      <c r="C5673" s="646" t="s">
        <v>220</v>
      </c>
      <c r="D5673" s="646">
        <v>168</v>
      </c>
      <c r="F5673" s="654" t="str">
        <f>IF(M5673="R",VLOOKUP(D5673,'Routes and Directions'!$A$2:$D$283,3,FALSE),VLOOKUP(D5673,'Routes and Directions'!$A$2:$D$283,4,FALSE))</f>
        <v>WB</v>
      </c>
      <c r="G5673" s="646" t="s">
        <v>118</v>
      </c>
      <c r="H5673" s="646">
        <v>19.100000000000001</v>
      </c>
      <c r="I5673" s="646">
        <v>20.329999999999998</v>
      </c>
      <c r="K5673" s="646">
        <v>78.191000000000003</v>
      </c>
      <c r="L5673" s="646">
        <v>79.421000000000006</v>
      </c>
      <c r="M5673" s="646" t="s">
        <v>121</v>
      </c>
      <c r="N5673" s="657" t="s">
        <v>115</v>
      </c>
      <c r="O5673" s="646" t="s">
        <v>659</v>
      </c>
    </row>
    <row r="5674" spans="1:15">
      <c r="A5674" s="647">
        <v>5673</v>
      </c>
      <c r="B5674" s="647">
        <v>15780</v>
      </c>
      <c r="C5674" s="646" t="s">
        <v>220</v>
      </c>
      <c r="D5674" s="646">
        <v>168</v>
      </c>
      <c r="F5674" s="654" t="str">
        <f>IF(M5674="R",VLOOKUP(D5674,'Routes and Directions'!$A$2:$D$283,3,FALSE),VLOOKUP(D5674,'Routes and Directions'!$A$2:$D$283,4,FALSE))</f>
        <v>WB</v>
      </c>
      <c r="H5674" s="646">
        <v>20.399000000000001</v>
      </c>
      <c r="I5674" s="646">
        <v>54.698999999999998</v>
      </c>
      <c r="K5674" s="646">
        <v>79.421000000000006</v>
      </c>
      <c r="L5674" s="646">
        <v>113.721</v>
      </c>
      <c r="M5674" s="646" t="s">
        <v>121</v>
      </c>
      <c r="N5674" s="657" t="s">
        <v>115</v>
      </c>
      <c r="O5674" s="646" t="s">
        <v>659</v>
      </c>
    </row>
    <row r="5675" spans="1:15">
      <c r="A5675" s="647">
        <v>5674</v>
      </c>
      <c r="B5675" s="647">
        <v>18200</v>
      </c>
      <c r="C5675" s="646" t="s">
        <v>208</v>
      </c>
      <c r="D5675" s="646">
        <v>168</v>
      </c>
      <c r="F5675" s="654" t="str">
        <f>IF(M5675="R",VLOOKUP(D5675,'Routes and Directions'!$A$2:$D$283,3,FALSE),VLOOKUP(D5675,'Routes and Directions'!$A$2:$D$283,4,FALSE))</f>
        <v>WB</v>
      </c>
      <c r="H5675" s="646">
        <v>0</v>
      </c>
      <c r="I5675" s="646">
        <v>1.45</v>
      </c>
      <c r="K5675" s="646">
        <v>113.721</v>
      </c>
      <c r="L5675" s="646">
        <v>115.17100000000001</v>
      </c>
      <c r="M5675" s="646" t="s">
        <v>121</v>
      </c>
      <c r="N5675" s="657" t="s">
        <v>115</v>
      </c>
      <c r="O5675" s="646" t="s">
        <v>659</v>
      </c>
    </row>
    <row r="5676" spans="1:15">
      <c r="A5676" s="647">
        <v>5675</v>
      </c>
      <c r="B5676" s="647">
        <v>100</v>
      </c>
      <c r="C5676" s="646" t="s">
        <v>173</v>
      </c>
      <c r="D5676" s="646">
        <v>169</v>
      </c>
      <c r="F5676" s="654" t="str">
        <f>IF(M5676="R",VLOOKUP(D5676,'Routes and Directions'!$A$2:$D$283,3,FALSE),VLOOKUP(D5676,'Routes and Directions'!$A$2:$D$283,4,FALSE))</f>
        <v>EB</v>
      </c>
      <c r="G5676" s="646" t="s">
        <v>118</v>
      </c>
      <c r="H5676" s="646">
        <v>0</v>
      </c>
      <c r="I5676" s="646">
        <v>0.248</v>
      </c>
      <c r="K5676" s="646">
        <v>0</v>
      </c>
      <c r="L5676" s="646">
        <v>0.248</v>
      </c>
      <c r="M5676" s="646" t="s">
        <v>118</v>
      </c>
      <c r="N5676" s="657" t="s">
        <v>115</v>
      </c>
      <c r="O5676" s="646" t="s">
        <v>660</v>
      </c>
    </row>
    <row r="5677" spans="1:15">
      <c r="A5677" s="647">
        <v>5676</v>
      </c>
      <c r="B5677" s="647">
        <v>500</v>
      </c>
      <c r="C5677" s="646" t="s">
        <v>173</v>
      </c>
      <c r="D5677" s="646">
        <v>169</v>
      </c>
      <c r="F5677" s="654" t="str">
        <f>IF(M5677="R",VLOOKUP(D5677,'Routes and Directions'!$A$2:$D$283,3,FALSE),VLOOKUP(D5677,'Routes and Directions'!$A$2:$D$283,4,FALSE))</f>
        <v>EB</v>
      </c>
      <c r="H5677" s="646">
        <v>0.54200000000000004</v>
      </c>
      <c r="I5677" s="646">
        <v>3.5209999999999999</v>
      </c>
      <c r="K5677" s="646">
        <v>0.248</v>
      </c>
      <c r="L5677" s="646">
        <v>3.2269999999999999</v>
      </c>
      <c r="M5677" s="646" t="s">
        <v>118</v>
      </c>
      <c r="N5677" s="657" t="s">
        <v>115</v>
      </c>
      <c r="O5677" s="646" t="s">
        <v>660</v>
      </c>
    </row>
    <row r="5678" spans="1:15">
      <c r="A5678" s="647">
        <v>5677</v>
      </c>
      <c r="B5678" s="647">
        <v>1700</v>
      </c>
      <c r="C5678" s="646" t="s">
        <v>162</v>
      </c>
      <c r="D5678" s="646">
        <v>169</v>
      </c>
      <c r="F5678" s="654" t="str">
        <f>IF(M5678="R",VLOOKUP(D5678,'Routes and Directions'!$A$2:$D$283,3,FALSE),VLOOKUP(D5678,'Routes and Directions'!$A$2:$D$283,4,FALSE))</f>
        <v>EB</v>
      </c>
      <c r="H5678" s="646">
        <v>13.2</v>
      </c>
      <c r="I5678" s="646">
        <v>33.840000000000003</v>
      </c>
      <c r="K5678" s="646">
        <v>3.2269999999999999</v>
      </c>
      <c r="L5678" s="646">
        <v>23.867000000000001</v>
      </c>
      <c r="M5678" s="646" t="s">
        <v>118</v>
      </c>
      <c r="N5678" s="657" t="s">
        <v>115</v>
      </c>
      <c r="O5678" s="646" t="s">
        <v>660</v>
      </c>
    </row>
    <row r="5679" spans="1:15">
      <c r="A5679" s="647">
        <v>5678</v>
      </c>
      <c r="B5679" s="647">
        <v>100</v>
      </c>
      <c r="C5679" s="646" t="s">
        <v>173</v>
      </c>
      <c r="D5679" s="646">
        <v>169</v>
      </c>
      <c r="F5679" s="654" t="str">
        <f>IF(M5679="R",VLOOKUP(D5679,'Routes and Directions'!$A$2:$D$283,3,FALSE),VLOOKUP(D5679,'Routes and Directions'!$A$2:$D$283,4,FALSE))</f>
        <v>WB</v>
      </c>
      <c r="G5679" s="646" t="s">
        <v>118</v>
      </c>
      <c r="H5679" s="646">
        <v>0</v>
      </c>
      <c r="I5679" s="646">
        <v>0.248</v>
      </c>
      <c r="K5679" s="646">
        <v>0</v>
      </c>
      <c r="L5679" s="646">
        <v>0.248</v>
      </c>
      <c r="M5679" s="646" t="s">
        <v>121</v>
      </c>
      <c r="N5679" s="657" t="s">
        <v>115</v>
      </c>
      <c r="O5679" s="646" t="s">
        <v>661</v>
      </c>
    </row>
    <row r="5680" spans="1:15">
      <c r="A5680" s="647">
        <v>5679</v>
      </c>
      <c r="B5680" s="647">
        <v>500</v>
      </c>
      <c r="C5680" s="646" t="s">
        <v>173</v>
      </c>
      <c r="D5680" s="646">
        <v>169</v>
      </c>
      <c r="F5680" s="654" t="str">
        <f>IF(M5680="R",VLOOKUP(D5680,'Routes and Directions'!$A$2:$D$283,3,FALSE),VLOOKUP(D5680,'Routes and Directions'!$A$2:$D$283,4,FALSE))</f>
        <v>WB</v>
      </c>
      <c r="H5680" s="646">
        <v>0.54200000000000004</v>
      </c>
      <c r="I5680" s="646">
        <v>3.5209999999999999</v>
      </c>
      <c r="K5680" s="646">
        <v>0.248</v>
      </c>
      <c r="L5680" s="646">
        <v>3.2269999999999999</v>
      </c>
      <c r="M5680" s="646" t="s">
        <v>121</v>
      </c>
      <c r="N5680" s="657" t="s">
        <v>115</v>
      </c>
      <c r="O5680" s="646" t="s">
        <v>661</v>
      </c>
    </row>
    <row r="5681" spans="1:15">
      <c r="A5681" s="647">
        <v>5680</v>
      </c>
      <c r="B5681" s="647">
        <v>1700</v>
      </c>
      <c r="C5681" s="646" t="s">
        <v>162</v>
      </c>
      <c r="D5681" s="646">
        <v>169</v>
      </c>
      <c r="F5681" s="654" t="str">
        <f>IF(M5681="R",VLOOKUP(D5681,'Routes and Directions'!$A$2:$D$283,3,FALSE),VLOOKUP(D5681,'Routes and Directions'!$A$2:$D$283,4,FALSE))</f>
        <v>WB</v>
      </c>
      <c r="H5681" s="646">
        <v>13.2</v>
      </c>
      <c r="I5681" s="646">
        <v>33.840000000000003</v>
      </c>
      <c r="K5681" s="646">
        <v>3.2269999999999999</v>
      </c>
      <c r="L5681" s="646">
        <v>23.867000000000001</v>
      </c>
      <c r="M5681" s="646" t="s">
        <v>121</v>
      </c>
      <c r="N5681" s="657" t="s">
        <v>115</v>
      </c>
      <c r="O5681" s="646" t="s">
        <v>661</v>
      </c>
    </row>
    <row r="5682" spans="1:15">
      <c r="A5682" s="647">
        <v>5681</v>
      </c>
      <c r="B5682" s="647">
        <v>1400</v>
      </c>
      <c r="C5682" s="646" t="s">
        <v>203</v>
      </c>
      <c r="D5682" s="646">
        <v>170</v>
      </c>
      <c r="F5682" s="654" t="str">
        <f>IF(M5682="R",VLOOKUP(D5682,'Routes and Directions'!$A$2:$D$283,3,FALSE),VLOOKUP(D5682,'Routes and Directions'!$A$2:$D$283,4,FALSE))</f>
        <v>NB</v>
      </c>
      <c r="H5682" s="646">
        <v>9.1</v>
      </c>
      <c r="I5682" s="646">
        <v>9.1189999999999998</v>
      </c>
      <c r="K5682" s="646">
        <v>0</v>
      </c>
      <c r="L5682" s="646">
        <v>1.9E-2</v>
      </c>
      <c r="M5682" s="646" t="s">
        <v>118</v>
      </c>
      <c r="N5682" s="657" t="s">
        <v>115</v>
      </c>
      <c r="O5682" s="646" t="s">
        <v>662</v>
      </c>
    </row>
    <row r="5683" spans="1:15">
      <c r="A5683" s="647">
        <v>5682</v>
      </c>
      <c r="B5683" s="647">
        <v>1400</v>
      </c>
      <c r="C5683" s="646" t="s">
        <v>203</v>
      </c>
      <c r="D5683" s="646">
        <v>170</v>
      </c>
      <c r="F5683" s="654" t="str">
        <f>IF(M5683="R",VLOOKUP(D5683,'Routes and Directions'!$A$2:$D$283,3,FALSE),VLOOKUP(D5683,'Routes and Directions'!$A$2:$D$283,4,FALSE))</f>
        <v>NB</v>
      </c>
      <c r="H5683" s="646">
        <v>9.1189999999999998</v>
      </c>
      <c r="I5683" s="646">
        <v>9.61</v>
      </c>
      <c r="K5683" s="646">
        <v>1.9E-2</v>
      </c>
      <c r="L5683" s="646">
        <v>0.51</v>
      </c>
      <c r="M5683" s="646" t="s">
        <v>118</v>
      </c>
      <c r="N5683" s="657" t="s">
        <v>123</v>
      </c>
      <c r="O5683" s="646" t="s">
        <v>662</v>
      </c>
    </row>
    <row r="5684" spans="1:15">
      <c r="A5684" s="647">
        <v>5683</v>
      </c>
      <c r="B5684" s="647">
        <v>1400</v>
      </c>
      <c r="C5684" s="646" t="s">
        <v>203</v>
      </c>
      <c r="D5684" s="646">
        <v>170</v>
      </c>
      <c r="F5684" s="654" t="str">
        <f>IF(M5684="R",VLOOKUP(D5684,'Routes and Directions'!$A$2:$D$283,3,FALSE),VLOOKUP(D5684,'Routes and Directions'!$A$2:$D$283,4,FALSE))</f>
        <v>NB</v>
      </c>
      <c r="H5684" s="646">
        <v>9.61</v>
      </c>
      <c r="I5684" s="646">
        <v>10.413</v>
      </c>
      <c r="K5684" s="646">
        <v>0.51</v>
      </c>
      <c r="L5684" s="646">
        <v>1.3129999999999999</v>
      </c>
      <c r="M5684" s="646" t="s">
        <v>118</v>
      </c>
      <c r="N5684" s="657" t="s">
        <v>115</v>
      </c>
      <c r="O5684" s="646" t="s">
        <v>662</v>
      </c>
    </row>
    <row r="5685" spans="1:15">
      <c r="A5685" s="647">
        <v>5684</v>
      </c>
      <c r="B5685" s="647">
        <v>1400</v>
      </c>
      <c r="C5685" s="646" t="s">
        <v>203</v>
      </c>
      <c r="D5685" s="646">
        <v>170</v>
      </c>
      <c r="F5685" s="654" t="str">
        <f>IF(M5685="R",VLOOKUP(D5685,'Routes and Directions'!$A$2:$D$283,3,FALSE),VLOOKUP(D5685,'Routes and Directions'!$A$2:$D$283,4,FALSE))</f>
        <v>NB</v>
      </c>
      <c r="H5685" s="646">
        <v>10.413</v>
      </c>
      <c r="I5685" s="646">
        <v>10.686</v>
      </c>
      <c r="K5685" s="646">
        <v>1.3129999999999999</v>
      </c>
      <c r="L5685" s="646">
        <v>1.5860000000000001</v>
      </c>
      <c r="M5685" s="646" t="s">
        <v>118</v>
      </c>
      <c r="N5685" s="657" t="s">
        <v>123</v>
      </c>
      <c r="O5685" s="646" t="s">
        <v>662</v>
      </c>
    </row>
    <row r="5686" spans="1:15">
      <c r="A5686" s="647">
        <v>5685</v>
      </c>
      <c r="B5686" s="647">
        <v>3500</v>
      </c>
      <c r="C5686" s="646" t="s">
        <v>203</v>
      </c>
      <c r="D5686" s="646">
        <v>170</v>
      </c>
      <c r="F5686" s="654" t="str">
        <f>IF(M5686="R",VLOOKUP(D5686,'Routes and Directions'!$A$2:$D$283,3,FALSE),VLOOKUP(D5686,'Routes and Directions'!$A$2:$D$283,4,FALSE))</f>
        <v>NB</v>
      </c>
      <c r="G5686" s="646" t="s">
        <v>118</v>
      </c>
      <c r="H5686" s="646">
        <v>14.5</v>
      </c>
      <c r="I5686" s="646">
        <v>20.550999999999998</v>
      </c>
      <c r="K5686" s="646">
        <v>1.5860000000000001</v>
      </c>
      <c r="L5686" s="646">
        <v>7.6369999999999996</v>
      </c>
      <c r="M5686" s="646" t="s">
        <v>118</v>
      </c>
      <c r="N5686" s="657" t="s">
        <v>123</v>
      </c>
      <c r="O5686" s="646" t="s">
        <v>662</v>
      </c>
    </row>
    <row r="5687" spans="1:15">
      <c r="A5687" s="647">
        <v>5686</v>
      </c>
      <c r="B5687" s="647">
        <v>1400</v>
      </c>
      <c r="C5687" s="646" t="s">
        <v>203</v>
      </c>
      <c r="D5687" s="646">
        <v>170</v>
      </c>
      <c r="F5687" s="654" t="str">
        <f>IF(M5687="R",VLOOKUP(D5687,'Routes and Directions'!$A$2:$D$283,3,FALSE),VLOOKUP(D5687,'Routes and Directions'!$A$2:$D$283,4,FALSE))</f>
        <v>SB</v>
      </c>
      <c r="H5687" s="646">
        <v>9.1</v>
      </c>
      <c r="I5687" s="646">
        <v>9.1189999999999998</v>
      </c>
      <c r="K5687" s="646">
        <v>0</v>
      </c>
      <c r="L5687" s="646">
        <v>1.9E-2</v>
      </c>
      <c r="M5687" s="646" t="s">
        <v>121</v>
      </c>
      <c r="N5687" s="657" t="s">
        <v>115</v>
      </c>
      <c r="O5687" s="646" t="s">
        <v>663</v>
      </c>
    </row>
    <row r="5688" spans="1:15">
      <c r="A5688" s="647">
        <v>5687</v>
      </c>
      <c r="B5688" s="647">
        <v>1400</v>
      </c>
      <c r="C5688" s="646" t="s">
        <v>203</v>
      </c>
      <c r="D5688" s="646">
        <v>170</v>
      </c>
      <c r="F5688" s="654" t="str">
        <f>IF(M5688="R",VLOOKUP(D5688,'Routes and Directions'!$A$2:$D$283,3,FALSE),VLOOKUP(D5688,'Routes and Directions'!$A$2:$D$283,4,FALSE))</f>
        <v>SB</v>
      </c>
      <c r="H5688" s="646">
        <v>9.1189999999999998</v>
      </c>
      <c r="I5688" s="646">
        <v>9.61</v>
      </c>
      <c r="K5688" s="646">
        <v>1.9E-2</v>
      </c>
      <c r="L5688" s="646">
        <v>0.51</v>
      </c>
      <c r="M5688" s="646" t="s">
        <v>121</v>
      </c>
      <c r="N5688" s="657" t="s">
        <v>123</v>
      </c>
      <c r="O5688" s="646" t="s">
        <v>663</v>
      </c>
    </row>
    <row r="5689" spans="1:15">
      <c r="A5689" s="647">
        <v>5688</v>
      </c>
      <c r="B5689" s="647">
        <v>1400</v>
      </c>
      <c r="C5689" s="646" t="s">
        <v>203</v>
      </c>
      <c r="D5689" s="646">
        <v>170</v>
      </c>
      <c r="F5689" s="654" t="str">
        <f>IF(M5689="R",VLOOKUP(D5689,'Routes and Directions'!$A$2:$D$283,3,FALSE),VLOOKUP(D5689,'Routes and Directions'!$A$2:$D$283,4,FALSE))</f>
        <v>SB</v>
      </c>
      <c r="H5689" s="646">
        <v>9.61</v>
      </c>
      <c r="I5689" s="646">
        <v>10.413</v>
      </c>
      <c r="K5689" s="646">
        <v>0.51</v>
      </c>
      <c r="L5689" s="646">
        <v>1.3129999999999999</v>
      </c>
      <c r="M5689" s="646" t="s">
        <v>121</v>
      </c>
      <c r="N5689" s="657" t="s">
        <v>115</v>
      </c>
      <c r="O5689" s="646" t="s">
        <v>663</v>
      </c>
    </row>
    <row r="5690" spans="1:15">
      <c r="A5690" s="647">
        <v>5689</v>
      </c>
      <c r="B5690" s="647">
        <v>1400</v>
      </c>
      <c r="C5690" s="646" t="s">
        <v>203</v>
      </c>
      <c r="D5690" s="646">
        <v>170</v>
      </c>
      <c r="F5690" s="654" t="str">
        <f>IF(M5690="R",VLOOKUP(D5690,'Routes and Directions'!$A$2:$D$283,3,FALSE),VLOOKUP(D5690,'Routes and Directions'!$A$2:$D$283,4,FALSE))</f>
        <v>SB</v>
      </c>
      <c r="H5690" s="646">
        <v>10.413</v>
      </c>
      <c r="I5690" s="646">
        <v>10.686</v>
      </c>
      <c r="K5690" s="646">
        <v>1.3129999999999999</v>
      </c>
      <c r="L5690" s="646">
        <v>1.5860000000000001</v>
      </c>
      <c r="M5690" s="646" t="s">
        <v>121</v>
      </c>
      <c r="N5690" s="657" t="s">
        <v>123</v>
      </c>
      <c r="O5690" s="646" t="s">
        <v>663</v>
      </c>
    </row>
    <row r="5691" spans="1:15">
      <c r="A5691" s="647">
        <v>5690</v>
      </c>
      <c r="B5691" s="647">
        <v>3500</v>
      </c>
      <c r="C5691" s="646" t="s">
        <v>203</v>
      </c>
      <c r="D5691" s="646">
        <v>170</v>
      </c>
      <c r="F5691" s="654" t="str">
        <f>IF(M5691="R",VLOOKUP(D5691,'Routes and Directions'!$A$2:$D$283,3,FALSE),VLOOKUP(D5691,'Routes and Directions'!$A$2:$D$283,4,FALSE))</f>
        <v>SB</v>
      </c>
      <c r="G5691" s="646" t="s">
        <v>118</v>
      </c>
      <c r="H5691" s="646">
        <v>14.5</v>
      </c>
      <c r="I5691" s="646">
        <v>20.550999999999998</v>
      </c>
      <c r="K5691" s="646">
        <v>1.5860000000000001</v>
      </c>
      <c r="L5691" s="646">
        <v>7.6369999999999996</v>
      </c>
      <c r="M5691" s="646" t="s">
        <v>121</v>
      </c>
      <c r="N5691" s="657" t="s">
        <v>123</v>
      </c>
      <c r="O5691" s="646" t="s">
        <v>663</v>
      </c>
    </row>
    <row r="5692" spans="1:15">
      <c r="A5692" s="647">
        <v>5691</v>
      </c>
      <c r="B5692" s="647">
        <v>100</v>
      </c>
      <c r="C5692" s="646" t="s">
        <v>174</v>
      </c>
      <c r="D5692" s="646">
        <v>172</v>
      </c>
      <c r="F5692" s="654" t="str">
        <f>IF(M5692="R",VLOOKUP(D5692,'Routes and Directions'!$A$2:$D$283,3,FALSE),VLOOKUP(D5692,'Routes and Directions'!$A$2:$D$283,4,FALSE))</f>
        <v>EB</v>
      </c>
      <c r="H5692" s="646">
        <v>0</v>
      </c>
      <c r="I5692" s="646">
        <v>8.9169999999999998</v>
      </c>
      <c r="K5692" s="646">
        <v>0</v>
      </c>
      <c r="L5692" s="646">
        <v>8.9169999999999998</v>
      </c>
      <c r="M5692" s="646" t="s">
        <v>118</v>
      </c>
      <c r="N5692" s="657" t="s">
        <v>115</v>
      </c>
      <c r="O5692" s="646" t="s">
        <v>664</v>
      </c>
    </row>
    <row r="5693" spans="1:15">
      <c r="A5693" s="647">
        <v>5692</v>
      </c>
      <c r="B5693" s="647">
        <v>100</v>
      </c>
      <c r="C5693" s="646" t="s">
        <v>174</v>
      </c>
      <c r="D5693" s="646">
        <v>172</v>
      </c>
      <c r="F5693" s="654" t="str">
        <f>IF(M5693="R",VLOOKUP(D5693,'Routes and Directions'!$A$2:$D$283,3,FALSE),VLOOKUP(D5693,'Routes and Directions'!$A$2:$D$283,4,FALSE))</f>
        <v>WB</v>
      </c>
      <c r="H5693" s="646">
        <v>0</v>
      </c>
      <c r="I5693" s="646">
        <v>8.9169999999999998</v>
      </c>
      <c r="K5693" s="646">
        <v>0</v>
      </c>
      <c r="L5693" s="646">
        <v>8.9169999999999998</v>
      </c>
      <c r="M5693" s="646" t="s">
        <v>121</v>
      </c>
      <c r="N5693" s="657" t="s">
        <v>115</v>
      </c>
      <c r="O5693" s="646" t="s">
        <v>665</v>
      </c>
    </row>
    <row r="5694" spans="1:15">
      <c r="A5694" s="647">
        <v>5693</v>
      </c>
      <c r="B5694" s="647">
        <v>100</v>
      </c>
      <c r="C5694" s="646" t="s">
        <v>206</v>
      </c>
      <c r="D5694" s="646">
        <v>173</v>
      </c>
      <c r="F5694" s="654" t="str">
        <f>IF(M5694="R",VLOOKUP(D5694,'Routes and Directions'!$A$2:$D$283,3,FALSE),VLOOKUP(D5694,'Routes and Directions'!$A$2:$D$283,4,FALSE))</f>
        <v>EB</v>
      </c>
      <c r="G5694" s="646" t="s">
        <v>121</v>
      </c>
      <c r="H5694" s="646">
        <v>0</v>
      </c>
      <c r="I5694" s="646">
        <v>7.7539999999999996</v>
      </c>
      <c r="K5694" s="646">
        <v>0</v>
      </c>
      <c r="L5694" s="646">
        <v>7.7539999999999996</v>
      </c>
      <c r="M5694" s="646" t="s">
        <v>118</v>
      </c>
      <c r="N5694" s="657" t="s">
        <v>115</v>
      </c>
      <c r="O5694" s="646" t="s">
        <v>666</v>
      </c>
    </row>
    <row r="5695" spans="1:15">
      <c r="A5695" s="647">
        <v>5694</v>
      </c>
      <c r="B5695" s="647">
        <v>1600</v>
      </c>
      <c r="C5695" s="646" t="s">
        <v>206</v>
      </c>
      <c r="D5695" s="646">
        <v>173</v>
      </c>
      <c r="F5695" s="654" t="str">
        <f>IF(M5695="R",VLOOKUP(D5695,'Routes and Directions'!$A$2:$D$283,3,FALSE),VLOOKUP(D5695,'Routes and Directions'!$A$2:$D$283,4,FALSE))</f>
        <v>EB</v>
      </c>
      <c r="H5695" s="646">
        <v>5.85</v>
      </c>
      <c r="I5695" s="646">
        <v>23.04</v>
      </c>
      <c r="K5695" s="646">
        <v>7.7539999999999996</v>
      </c>
      <c r="L5695" s="646">
        <v>24.943999999999999</v>
      </c>
      <c r="M5695" s="646" t="s">
        <v>118</v>
      </c>
      <c r="N5695" s="657" t="s">
        <v>115</v>
      </c>
      <c r="O5695" s="646" t="s">
        <v>666</v>
      </c>
    </row>
    <row r="5696" spans="1:15">
      <c r="A5696" s="647">
        <v>5695</v>
      </c>
      <c r="B5696" s="647">
        <v>100</v>
      </c>
      <c r="C5696" s="646" t="s">
        <v>206</v>
      </c>
      <c r="D5696" s="646">
        <v>173</v>
      </c>
      <c r="F5696" s="654" t="str">
        <f>IF(M5696="R",VLOOKUP(D5696,'Routes and Directions'!$A$2:$D$283,3,FALSE),VLOOKUP(D5696,'Routes and Directions'!$A$2:$D$283,4,FALSE))</f>
        <v>WB</v>
      </c>
      <c r="G5696" s="646" t="s">
        <v>121</v>
      </c>
      <c r="H5696" s="646">
        <v>0</v>
      </c>
      <c r="I5696" s="646">
        <v>7.7539999999999996</v>
      </c>
      <c r="K5696" s="646">
        <v>0</v>
      </c>
      <c r="L5696" s="646">
        <v>7.7539999999999996</v>
      </c>
      <c r="M5696" s="646" t="s">
        <v>121</v>
      </c>
      <c r="N5696" s="657" t="s">
        <v>115</v>
      </c>
      <c r="O5696" s="646" t="s">
        <v>667</v>
      </c>
    </row>
    <row r="5697" spans="1:15">
      <c r="A5697" s="647">
        <v>5696</v>
      </c>
      <c r="B5697" s="647">
        <v>1600</v>
      </c>
      <c r="C5697" s="646" t="s">
        <v>206</v>
      </c>
      <c r="D5697" s="646">
        <v>173</v>
      </c>
      <c r="F5697" s="654" t="str">
        <f>IF(M5697="R",VLOOKUP(D5697,'Routes and Directions'!$A$2:$D$283,3,FALSE),VLOOKUP(D5697,'Routes and Directions'!$A$2:$D$283,4,FALSE))</f>
        <v>WB</v>
      </c>
      <c r="H5697" s="646">
        <v>5.85</v>
      </c>
      <c r="I5697" s="646">
        <v>23.04</v>
      </c>
      <c r="K5697" s="646">
        <v>7.7539999999999996</v>
      </c>
      <c r="L5697" s="646">
        <v>24.943999999999999</v>
      </c>
      <c r="M5697" s="646" t="s">
        <v>121</v>
      </c>
      <c r="N5697" s="657" t="s">
        <v>115</v>
      </c>
      <c r="O5697" s="646" t="s">
        <v>667</v>
      </c>
    </row>
    <row r="5698" spans="1:15">
      <c r="A5698" s="647">
        <v>5697</v>
      </c>
      <c r="B5698" s="647">
        <v>100</v>
      </c>
      <c r="C5698" s="646" t="s">
        <v>177</v>
      </c>
      <c r="D5698" s="646">
        <v>174</v>
      </c>
      <c r="F5698" s="654" t="str">
        <f>IF(M5698="R",VLOOKUP(D5698,'Routes and Directions'!$A$2:$D$283,3,FALSE),VLOOKUP(D5698,'Routes and Directions'!$A$2:$D$283,4,FALSE))</f>
        <v>NB</v>
      </c>
      <c r="H5698" s="646">
        <v>0</v>
      </c>
      <c r="I5698" s="646">
        <v>2.883</v>
      </c>
      <c r="K5698" s="646">
        <v>0</v>
      </c>
      <c r="L5698" s="646">
        <v>2.883</v>
      </c>
      <c r="M5698" s="646" t="s">
        <v>118</v>
      </c>
      <c r="N5698" s="657" t="s">
        <v>115</v>
      </c>
      <c r="O5698" s="646" t="s">
        <v>668</v>
      </c>
    </row>
    <row r="5699" spans="1:15">
      <c r="A5699" s="647">
        <v>5698</v>
      </c>
      <c r="B5699" s="647">
        <v>1800</v>
      </c>
      <c r="C5699" s="646" t="s">
        <v>176</v>
      </c>
      <c r="D5699" s="646">
        <v>174</v>
      </c>
      <c r="F5699" s="654" t="str">
        <f>IF(M5699="R",VLOOKUP(D5699,'Routes and Directions'!$A$2:$D$283,3,FALSE),VLOOKUP(D5699,'Routes and Directions'!$A$2:$D$283,4,FALSE))</f>
        <v>NB</v>
      </c>
      <c r="H5699" s="646">
        <v>0</v>
      </c>
      <c r="I5699" s="646">
        <v>6.6449999999999996</v>
      </c>
      <c r="K5699" s="646">
        <v>2.883</v>
      </c>
      <c r="L5699" s="646">
        <v>9.5280000000000005</v>
      </c>
      <c r="M5699" s="646" t="s">
        <v>118</v>
      </c>
      <c r="N5699" s="657" t="s">
        <v>115</v>
      </c>
      <c r="O5699" s="646" t="s">
        <v>668</v>
      </c>
    </row>
    <row r="5700" spans="1:15">
      <c r="A5700" s="647">
        <v>5699</v>
      </c>
      <c r="B5700" s="647">
        <v>1800</v>
      </c>
      <c r="C5700" s="646" t="s">
        <v>176</v>
      </c>
      <c r="D5700" s="646">
        <v>174</v>
      </c>
      <c r="F5700" s="654" t="str">
        <f>IF(M5700="R",VLOOKUP(D5700,'Routes and Directions'!$A$2:$D$283,3,FALSE),VLOOKUP(D5700,'Routes and Directions'!$A$2:$D$283,4,FALSE))</f>
        <v>NB</v>
      </c>
      <c r="H5700" s="646">
        <v>6.6449999999999996</v>
      </c>
      <c r="I5700" s="646">
        <v>6.83</v>
      </c>
      <c r="K5700" s="646">
        <v>9.5280000000000005</v>
      </c>
      <c r="L5700" s="646">
        <v>9.7129999999999992</v>
      </c>
      <c r="M5700" s="646" t="s">
        <v>118</v>
      </c>
      <c r="N5700" s="657" t="s">
        <v>123</v>
      </c>
      <c r="O5700" s="646" t="s">
        <v>668</v>
      </c>
    </row>
    <row r="5701" spans="1:15">
      <c r="A5701" s="647">
        <v>5700</v>
      </c>
      <c r="B5701" s="647">
        <v>1800</v>
      </c>
      <c r="C5701" s="646" t="s">
        <v>176</v>
      </c>
      <c r="D5701" s="646">
        <v>174</v>
      </c>
      <c r="F5701" s="654" t="str">
        <f>IF(M5701="R",VLOOKUP(D5701,'Routes and Directions'!$A$2:$D$283,3,FALSE),VLOOKUP(D5701,'Routes and Directions'!$A$2:$D$283,4,FALSE))</f>
        <v>NB</v>
      </c>
      <c r="H5701" s="646">
        <v>6.83</v>
      </c>
      <c r="I5701" s="646">
        <v>8.11</v>
      </c>
      <c r="K5701" s="646">
        <v>9.7129999999999992</v>
      </c>
      <c r="L5701" s="646">
        <v>10.993</v>
      </c>
      <c r="M5701" s="646" t="s">
        <v>118</v>
      </c>
      <c r="N5701" s="657" t="s">
        <v>115</v>
      </c>
      <c r="O5701" s="646" t="s">
        <v>668</v>
      </c>
    </row>
    <row r="5702" spans="1:15">
      <c r="A5702" s="647">
        <v>5701</v>
      </c>
      <c r="B5702" s="647">
        <v>2600</v>
      </c>
      <c r="C5702" s="646" t="s">
        <v>176</v>
      </c>
      <c r="D5702" s="646">
        <v>174</v>
      </c>
      <c r="F5702" s="654" t="str">
        <f>IF(M5702="R",VLOOKUP(D5702,'Routes and Directions'!$A$2:$D$283,3,FALSE),VLOOKUP(D5702,'Routes and Directions'!$A$2:$D$283,4,FALSE))</f>
        <v>NB</v>
      </c>
      <c r="G5702" s="646" t="s">
        <v>118</v>
      </c>
      <c r="H5702" s="646">
        <v>8.11</v>
      </c>
      <c r="I5702" s="646">
        <v>8.3369999999999997</v>
      </c>
      <c r="K5702" s="646">
        <v>10.993</v>
      </c>
      <c r="L5702" s="646">
        <v>11.22</v>
      </c>
      <c r="M5702" s="646" t="s">
        <v>118</v>
      </c>
      <c r="N5702" s="657" t="s">
        <v>115</v>
      </c>
      <c r="O5702" s="646" t="s">
        <v>668</v>
      </c>
    </row>
    <row r="5703" spans="1:15">
      <c r="A5703" s="647">
        <v>5702</v>
      </c>
      <c r="B5703" s="647">
        <v>2800</v>
      </c>
      <c r="C5703" s="646" t="s">
        <v>176</v>
      </c>
      <c r="D5703" s="646">
        <v>174</v>
      </c>
      <c r="F5703" s="654" t="str">
        <f>IF(M5703="R",VLOOKUP(D5703,'Routes and Directions'!$A$2:$D$283,3,FALSE),VLOOKUP(D5703,'Routes and Directions'!$A$2:$D$283,4,FALSE))</f>
        <v>NB</v>
      </c>
      <c r="H5703" s="646">
        <v>8.3420000000000005</v>
      </c>
      <c r="I5703" s="646">
        <v>10.218</v>
      </c>
      <c r="K5703" s="646">
        <v>11.22</v>
      </c>
      <c r="L5703" s="646">
        <v>13.096</v>
      </c>
      <c r="M5703" s="646" t="s">
        <v>118</v>
      </c>
      <c r="N5703" s="657" t="s">
        <v>115</v>
      </c>
      <c r="O5703" s="646" t="s">
        <v>668</v>
      </c>
    </row>
    <row r="5704" spans="1:15">
      <c r="A5704" s="647">
        <v>5703</v>
      </c>
      <c r="B5704" s="647">
        <v>100</v>
      </c>
      <c r="C5704" s="646" t="s">
        <v>177</v>
      </c>
      <c r="D5704" s="646">
        <v>174</v>
      </c>
      <c r="F5704" s="654" t="str">
        <f>IF(M5704="R",VLOOKUP(D5704,'Routes and Directions'!$A$2:$D$283,3,FALSE),VLOOKUP(D5704,'Routes and Directions'!$A$2:$D$283,4,FALSE))</f>
        <v>SB</v>
      </c>
      <c r="H5704" s="646">
        <v>0</v>
      </c>
      <c r="I5704" s="646">
        <v>2.883</v>
      </c>
      <c r="K5704" s="646">
        <v>0</v>
      </c>
      <c r="L5704" s="646">
        <v>2.883</v>
      </c>
      <c r="M5704" s="646" t="s">
        <v>121</v>
      </c>
      <c r="N5704" s="657" t="s">
        <v>115</v>
      </c>
      <c r="O5704" s="646" t="s">
        <v>669</v>
      </c>
    </row>
    <row r="5705" spans="1:15">
      <c r="A5705" s="647">
        <v>5704</v>
      </c>
      <c r="B5705" s="647">
        <v>1800</v>
      </c>
      <c r="C5705" s="646" t="s">
        <v>176</v>
      </c>
      <c r="D5705" s="646">
        <v>174</v>
      </c>
      <c r="F5705" s="654" t="str">
        <f>IF(M5705="R",VLOOKUP(D5705,'Routes and Directions'!$A$2:$D$283,3,FALSE),VLOOKUP(D5705,'Routes and Directions'!$A$2:$D$283,4,FALSE))</f>
        <v>SB</v>
      </c>
      <c r="H5705" s="646">
        <v>0</v>
      </c>
      <c r="I5705" s="646">
        <v>6.6449999999999996</v>
      </c>
      <c r="K5705" s="646">
        <v>2.883</v>
      </c>
      <c r="L5705" s="646">
        <v>9.5280000000000005</v>
      </c>
      <c r="M5705" s="646" t="s">
        <v>121</v>
      </c>
      <c r="N5705" s="657" t="s">
        <v>115</v>
      </c>
      <c r="O5705" s="646" t="s">
        <v>669</v>
      </c>
    </row>
    <row r="5706" spans="1:15">
      <c r="A5706" s="647">
        <v>5705</v>
      </c>
      <c r="B5706" s="647">
        <v>1800</v>
      </c>
      <c r="C5706" s="646" t="s">
        <v>176</v>
      </c>
      <c r="D5706" s="646">
        <v>174</v>
      </c>
      <c r="F5706" s="654" t="str">
        <f>IF(M5706="R",VLOOKUP(D5706,'Routes and Directions'!$A$2:$D$283,3,FALSE),VLOOKUP(D5706,'Routes and Directions'!$A$2:$D$283,4,FALSE))</f>
        <v>SB</v>
      </c>
      <c r="H5706" s="646">
        <v>6.6449999999999996</v>
      </c>
      <c r="I5706" s="646">
        <v>6.83</v>
      </c>
      <c r="K5706" s="646">
        <v>9.5280000000000005</v>
      </c>
      <c r="L5706" s="646">
        <v>9.7129999999999992</v>
      </c>
      <c r="M5706" s="646" t="s">
        <v>121</v>
      </c>
      <c r="N5706" s="657" t="s">
        <v>123</v>
      </c>
      <c r="O5706" s="646" t="s">
        <v>669</v>
      </c>
    </row>
    <row r="5707" spans="1:15">
      <c r="A5707" s="647">
        <v>5706</v>
      </c>
      <c r="B5707" s="647">
        <v>1800</v>
      </c>
      <c r="C5707" s="646" t="s">
        <v>176</v>
      </c>
      <c r="D5707" s="646">
        <v>174</v>
      </c>
      <c r="F5707" s="654" t="str">
        <f>IF(M5707="R",VLOOKUP(D5707,'Routes and Directions'!$A$2:$D$283,3,FALSE),VLOOKUP(D5707,'Routes and Directions'!$A$2:$D$283,4,FALSE))</f>
        <v>SB</v>
      </c>
      <c r="H5707" s="646">
        <v>6.83</v>
      </c>
      <c r="I5707" s="646">
        <v>8.11</v>
      </c>
      <c r="K5707" s="646">
        <v>9.7129999999999992</v>
      </c>
      <c r="L5707" s="646">
        <v>10.993</v>
      </c>
      <c r="M5707" s="646" t="s">
        <v>121</v>
      </c>
      <c r="N5707" s="657" t="s">
        <v>115</v>
      </c>
      <c r="O5707" s="646" t="s">
        <v>669</v>
      </c>
    </row>
    <row r="5708" spans="1:15">
      <c r="A5708" s="647">
        <v>5707</v>
      </c>
      <c r="B5708" s="647">
        <v>2600</v>
      </c>
      <c r="C5708" s="646" t="s">
        <v>176</v>
      </c>
      <c r="D5708" s="646">
        <v>174</v>
      </c>
      <c r="F5708" s="654" t="str">
        <f>IF(M5708="R",VLOOKUP(D5708,'Routes and Directions'!$A$2:$D$283,3,FALSE),VLOOKUP(D5708,'Routes and Directions'!$A$2:$D$283,4,FALSE))</f>
        <v>SB</v>
      </c>
      <c r="G5708" s="646" t="s">
        <v>118</v>
      </c>
      <c r="H5708" s="646">
        <v>8.11</v>
      </c>
      <c r="I5708" s="646">
        <v>8.3369999999999997</v>
      </c>
      <c r="K5708" s="646">
        <v>10.993</v>
      </c>
      <c r="L5708" s="646">
        <v>11.22</v>
      </c>
      <c r="M5708" s="646" t="s">
        <v>121</v>
      </c>
      <c r="N5708" s="657" t="s">
        <v>115</v>
      </c>
      <c r="O5708" s="646" t="s">
        <v>669</v>
      </c>
    </row>
    <row r="5709" spans="1:15">
      <c r="A5709" s="647">
        <v>5708</v>
      </c>
      <c r="B5709" s="647">
        <v>2800</v>
      </c>
      <c r="C5709" s="646" t="s">
        <v>176</v>
      </c>
      <c r="D5709" s="646">
        <v>174</v>
      </c>
      <c r="F5709" s="654" t="str">
        <f>IF(M5709="R",VLOOKUP(D5709,'Routes and Directions'!$A$2:$D$283,3,FALSE),VLOOKUP(D5709,'Routes and Directions'!$A$2:$D$283,4,FALSE))</f>
        <v>SB</v>
      </c>
      <c r="H5709" s="646">
        <v>8.3420000000000005</v>
      </c>
      <c r="I5709" s="646">
        <v>10.218</v>
      </c>
      <c r="K5709" s="646">
        <v>11.22</v>
      </c>
      <c r="L5709" s="646">
        <v>13.096</v>
      </c>
      <c r="M5709" s="646" t="s">
        <v>121</v>
      </c>
      <c r="N5709" s="657" t="s">
        <v>115</v>
      </c>
      <c r="O5709" s="646" t="s">
        <v>669</v>
      </c>
    </row>
    <row r="5710" spans="1:15">
      <c r="A5710" s="647">
        <v>5709</v>
      </c>
      <c r="B5710" s="647">
        <v>100</v>
      </c>
      <c r="C5710" s="646" t="s">
        <v>164</v>
      </c>
      <c r="D5710" s="646">
        <v>175</v>
      </c>
      <c r="F5710" s="654" t="str">
        <f>IF(M5710="R",VLOOKUP(D5710,'Routes and Directions'!$A$2:$D$283,3,FALSE),VLOOKUP(D5710,'Routes and Directions'!$A$2:$D$283,4,FALSE))</f>
        <v>EB</v>
      </c>
      <c r="H5710" s="646">
        <v>0</v>
      </c>
      <c r="I5710" s="646">
        <v>9.85</v>
      </c>
      <c r="K5710" s="646">
        <v>0</v>
      </c>
      <c r="L5710" s="646">
        <v>9.85</v>
      </c>
      <c r="M5710" s="646" t="s">
        <v>118</v>
      </c>
      <c r="N5710" s="657" t="s">
        <v>115</v>
      </c>
      <c r="O5710" s="646" t="s">
        <v>670</v>
      </c>
    </row>
    <row r="5711" spans="1:15">
      <c r="A5711" s="647">
        <v>5710</v>
      </c>
      <c r="B5711" s="647">
        <v>2400</v>
      </c>
      <c r="C5711" s="646" t="s">
        <v>163</v>
      </c>
      <c r="D5711" s="646">
        <v>175</v>
      </c>
      <c r="F5711" s="654" t="str">
        <f>IF(M5711="R",VLOOKUP(D5711,'Routes and Directions'!$A$2:$D$283,3,FALSE),VLOOKUP(D5711,'Routes and Directions'!$A$2:$D$283,4,FALSE))</f>
        <v>EB</v>
      </c>
      <c r="H5711" s="646">
        <v>0</v>
      </c>
      <c r="I5711" s="646">
        <v>4.01</v>
      </c>
      <c r="K5711" s="646">
        <v>9.85</v>
      </c>
      <c r="L5711" s="646">
        <v>13.86</v>
      </c>
      <c r="M5711" s="646" t="s">
        <v>118</v>
      </c>
      <c r="N5711" s="657" t="s">
        <v>115</v>
      </c>
      <c r="O5711" s="646" t="s">
        <v>670</v>
      </c>
    </row>
    <row r="5712" spans="1:15">
      <c r="A5712" s="647">
        <v>5711</v>
      </c>
      <c r="B5712" s="647">
        <v>2510</v>
      </c>
      <c r="C5712" s="646" t="s">
        <v>163</v>
      </c>
      <c r="D5712" s="646">
        <v>175</v>
      </c>
      <c r="F5712" s="654" t="str">
        <f>IF(M5712="R",VLOOKUP(D5712,'Routes and Directions'!$A$2:$D$283,3,FALSE),VLOOKUP(D5712,'Routes and Directions'!$A$2:$D$283,4,FALSE))</f>
        <v>EB</v>
      </c>
      <c r="G5712" s="646" t="s">
        <v>118</v>
      </c>
      <c r="H5712" s="646">
        <v>4.0949999999999998</v>
      </c>
      <c r="I5712" s="646">
        <v>4.3090000000000002</v>
      </c>
      <c r="K5712" s="646">
        <v>13.86</v>
      </c>
      <c r="L5712" s="646">
        <v>14.074</v>
      </c>
      <c r="M5712" s="646" t="s">
        <v>118</v>
      </c>
      <c r="N5712" s="657" t="s">
        <v>115</v>
      </c>
      <c r="O5712" s="646" t="s">
        <v>670</v>
      </c>
    </row>
    <row r="5713" spans="1:15">
      <c r="A5713" s="647">
        <v>5712</v>
      </c>
      <c r="B5713" s="647">
        <v>2551</v>
      </c>
      <c r="C5713" s="646" t="s">
        <v>163</v>
      </c>
      <c r="D5713" s="646">
        <v>175</v>
      </c>
      <c r="F5713" s="654" t="str">
        <f>IF(M5713="R",VLOOKUP(D5713,'Routes and Directions'!$A$2:$D$283,3,FALSE),VLOOKUP(D5713,'Routes and Directions'!$A$2:$D$283,4,FALSE))</f>
        <v>EB</v>
      </c>
      <c r="H5713" s="646">
        <v>4.3090000000000002</v>
      </c>
      <c r="I5713" s="646">
        <v>4.8159999999999998</v>
      </c>
      <c r="K5713" s="646">
        <v>14.074</v>
      </c>
      <c r="L5713" s="646">
        <v>14.581</v>
      </c>
      <c r="M5713" s="646" t="s">
        <v>118</v>
      </c>
      <c r="N5713" s="657" t="s">
        <v>115</v>
      </c>
      <c r="O5713" s="646" t="s">
        <v>670</v>
      </c>
    </row>
    <row r="5714" spans="1:15">
      <c r="A5714" s="647">
        <v>5713</v>
      </c>
      <c r="B5714" s="647">
        <v>2556</v>
      </c>
      <c r="C5714" s="646" t="s">
        <v>163</v>
      </c>
      <c r="D5714" s="646">
        <v>175</v>
      </c>
      <c r="F5714" s="654" t="str">
        <f>IF(M5714="R",VLOOKUP(D5714,'Routes and Directions'!$A$2:$D$283,3,FALSE),VLOOKUP(D5714,'Routes and Directions'!$A$2:$D$283,4,FALSE))</f>
        <v>EB</v>
      </c>
      <c r="G5714" s="646" t="s">
        <v>118</v>
      </c>
      <c r="H5714" s="646">
        <v>4.8159999999999998</v>
      </c>
      <c r="I5714" s="646">
        <v>5.0620000000000003</v>
      </c>
      <c r="K5714" s="646">
        <v>14.581</v>
      </c>
      <c r="L5714" s="646">
        <v>14.827</v>
      </c>
      <c r="M5714" s="646" t="s">
        <v>118</v>
      </c>
      <c r="N5714" s="657" t="s">
        <v>115</v>
      </c>
      <c r="O5714" s="646" t="s">
        <v>670</v>
      </c>
    </row>
    <row r="5715" spans="1:15">
      <c r="A5715" s="647">
        <v>5714</v>
      </c>
      <c r="B5715" s="647">
        <v>2558</v>
      </c>
      <c r="C5715" s="646" t="s">
        <v>163</v>
      </c>
      <c r="D5715" s="646">
        <v>175</v>
      </c>
      <c r="F5715" s="654" t="str">
        <f>IF(M5715="R",VLOOKUP(D5715,'Routes and Directions'!$A$2:$D$283,3,FALSE),VLOOKUP(D5715,'Routes and Directions'!$A$2:$D$283,4,FALSE))</f>
        <v>EB</v>
      </c>
      <c r="H5715" s="646">
        <v>5.0860000000000003</v>
      </c>
      <c r="I5715" s="646">
        <v>8.1300000000000008</v>
      </c>
      <c r="K5715" s="646">
        <v>14.827</v>
      </c>
      <c r="L5715" s="646">
        <v>17.870999999999999</v>
      </c>
      <c r="M5715" s="646" t="s">
        <v>118</v>
      </c>
      <c r="N5715" s="657" t="s">
        <v>115</v>
      </c>
      <c r="O5715" s="646" t="s">
        <v>670</v>
      </c>
    </row>
    <row r="5716" spans="1:15">
      <c r="A5716" s="647">
        <v>5715</v>
      </c>
      <c r="B5716" s="647">
        <v>2650</v>
      </c>
      <c r="C5716" s="646" t="s">
        <v>163</v>
      </c>
      <c r="D5716" s="646">
        <v>175</v>
      </c>
      <c r="F5716" s="654" t="str">
        <f>IF(M5716="R",VLOOKUP(D5716,'Routes and Directions'!$A$2:$D$283,3,FALSE),VLOOKUP(D5716,'Routes and Directions'!$A$2:$D$283,4,FALSE))</f>
        <v>EB</v>
      </c>
      <c r="G5716" s="646" t="s">
        <v>118</v>
      </c>
      <c r="H5716" s="646">
        <v>8.1300000000000008</v>
      </c>
      <c r="I5716" s="646">
        <v>8.1929999999999996</v>
      </c>
      <c r="K5716" s="646">
        <v>17.870999999999999</v>
      </c>
      <c r="L5716" s="646">
        <v>17.934000000000001</v>
      </c>
      <c r="M5716" s="646" t="s">
        <v>118</v>
      </c>
      <c r="N5716" s="657" t="s">
        <v>115</v>
      </c>
      <c r="O5716" s="646" t="s">
        <v>670</v>
      </c>
    </row>
    <row r="5717" spans="1:15">
      <c r="A5717" s="647">
        <v>5716</v>
      </c>
      <c r="B5717" s="647">
        <v>2900</v>
      </c>
      <c r="C5717" s="646" t="s">
        <v>163</v>
      </c>
      <c r="D5717" s="646">
        <v>175</v>
      </c>
      <c r="F5717" s="654" t="str">
        <f>IF(M5717="R",VLOOKUP(D5717,'Routes and Directions'!$A$2:$D$283,3,FALSE),VLOOKUP(D5717,'Routes and Directions'!$A$2:$D$283,4,FALSE))</f>
        <v>EB</v>
      </c>
      <c r="H5717" s="646">
        <v>8.2539999999999996</v>
      </c>
      <c r="I5717" s="646">
        <v>23.736999999999998</v>
      </c>
      <c r="K5717" s="646">
        <v>17.934000000000001</v>
      </c>
      <c r="L5717" s="646">
        <v>33.417000000000002</v>
      </c>
      <c r="M5717" s="646" t="s">
        <v>118</v>
      </c>
      <c r="N5717" s="657" t="s">
        <v>115</v>
      </c>
      <c r="O5717" s="646" t="s">
        <v>670</v>
      </c>
    </row>
    <row r="5718" spans="1:15">
      <c r="A5718" s="647">
        <v>5717</v>
      </c>
      <c r="B5718" s="647">
        <v>4450</v>
      </c>
      <c r="C5718" s="646" t="s">
        <v>163</v>
      </c>
      <c r="D5718" s="646">
        <v>175</v>
      </c>
      <c r="F5718" s="654" t="str">
        <f>IF(M5718="R",VLOOKUP(D5718,'Routes and Directions'!$A$2:$D$283,3,FALSE),VLOOKUP(D5718,'Routes and Directions'!$A$2:$D$283,4,FALSE))</f>
        <v>EB</v>
      </c>
      <c r="G5718" s="646" t="s">
        <v>118</v>
      </c>
      <c r="H5718" s="646">
        <v>23.919</v>
      </c>
      <c r="I5718" s="646">
        <v>25.442</v>
      </c>
      <c r="K5718" s="646">
        <v>33.417000000000002</v>
      </c>
      <c r="L5718" s="646">
        <v>34.94</v>
      </c>
      <c r="M5718" s="646" t="s">
        <v>118</v>
      </c>
      <c r="N5718" s="657" t="s">
        <v>115</v>
      </c>
      <c r="O5718" s="646" t="s">
        <v>670</v>
      </c>
    </row>
    <row r="5719" spans="1:15">
      <c r="A5719" s="647">
        <v>5718</v>
      </c>
      <c r="B5719" s="647">
        <v>5000</v>
      </c>
      <c r="C5719" s="646" t="s">
        <v>163</v>
      </c>
      <c r="D5719" s="646">
        <v>175</v>
      </c>
      <c r="F5719" s="654" t="str">
        <f>IF(M5719="R",VLOOKUP(D5719,'Routes and Directions'!$A$2:$D$283,3,FALSE),VLOOKUP(D5719,'Routes and Directions'!$A$2:$D$283,4,FALSE))</f>
        <v>EB</v>
      </c>
      <c r="H5719" s="646">
        <v>25.454000000000001</v>
      </c>
      <c r="I5719" s="646">
        <v>28.038</v>
      </c>
      <c r="K5719" s="646">
        <v>34.94</v>
      </c>
      <c r="L5719" s="646">
        <v>37.524000000000001</v>
      </c>
      <c r="M5719" s="646" t="s">
        <v>118</v>
      </c>
      <c r="N5719" s="657" t="s">
        <v>115</v>
      </c>
      <c r="O5719" s="646" t="s">
        <v>670</v>
      </c>
    </row>
    <row r="5720" spans="1:15">
      <c r="A5720" s="647">
        <v>5719</v>
      </c>
      <c r="B5720" s="647">
        <v>100</v>
      </c>
      <c r="C5720" s="646" t="s">
        <v>164</v>
      </c>
      <c r="D5720" s="646">
        <v>175</v>
      </c>
      <c r="F5720" s="654" t="str">
        <f>IF(M5720="R",VLOOKUP(D5720,'Routes and Directions'!$A$2:$D$283,3,FALSE),VLOOKUP(D5720,'Routes and Directions'!$A$2:$D$283,4,FALSE))</f>
        <v>WB</v>
      </c>
      <c r="H5720" s="646">
        <v>0</v>
      </c>
      <c r="I5720" s="646">
        <v>9.85</v>
      </c>
      <c r="K5720" s="646">
        <v>0</v>
      </c>
      <c r="L5720" s="646">
        <v>9.85</v>
      </c>
      <c r="M5720" s="646" t="s">
        <v>121</v>
      </c>
      <c r="N5720" s="657" t="s">
        <v>115</v>
      </c>
      <c r="O5720" s="646" t="s">
        <v>671</v>
      </c>
    </row>
    <row r="5721" spans="1:15">
      <c r="A5721" s="647">
        <v>5720</v>
      </c>
      <c r="B5721" s="647">
        <v>2400</v>
      </c>
      <c r="C5721" s="646" t="s">
        <v>163</v>
      </c>
      <c r="D5721" s="646">
        <v>175</v>
      </c>
      <c r="F5721" s="654" t="str">
        <f>IF(M5721="R",VLOOKUP(D5721,'Routes and Directions'!$A$2:$D$283,3,FALSE),VLOOKUP(D5721,'Routes and Directions'!$A$2:$D$283,4,FALSE))</f>
        <v>WB</v>
      </c>
      <c r="H5721" s="646">
        <v>0</v>
      </c>
      <c r="I5721" s="646">
        <v>4.01</v>
      </c>
      <c r="K5721" s="646">
        <v>9.85</v>
      </c>
      <c r="L5721" s="646">
        <v>13.86</v>
      </c>
      <c r="M5721" s="646" t="s">
        <v>121</v>
      </c>
      <c r="N5721" s="657" t="s">
        <v>115</v>
      </c>
      <c r="O5721" s="646" t="s">
        <v>671</v>
      </c>
    </row>
    <row r="5722" spans="1:15">
      <c r="A5722" s="647">
        <v>5721</v>
      </c>
      <c r="B5722" s="647">
        <v>2510</v>
      </c>
      <c r="C5722" s="646" t="s">
        <v>163</v>
      </c>
      <c r="D5722" s="646">
        <v>175</v>
      </c>
      <c r="F5722" s="654" t="str">
        <f>IF(M5722="R",VLOOKUP(D5722,'Routes and Directions'!$A$2:$D$283,3,FALSE),VLOOKUP(D5722,'Routes and Directions'!$A$2:$D$283,4,FALSE))</f>
        <v>WB</v>
      </c>
      <c r="G5722" s="646" t="s">
        <v>118</v>
      </c>
      <c r="H5722" s="646">
        <v>4.0949999999999998</v>
      </c>
      <c r="I5722" s="646">
        <v>4.3090000000000002</v>
      </c>
      <c r="K5722" s="646">
        <v>13.86</v>
      </c>
      <c r="L5722" s="646">
        <v>14.074</v>
      </c>
      <c r="M5722" s="646" t="s">
        <v>121</v>
      </c>
      <c r="N5722" s="657" t="s">
        <v>115</v>
      </c>
      <c r="O5722" s="646" t="s">
        <v>671</v>
      </c>
    </row>
    <row r="5723" spans="1:15">
      <c r="A5723" s="647">
        <v>5722</v>
      </c>
      <c r="B5723" s="647">
        <v>2551</v>
      </c>
      <c r="C5723" s="646" t="s">
        <v>163</v>
      </c>
      <c r="D5723" s="646">
        <v>175</v>
      </c>
      <c r="F5723" s="654" t="str">
        <f>IF(M5723="R",VLOOKUP(D5723,'Routes and Directions'!$A$2:$D$283,3,FALSE),VLOOKUP(D5723,'Routes and Directions'!$A$2:$D$283,4,FALSE))</f>
        <v>WB</v>
      </c>
      <c r="H5723" s="646">
        <v>4.3090000000000002</v>
      </c>
      <c r="I5723" s="646">
        <v>4.8159999999999998</v>
      </c>
      <c r="K5723" s="646">
        <v>14.074</v>
      </c>
      <c r="L5723" s="646">
        <v>14.581</v>
      </c>
      <c r="M5723" s="646" t="s">
        <v>121</v>
      </c>
      <c r="N5723" s="657" t="s">
        <v>115</v>
      </c>
      <c r="O5723" s="646" t="s">
        <v>671</v>
      </c>
    </row>
    <row r="5724" spans="1:15">
      <c r="A5724" s="647">
        <v>5723</v>
      </c>
      <c r="B5724" s="647">
        <v>2556</v>
      </c>
      <c r="C5724" s="646" t="s">
        <v>163</v>
      </c>
      <c r="D5724" s="646">
        <v>175</v>
      </c>
      <c r="F5724" s="654" t="str">
        <f>IF(M5724="R",VLOOKUP(D5724,'Routes and Directions'!$A$2:$D$283,3,FALSE),VLOOKUP(D5724,'Routes and Directions'!$A$2:$D$283,4,FALSE))</f>
        <v>WB</v>
      </c>
      <c r="G5724" s="646" t="s">
        <v>118</v>
      </c>
      <c r="H5724" s="646">
        <v>4.8159999999999998</v>
      </c>
      <c r="I5724" s="646">
        <v>5.0620000000000003</v>
      </c>
      <c r="K5724" s="646">
        <v>14.581</v>
      </c>
      <c r="L5724" s="646">
        <v>14.827</v>
      </c>
      <c r="M5724" s="646" t="s">
        <v>121</v>
      </c>
      <c r="N5724" s="657" t="s">
        <v>115</v>
      </c>
      <c r="O5724" s="646" t="s">
        <v>671</v>
      </c>
    </row>
    <row r="5725" spans="1:15">
      <c r="A5725" s="647">
        <v>5724</v>
      </c>
      <c r="B5725" s="647">
        <v>2558</v>
      </c>
      <c r="C5725" s="646" t="s">
        <v>163</v>
      </c>
      <c r="D5725" s="646">
        <v>175</v>
      </c>
      <c r="F5725" s="654" t="str">
        <f>IF(M5725="R",VLOOKUP(D5725,'Routes and Directions'!$A$2:$D$283,3,FALSE),VLOOKUP(D5725,'Routes and Directions'!$A$2:$D$283,4,FALSE))</f>
        <v>WB</v>
      </c>
      <c r="H5725" s="646">
        <v>5.0860000000000003</v>
      </c>
      <c r="I5725" s="646">
        <v>8.1300000000000008</v>
      </c>
      <c r="K5725" s="646">
        <v>14.827</v>
      </c>
      <c r="L5725" s="646">
        <v>17.870999999999999</v>
      </c>
      <c r="M5725" s="646" t="s">
        <v>121</v>
      </c>
      <c r="N5725" s="657" t="s">
        <v>115</v>
      </c>
      <c r="O5725" s="646" t="s">
        <v>671</v>
      </c>
    </row>
    <row r="5726" spans="1:15">
      <c r="A5726" s="647">
        <v>5725</v>
      </c>
      <c r="B5726" s="647">
        <v>2650</v>
      </c>
      <c r="C5726" s="646" t="s">
        <v>163</v>
      </c>
      <c r="D5726" s="646">
        <v>175</v>
      </c>
      <c r="F5726" s="654" t="str">
        <f>IF(M5726="R",VLOOKUP(D5726,'Routes and Directions'!$A$2:$D$283,3,FALSE),VLOOKUP(D5726,'Routes and Directions'!$A$2:$D$283,4,FALSE))</f>
        <v>WB</v>
      </c>
      <c r="G5726" s="646" t="s">
        <v>118</v>
      </c>
      <c r="H5726" s="646">
        <v>8.1300000000000008</v>
      </c>
      <c r="I5726" s="646">
        <v>8.1929999999999996</v>
      </c>
      <c r="K5726" s="646">
        <v>17.870999999999999</v>
      </c>
      <c r="L5726" s="646">
        <v>17.934000000000001</v>
      </c>
      <c r="M5726" s="646" t="s">
        <v>121</v>
      </c>
      <c r="N5726" s="657" t="s">
        <v>115</v>
      </c>
      <c r="O5726" s="646" t="s">
        <v>671</v>
      </c>
    </row>
    <row r="5727" spans="1:15">
      <c r="A5727" s="647">
        <v>5726</v>
      </c>
      <c r="B5727" s="647">
        <v>2900</v>
      </c>
      <c r="C5727" s="646" t="s">
        <v>163</v>
      </c>
      <c r="D5727" s="646">
        <v>175</v>
      </c>
      <c r="F5727" s="654" t="str">
        <f>IF(M5727="R",VLOOKUP(D5727,'Routes and Directions'!$A$2:$D$283,3,FALSE),VLOOKUP(D5727,'Routes and Directions'!$A$2:$D$283,4,FALSE))</f>
        <v>WB</v>
      </c>
      <c r="H5727" s="646">
        <v>8.2539999999999996</v>
      </c>
      <c r="I5727" s="646">
        <v>23.736999999999998</v>
      </c>
      <c r="K5727" s="646">
        <v>17.934000000000001</v>
      </c>
      <c r="L5727" s="646">
        <v>33.417000000000002</v>
      </c>
      <c r="M5727" s="646" t="s">
        <v>121</v>
      </c>
      <c r="N5727" s="657" t="s">
        <v>115</v>
      </c>
      <c r="O5727" s="646" t="s">
        <v>671</v>
      </c>
    </row>
    <row r="5728" spans="1:15">
      <c r="A5728" s="647">
        <v>5727</v>
      </c>
      <c r="B5728" s="647">
        <v>4450</v>
      </c>
      <c r="C5728" s="646" t="s">
        <v>163</v>
      </c>
      <c r="D5728" s="646">
        <v>175</v>
      </c>
      <c r="F5728" s="654" t="str">
        <f>IF(M5728="R",VLOOKUP(D5728,'Routes and Directions'!$A$2:$D$283,3,FALSE),VLOOKUP(D5728,'Routes and Directions'!$A$2:$D$283,4,FALSE))</f>
        <v>WB</v>
      </c>
      <c r="G5728" s="646" t="s">
        <v>118</v>
      </c>
      <c r="H5728" s="646">
        <v>23.919</v>
      </c>
      <c r="I5728" s="646">
        <v>25.442</v>
      </c>
      <c r="K5728" s="646">
        <v>33.417000000000002</v>
      </c>
      <c r="L5728" s="646">
        <v>34.94</v>
      </c>
      <c r="M5728" s="646" t="s">
        <v>121</v>
      </c>
      <c r="N5728" s="657" t="s">
        <v>115</v>
      </c>
      <c r="O5728" s="646" t="s">
        <v>671</v>
      </c>
    </row>
    <row r="5729" spans="1:15">
      <c r="A5729" s="647">
        <v>5728</v>
      </c>
      <c r="B5729" s="647">
        <v>5000</v>
      </c>
      <c r="C5729" s="646" t="s">
        <v>163</v>
      </c>
      <c r="D5729" s="646">
        <v>175</v>
      </c>
      <c r="F5729" s="654" t="str">
        <f>IF(M5729="R",VLOOKUP(D5729,'Routes and Directions'!$A$2:$D$283,3,FALSE),VLOOKUP(D5729,'Routes and Directions'!$A$2:$D$283,4,FALSE))</f>
        <v>WB</v>
      </c>
      <c r="H5729" s="646">
        <v>25.454000000000001</v>
      </c>
      <c r="I5729" s="646">
        <v>28.038</v>
      </c>
      <c r="K5729" s="646">
        <v>34.94</v>
      </c>
      <c r="L5729" s="646">
        <v>37.524000000000001</v>
      </c>
      <c r="M5729" s="646" t="s">
        <v>121</v>
      </c>
      <c r="N5729" s="657" t="s">
        <v>115</v>
      </c>
      <c r="O5729" s="646" t="s">
        <v>671</v>
      </c>
    </row>
    <row r="5730" spans="1:15">
      <c r="A5730" s="647">
        <v>5729</v>
      </c>
      <c r="B5730" s="647">
        <v>100</v>
      </c>
      <c r="C5730" s="646" t="s">
        <v>205</v>
      </c>
      <c r="D5730" s="646">
        <v>177</v>
      </c>
      <c r="F5730" s="654" t="str">
        <f>IF(M5730="R",VLOOKUP(D5730,'Routes and Directions'!$A$2:$D$283,3,FALSE),VLOOKUP(D5730,'Routes and Directions'!$A$2:$D$283,4,FALSE))</f>
        <v>NB</v>
      </c>
      <c r="H5730" s="646">
        <v>0</v>
      </c>
      <c r="I5730" s="646">
        <v>27.024000000000001</v>
      </c>
      <c r="K5730" s="646">
        <v>0</v>
      </c>
      <c r="L5730" s="646">
        <v>27.024000000000001</v>
      </c>
      <c r="M5730" s="646" t="s">
        <v>118</v>
      </c>
      <c r="N5730" s="657" t="s">
        <v>115</v>
      </c>
      <c r="O5730" s="646" t="s">
        <v>672</v>
      </c>
    </row>
    <row r="5731" spans="1:15">
      <c r="A5731" s="647">
        <v>5730</v>
      </c>
      <c r="B5731" s="647">
        <v>100</v>
      </c>
      <c r="C5731" s="646" t="s">
        <v>205</v>
      </c>
      <c r="D5731" s="646">
        <v>177</v>
      </c>
      <c r="F5731" s="654" t="str">
        <f>IF(M5731="R",VLOOKUP(D5731,'Routes and Directions'!$A$2:$D$283,3,FALSE),VLOOKUP(D5731,'Routes and Directions'!$A$2:$D$283,4,FALSE))</f>
        <v>SB</v>
      </c>
      <c r="H5731" s="646">
        <v>0</v>
      </c>
      <c r="I5731" s="646">
        <v>27.024000000000001</v>
      </c>
      <c r="K5731" s="646">
        <v>0</v>
      </c>
      <c r="L5731" s="646">
        <v>27.024000000000001</v>
      </c>
      <c r="M5731" s="646" t="s">
        <v>121</v>
      </c>
      <c r="N5731" s="657" t="s">
        <v>115</v>
      </c>
      <c r="O5731" s="646" t="s">
        <v>673</v>
      </c>
    </row>
    <row r="5732" spans="1:15">
      <c r="A5732" s="647">
        <v>5731</v>
      </c>
      <c r="B5732" s="647">
        <v>100</v>
      </c>
      <c r="C5732" s="646" t="s">
        <v>198</v>
      </c>
      <c r="D5732" s="646">
        <v>178</v>
      </c>
      <c r="E5732" s="646" t="s">
        <v>116</v>
      </c>
      <c r="F5732" s="654" t="str">
        <f>IF(M5732="R",VLOOKUP(D5732,'Routes and Directions'!$A$2:$D$283,3,FALSE),VLOOKUP(D5732,'Routes and Directions'!$A$2:$D$283,4,FALSE))</f>
        <v>EB</v>
      </c>
      <c r="G5732" s="646" t="s">
        <v>116</v>
      </c>
      <c r="H5732" s="646">
        <v>1.736</v>
      </c>
      <c r="I5732" s="646">
        <v>1.9470000000000001</v>
      </c>
      <c r="J5732" s="646" t="s">
        <v>118</v>
      </c>
      <c r="K5732" s="646">
        <v>0</v>
      </c>
      <c r="L5732" s="646">
        <v>0.21099999999999999</v>
      </c>
      <c r="M5732" s="646" t="s">
        <v>118</v>
      </c>
      <c r="N5732" s="657" t="s">
        <v>118</v>
      </c>
      <c r="O5732" s="646" t="s">
        <v>674</v>
      </c>
    </row>
    <row r="5733" spans="1:15">
      <c r="A5733" s="647">
        <v>5732</v>
      </c>
      <c r="B5733" s="647">
        <v>200</v>
      </c>
      <c r="C5733" s="646" t="s">
        <v>198</v>
      </c>
      <c r="D5733" s="646">
        <v>178</v>
      </c>
      <c r="E5733" s="646" t="s">
        <v>116</v>
      </c>
      <c r="F5733" s="654" t="str">
        <f>IF(M5733="R",VLOOKUP(D5733,'Routes and Directions'!$A$2:$D$283,3,FALSE),VLOOKUP(D5733,'Routes and Directions'!$A$2:$D$283,4,FALSE))</f>
        <v>EB</v>
      </c>
      <c r="G5733" s="646" t="s">
        <v>116</v>
      </c>
      <c r="H5733" s="646">
        <v>1.9590000000000001</v>
      </c>
      <c r="I5733" s="646">
        <v>2.1640000000000001</v>
      </c>
      <c r="K5733" s="646">
        <v>0.21099999999999999</v>
      </c>
      <c r="L5733" s="646">
        <v>0.41599999999999998</v>
      </c>
      <c r="M5733" s="646" t="s">
        <v>118</v>
      </c>
      <c r="N5733" s="657" t="s">
        <v>115</v>
      </c>
      <c r="O5733" s="646" t="s">
        <v>674</v>
      </c>
    </row>
    <row r="5734" spans="1:15">
      <c r="A5734" s="647">
        <v>5733</v>
      </c>
      <c r="B5734" s="647">
        <v>150</v>
      </c>
      <c r="C5734" s="646" t="s">
        <v>198</v>
      </c>
      <c r="D5734" s="646">
        <v>178</v>
      </c>
      <c r="E5734" s="646" t="s">
        <v>116</v>
      </c>
      <c r="F5734" s="654" t="str">
        <f>IF(M5734="R",VLOOKUP(D5734,'Routes and Directions'!$A$2:$D$283,3,FALSE),VLOOKUP(D5734,'Routes and Directions'!$A$2:$D$283,4,FALSE))</f>
        <v>WB</v>
      </c>
      <c r="G5734" s="646" t="s">
        <v>116</v>
      </c>
      <c r="H5734" s="646">
        <v>1.7490000000000001</v>
      </c>
      <c r="I5734" s="646">
        <v>1.9590000000000001</v>
      </c>
      <c r="J5734" s="646" t="s">
        <v>121</v>
      </c>
      <c r="K5734" s="646">
        <v>0</v>
      </c>
      <c r="L5734" s="646">
        <v>0.21</v>
      </c>
      <c r="M5734" s="646" t="s">
        <v>121</v>
      </c>
      <c r="N5734" s="657" t="s">
        <v>121</v>
      </c>
      <c r="O5734" s="646" t="s">
        <v>675</v>
      </c>
    </row>
    <row r="5735" spans="1:15">
      <c r="A5735" s="647">
        <v>5734</v>
      </c>
      <c r="B5735" s="647">
        <v>200</v>
      </c>
      <c r="C5735" s="646" t="s">
        <v>198</v>
      </c>
      <c r="D5735" s="646">
        <v>178</v>
      </c>
      <c r="E5735" s="646" t="s">
        <v>116</v>
      </c>
      <c r="F5735" s="654" t="str">
        <f>IF(M5735="R",VLOOKUP(D5735,'Routes and Directions'!$A$2:$D$283,3,FALSE),VLOOKUP(D5735,'Routes and Directions'!$A$2:$D$283,4,FALSE))</f>
        <v>WB</v>
      </c>
      <c r="G5735" s="646" t="s">
        <v>116</v>
      </c>
      <c r="H5735" s="646">
        <v>1.9590000000000001</v>
      </c>
      <c r="I5735" s="646">
        <v>2.1640000000000001</v>
      </c>
      <c r="K5735" s="646">
        <v>0.21</v>
      </c>
      <c r="L5735" s="646">
        <v>0.41499999999999998</v>
      </c>
      <c r="M5735" s="646" t="s">
        <v>121</v>
      </c>
      <c r="N5735" s="657" t="s">
        <v>115</v>
      </c>
      <c r="O5735" s="646" t="s">
        <v>675</v>
      </c>
    </row>
    <row r="5736" spans="1:15">
      <c r="A5736" s="647">
        <v>5735</v>
      </c>
      <c r="B5736" s="647">
        <v>3</v>
      </c>
      <c r="C5736" s="646" t="s">
        <v>198</v>
      </c>
      <c r="D5736" s="646">
        <v>178</v>
      </c>
      <c r="F5736" s="654" t="str">
        <f>IF(M5736="R",VLOOKUP(D5736,'Routes and Directions'!$A$2:$D$283,3,FALSE),VLOOKUP(D5736,'Routes and Directions'!$A$2:$D$283,4,FALSE))</f>
        <v>EB</v>
      </c>
      <c r="H5736" s="646">
        <v>0</v>
      </c>
      <c r="I5736" s="646">
        <v>0.43099999999999999</v>
      </c>
      <c r="K5736" s="646">
        <v>0</v>
      </c>
      <c r="L5736" s="646">
        <v>0.43099999999999999</v>
      </c>
      <c r="M5736" s="646" t="s">
        <v>118</v>
      </c>
      <c r="N5736" s="657" t="s">
        <v>123</v>
      </c>
      <c r="O5736" s="646" t="s">
        <v>676</v>
      </c>
    </row>
    <row r="5737" spans="1:15">
      <c r="A5737" s="647">
        <v>5736</v>
      </c>
      <c r="B5737" s="647">
        <v>3</v>
      </c>
      <c r="C5737" s="646" t="s">
        <v>198</v>
      </c>
      <c r="D5737" s="646">
        <v>178</v>
      </c>
      <c r="F5737" s="654" t="str">
        <f>IF(M5737="R",VLOOKUP(D5737,'Routes and Directions'!$A$2:$D$283,3,FALSE),VLOOKUP(D5737,'Routes and Directions'!$A$2:$D$283,4,FALSE))</f>
        <v>EB</v>
      </c>
      <c r="H5737" s="646">
        <v>0.43099999999999999</v>
      </c>
      <c r="I5737" s="646">
        <v>0.96399999999999997</v>
      </c>
      <c r="K5737" s="646">
        <v>0.43099999999999999</v>
      </c>
      <c r="L5737" s="646">
        <v>0.96399999999999997</v>
      </c>
      <c r="M5737" s="646" t="s">
        <v>118</v>
      </c>
      <c r="N5737" s="657" t="s">
        <v>115</v>
      </c>
      <c r="O5737" s="646" t="s">
        <v>676</v>
      </c>
    </row>
    <row r="5738" spans="1:15">
      <c r="A5738" s="647">
        <v>5737</v>
      </c>
      <c r="B5738" s="647">
        <v>330</v>
      </c>
      <c r="C5738" s="646" t="s">
        <v>198</v>
      </c>
      <c r="D5738" s="646">
        <v>178</v>
      </c>
      <c r="F5738" s="654" t="str">
        <f>IF(M5738="R",VLOOKUP(D5738,'Routes and Directions'!$A$2:$D$283,3,FALSE),VLOOKUP(D5738,'Routes and Directions'!$A$2:$D$283,4,FALSE))</f>
        <v>EB</v>
      </c>
      <c r="H5738" s="646">
        <v>0.96399999999999997</v>
      </c>
      <c r="I5738" s="646">
        <v>1.7230000000000001</v>
      </c>
      <c r="J5738" s="646" t="s">
        <v>118</v>
      </c>
      <c r="K5738" s="646">
        <v>0.96399999999999997</v>
      </c>
      <c r="L5738" s="646">
        <v>1.7230000000000001</v>
      </c>
      <c r="M5738" s="646" t="s">
        <v>118</v>
      </c>
      <c r="N5738" s="657" t="s">
        <v>118</v>
      </c>
      <c r="O5738" s="646" t="s">
        <v>676</v>
      </c>
    </row>
    <row r="5739" spans="1:15">
      <c r="A5739" s="647">
        <v>5738</v>
      </c>
      <c r="B5739" s="647">
        <v>470</v>
      </c>
      <c r="C5739" s="646" t="s">
        <v>198</v>
      </c>
      <c r="D5739" s="646">
        <v>178</v>
      </c>
      <c r="F5739" s="654" t="str">
        <f>IF(M5739="R",VLOOKUP(D5739,'Routes and Directions'!$A$2:$D$283,3,FALSE),VLOOKUP(D5739,'Routes and Directions'!$A$2:$D$283,4,FALSE))</f>
        <v>EB</v>
      </c>
      <c r="G5739" s="646" t="s">
        <v>118</v>
      </c>
      <c r="H5739" s="646">
        <v>1.694</v>
      </c>
      <c r="I5739" s="646">
        <v>1.821</v>
      </c>
      <c r="J5739" s="646" t="s">
        <v>118</v>
      </c>
      <c r="K5739" s="646">
        <v>1.7230000000000001</v>
      </c>
      <c r="L5739" s="646">
        <v>1.85</v>
      </c>
      <c r="M5739" s="646" t="s">
        <v>118</v>
      </c>
      <c r="N5739" s="657" t="s">
        <v>118</v>
      </c>
      <c r="O5739" s="646" t="s">
        <v>676</v>
      </c>
    </row>
    <row r="5740" spans="1:15">
      <c r="A5740" s="647">
        <v>5739</v>
      </c>
      <c r="B5740" s="647">
        <v>1530</v>
      </c>
      <c r="C5740" s="646" t="s">
        <v>198</v>
      </c>
      <c r="D5740" s="646">
        <v>178</v>
      </c>
      <c r="F5740" s="654" t="str">
        <f>IF(M5740="R",VLOOKUP(D5740,'Routes and Directions'!$A$2:$D$283,3,FALSE),VLOOKUP(D5740,'Routes and Directions'!$A$2:$D$283,4,FALSE))</f>
        <v>EB</v>
      </c>
      <c r="G5740" s="646" t="s">
        <v>118</v>
      </c>
      <c r="H5740" s="646">
        <v>1.821</v>
      </c>
      <c r="I5740" s="646">
        <v>6.4660000000000002</v>
      </c>
      <c r="K5740" s="646">
        <v>1.85</v>
      </c>
      <c r="L5740" s="646">
        <v>6.4950000000000001</v>
      </c>
      <c r="M5740" s="646" t="s">
        <v>118</v>
      </c>
      <c r="N5740" s="657" t="s">
        <v>123</v>
      </c>
      <c r="O5740" s="646" t="s">
        <v>676</v>
      </c>
    </row>
    <row r="5741" spans="1:15">
      <c r="A5741" s="647">
        <v>5740</v>
      </c>
      <c r="B5741" s="647">
        <v>4210</v>
      </c>
      <c r="C5741" s="646" t="s">
        <v>198</v>
      </c>
      <c r="D5741" s="646">
        <v>178</v>
      </c>
      <c r="F5741" s="654" t="str">
        <f>IF(M5741="R",VLOOKUP(D5741,'Routes and Directions'!$A$2:$D$283,3,FALSE),VLOOKUP(D5741,'Routes and Directions'!$A$2:$D$283,4,FALSE))</f>
        <v>EB</v>
      </c>
      <c r="G5741" s="646" t="s">
        <v>118</v>
      </c>
      <c r="H5741" s="646">
        <v>6.4660000000000002</v>
      </c>
      <c r="I5741" s="646">
        <v>8.7880000000000003</v>
      </c>
      <c r="K5741" s="646">
        <v>6.4950000000000001</v>
      </c>
      <c r="L5741" s="646">
        <v>8.8170000000000002</v>
      </c>
      <c r="M5741" s="646" t="s">
        <v>118</v>
      </c>
      <c r="N5741" s="657" t="s">
        <v>115</v>
      </c>
      <c r="O5741" s="646" t="s">
        <v>676</v>
      </c>
    </row>
    <row r="5742" spans="1:15">
      <c r="A5742" s="647">
        <v>5741</v>
      </c>
      <c r="B5742" s="647">
        <v>6610</v>
      </c>
      <c r="C5742" s="646" t="s">
        <v>198</v>
      </c>
      <c r="D5742" s="646">
        <v>178</v>
      </c>
      <c r="F5742" s="654" t="str">
        <f>IF(M5742="R",VLOOKUP(D5742,'Routes and Directions'!$A$2:$D$283,3,FALSE),VLOOKUP(D5742,'Routes and Directions'!$A$2:$D$283,4,FALSE))</f>
        <v>EB</v>
      </c>
      <c r="G5742" s="646" t="s">
        <v>122</v>
      </c>
      <c r="H5742" s="646">
        <v>8.7880000000000003</v>
      </c>
      <c r="I5742" s="646">
        <v>9.8230000000000004</v>
      </c>
      <c r="K5742" s="646">
        <v>8.8170000000000002</v>
      </c>
      <c r="L5742" s="646">
        <v>9.8520000000000003</v>
      </c>
      <c r="M5742" s="646" t="s">
        <v>118</v>
      </c>
      <c r="N5742" s="657" t="s">
        <v>115</v>
      </c>
      <c r="O5742" s="646" t="s">
        <v>676</v>
      </c>
    </row>
    <row r="5743" spans="1:15">
      <c r="A5743" s="647">
        <v>5742</v>
      </c>
      <c r="B5743" s="647">
        <v>6810</v>
      </c>
      <c r="C5743" s="646" t="s">
        <v>198</v>
      </c>
      <c r="D5743" s="646">
        <v>178</v>
      </c>
      <c r="F5743" s="654" t="str">
        <f>IF(M5743="R",VLOOKUP(D5743,'Routes and Directions'!$A$2:$D$283,3,FALSE),VLOOKUP(D5743,'Routes and Directions'!$A$2:$D$283,4,FALSE))</f>
        <v>EB</v>
      </c>
      <c r="H5743" s="646">
        <v>8.1530000000000005</v>
      </c>
      <c r="I5743" s="646">
        <v>10.943</v>
      </c>
      <c r="K5743" s="646">
        <v>9.8520000000000003</v>
      </c>
      <c r="L5743" s="646">
        <v>12.641999999999999</v>
      </c>
      <c r="M5743" s="646" t="s">
        <v>118</v>
      </c>
      <c r="N5743" s="657" t="s">
        <v>115</v>
      </c>
      <c r="O5743" s="646" t="s">
        <v>676</v>
      </c>
    </row>
    <row r="5744" spans="1:15">
      <c r="A5744" s="647">
        <v>5743</v>
      </c>
      <c r="B5744" s="647">
        <v>7390</v>
      </c>
      <c r="C5744" s="646" t="s">
        <v>198</v>
      </c>
      <c r="D5744" s="646">
        <v>178</v>
      </c>
      <c r="F5744" s="654" t="str">
        <f>IF(M5744="R",VLOOKUP(D5744,'Routes and Directions'!$A$2:$D$283,3,FALSE),VLOOKUP(D5744,'Routes and Directions'!$A$2:$D$283,4,FALSE))</f>
        <v>EB</v>
      </c>
      <c r="G5744" s="646" t="s">
        <v>118</v>
      </c>
      <c r="H5744" s="646">
        <v>10.943</v>
      </c>
      <c r="I5744" s="646">
        <v>11.984</v>
      </c>
      <c r="K5744" s="646">
        <v>12.641999999999999</v>
      </c>
      <c r="L5744" s="646">
        <v>13.683</v>
      </c>
      <c r="M5744" s="646" t="s">
        <v>118</v>
      </c>
      <c r="N5744" s="657" t="s">
        <v>115</v>
      </c>
      <c r="O5744" s="646" t="s">
        <v>676</v>
      </c>
    </row>
    <row r="5745" spans="1:15">
      <c r="A5745" s="647">
        <v>5744</v>
      </c>
      <c r="B5745" s="647">
        <v>7550</v>
      </c>
      <c r="C5745" s="646" t="s">
        <v>198</v>
      </c>
      <c r="D5745" s="646">
        <v>178</v>
      </c>
      <c r="F5745" s="654" t="str">
        <f>IF(M5745="R",VLOOKUP(D5745,'Routes and Directions'!$A$2:$D$283,3,FALSE),VLOOKUP(D5745,'Routes and Directions'!$A$2:$D$283,4,FALSE))</f>
        <v>EB</v>
      </c>
      <c r="H5745" s="646">
        <v>11.98</v>
      </c>
      <c r="I5745" s="646">
        <v>28.36</v>
      </c>
      <c r="K5745" s="646">
        <v>13.683</v>
      </c>
      <c r="L5745" s="646">
        <v>30.062999999999999</v>
      </c>
      <c r="M5745" s="646" t="s">
        <v>118</v>
      </c>
      <c r="N5745" s="657" t="s">
        <v>115</v>
      </c>
      <c r="O5745" s="646" t="s">
        <v>676</v>
      </c>
    </row>
    <row r="5746" spans="1:15">
      <c r="A5746" s="647">
        <v>5745</v>
      </c>
      <c r="B5746" s="647">
        <v>9410</v>
      </c>
      <c r="C5746" s="646" t="s">
        <v>198</v>
      </c>
      <c r="D5746" s="646">
        <v>178</v>
      </c>
      <c r="F5746" s="654" t="str">
        <f>IF(M5746="R",VLOOKUP(D5746,'Routes and Directions'!$A$2:$D$283,3,FALSE),VLOOKUP(D5746,'Routes and Directions'!$A$2:$D$283,4,FALSE))</f>
        <v>EB</v>
      </c>
      <c r="G5746" s="646" t="s">
        <v>122</v>
      </c>
      <c r="H5746" s="646">
        <v>29.869</v>
      </c>
      <c r="I5746" s="646">
        <v>30.521000000000001</v>
      </c>
      <c r="K5746" s="646">
        <v>30.062999999999999</v>
      </c>
      <c r="L5746" s="646">
        <v>30.715</v>
      </c>
      <c r="M5746" s="646" t="s">
        <v>118</v>
      </c>
      <c r="N5746" s="657" t="s">
        <v>115</v>
      </c>
      <c r="O5746" s="646" t="s">
        <v>676</v>
      </c>
    </row>
    <row r="5747" spans="1:15">
      <c r="A5747" s="647">
        <v>5746</v>
      </c>
      <c r="B5747" s="647">
        <v>9490</v>
      </c>
      <c r="C5747" s="646" t="s">
        <v>198</v>
      </c>
      <c r="D5747" s="646">
        <v>178</v>
      </c>
      <c r="F5747" s="654" t="str">
        <f>IF(M5747="R",VLOOKUP(D5747,'Routes and Directions'!$A$2:$D$283,3,FALSE),VLOOKUP(D5747,'Routes and Directions'!$A$2:$D$283,4,FALSE))</f>
        <v>EB</v>
      </c>
      <c r="G5747" s="646" t="s">
        <v>118</v>
      </c>
      <c r="H5747" s="646">
        <v>30.521000000000001</v>
      </c>
      <c r="I5747" s="646">
        <v>31.6</v>
      </c>
      <c r="K5747" s="646">
        <v>30.715</v>
      </c>
      <c r="L5747" s="646">
        <v>31.794</v>
      </c>
      <c r="M5747" s="646" t="s">
        <v>118</v>
      </c>
      <c r="N5747" s="657" t="s">
        <v>115</v>
      </c>
      <c r="O5747" s="646" t="s">
        <v>676</v>
      </c>
    </row>
    <row r="5748" spans="1:15">
      <c r="A5748" s="647">
        <v>5747</v>
      </c>
      <c r="B5748" s="647">
        <v>9490</v>
      </c>
      <c r="C5748" s="646" t="s">
        <v>198</v>
      </c>
      <c r="D5748" s="646">
        <v>178</v>
      </c>
      <c r="F5748" s="654" t="str">
        <f>IF(M5748="R",VLOOKUP(D5748,'Routes and Directions'!$A$2:$D$283,3,FALSE),VLOOKUP(D5748,'Routes and Directions'!$A$2:$D$283,4,FALSE))</f>
        <v>EB</v>
      </c>
      <c r="G5748" s="646" t="s">
        <v>118</v>
      </c>
      <c r="H5748" s="646">
        <v>31.6</v>
      </c>
      <c r="I5748" s="646">
        <v>44.107999999999997</v>
      </c>
      <c r="K5748" s="646">
        <v>31.794</v>
      </c>
      <c r="L5748" s="646">
        <v>44.302</v>
      </c>
      <c r="M5748" s="646" t="s">
        <v>118</v>
      </c>
      <c r="N5748" s="657" t="s">
        <v>123</v>
      </c>
      <c r="O5748" s="646" t="s">
        <v>676</v>
      </c>
    </row>
    <row r="5749" spans="1:15">
      <c r="A5749" s="647">
        <v>5748</v>
      </c>
      <c r="B5749" s="647">
        <v>9490</v>
      </c>
      <c r="C5749" s="646" t="s">
        <v>198</v>
      </c>
      <c r="D5749" s="646">
        <v>178</v>
      </c>
      <c r="F5749" s="654" t="str">
        <f>IF(M5749="R",VLOOKUP(D5749,'Routes and Directions'!$A$2:$D$283,3,FALSE),VLOOKUP(D5749,'Routes and Directions'!$A$2:$D$283,4,FALSE))</f>
        <v>EB</v>
      </c>
      <c r="G5749" s="646" t="s">
        <v>118</v>
      </c>
      <c r="H5749" s="650">
        <v>44.107999999999997</v>
      </c>
      <c r="I5749" s="650">
        <v>44.191000000000003</v>
      </c>
      <c r="K5749" s="646">
        <v>44.302</v>
      </c>
      <c r="L5749" s="646">
        <v>44.384999999999998</v>
      </c>
      <c r="M5749" s="646" t="s">
        <v>118</v>
      </c>
      <c r="N5749" s="657" t="s">
        <v>115</v>
      </c>
      <c r="O5749" s="646" t="s">
        <v>676</v>
      </c>
    </row>
    <row r="5750" spans="1:15">
      <c r="A5750" s="647">
        <v>5749</v>
      </c>
      <c r="B5750" s="647">
        <v>11060</v>
      </c>
      <c r="C5750" s="646" t="s">
        <v>198</v>
      </c>
      <c r="D5750" s="646">
        <v>178</v>
      </c>
      <c r="F5750" s="654" t="str">
        <f>IF(M5750="R",VLOOKUP(D5750,'Routes and Directions'!$A$2:$D$283,3,FALSE),VLOOKUP(D5750,'Routes and Directions'!$A$2:$D$283,4,FALSE))</f>
        <v>EB</v>
      </c>
      <c r="H5750" s="650">
        <v>45.38</v>
      </c>
      <c r="I5750" s="650">
        <v>49.932000000000002</v>
      </c>
      <c r="K5750" s="646">
        <v>44.384999999999998</v>
      </c>
      <c r="L5750" s="646">
        <v>48.936999999999998</v>
      </c>
      <c r="M5750" s="646" t="s">
        <v>118</v>
      </c>
      <c r="N5750" s="657" t="s">
        <v>115</v>
      </c>
      <c r="O5750" s="646" t="s">
        <v>676</v>
      </c>
    </row>
    <row r="5751" spans="1:15">
      <c r="A5751" s="647">
        <v>5750</v>
      </c>
      <c r="B5751" s="647">
        <v>11060</v>
      </c>
      <c r="C5751" s="646" t="s">
        <v>198</v>
      </c>
      <c r="D5751" s="646">
        <v>178</v>
      </c>
      <c r="F5751" s="654" t="str">
        <f>IF(M5751="R",VLOOKUP(D5751,'Routes and Directions'!$A$2:$D$283,3,FALSE),VLOOKUP(D5751,'Routes and Directions'!$A$2:$D$283,4,FALSE))</f>
        <v>EB</v>
      </c>
      <c r="H5751" s="646">
        <v>49.932000000000002</v>
      </c>
      <c r="I5751" s="646">
        <v>50.372999999999998</v>
      </c>
      <c r="K5751" s="646">
        <v>48.936999999999998</v>
      </c>
      <c r="L5751" s="646">
        <v>49.378</v>
      </c>
      <c r="M5751" s="646" t="s">
        <v>118</v>
      </c>
      <c r="N5751" s="657" t="s">
        <v>123</v>
      </c>
      <c r="O5751" s="646" t="s">
        <v>676</v>
      </c>
    </row>
    <row r="5752" spans="1:15">
      <c r="A5752" s="647">
        <v>5751</v>
      </c>
      <c r="B5752" s="647">
        <v>11060</v>
      </c>
      <c r="C5752" s="646" t="s">
        <v>198</v>
      </c>
      <c r="D5752" s="646">
        <v>178</v>
      </c>
      <c r="F5752" s="654" t="str">
        <f>IF(M5752="R",VLOOKUP(D5752,'Routes and Directions'!$A$2:$D$283,3,FALSE),VLOOKUP(D5752,'Routes and Directions'!$A$2:$D$283,4,FALSE))</f>
        <v>EB</v>
      </c>
      <c r="H5752" s="646">
        <v>50.372999999999998</v>
      </c>
      <c r="I5752" s="646">
        <v>55.703000000000003</v>
      </c>
      <c r="K5752" s="646">
        <v>49.378</v>
      </c>
      <c r="L5752" s="646">
        <v>54.707999999999998</v>
      </c>
      <c r="M5752" s="646" t="s">
        <v>118</v>
      </c>
      <c r="N5752" s="657" t="s">
        <v>115</v>
      </c>
      <c r="O5752" s="646" t="s">
        <v>676</v>
      </c>
    </row>
    <row r="5753" spans="1:15">
      <c r="A5753" s="647">
        <v>5752</v>
      </c>
      <c r="B5753" s="647">
        <v>11900</v>
      </c>
      <c r="C5753" s="646" t="s">
        <v>198</v>
      </c>
      <c r="D5753" s="646">
        <v>178</v>
      </c>
      <c r="F5753" s="654" t="str">
        <f>IF(M5753="R",VLOOKUP(D5753,'Routes and Directions'!$A$2:$D$283,3,FALSE),VLOOKUP(D5753,'Routes and Directions'!$A$2:$D$283,4,FALSE))</f>
        <v>EB</v>
      </c>
      <c r="G5753" s="646" t="s">
        <v>118</v>
      </c>
      <c r="H5753" s="646">
        <v>55.703000000000003</v>
      </c>
      <c r="I5753" s="646">
        <v>56.82</v>
      </c>
      <c r="K5753" s="646">
        <v>54.707999999999998</v>
      </c>
      <c r="L5753" s="646">
        <v>55.825000000000003</v>
      </c>
      <c r="M5753" s="646" t="s">
        <v>118</v>
      </c>
      <c r="N5753" s="657" t="s">
        <v>115</v>
      </c>
      <c r="O5753" s="646" t="s">
        <v>676</v>
      </c>
    </row>
    <row r="5754" spans="1:15">
      <c r="A5754" s="647">
        <v>5753</v>
      </c>
      <c r="B5754" s="647">
        <v>12000</v>
      </c>
      <c r="C5754" s="646" t="s">
        <v>198</v>
      </c>
      <c r="D5754" s="646">
        <v>178</v>
      </c>
      <c r="F5754" s="654" t="str">
        <f>IF(M5754="R",VLOOKUP(D5754,'Routes and Directions'!$A$2:$D$283,3,FALSE),VLOOKUP(D5754,'Routes and Directions'!$A$2:$D$283,4,FALSE))</f>
        <v>EB</v>
      </c>
      <c r="H5754" s="646">
        <v>56.7</v>
      </c>
      <c r="I5754" s="646">
        <v>71.108999999999995</v>
      </c>
      <c r="K5754" s="646">
        <v>55.825000000000003</v>
      </c>
      <c r="L5754" s="646">
        <v>70.233999999999995</v>
      </c>
      <c r="M5754" s="646" t="s">
        <v>118</v>
      </c>
      <c r="N5754" s="657" t="s">
        <v>115</v>
      </c>
      <c r="O5754" s="646" t="s">
        <v>676</v>
      </c>
    </row>
    <row r="5755" spans="1:15">
      <c r="A5755" s="647">
        <v>5754</v>
      </c>
      <c r="B5755" s="647">
        <v>13730</v>
      </c>
      <c r="C5755" s="646" t="s">
        <v>198</v>
      </c>
      <c r="D5755" s="646">
        <v>178</v>
      </c>
      <c r="F5755" s="654" t="str">
        <f>IF(M5755="R",VLOOKUP(D5755,'Routes and Directions'!$A$2:$D$283,3,FALSE),VLOOKUP(D5755,'Routes and Directions'!$A$2:$D$283,4,FALSE))</f>
        <v>EB</v>
      </c>
      <c r="G5755" s="646" t="s">
        <v>118</v>
      </c>
      <c r="H5755" s="646">
        <v>71.108999999999995</v>
      </c>
      <c r="I5755" s="646">
        <v>71.483999999999995</v>
      </c>
      <c r="K5755" s="646">
        <v>70.233999999999995</v>
      </c>
      <c r="L5755" s="646">
        <v>70.608999999999995</v>
      </c>
      <c r="M5755" s="646" t="s">
        <v>118</v>
      </c>
      <c r="N5755" s="657" t="s">
        <v>115</v>
      </c>
      <c r="O5755" s="646" t="s">
        <v>676</v>
      </c>
    </row>
    <row r="5756" spans="1:15">
      <c r="A5756" s="647">
        <v>5755</v>
      </c>
      <c r="B5756" s="647">
        <v>13760</v>
      </c>
      <c r="C5756" s="646" t="s">
        <v>198</v>
      </c>
      <c r="D5756" s="646">
        <v>178</v>
      </c>
      <c r="F5756" s="654" t="str">
        <f>IF(M5756="R",VLOOKUP(D5756,'Routes and Directions'!$A$2:$D$283,3,FALSE),VLOOKUP(D5756,'Routes and Directions'!$A$2:$D$283,4,FALSE))</f>
        <v>EB</v>
      </c>
      <c r="H5756" s="646">
        <v>71.518000000000001</v>
      </c>
      <c r="I5756" s="646">
        <v>79.88</v>
      </c>
      <c r="K5756" s="646">
        <v>70.608999999999995</v>
      </c>
      <c r="L5756" s="646">
        <v>78.971000000000004</v>
      </c>
      <c r="M5756" s="646" t="s">
        <v>118</v>
      </c>
      <c r="N5756" s="657" t="s">
        <v>115</v>
      </c>
      <c r="O5756" s="646" t="s">
        <v>676</v>
      </c>
    </row>
    <row r="5757" spans="1:15">
      <c r="A5757" s="647">
        <v>5756</v>
      </c>
      <c r="B5757" s="647">
        <v>14905</v>
      </c>
      <c r="C5757" s="646" t="s">
        <v>198</v>
      </c>
      <c r="D5757" s="646">
        <v>178</v>
      </c>
      <c r="F5757" s="654" t="str">
        <f>IF(M5757="R",VLOOKUP(D5757,'Routes and Directions'!$A$2:$D$283,3,FALSE),VLOOKUP(D5757,'Routes and Directions'!$A$2:$D$283,4,FALSE))</f>
        <v>EB</v>
      </c>
      <c r="H5757" s="650">
        <v>80</v>
      </c>
      <c r="I5757" s="650">
        <v>88.26</v>
      </c>
      <c r="K5757" s="646">
        <v>78.971000000000004</v>
      </c>
      <c r="L5757" s="646">
        <v>87.230999999999995</v>
      </c>
      <c r="M5757" s="646" t="s">
        <v>118</v>
      </c>
      <c r="N5757" s="657" t="s">
        <v>115</v>
      </c>
      <c r="O5757" s="646" t="s">
        <v>676</v>
      </c>
    </row>
    <row r="5758" spans="1:15">
      <c r="A5758" s="647">
        <v>5757</v>
      </c>
      <c r="B5758" s="647">
        <v>15400</v>
      </c>
      <c r="C5758" s="646" t="s">
        <v>198</v>
      </c>
      <c r="D5758" s="646">
        <v>178</v>
      </c>
      <c r="F5758" s="654" t="str">
        <f>IF(M5758="R",VLOOKUP(D5758,'Routes and Directions'!$A$2:$D$283,3,FALSE),VLOOKUP(D5758,'Routes and Directions'!$A$2:$D$283,4,FALSE))</f>
        <v>EB</v>
      </c>
      <c r="H5758" s="650">
        <v>88.38</v>
      </c>
      <c r="I5758" s="650">
        <v>93.046999999999997</v>
      </c>
      <c r="K5758" s="646">
        <v>87.230999999999995</v>
      </c>
      <c r="L5758" s="646">
        <v>91.897999999999996</v>
      </c>
      <c r="M5758" s="646" t="s">
        <v>118</v>
      </c>
      <c r="N5758" s="657" t="s">
        <v>115</v>
      </c>
      <c r="O5758" s="646" t="s">
        <v>676</v>
      </c>
    </row>
    <row r="5759" spans="1:15">
      <c r="A5759" s="647">
        <v>5758</v>
      </c>
      <c r="B5759" s="647">
        <v>16080</v>
      </c>
      <c r="C5759" s="646" t="s">
        <v>198</v>
      </c>
      <c r="D5759" s="646">
        <v>178</v>
      </c>
      <c r="F5759" s="654" t="str">
        <f>IF(M5759="R",VLOOKUP(D5759,'Routes and Directions'!$A$2:$D$283,3,FALSE),VLOOKUP(D5759,'Routes and Directions'!$A$2:$D$283,4,FALSE))</f>
        <v>EB</v>
      </c>
      <c r="G5759" s="646" t="s">
        <v>118</v>
      </c>
      <c r="H5759" s="646">
        <v>93.046999999999997</v>
      </c>
      <c r="I5759" s="646">
        <v>93.414000000000001</v>
      </c>
      <c r="K5759" s="646">
        <v>91.897999999999996</v>
      </c>
      <c r="L5759" s="646">
        <v>92.265000000000001</v>
      </c>
      <c r="M5759" s="646" t="s">
        <v>118</v>
      </c>
      <c r="N5759" s="657" t="s">
        <v>115</v>
      </c>
      <c r="O5759" s="646" t="s">
        <v>676</v>
      </c>
    </row>
    <row r="5760" spans="1:15">
      <c r="A5760" s="647">
        <v>5759</v>
      </c>
      <c r="B5760" s="647">
        <v>16080</v>
      </c>
      <c r="C5760" s="646" t="s">
        <v>198</v>
      </c>
      <c r="D5760" s="646">
        <v>178</v>
      </c>
      <c r="F5760" s="654" t="str">
        <f>IF(M5760="R",VLOOKUP(D5760,'Routes and Directions'!$A$2:$D$283,3,FALSE),VLOOKUP(D5760,'Routes and Directions'!$A$2:$D$283,4,FALSE))</f>
        <v>EB</v>
      </c>
      <c r="G5760" s="646" t="s">
        <v>118</v>
      </c>
      <c r="H5760" s="646">
        <v>93.414000000000001</v>
      </c>
      <c r="I5760" s="646">
        <v>93.503</v>
      </c>
      <c r="K5760" s="646">
        <v>92.265000000000001</v>
      </c>
      <c r="L5760" s="646">
        <v>92.353999999999999</v>
      </c>
      <c r="M5760" s="646" t="s">
        <v>118</v>
      </c>
      <c r="N5760" s="657" t="s">
        <v>123</v>
      </c>
      <c r="O5760" s="646" t="s">
        <v>676</v>
      </c>
    </row>
    <row r="5761" spans="1:15">
      <c r="A5761" s="647">
        <v>5760</v>
      </c>
      <c r="B5761" s="647">
        <v>16340</v>
      </c>
      <c r="C5761" s="646" t="s">
        <v>198</v>
      </c>
      <c r="D5761" s="646">
        <v>178</v>
      </c>
      <c r="F5761" s="654" t="str">
        <f>IF(M5761="R",VLOOKUP(D5761,'Routes and Directions'!$A$2:$D$283,3,FALSE),VLOOKUP(D5761,'Routes and Directions'!$A$2:$D$283,4,FALSE))</f>
        <v>EB</v>
      </c>
      <c r="H5761" s="646">
        <v>93.507999999999996</v>
      </c>
      <c r="I5761" s="646">
        <v>103.866</v>
      </c>
      <c r="K5761" s="646">
        <v>92.353999999999999</v>
      </c>
      <c r="L5761" s="646">
        <v>102.712</v>
      </c>
      <c r="M5761" s="646" t="s">
        <v>118</v>
      </c>
      <c r="N5761" s="657" t="s">
        <v>123</v>
      </c>
      <c r="O5761" s="646" t="s">
        <v>676</v>
      </c>
    </row>
    <row r="5762" spans="1:15">
      <c r="A5762" s="647">
        <v>5761</v>
      </c>
      <c r="B5762" s="647">
        <v>16340</v>
      </c>
      <c r="C5762" s="646" t="s">
        <v>198</v>
      </c>
      <c r="D5762" s="646">
        <v>178</v>
      </c>
      <c r="F5762" s="654" t="str">
        <f>IF(M5762="R",VLOOKUP(D5762,'Routes and Directions'!$A$2:$D$283,3,FALSE),VLOOKUP(D5762,'Routes and Directions'!$A$2:$D$283,4,FALSE))</f>
        <v>EB</v>
      </c>
      <c r="H5762" s="646">
        <v>103.866</v>
      </c>
      <c r="I5762" s="646">
        <v>104.622</v>
      </c>
      <c r="K5762" s="646">
        <v>102.712</v>
      </c>
      <c r="L5762" s="646">
        <v>103.468</v>
      </c>
      <c r="M5762" s="646" t="s">
        <v>118</v>
      </c>
      <c r="N5762" s="657" t="s">
        <v>115</v>
      </c>
      <c r="O5762" s="646" t="s">
        <v>676</v>
      </c>
    </row>
    <row r="5763" spans="1:15">
      <c r="A5763" s="647">
        <v>5762</v>
      </c>
      <c r="B5763" s="647">
        <v>17500</v>
      </c>
      <c r="C5763" s="646" t="s">
        <v>206</v>
      </c>
      <c r="D5763" s="646">
        <v>178</v>
      </c>
      <c r="F5763" s="654" t="str">
        <f>IF(M5763="R",VLOOKUP(D5763,'Routes and Directions'!$A$2:$D$283,3,FALSE),VLOOKUP(D5763,'Routes and Directions'!$A$2:$D$283,4,FALSE))</f>
        <v>EB</v>
      </c>
      <c r="H5763" s="646">
        <v>0</v>
      </c>
      <c r="I5763" s="646">
        <v>10.06</v>
      </c>
      <c r="K5763" s="646">
        <v>103.468</v>
      </c>
      <c r="L5763" s="646">
        <v>113.52800000000001</v>
      </c>
      <c r="M5763" s="646" t="s">
        <v>118</v>
      </c>
      <c r="N5763" s="657" t="s">
        <v>115</v>
      </c>
      <c r="O5763" s="646" t="s">
        <v>676</v>
      </c>
    </row>
    <row r="5764" spans="1:15">
      <c r="A5764" s="647">
        <v>5763</v>
      </c>
      <c r="B5764" s="647">
        <v>17900</v>
      </c>
      <c r="C5764" s="646" t="s">
        <v>206</v>
      </c>
      <c r="D5764" s="646">
        <v>178</v>
      </c>
      <c r="F5764" s="654" t="str">
        <f>IF(M5764="R",VLOOKUP(D5764,'Routes and Directions'!$A$2:$D$283,3,FALSE),VLOOKUP(D5764,'Routes and Directions'!$A$2:$D$283,4,FALSE))</f>
        <v>EB</v>
      </c>
      <c r="G5764" s="646" t="s">
        <v>118</v>
      </c>
      <c r="H5764" s="646">
        <v>10.06</v>
      </c>
      <c r="I5764" s="646">
        <v>12.725</v>
      </c>
      <c r="K5764" s="646">
        <v>113.52800000000001</v>
      </c>
      <c r="L5764" s="646">
        <v>116.193</v>
      </c>
      <c r="M5764" s="646" t="s">
        <v>118</v>
      </c>
      <c r="N5764" s="657" t="s">
        <v>115</v>
      </c>
      <c r="O5764" s="646" t="s">
        <v>676</v>
      </c>
    </row>
    <row r="5765" spans="1:15">
      <c r="A5765" s="647">
        <v>5764</v>
      </c>
      <c r="B5765" s="647">
        <v>18500</v>
      </c>
      <c r="C5765" s="646" t="s">
        <v>206</v>
      </c>
      <c r="D5765" s="646">
        <v>178</v>
      </c>
      <c r="F5765" s="654" t="str">
        <f>IF(M5765="R",VLOOKUP(D5765,'Routes and Directions'!$A$2:$D$283,3,FALSE),VLOOKUP(D5765,'Routes and Directions'!$A$2:$D$283,4,FALSE))</f>
        <v>EB</v>
      </c>
      <c r="H5765" s="646">
        <v>12.771000000000001</v>
      </c>
      <c r="I5765" s="646">
        <v>14.778</v>
      </c>
      <c r="K5765" s="646">
        <v>116.193</v>
      </c>
      <c r="L5765" s="646">
        <v>118.2</v>
      </c>
      <c r="M5765" s="646" t="s">
        <v>118</v>
      </c>
      <c r="N5765" s="657" t="s">
        <v>115</v>
      </c>
      <c r="O5765" s="646" t="s">
        <v>676</v>
      </c>
    </row>
    <row r="5766" spans="1:15">
      <c r="A5766" s="647">
        <v>5765</v>
      </c>
      <c r="B5766" s="647">
        <v>19200</v>
      </c>
      <c r="C5766" s="646" t="s">
        <v>220</v>
      </c>
      <c r="D5766" s="646">
        <v>178</v>
      </c>
      <c r="F5766" s="654" t="str">
        <f>IF(M5766="R",VLOOKUP(D5766,'Routes and Directions'!$A$2:$D$283,3,FALSE),VLOOKUP(D5766,'Routes and Directions'!$A$2:$D$283,4,FALSE))</f>
        <v>EB</v>
      </c>
      <c r="H5766" s="646">
        <v>28</v>
      </c>
      <c r="I5766" s="646">
        <v>42.92</v>
      </c>
      <c r="K5766" s="646">
        <v>118.2</v>
      </c>
      <c r="L5766" s="646">
        <v>133.12</v>
      </c>
      <c r="M5766" s="646" t="s">
        <v>118</v>
      </c>
      <c r="N5766" s="657" t="s">
        <v>115</v>
      </c>
      <c r="O5766" s="646" t="s">
        <v>676</v>
      </c>
    </row>
    <row r="5767" spans="1:15">
      <c r="A5767" s="647">
        <v>5766</v>
      </c>
      <c r="B5767" s="647">
        <v>19800</v>
      </c>
      <c r="C5767" s="646" t="s">
        <v>220</v>
      </c>
      <c r="D5767" s="646">
        <v>178</v>
      </c>
      <c r="F5767" s="654" t="str">
        <f>IF(M5767="R",VLOOKUP(D5767,'Routes and Directions'!$A$2:$D$283,3,FALSE),VLOOKUP(D5767,'Routes and Directions'!$A$2:$D$283,4,FALSE))</f>
        <v>EB</v>
      </c>
      <c r="H5767" s="646">
        <v>42.93</v>
      </c>
      <c r="I5767" s="646">
        <v>62.186</v>
      </c>
      <c r="K5767" s="646">
        <v>133.12</v>
      </c>
      <c r="L5767" s="646">
        <v>152.376</v>
      </c>
      <c r="M5767" s="646" t="s">
        <v>118</v>
      </c>
      <c r="N5767" s="657" t="s">
        <v>115</v>
      </c>
      <c r="O5767" s="646" t="s">
        <v>676</v>
      </c>
    </row>
    <row r="5768" spans="1:15">
      <c r="A5768" s="647">
        <v>5767</v>
      </c>
      <c r="B5768" s="647">
        <v>3</v>
      </c>
      <c r="C5768" s="646" t="s">
        <v>198</v>
      </c>
      <c r="D5768" s="646">
        <v>178</v>
      </c>
      <c r="F5768" s="654" t="str">
        <f>IF(M5768="R",VLOOKUP(D5768,'Routes and Directions'!$A$2:$D$283,3,FALSE),VLOOKUP(D5768,'Routes and Directions'!$A$2:$D$283,4,FALSE))</f>
        <v>WB</v>
      </c>
      <c r="H5768" s="646">
        <v>0</v>
      </c>
      <c r="I5768" s="646">
        <v>0.43099999999999999</v>
      </c>
      <c r="K5768" s="646">
        <v>0</v>
      </c>
      <c r="L5768" s="646">
        <v>0.43099999999999999</v>
      </c>
      <c r="M5768" s="646" t="s">
        <v>121</v>
      </c>
      <c r="N5768" s="657" t="s">
        <v>123</v>
      </c>
      <c r="O5768" s="646" t="s">
        <v>677</v>
      </c>
    </row>
    <row r="5769" spans="1:15">
      <c r="A5769" s="647">
        <v>5768</v>
      </c>
      <c r="B5769" s="647">
        <v>3</v>
      </c>
      <c r="C5769" s="646" t="s">
        <v>198</v>
      </c>
      <c r="D5769" s="646">
        <v>178</v>
      </c>
      <c r="F5769" s="654" t="str">
        <f>IF(M5769="R",VLOOKUP(D5769,'Routes and Directions'!$A$2:$D$283,3,FALSE),VLOOKUP(D5769,'Routes and Directions'!$A$2:$D$283,4,FALSE))</f>
        <v>WB</v>
      </c>
      <c r="H5769" s="646">
        <v>0.43099999999999999</v>
      </c>
      <c r="I5769" s="646">
        <v>0.96399999999999997</v>
      </c>
      <c r="K5769" s="646">
        <v>0.43099999999999999</v>
      </c>
      <c r="L5769" s="646">
        <v>0.96399999999999997</v>
      </c>
      <c r="M5769" s="646" t="s">
        <v>121</v>
      </c>
      <c r="N5769" s="657" t="s">
        <v>115</v>
      </c>
      <c r="O5769" s="646" t="s">
        <v>677</v>
      </c>
    </row>
    <row r="5770" spans="1:15">
      <c r="A5770" s="647">
        <v>5769</v>
      </c>
      <c r="B5770" s="647">
        <v>520</v>
      </c>
      <c r="C5770" s="646" t="s">
        <v>198</v>
      </c>
      <c r="D5770" s="646">
        <v>178</v>
      </c>
      <c r="F5770" s="654" t="str">
        <f>IF(M5770="R",VLOOKUP(D5770,'Routes and Directions'!$A$2:$D$283,3,FALSE),VLOOKUP(D5770,'Routes and Directions'!$A$2:$D$283,4,FALSE))</f>
        <v>WB</v>
      </c>
      <c r="H5770" s="646">
        <v>0.96399999999999997</v>
      </c>
      <c r="I5770" s="646">
        <v>1.702</v>
      </c>
      <c r="J5770" s="646" t="s">
        <v>121</v>
      </c>
      <c r="K5770" s="646">
        <v>0.96399999999999997</v>
      </c>
      <c r="L5770" s="646">
        <v>1.702</v>
      </c>
      <c r="M5770" s="646" t="s">
        <v>121</v>
      </c>
      <c r="N5770" s="657" t="s">
        <v>121</v>
      </c>
      <c r="O5770" s="646" t="s">
        <v>677</v>
      </c>
    </row>
    <row r="5771" spans="1:15">
      <c r="A5771" s="647">
        <v>5770</v>
      </c>
      <c r="B5771" s="647">
        <v>680</v>
      </c>
      <c r="C5771" s="646" t="s">
        <v>198</v>
      </c>
      <c r="D5771" s="646">
        <v>178</v>
      </c>
      <c r="F5771" s="654" t="str">
        <f>IF(M5771="R",VLOOKUP(D5771,'Routes and Directions'!$A$2:$D$283,3,FALSE),VLOOKUP(D5771,'Routes and Directions'!$A$2:$D$283,4,FALSE))</f>
        <v>WB</v>
      </c>
      <c r="G5771" s="646" t="s">
        <v>118</v>
      </c>
      <c r="H5771" s="646">
        <v>1.702</v>
      </c>
      <c r="I5771" s="646">
        <v>1.821</v>
      </c>
      <c r="J5771" s="646" t="s">
        <v>121</v>
      </c>
      <c r="K5771" s="646">
        <v>1.702</v>
      </c>
      <c r="L5771" s="646">
        <v>1.821</v>
      </c>
      <c r="M5771" s="646" t="s">
        <v>121</v>
      </c>
      <c r="N5771" s="657" t="s">
        <v>121</v>
      </c>
      <c r="O5771" s="646" t="s">
        <v>677</v>
      </c>
    </row>
    <row r="5772" spans="1:15">
      <c r="A5772" s="647">
        <v>5771</v>
      </c>
      <c r="B5772" s="647">
        <v>1530</v>
      </c>
      <c r="C5772" s="646" t="s">
        <v>198</v>
      </c>
      <c r="D5772" s="646">
        <v>178</v>
      </c>
      <c r="F5772" s="654" t="str">
        <f>IF(M5772="R",VLOOKUP(D5772,'Routes and Directions'!$A$2:$D$283,3,FALSE),VLOOKUP(D5772,'Routes and Directions'!$A$2:$D$283,4,FALSE))</f>
        <v>WB</v>
      </c>
      <c r="G5772" s="646" t="s">
        <v>118</v>
      </c>
      <c r="H5772" s="646">
        <v>1.821</v>
      </c>
      <c r="I5772" s="646">
        <v>6.4660000000000002</v>
      </c>
      <c r="K5772" s="646">
        <v>1.821</v>
      </c>
      <c r="L5772" s="646">
        <v>6.4660000000000002</v>
      </c>
      <c r="M5772" s="646" t="s">
        <v>121</v>
      </c>
      <c r="N5772" s="657" t="s">
        <v>123</v>
      </c>
      <c r="O5772" s="646" t="s">
        <v>677</v>
      </c>
    </row>
    <row r="5773" spans="1:15">
      <c r="A5773" s="647">
        <v>5772</v>
      </c>
      <c r="B5773" s="647">
        <v>4210</v>
      </c>
      <c r="C5773" s="646" t="s">
        <v>198</v>
      </c>
      <c r="D5773" s="646">
        <v>178</v>
      </c>
      <c r="F5773" s="654" t="str">
        <f>IF(M5773="R",VLOOKUP(D5773,'Routes and Directions'!$A$2:$D$283,3,FALSE),VLOOKUP(D5773,'Routes and Directions'!$A$2:$D$283,4,FALSE))</f>
        <v>WB</v>
      </c>
      <c r="G5773" s="646" t="s">
        <v>118</v>
      </c>
      <c r="H5773" s="646">
        <v>6.4660000000000002</v>
      </c>
      <c r="I5773" s="646">
        <v>8.7880000000000003</v>
      </c>
      <c r="K5773" s="646">
        <v>6.4660000000000002</v>
      </c>
      <c r="L5773" s="646">
        <v>8.7880000000000003</v>
      </c>
      <c r="M5773" s="646" t="s">
        <v>121</v>
      </c>
      <c r="N5773" s="657" t="s">
        <v>115</v>
      </c>
      <c r="O5773" s="646" t="s">
        <v>677</v>
      </c>
    </row>
    <row r="5774" spans="1:15">
      <c r="A5774" s="647">
        <v>5773</v>
      </c>
      <c r="B5774" s="647">
        <v>6610</v>
      </c>
      <c r="C5774" s="646" t="s">
        <v>198</v>
      </c>
      <c r="D5774" s="646">
        <v>178</v>
      </c>
      <c r="F5774" s="654" t="str">
        <f>IF(M5774="R",VLOOKUP(D5774,'Routes and Directions'!$A$2:$D$283,3,FALSE),VLOOKUP(D5774,'Routes and Directions'!$A$2:$D$283,4,FALSE))</f>
        <v>WB</v>
      </c>
      <c r="G5774" s="646" t="s">
        <v>122</v>
      </c>
      <c r="H5774" s="646">
        <v>8.7880000000000003</v>
      </c>
      <c r="I5774" s="646">
        <v>9.8230000000000004</v>
      </c>
      <c r="K5774" s="646">
        <v>8.7880000000000003</v>
      </c>
      <c r="L5774" s="646">
        <v>9.8230000000000004</v>
      </c>
      <c r="M5774" s="646" t="s">
        <v>121</v>
      </c>
      <c r="N5774" s="657" t="s">
        <v>115</v>
      </c>
      <c r="O5774" s="646" t="s">
        <v>677</v>
      </c>
    </row>
    <row r="5775" spans="1:15">
      <c r="A5775" s="647">
        <v>5774</v>
      </c>
      <c r="B5775" s="647">
        <v>6810</v>
      </c>
      <c r="C5775" s="646" t="s">
        <v>198</v>
      </c>
      <c r="D5775" s="646">
        <v>178</v>
      </c>
      <c r="F5775" s="654" t="str">
        <f>IF(M5775="R",VLOOKUP(D5775,'Routes and Directions'!$A$2:$D$283,3,FALSE),VLOOKUP(D5775,'Routes and Directions'!$A$2:$D$283,4,FALSE))</f>
        <v>WB</v>
      </c>
      <c r="H5775" s="646">
        <v>8.1530000000000005</v>
      </c>
      <c r="I5775" s="646">
        <v>10.943</v>
      </c>
      <c r="K5775" s="646">
        <v>9.8230000000000004</v>
      </c>
      <c r="L5775" s="646">
        <v>12.613</v>
      </c>
      <c r="M5775" s="646" t="s">
        <v>121</v>
      </c>
      <c r="N5775" s="657" t="s">
        <v>115</v>
      </c>
      <c r="O5775" s="646" t="s">
        <v>677</v>
      </c>
    </row>
    <row r="5776" spans="1:15">
      <c r="A5776" s="647">
        <v>5775</v>
      </c>
      <c r="B5776" s="647">
        <v>7390</v>
      </c>
      <c r="C5776" s="646" t="s">
        <v>198</v>
      </c>
      <c r="D5776" s="646">
        <v>178</v>
      </c>
      <c r="F5776" s="654" t="str">
        <f>IF(M5776="R",VLOOKUP(D5776,'Routes and Directions'!$A$2:$D$283,3,FALSE),VLOOKUP(D5776,'Routes and Directions'!$A$2:$D$283,4,FALSE))</f>
        <v>WB</v>
      </c>
      <c r="G5776" s="646" t="s">
        <v>118</v>
      </c>
      <c r="H5776" s="646">
        <v>10.943</v>
      </c>
      <c r="I5776" s="646">
        <v>11.984</v>
      </c>
      <c r="K5776" s="646">
        <v>12.613</v>
      </c>
      <c r="L5776" s="646">
        <v>13.654</v>
      </c>
      <c r="M5776" s="646" t="s">
        <v>121</v>
      </c>
      <c r="N5776" s="657" t="s">
        <v>115</v>
      </c>
      <c r="O5776" s="646" t="s">
        <v>677</v>
      </c>
    </row>
    <row r="5777" spans="1:15">
      <c r="A5777" s="647">
        <v>5776</v>
      </c>
      <c r="B5777" s="647">
        <v>7550</v>
      </c>
      <c r="C5777" s="646" t="s">
        <v>198</v>
      </c>
      <c r="D5777" s="646">
        <v>178</v>
      </c>
      <c r="F5777" s="654" t="str">
        <f>IF(M5777="R",VLOOKUP(D5777,'Routes and Directions'!$A$2:$D$283,3,FALSE),VLOOKUP(D5777,'Routes and Directions'!$A$2:$D$283,4,FALSE))</f>
        <v>WB</v>
      </c>
      <c r="H5777" s="646">
        <v>11.98</v>
      </c>
      <c r="I5777" s="646">
        <v>28.36</v>
      </c>
      <c r="K5777" s="646">
        <v>13.654</v>
      </c>
      <c r="L5777" s="646">
        <v>30.033999999999999</v>
      </c>
      <c r="M5777" s="646" t="s">
        <v>121</v>
      </c>
      <c r="N5777" s="657" t="s">
        <v>115</v>
      </c>
      <c r="O5777" s="646" t="s">
        <v>677</v>
      </c>
    </row>
    <row r="5778" spans="1:15">
      <c r="A5778" s="647">
        <v>5777</v>
      </c>
      <c r="B5778" s="647">
        <v>9410</v>
      </c>
      <c r="C5778" s="646" t="s">
        <v>198</v>
      </c>
      <c r="D5778" s="646">
        <v>178</v>
      </c>
      <c r="F5778" s="654" t="str">
        <f>IF(M5778="R",VLOOKUP(D5778,'Routes and Directions'!$A$2:$D$283,3,FALSE),VLOOKUP(D5778,'Routes and Directions'!$A$2:$D$283,4,FALSE))</f>
        <v>WB</v>
      </c>
      <c r="G5778" s="646" t="s">
        <v>122</v>
      </c>
      <c r="H5778" s="646">
        <v>29.869</v>
      </c>
      <c r="I5778" s="646">
        <v>30.521000000000001</v>
      </c>
      <c r="K5778" s="646">
        <v>30.033999999999999</v>
      </c>
      <c r="L5778" s="646">
        <v>30.686</v>
      </c>
      <c r="M5778" s="646" t="s">
        <v>121</v>
      </c>
      <c r="N5778" s="657" t="s">
        <v>115</v>
      </c>
      <c r="O5778" s="646" t="s">
        <v>677</v>
      </c>
    </row>
    <row r="5779" spans="1:15">
      <c r="A5779" s="647">
        <v>5778</v>
      </c>
      <c r="B5779" s="647">
        <v>9490</v>
      </c>
      <c r="C5779" s="646" t="s">
        <v>198</v>
      </c>
      <c r="D5779" s="646">
        <v>178</v>
      </c>
      <c r="F5779" s="654" t="str">
        <f>IF(M5779="R",VLOOKUP(D5779,'Routes and Directions'!$A$2:$D$283,3,FALSE),VLOOKUP(D5779,'Routes and Directions'!$A$2:$D$283,4,FALSE))</f>
        <v>WB</v>
      </c>
      <c r="G5779" s="646" t="s">
        <v>118</v>
      </c>
      <c r="H5779" s="646">
        <v>30.521000000000001</v>
      </c>
      <c r="I5779" s="646">
        <v>31.6</v>
      </c>
      <c r="K5779" s="646">
        <v>30.686</v>
      </c>
      <c r="L5779" s="646">
        <v>31.765000000000001</v>
      </c>
      <c r="M5779" s="646" t="s">
        <v>121</v>
      </c>
      <c r="N5779" s="657" t="s">
        <v>115</v>
      </c>
      <c r="O5779" s="646" t="s">
        <v>677</v>
      </c>
    </row>
    <row r="5780" spans="1:15">
      <c r="A5780" s="647">
        <v>5779</v>
      </c>
      <c r="B5780" s="647">
        <v>9490</v>
      </c>
      <c r="C5780" s="646" t="s">
        <v>198</v>
      </c>
      <c r="D5780" s="646">
        <v>178</v>
      </c>
      <c r="F5780" s="654" t="str">
        <f>IF(M5780="R",VLOOKUP(D5780,'Routes and Directions'!$A$2:$D$283,3,FALSE),VLOOKUP(D5780,'Routes and Directions'!$A$2:$D$283,4,FALSE))</f>
        <v>WB</v>
      </c>
      <c r="G5780" s="646" t="s">
        <v>118</v>
      </c>
      <c r="H5780" s="646">
        <v>31.6</v>
      </c>
      <c r="I5780" s="646">
        <v>44.107999999999997</v>
      </c>
      <c r="K5780" s="646">
        <v>31.765000000000001</v>
      </c>
      <c r="L5780" s="646">
        <v>44.273000000000003</v>
      </c>
      <c r="M5780" s="646" t="s">
        <v>121</v>
      </c>
      <c r="N5780" s="657" t="s">
        <v>123</v>
      </c>
      <c r="O5780" s="646" t="s">
        <v>677</v>
      </c>
    </row>
    <row r="5781" spans="1:15">
      <c r="A5781" s="647">
        <v>5780</v>
      </c>
      <c r="B5781" s="647">
        <v>9490</v>
      </c>
      <c r="C5781" s="646" t="s">
        <v>198</v>
      </c>
      <c r="D5781" s="646">
        <v>178</v>
      </c>
      <c r="F5781" s="654" t="str">
        <f>IF(M5781="R",VLOOKUP(D5781,'Routes and Directions'!$A$2:$D$283,3,FALSE),VLOOKUP(D5781,'Routes and Directions'!$A$2:$D$283,4,FALSE))</f>
        <v>WB</v>
      </c>
      <c r="G5781" s="646" t="s">
        <v>118</v>
      </c>
      <c r="H5781" s="646">
        <v>44.107999999999997</v>
      </c>
      <c r="I5781" s="646">
        <v>44.191000000000003</v>
      </c>
      <c r="K5781" s="646">
        <v>44.273000000000003</v>
      </c>
      <c r="L5781" s="646">
        <v>44.356000000000002</v>
      </c>
      <c r="M5781" s="646" t="s">
        <v>121</v>
      </c>
      <c r="N5781" s="657" t="s">
        <v>115</v>
      </c>
      <c r="O5781" s="646" t="s">
        <v>677</v>
      </c>
    </row>
    <row r="5782" spans="1:15">
      <c r="A5782" s="647">
        <v>5781</v>
      </c>
      <c r="B5782" s="647">
        <v>11060</v>
      </c>
      <c r="C5782" s="646" t="s">
        <v>198</v>
      </c>
      <c r="D5782" s="646">
        <v>178</v>
      </c>
      <c r="F5782" s="654" t="str">
        <f>IF(M5782="R",VLOOKUP(D5782,'Routes and Directions'!$A$2:$D$283,3,FALSE),VLOOKUP(D5782,'Routes and Directions'!$A$2:$D$283,4,FALSE))</f>
        <v>WB</v>
      </c>
      <c r="H5782" s="646">
        <v>45.38</v>
      </c>
      <c r="I5782" s="646">
        <v>49.932000000000002</v>
      </c>
      <c r="K5782" s="646">
        <v>44.356000000000002</v>
      </c>
      <c r="L5782" s="646">
        <v>48.908000000000001</v>
      </c>
      <c r="M5782" s="646" t="s">
        <v>121</v>
      </c>
      <c r="N5782" s="657" t="s">
        <v>115</v>
      </c>
      <c r="O5782" s="646" t="s">
        <v>677</v>
      </c>
    </row>
    <row r="5783" spans="1:15">
      <c r="A5783" s="647">
        <v>5782</v>
      </c>
      <c r="B5783" s="647">
        <v>11060</v>
      </c>
      <c r="C5783" s="646" t="s">
        <v>198</v>
      </c>
      <c r="D5783" s="646">
        <v>178</v>
      </c>
      <c r="F5783" s="654" t="str">
        <f>IF(M5783="R",VLOOKUP(D5783,'Routes and Directions'!$A$2:$D$283,3,FALSE),VLOOKUP(D5783,'Routes and Directions'!$A$2:$D$283,4,FALSE))</f>
        <v>WB</v>
      </c>
      <c r="H5783" s="646">
        <v>49.932000000000002</v>
      </c>
      <c r="I5783" s="646">
        <v>50.372999999999998</v>
      </c>
      <c r="K5783" s="646">
        <v>48.908000000000001</v>
      </c>
      <c r="L5783" s="646">
        <v>49.348999999999997</v>
      </c>
      <c r="M5783" s="646" t="s">
        <v>121</v>
      </c>
      <c r="N5783" s="657" t="s">
        <v>123</v>
      </c>
      <c r="O5783" s="646" t="s">
        <v>677</v>
      </c>
    </row>
    <row r="5784" spans="1:15">
      <c r="A5784" s="647">
        <v>5783</v>
      </c>
      <c r="B5784" s="647">
        <v>11060</v>
      </c>
      <c r="C5784" s="646" t="s">
        <v>198</v>
      </c>
      <c r="D5784" s="646">
        <v>178</v>
      </c>
      <c r="F5784" s="654" t="str">
        <f>IF(M5784="R",VLOOKUP(D5784,'Routes and Directions'!$A$2:$D$283,3,FALSE),VLOOKUP(D5784,'Routes and Directions'!$A$2:$D$283,4,FALSE))</f>
        <v>WB</v>
      </c>
      <c r="H5784" s="646">
        <v>50.372999999999998</v>
      </c>
      <c r="I5784" s="646">
        <v>55.703000000000003</v>
      </c>
      <c r="K5784" s="646">
        <v>49.348999999999997</v>
      </c>
      <c r="L5784" s="646">
        <v>54.679000000000002</v>
      </c>
      <c r="M5784" s="646" t="s">
        <v>121</v>
      </c>
      <c r="N5784" s="657" t="s">
        <v>115</v>
      </c>
      <c r="O5784" s="646" t="s">
        <v>677</v>
      </c>
    </row>
    <row r="5785" spans="1:15">
      <c r="A5785" s="647">
        <v>5784</v>
      </c>
      <c r="B5785" s="647">
        <v>11900</v>
      </c>
      <c r="C5785" s="646" t="s">
        <v>198</v>
      </c>
      <c r="D5785" s="646">
        <v>178</v>
      </c>
      <c r="F5785" s="654" t="str">
        <f>IF(M5785="R",VLOOKUP(D5785,'Routes and Directions'!$A$2:$D$283,3,FALSE),VLOOKUP(D5785,'Routes and Directions'!$A$2:$D$283,4,FALSE))</f>
        <v>WB</v>
      </c>
      <c r="G5785" s="646" t="s">
        <v>118</v>
      </c>
      <c r="H5785" s="646">
        <v>55.703000000000003</v>
      </c>
      <c r="I5785" s="646">
        <v>56.82</v>
      </c>
      <c r="K5785" s="646">
        <v>54.679000000000002</v>
      </c>
      <c r="L5785" s="646">
        <v>55.795999999999999</v>
      </c>
      <c r="M5785" s="646" t="s">
        <v>121</v>
      </c>
      <c r="N5785" s="657" t="s">
        <v>115</v>
      </c>
      <c r="O5785" s="646" t="s">
        <v>677</v>
      </c>
    </row>
    <row r="5786" spans="1:15">
      <c r="A5786" s="647">
        <v>5785</v>
      </c>
      <c r="B5786" s="647">
        <v>12000</v>
      </c>
      <c r="C5786" s="646" t="s">
        <v>198</v>
      </c>
      <c r="D5786" s="646">
        <v>178</v>
      </c>
      <c r="F5786" s="654" t="str">
        <f>IF(M5786="R",VLOOKUP(D5786,'Routes and Directions'!$A$2:$D$283,3,FALSE),VLOOKUP(D5786,'Routes and Directions'!$A$2:$D$283,4,FALSE))</f>
        <v>WB</v>
      </c>
      <c r="H5786" s="646">
        <v>56.7</v>
      </c>
      <c r="I5786" s="646">
        <v>71.108999999999995</v>
      </c>
      <c r="K5786" s="646">
        <v>55.795999999999999</v>
      </c>
      <c r="L5786" s="646">
        <v>70.204999999999998</v>
      </c>
      <c r="M5786" s="646" t="s">
        <v>121</v>
      </c>
      <c r="N5786" s="657" t="s">
        <v>115</v>
      </c>
      <c r="O5786" s="646" t="s">
        <v>677</v>
      </c>
    </row>
    <row r="5787" spans="1:15">
      <c r="A5787" s="647">
        <v>5786</v>
      </c>
      <c r="B5787" s="647">
        <v>13730</v>
      </c>
      <c r="C5787" s="646" t="s">
        <v>198</v>
      </c>
      <c r="D5787" s="646">
        <v>178</v>
      </c>
      <c r="F5787" s="654" t="str">
        <f>IF(M5787="R",VLOOKUP(D5787,'Routes and Directions'!$A$2:$D$283,3,FALSE),VLOOKUP(D5787,'Routes and Directions'!$A$2:$D$283,4,FALSE))</f>
        <v>WB</v>
      </c>
      <c r="G5787" s="646" t="s">
        <v>118</v>
      </c>
      <c r="H5787" s="646">
        <v>71.108999999999995</v>
      </c>
      <c r="I5787" s="646">
        <v>71.483999999999995</v>
      </c>
      <c r="K5787" s="646">
        <v>70.204999999999998</v>
      </c>
      <c r="L5787" s="646">
        <v>70.58</v>
      </c>
      <c r="M5787" s="646" t="s">
        <v>121</v>
      </c>
      <c r="N5787" s="657" t="s">
        <v>115</v>
      </c>
      <c r="O5787" s="646" t="s">
        <v>677</v>
      </c>
    </row>
    <row r="5788" spans="1:15">
      <c r="A5788" s="647">
        <v>5787</v>
      </c>
      <c r="B5788" s="647">
        <v>13760</v>
      </c>
      <c r="C5788" s="646" t="s">
        <v>198</v>
      </c>
      <c r="D5788" s="646">
        <v>178</v>
      </c>
      <c r="F5788" s="654" t="str">
        <f>IF(M5788="R",VLOOKUP(D5788,'Routes and Directions'!$A$2:$D$283,3,FALSE),VLOOKUP(D5788,'Routes and Directions'!$A$2:$D$283,4,FALSE))</f>
        <v>WB</v>
      </c>
      <c r="H5788" s="646">
        <v>71.518000000000001</v>
      </c>
      <c r="I5788" s="646">
        <v>79.88</v>
      </c>
      <c r="K5788" s="646">
        <v>70.58</v>
      </c>
      <c r="L5788" s="646">
        <v>78.941999999999993</v>
      </c>
      <c r="M5788" s="646" t="s">
        <v>121</v>
      </c>
      <c r="N5788" s="657" t="s">
        <v>115</v>
      </c>
      <c r="O5788" s="646" t="s">
        <v>677</v>
      </c>
    </row>
    <row r="5789" spans="1:15">
      <c r="A5789" s="647">
        <v>5788</v>
      </c>
      <c r="B5789" s="647">
        <v>14905</v>
      </c>
      <c r="C5789" s="646" t="s">
        <v>198</v>
      </c>
      <c r="D5789" s="646">
        <v>178</v>
      </c>
      <c r="F5789" s="654" t="str">
        <f>IF(M5789="R",VLOOKUP(D5789,'Routes and Directions'!$A$2:$D$283,3,FALSE),VLOOKUP(D5789,'Routes and Directions'!$A$2:$D$283,4,FALSE))</f>
        <v>WB</v>
      </c>
      <c r="H5789" s="646">
        <v>80</v>
      </c>
      <c r="I5789" s="646">
        <v>88.26</v>
      </c>
      <c r="K5789" s="646">
        <v>78.941999999999993</v>
      </c>
      <c r="L5789" s="646">
        <v>87.201999999999998</v>
      </c>
      <c r="M5789" s="646" t="s">
        <v>121</v>
      </c>
      <c r="N5789" s="657" t="s">
        <v>115</v>
      </c>
      <c r="O5789" s="646" t="s">
        <v>677</v>
      </c>
    </row>
    <row r="5790" spans="1:15">
      <c r="A5790" s="647">
        <v>5789</v>
      </c>
      <c r="B5790" s="647">
        <v>15400</v>
      </c>
      <c r="C5790" s="646" t="s">
        <v>198</v>
      </c>
      <c r="D5790" s="646">
        <v>178</v>
      </c>
      <c r="F5790" s="654" t="str">
        <f>IF(M5790="R",VLOOKUP(D5790,'Routes and Directions'!$A$2:$D$283,3,FALSE),VLOOKUP(D5790,'Routes and Directions'!$A$2:$D$283,4,FALSE))</f>
        <v>WB</v>
      </c>
      <c r="H5790" s="646">
        <v>88.38</v>
      </c>
      <c r="I5790" s="646">
        <v>93.046999999999997</v>
      </c>
      <c r="K5790" s="646">
        <v>87.201999999999998</v>
      </c>
      <c r="L5790" s="646">
        <v>91.869</v>
      </c>
      <c r="M5790" s="646" t="s">
        <v>121</v>
      </c>
      <c r="N5790" s="657" t="s">
        <v>115</v>
      </c>
      <c r="O5790" s="646" t="s">
        <v>677</v>
      </c>
    </row>
    <row r="5791" spans="1:15">
      <c r="A5791" s="647">
        <v>5790</v>
      </c>
      <c r="B5791" s="647">
        <v>16080</v>
      </c>
      <c r="C5791" s="646" t="s">
        <v>198</v>
      </c>
      <c r="D5791" s="646">
        <v>178</v>
      </c>
      <c r="F5791" s="654" t="str">
        <f>IF(M5791="R",VLOOKUP(D5791,'Routes and Directions'!$A$2:$D$283,3,FALSE),VLOOKUP(D5791,'Routes and Directions'!$A$2:$D$283,4,FALSE))</f>
        <v>WB</v>
      </c>
      <c r="G5791" s="646" t="s">
        <v>118</v>
      </c>
      <c r="H5791" s="646">
        <v>93.046999999999997</v>
      </c>
      <c r="I5791" s="646">
        <v>93.414000000000001</v>
      </c>
      <c r="K5791" s="646">
        <v>91.869</v>
      </c>
      <c r="L5791" s="646">
        <v>92.236000000000004</v>
      </c>
      <c r="M5791" s="646" t="s">
        <v>121</v>
      </c>
      <c r="N5791" s="657" t="s">
        <v>115</v>
      </c>
      <c r="O5791" s="646" t="s">
        <v>677</v>
      </c>
    </row>
    <row r="5792" spans="1:15">
      <c r="A5792" s="647">
        <v>5791</v>
      </c>
      <c r="B5792" s="647">
        <v>16080</v>
      </c>
      <c r="C5792" s="646" t="s">
        <v>198</v>
      </c>
      <c r="D5792" s="646">
        <v>178</v>
      </c>
      <c r="F5792" s="654" t="str">
        <f>IF(M5792="R",VLOOKUP(D5792,'Routes and Directions'!$A$2:$D$283,3,FALSE),VLOOKUP(D5792,'Routes and Directions'!$A$2:$D$283,4,FALSE))</f>
        <v>WB</v>
      </c>
      <c r="G5792" s="646" t="s">
        <v>118</v>
      </c>
      <c r="H5792" s="646">
        <v>93.414000000000001</v>
      </c>
      <c r="I5792" s="646">
        <v>93.503</v>
      </c>
      <c r="K5792" s="646">
        <v>92.236000000000004</v>
      </c>
      <c r="L5792" s="646">
        <v>92.325000000000003</v>
      </c>
      <c r="M5792" s="646" t="s">
        <v>121</v>
      </c>
      <c r="N5792" s="657" t="s">
        <v>123</v>
      </c>
      <c r="O5792" s="646" t="s">
        <v>677</v>
      </c>
    </row>
    <row r="5793" spans="1:15">
      <c r="A5793" s="647">
        <v>5792</v>
      </c>
      <c r="B5793" s="647">
        <v>16340</v>
      </c>
      <c r="C5793" s="646" t="s">
        <v>198</v>
      </c>
      <c r="D5793" s="646">
        <v>178</v>
      </c>
      <c r="F5793" s="654" t="str">
        <f>IF(M5793="R",VLOOKUP(D5793,'Routes and Directions'!$A$2:$D$283,3,FALSE),VLOOKUP(D5793,'Routes and Directions'!$A$2:$D$283,4,FALSE))</f>
        <v>WB</v>
      </c>
      <c r="H5793" s="646">
        <v>93.507999999999996</v>
      </c>
      <c r="I5793" s="646">
        <v>103.866</v>
      </c>
      <c r="K5793" s="646">
        <v>92.325000000000003</v>
      </c>
      <c r="L5793" s="646">
        <v>102.68300000000001</v>
      </c>
      <c r="M5793" s="646" t="s">
        <v>121</v>
      </c>
      <c r="N5793" s="657" t="s">
        <v>123</v>
      </c>
      <c r="O5793" s="646" t="s">
        <v>677</v>
      </c>
    </row>
    <row r="5794" spans="1:15">
      <c r="A5794" s="647">
        <v>5793</v>
      </c>
      <c r="B5794" s="647">
        <v>16340</v>
      </c>
      <c r="C5794" s="646" t="s">
        <v>198</v>
      </c>
      <c r="D5794" s="646">
        <v>178</v>
      </c>
      <c r="F5794" s="654" t="str">
        <f>IF(M5794="R",VLOOKUP(D5794,'Routes and Directions'!$A$2:$D$283,3,FALSE),VLOOKUP(D5794,'Routes and Directions'!$A$2:$D$283,4,FALSE))</f>
        <v>WB</v>
      </c>
      <c r="H5794" s="646">
        <v>103.866</v>
      </c>
      <c r="I5794" s="646">
        <v>104.622</v>
      </c>
      <c r="K5794" s="646">
        <v>102.68300000000001</v>
      </c>
      <c r="L5794" s="646">
        <v>103.43899999999999</v>
      </c>
      <c r="M5794" s="646" t="s">
        <v>121</v>
      </c>
      <c r="N5794" s="657" t="s">
        <v>115</v>
      </c>
      <c r="O5794" s="646" t="s">
        <v>677</v>
      </c>
    </row>
    <row r="5795" spans="1:15">
      <c r="A5795" s="647">
        <v>5794</v>
      </c>
      <c r="B5795" s="647">
        <v>17500</v>
      </c>
      <c r="C5795" s="646" t="s">
        <v>206</v>
      </c>
      <c r="D5795" s="646">
        <v>178</v>
      </c>
      <c r="F5795" s="654" t="str">
        <f>IF(M5795="R",VLOOKUP(D5795,'Routes and Directions'!$A$2:$D$283,3,FALSE),VLOOKUP(D5795,'Routes and Directions'!$A$2:$D$283,4,FALSE))</f>
        <v>WB</v>
      </c>
      <c r="H5795" s="646">
        <v>0</v>
      </c>
      <c r="I5795" s="646">
        <v>10.06</v>
      </c>
      <c r="K5795" s="646">
        <v>103.43899999999999</v>
      </c>
      <c r="L5795" s="646">
        <v>113.499</v>
      </c>
      <c r="M5795" s="646" t="s">
        <v>121</v>
      </c>
      <c r="N5795" s="657" t="s">
        <v>115</v>
      </c>
      <c r="O5795" s="646" t="s">
        <v>677</v>
      </c>
    </row>
    <row r="5796" spans="1:15">
      <c r="A5796" s="647">
        <v>5795</v>
      </c>
      <c r="B5796" s="647">
        <v>17900</v>
      </c>
      <c r="C5796" s="646" t="s">
        <v>206</v>
      </c>
      <c r="D5796" s="646">
        <v>178</v>
      </c>
      <c r="F5796" s="654" t="str">
        <f>IF(M5796="R",VLOOKUP(D5796,'Routes and Directions'!$A$2:$D$283,3,FALSE),VLOOKUP(D5796,'Routes and Directions'!$A$2:$D$283,4,FALSE))</f>
        <v>WB</v>
      </c>
      <c r="G5796" s="646" t="s">
        <v>118</v>
      </c>
      <c r="H5796" s="646">
        <v>10.06</v>
      </c>
      <c r="I5796" s="646">
        <v>12.725</v>
      </c>
      <c r="K5796" s="646">
        <v>113.499</v>
      </c>
      <c r="L5796" s="646">
        <v>116.164</v>
      </c>
      <c r="M5796" s="646" t="s">
        <v>121</v>
      </c>
      <c r="N5796" s="657" t="s">
        <v>115</v>
      </c>
      <c r="O5796" s="646" t="s">
        <v>677</v>
      </c>
    </row>
    <row r="5797" spans="1:15">
      <c r="A5797" s="647">
        <v>5796</v>
      </c>
      <c r="B5797" s="647">
        <v>18500</v>
      </c>
      <c r="C5797" s="646" t="s">
        <v>206</v>
      </c>
      <c r="D5797" s="646">
        <v>178</v>
      </c>
      <c r="F5797" s="654" t="str">
        <f>IF(M5797="R",VLOOKUP(D5797,'Routes and Directions'!$A$2:$D$283,3,FALSE),VLOOKUP(D5797,'Routes and Directions'!$A$2:$D$283,4,FALSE))</f>
        <v>WB</v>
      </c>
      <c r="H5797" s="646">
        <v>12.771000000000001</v>
      </c>
      <c r="I5797" s="646">
        <v>14.778</v>
      </c>
      <c r="K5797" s="646">
        <v>116.164</v>
      </c>
      <c r="L5797" s="646">
        <v>118.17100000000001</v>
      </c>
      <c r="M5797" s="646" t="s">
        <v>121</v>
      </c>
      <c r="N5797" s="657" t="s">
        <v>115</v>
      </c>
      <c r="O5797" s="646" t="s">
        <v>677</v>
      </c>
    </row>
    <row r="5798" spans="1:15">
      <c r="A5798" s="647">
        <v>5797</v>
      </c>
      <c r="B5798" s="647">
        <v>19200</v>
      </c>
      <c r="C5798" s="646" t="s">
        <v>220</v>
      </c>
      <c r="D5798" s="646">
        <v>178</v>
      </c>
      <c r="F5798" s="654" t="str">
        <f>IF(M5798="R",VLOOKUP(D5798,'Routes and Directions'!$A$2:$D$283,3,FALSE),VLOOKUP(D5798,'Routes and Directions'!$A$2:$D$283,4,FALSE))</f>
        <v>WB</v>
      </c>
      <c r="H5798" s="646">
        <v>28</v>
      </c>
      <c r="I5798" s="646">
        <v>42.92</v>
      </c>
      <c r="K5798" s="646">
        <v>118.17100000000001</v>
      </c>
      <c r="L5798" s="646">
        <v>133.09100000000001</v>
      </c>
      <c r="M5798" s="646" t="s">
        <v>121</v>
      </c>
      <c r="N5798" s="657" t="s">
        <v>115</v>
      </c>
      <c r="O5798" s="646" t="s">
        <v>677</v>
      </c>
    </row>
    <row r="5799" spans="1:15">
      <c r="A5799" s="647">
        <v>5798</v>
      </c>
      <c r="B5799" s="647">
        <v>19800</v>
      </c>
      <c r="C5799" s="646" t="s">
        <v>220</v>
      </c>
      <c r="D5799" s="646">
        <v>178</v>
      </c>
      <c r="F5799" s="654" t="str">
        <f>IF(M5799="R",VLOOKUP(D5799,'Routes and Directions'!$A$2:$D$283,3,FALSE),VLOOKUP(D5799,'Routes and Directions'!$A$2:$D$283,4,FALSE))</f>
        <v>WB</v>
      </c>
      <c r="H5799" s="646">
        <v>42.93</v>
      </c>
      <c r="I5799" s="646">
        <v>62.186</v>
      </c>
      <c r="K5799" s="646">
        <v>133.09100000000001</v>
      </c>
      <c r="L5799" s="646">
        <v>152.34700000000001</v>
      </c>
      <c r="M5799" s="646" t="s">
        <v>121</v>
      </c>
      <c r="N5799" s="657" t="s">
        <v>115</v>
      </c>
      <c r="O5799" s="646" t="s">
        <v>677</v>
      </c>
    </row>
    <row r="5800" spans="1:15">
      <c r="A5800" s="647">
        <v>5799</v>
      </c>
      <c r="B5800" s="647">
        <v>5000</v>
      </c>
      <c r="C5800" s="646" t="s">
        <v>197</v>
      </c>
      <c r="D5800" s="646">
        <v>180</v>
      </c>
      <c r="E5800" s="646" t="s">
        <v>116</v>
      </c>
      <c r="F5800" s="654" t="str">
        <f>IF(M5800="R",VLOOKUP(D5800,'Routes and Directions'!$A$2:$D$283,3,FALSE),VLOOKUP(D5800,'Routes and Directions'!$A$2:$D$283,4,FALSE))</f>
        <v>EB</v>
      </c>
      <c r="G5800" s="646" t="s">
        <v>118</v>
      </c>
      <c r="H5800" s="646">
        <v>55.314999999999998</v>
      </c>
      <c r="I5800" s="646">
        <v>62.94</v>
      </c>
      <c r="K5800" s="646">
        <v>0</v>
      </c>
      <c r="L5800" s="646">
        <v>7.625</v>
      </c>
      <c r="M5800" s="646" t="s">
        <v>118</v>
      </c>
      <c r="N5800" s="657" t="s">
        <v>123</v>
      </c>
      <c r="O5800" s="646" t="s">
        <v>678</v>
      </c>
    </row>
    <row r="5801" spans="1:15">
      <c r="A5801" s="647">
        <v>5800</v>
      </c>
      <c r="B5801" s="647">
        <v>5000</v>
      </c>
      <c r="C5801" s="646" t="s">
        <v>197</v>
      </c>
      <c r="D5801" s="646">
        <v>180</v>
      </c>
      <c r="E5801" s="646" t="s">
        <v>116</v>
      </c>
      <c r="F5801" s="654" t="str">
        <f>IF(M5801="R",VLOOKUP(D5801,'Routes and Directions'!$A$2:$D$283,3,FALSE),VLOOKUP(D5801,'Routes and Directions'!$A$2:$D$283,4,FALSE))</f>
        <v>WB</v>
      </c>
      <c r="G5801" s="646" t="s">
        <v>118</v>
      </c>
      <c r="H5801" s="646">
        <v>55.314999999999998</v>
      </c>
      <c r="I5801" s="646">
        <v>62.94</v>
      </c>
      <c r="K5801" s="646">
        <v>0</v>
      </c>
      <c r="L5801" s="646">
        <v>7.625</v>
      </c>
      <c r="M5801" s="646" t="s">
        <v>121</v>
      </c>
      <c r="N5801" s="657" t="s">
        <v>123</v>
      </c>
      <c r="O5801" s="646" t="s">
        <v>679</v>
      </c>
    </row>
    <row r="5802" spans="1:15">
      <c r="A5802" s="647">
        <v>5801</v>
      </c>
      <c r="B5802" s="647">
        <v>5200</v>
      </c>
      <c r="C5802" s="646" t="s">
        <v>197</v>
      </c>
      <c r="D5802" s="646">
        <v>180</v>
      </c>
      <c r="F5802" s="654" t="str">
        <f>IF(M5802="R",VLOOKUP(D5802,'Routes and Directions'!$A$2:$D$283,3,FALSE),VLOOKUP(D5802,'Routes and Directions'!$A$2:$D$283,4,FALSE))</f>
        <v>EB</v>
      </c>
      <c r="H5802" s="646">
        <v>23.5</v>
      </c>
      <c r="I5802" s="646">
        <v>42.54</v>
      </c>
      <c r="K5802" s="646">
        <v>0</v>
      </c>
      <c r="L5802" s="646">
        <v>19.04</v>
      </c>
      <c r="M5802" s="646" t="s">
        <v>118</v>
      </c>
      <c r="N5802" s="657" t="s">
        <v>115</v>
      </c>
      <c r="O5802" s="646" t="s">
        <v>680</v>
      </c>
    </row>
    <row r="5803" spans="1:15">
      <c r="A5803" s="647">
        <v>5802</v>
      </c>
      <c r="B5803" s="647">
        <v>5200</v>
      </c>
      <c r="C5803" s="646" t="s">
        <v>197</v>
      </c>
      <c r="D5803" s="646">
        <v>180</v>
      </c>
      <c r="F5803" s="654" t="str">
        <f>IF(M5803="R",VLOOKUP(D5803,'Routes and Directions'!$A$2:$D$283,3,FALSE),VLOOKUP(D5803,'Routes and Directions'!$A$2:$D$283,4,FALSE))</f>
        <v>EB</v>
      </c>
      <c r="H5803" s="646">
        <v>42.54</v>
      </c>
      <c r="I5803" s="646">
        <v>42.869</v>
      </c>
      <c r="K5803" s="646">
        <v>19.04</v>
      </c>
      <c r="L5803" s="646">
        <v>19.369</v>
      </c>
      <c r="M5803" s="646" t="s">
        <v>118</v>
      </c>
      <c r="N5803" s="657" t="s">
        <v>123</v>
      </c>
      <c r="O5803" s="646" t="s">
        <v>680</v>
      </c>
    </row>
    <row r="5804" spans="1:15">
      <c r="A5804" s="647">
        <v>5803</v>
      </c>
      <c r="B5804" s="647">
        <v>5200</v>
      </c>
      <c r="C5804" s="646" t="s">
        <v>197</v>
      </c>
      <c r="D5804" s="646">
        <v>180</v>
      </c>
      <c r="F5804" s="654" t="str">
        <f>IF(M5804="R",VLOOKUP(D5804,'Routes and Directions'!$A$2:$D$283,3,FALSE),VLOOKUP(D5804,'Routes and Directions'!$A$2:$D$283,4,FALSE))</f>
        <v>EB</v>
      </c>
      <c r="H5804" s="646">
        <v>42.869</v>
      </c>
      <c r="I5804" s="646">
        <v>55.905000000000001</v>
      </c>
      <c r="K5804" s="646">
        <v>19.369</v>
      </c>
      <c r="L5804" s="646">
        <v>32.405000000000001</v>
      </c>
      <c r="M5804" s="646" t="s">
        <v>118</v>
      </c>
      <c r="N5804" s="657" t="s">
        <v>115</v>
      </c>
      <c r="O5804" s="646" t="s">
        <v>680</v>
      </c>
    </row>
    <row r="5805" spans="1:15">
      <c r="A5805" s="647">
        <v>5804</v>
      </c>
      <c r="B5805" s="647">
        <v>14110</v>
      </c>
      <c r="C5805" s="646" t="s">
        <v>197</v>
      </c>
      <c r="D5805" s="646">
        <v>180</v>
      </c>
      <c r="F5805" s="654" t="str">
        <f>IF(M5805="R",VLOOKUP(D5805,'Routes and Directions'!$A$2:$D$283,3,FALSE),VLOOKUP(D5805,'Routes and Directions'!$A$2:$D$283,4,FALSE))</f>
        <v>EB</v>
      </c>
      <c r="H5805" s="650">
        <v>55.905000000000001</v>
      </c>
      <c r="I5805" s="650">
        <v>57.185000000000002</v>
      </c>
      <c r="J5805" s="646" t="s">
        <v>118</v>
      </c>
      <c r="K5805" s="646">
        <v>32.405000000000001</v>
      </c>
      <c r="L5805" s="646">
        <v>33.685000000000002</v>
      </c>
      <c r="M5805" s="646" t="s">
        <v>118</v>
      </c>
      <c r="N5805" s="657" t="s">
        <v>118</v>
      </c>
      <c r="O5805" s="646" t="s">
        <v>680</v>
      </c>
    </row>
    <row r="5806" spans="1:15">
      <c r="A5806" s="647">
        <v>5805</v>
      </c>
      <c r="B5806" s="647">
        <v>15500</v>
      </c>
      <c r="C5806" s="646" t="s">
        <v>197</v>
      </c>
      <c r="D5806" s="646">
        <v>180</v>
      </c>
      <c r="F5806" s="654" t="str">
        <f>IF(M5806="R",VLOOKUP(D5806,'Routes and Directions'!$A$2:$D$283,3,FALSE),VLOOKUP(D5806,'Routes and Directions'!$A$2:$D$283,4,FALSE))</f>
        <v>EB</v>
      </c>
      <c r="G5806" s="646" t="s">
        <v>122</v>
      </c>
      <c r="H5806" s="650">
        <v>58.033000000000001</v>
      </c>
      <c r="I5806" s="650">
        <v>58.103999999999999</v>
      </c>
      <c r="K5806" s="646">
        <v>33.685000000000002</v>
      </c>
      <c r="L5806" s="646">
        <v>33.756</v>
      </c>
      <c r="M5806" s="646" t="s">
        <v>118</v>
      </c>
      <c r="N5806" s="657" t="s">
        <v>123</v>
      </c>
      <c r="O5806" s="646" t="s">
        <v>680</v>
      </c>
    </row>
    <row r="5807" spans="1:15">
      <c r="A5807" s="647">
        <v>5806</v>
      </c>
      <c r="B5807" s="647">
        <v>15500</v>
      </c>
      <c r="C5807" s="646" t="s">
        <v>197</v>
      </c>
      <c r="D5807" s="646">
        <v>180</v>
      </c>
      <c r="F5807" s="654" t="str">
        <f>IF(M5807="R",VLOOKUP(D5807,'Routes and Directions'!$A$2:$D$283,3,FALSE),VLOOKUP(D5807,'Routes and Directions'!$A$2:$D$283,4,FALSE))</f>
        <v>EB</v>
      </c>
      <c r="G5807" s="646" t="s">
        <v>122</v>
      </c>
      <c r="H5807" s="646">
        <v>58.103999999999999</v>
      </c>
      <c r="I5807" s="646">
        <v>58.456000000000003</v>
      </c>
      <c r="K5807" s="646">
        <v>33.756</v>
      </c>
      <c r="L5807" s="646">
        <v>34.107999999999997</v>
      </c>
      <c r="M5807" s="646" t="s">
        <v>118</v>
      </c>
      <c r="N5807" s="657" t="s">
        <v>115</v>
      </c>
      <c r="O5807" s="646" t="s">
        <v>680</v>
      </c>
    </row>
    <row r="5808" spans="1:15">
      <c r="A5808" s="647">
        <v>5807</v>
      </c>
      <c r="B5808" s="647">
        <v>15500</v>
      </c>
      <c r="C5808" s="646" t="s">
        <v>197</v>
      </c>
      <c r="D5808" s="646">
        <v>180</v>
      </c>
      <c r="F5808" s="654" t="str">
        <f>IF(M5808="R",VLOOKUP(D5808,'Routes and Directions'!$A$2:$D$283,3,FALSE),VLOOKUP(D5808,'Routes and Directions'!$A$2:$D$283,4,FALSE))</f>
        <v>EB</v>
      </c>
      <c r="G5808" s="646" t="s">
        <v>122</v>
      </c>
      <c r="H5808" s="646">
        <v>58.456000000000003</v>
      </c>
      <c r="I5808" s="646">
        <v>58.911000000000001</v>
      </c>
      <c r="K5808" s="646">
        <v>34.107999999999997</v>
      </c>
      <c r="L5808" s="646">
        <v>34.563000000000002</v>
      </c>
      <c r="M5808" s="646" t="s">
        <v>118</v>
      </c>
      <c r="N5808" s="657" t="s">
        <v>123</v>
      </c>
      <c r="O5808" s="646" t="s">
        <v>680</v>
      </c>
    </row>
    <row r="5809" spans="1:15">
      <c r="A5809" s="647">
        <v>5808</v>
      </c>
      <c r="B5809" s="647">
        <v>17110</v>
      </c>
      <c r="C5809" s="646" t="s">
        <v>197</v>
      </c>
      <c r="D5809" s="646">
        <v>180</v>
      </c>
      <c r="F5809" s="654" t="str">
        <f>IF(M5809="R",VLOOKUP(D5809,'Routes and Directions'!$A$2:$D$283,3,FALSE),VLOOKUP(D5809,'Routes and Directions'!$A$2:$D$283,4,FALSE))</f>
        <v>EB</v>
      </c>
      <c r="H5809" s="646">
        <v>58.905999999999999</v>
      </c>
      <c r="I5809" s="646">
        <v>64.41</v>
      </c>
      <c r="K5809" s="646">
        <v>34.563000000000002</v>
      </c>
      <c r="L5809" s="646">
        <v>40.067</v>
      </c>
      <c r="M5809" s="646" t="s">
        <v>118</v>
      </c>
      <c r="N5809" s="657" t="s">
        <v>123</v>
      </c>
      <c r="O5809" s="646" t="s">
        <v>680</v>
      </c>
    </row>
    <row r="5810" spans="1:15">
      <c r="A5810" s="647">
        <v>5809</v>
      </c>
      <c r="B5810" s="647">
        <v>17110</v>
      </c>
      <c r="C5810" s="646" t="s">
        <v>197</v>
      </c>
      <c r="D5810" s="646">
        <v>180</v>
      </c>
      <c r="F5810" s="654" t="str">
        <f>IF(M5810="R",VLOOKUP(D5810,'Routes and Directions'!$A$2:$D$283,3,FALSE),VLOOKUP(D5810,'Routes and Directions'!$A$2:$D$283,4,FALSE))</f>
        <v>EB</v>
      </c>
      <c r="H5810" s="646">
        <v>64.41</v>
      </c>
      <c r="I5810" s="646">
        <v>76.739999999999995</v>
      </c>
      <c r="K5810" s="646">
        <v>40.067</v>
      </c>
      <c r="L5810" s="646">
        <v>52.396999999999998</v>
      </c>
      <c r="M5810" s="646" t="s">
        <v>118</v>
      </c>
      <c r="N5810" s="657" t="s">
        <v>115</v>
      </c>
      <c r="O5810" s="646" t="s">
        <v>680</v>
      </c>
    </row>
    <row r="5811" spans="1:15">
      <c r="A5811" s="647">
        <v>5810</v>
      </c>
      <c r="B5811" s="647">
        <v>25810</v>
      </c>
      <c r="C5811" s="646" t="s">
        <v>197</v>
      </c>
      <c r="D5811" s="646">
        <v>180</v>
      </c>
      <c r="F5811" s="654" t="str">
        <f>IF(M5811="R",VLOOKUP(D5811,'Routes and Directions'!$A$2:$D$283,3,FALSE),VLOOKUP(D5811,'Routes and Directions'!$A$2:$D$283,4,FALSE))</f>
        <v>EB</v>
      </c>
      <c r="G5811" s="646" t="s">
        <v>118</v>
      </c>
      <c r="H5811" s="646">
        <v>76.739999999999995</v>
      </c>
      <c r="I5811" s="646">
        <v>77.12</v>
      </c>
      <c r="K5811" s="646">
        <v>52.396999999999998</v>
      </c>
      <c r="L5811" s="646">
        <v>52.777000000000001</v>
      </c>
      <c r="M5811" s="646" t="s">
        <v>118</v>
      </c>
      <c r="N5811" s="657" t="s">
        <v>115</v>
      </c>
      <c r="O5811" s="646" t="s">
        <v>680</v>
      </c>
    </row>
    <row r="5812" spans="1:15">
      <c r="A5812" s="647">
        <v>5811</v>
      </c>
      <c r="B5812" s="647">
        <v>26010</v>
      </c>
      <c r="C5812" s="646" t="s">
        <v>197</v>
      </c>
      <c r="D5812" s="646">
        <v>180</v>
      </c>
      <c r="F5812" s="654" t="str">
        <f>IF(M5812="R",VLOOKUP(D5812,'Routes and Directions'!$A$2:$D$283,3,FALSE),VLOOKUP(D5812,'Routes and Directions'!$A$2:$D$283,4,FALSE))</f>
        <v>EB</v>
      </c>
      <c r="H5812" s="646">
        <v>77.12</v>
      </c>
      <c r="I5812" s="646">
        <v>82.537999999999997</v>
      </c>
      <c r="K5812" s="646">
        <v>52.777000000000001</v>
      </c>
      <c r="L5812" s="646">
        <v>58.195</v>
      </c>
      <c r="M5812" s="646" t="s">
        <v>118</v>
      </c>
      <c r="N5812" s="657" t="s">
        <v>115</v>
      </c>
      <c r="O5812" s="646" t="s">
        <v>680</v>
      </c>
    </row>
    <row r="5813" spans="1:15">
      <c r="A5813" s="647">
        <v>5812</v>
      </c>
      <c r="B5813" s="647">
        <v>27860</v>
      </c>
      <c r="C5813" s="646" t="s">
        <v>197</v>
      </c>
      <c r="D5813" s="646">
        <v>180</v>
      </c>
      <c r="F5813" s="654" t="str">
        <f>IF(M5813="R",VLOOKUP(D5813,'Routes and Directions'!$A$2:$D$283,3,FALSE),VLOOKUP(D5813,'Routes and Directions'!$A$2:$D$283,4,FALSE))</f>
        <v>EB</v>
      </c>
      <c r="G5813" s="646" t="s">
        <v>118</v>
      </c>
      <c r="H5813" s="646">
        <v>82.537999999999997</v>
      </c>
      <c r="I5813" s="646">
        <v>83.241</v>
      </c>
      <c r="K5813" s="646">
        <v>58.195</v>
      </c>
      <c r="L5813" s="646">
        <v>58.898000000000003</v>
      </c>
      <c r="M5813" s="646" t="s">
        <v>118</v>
      </c>
      <c r="N5813" s="657" t="s">
        <v>115</v>
      </c>
      <c r="O5813" s="646" t="s">
        <v>680</v>
      </c>
    </row>
    <row r="5814" spans="1:15">
      <c r="A5814" s="647">
        <v>5813</v>
      </c>
      <c r="B5814" s="647">
        <v>27875</v>
      </c>
      <c r="C5814" s="646" t="s">
        <v>197</v>
      </c>
      <c r="D5814" s="646">
        <v>180</v>
      </c>
      <c r="F5814" s="654" t="str">
        <f>IF(M5814="R",VLOOKUP(D5814,'Routes and Directions'!$A$2:$D$283,3,FALSE),VLOOKUP(D5814,'Routes and Directions'!$A$2:$D$283,4,FALSE))</f>
        <v>EB</v>
      </c>
      <c r="H5814" s="646">
        <v>83.379000000000005</v>
      </c>
      <c r="I5814" s="646">
        <v>109.52800000000001</v>
      </c>
      <c r="K5814" s="646">
        <v>58.898000000000003</v>
      </c>
      <c r="L5814" s="646">
        <v>85.046999999999997</v>
      </c>
      <c r="M5814" s="646" t="s">
        <v>118</v>
      </c>
      <c r="N5814" s="657" t="s">
        <v>115</v>
      </c>
      <c r="O5814" s="646" t="s">
        <v>680</v>
      </c>
    </row>
    <row r="5815" spans="1:15">
      <c r="A5815" s="647">
        <v>5814</v>
      </c>
      <c r="B5815" s="647">
        <v>29300</v>
      </c>
      <c r="C5815" s="646" t="s">
        <v>202</v>
      </c>
      <c r="D5815" s="646">
        <v>180</v>
      </c>
      <c r="F5815" s="654" t="str">
        <f>IF(M5815="R",VLOOKUP(D5815,'Routes and Directions'!$A$2:$D$283,3,FALSE),VLOOKUP(D5815,'Routes and Directions'!$A$2:$D$283,4,FALSE))</f>
        <v>EB</v>
      </c>
      <c r="H5815" s="646">
        <v>109.52800000000001</v>
      </c>
      <c r="I5815" s="646">
        <v>110.82899999999999</v>
      </c>
      <c r="K5815" s="646">
        <v>85.046999999999997</v>
      </c>
      <c r="L5815" s="646">
        <v>86.347999999999999</v>
      </c>
      <c r="M5815" s="646" t="s">
        <v>118</v>
      </c>
      <c r="N5815" s="657" t="s">
        <v>115</v>
      </c>
      <c r="O5815" s="646" t="s">
        <v>680</v>
      </c>
    </row>
    <row r="5816" spans="1:15">
      <c r="A5816" s="647">
        <v>5815</v>
      </c>
      <c r="B5816" s="647">
        <v>29800</v>
      </c>
      <c r="C5816" s="646" t="s">
        <v>197</v>
      </c>
      <c r="D5816" s="646">
        <v>180</v>
      </c>
      <c r="F5816" s="654" t="str">
        <f>IF(M5816="R",VLOOKUP(D5816,'Routes and Directions'!$A$2:$D$283,3,FALSE),VLOOKUP(D5816,'Routes and Directions'!$A$2:$D$283,4,FALSE))</f>
        <v>EB</v>
      </c>
      <c r="H5816" s="646">
        <v>112.09</v>
      </c>
      <c r="I5816" s="646">
        <v>137.94</v>
      </c>
      <c r="K5816" s="646">
        <v>86.347999999999999</v>
      </c>
      <c r="L5816" s="646">
        <v>112.19799999999999</v>
      </c>
      <c r="M5816" s="646" t="s">
        <v>118</v>
      </c>
      <c r="N5816" s="657" t="s">
        <v>115</v>
      </c>
      <c r="O5816" s="646" t="s">
        <v>680</v>
      </c>
    </row>
    <row r="5817" spans="1:15">
      <c r="A5817" s="647">
        <v>5816</v>
      </c>
      <c r="B5817" s="647">
        <v>5200</v>
      </c>
      <c r="C5817" s="646" t="s">
        <v>197</v>
      </c>
      <c r="D5817" s="646">
        <v>180</v>
      </c>
      <c r="F5817" s="654" t="str">
        <f>IF(M5817="R",VLOOKUP(D5817,'Routes and Directions'!$A$2:$D$283,3,FALSE),VLOOKUP(D5817,'Routes and Directions'!$A$2:$D$283,4,FALSE))</f>
        <v>WB</v>
      </c>
      <c r="H5817" s="646">
        <v>23.5</v>
      </c>
      <c r="I5817" s="646">
        <v>42.54</v>
      </c>
      <c r="K5817" s="646">
        <v>0</v>
      </c>
      <c r="L5817" s="646">
        <v>19.04</v>
      </c>
      <c r="M5817" s="646" t="s">
        <v>121</v>
      </c>
      <c r="N5817" s="657" t="s">
        <v>115</v>
      </c>
      <c r="O5817" s="646" t="s">
        <v>681</v>
      </c>
    </row>
    <row r="5818" spans="1:15">
      <c r="A5818" s="647">
        <v>5817</v>
      </c>
      <c r="B5818" s="647">
        <v>5200</v>
      </c>
      <c r="C5818" s="646" t="s">
        <v>197</v>
      </c>
      <c r="D5818" s="646">
        <v>180</v>
      </c>
      <c r="F5818" s="654" t="str">
        <f>IF(M5818="R",VLOOKUP(D5818,'Routes and Directions'!$A$2:$D$283,3,FALSE),VLOOKUP(D5818,'Routes and Directions'!$A$2:$D$283,4,FALSE))</f>
        <v>WB</v>
      </c>
      <c r="H5818" s="646">
        <v>42.54</v>
      </c>
      <c r="I5818" s="646">
        <v>42.869</v>
      </c>
      <c r="K5818" s="646">
        <v>19.04</v>
      </c>
      <c r="L5818" s="646">
        <v>19.369</v>
      </c>
      <c r="M5818" s="646" t="s">
        <v>121</v>
      </c>
      <c r="N5818" s="657" t="s">
        <v>123</v>
      </c>
      <c r="O5818" s="646" t="s">
        <v>681</v>
      </c>
    </row>
    <row r="5819" spans="1:15">
      <c r="A5819" s="647">
        <v>5818</v>
      </c>
      <c r="B5819" s="647">
        <v>5200</v>
      </c>
      <c r="C5819" s="646" t="s">
        <v>197</v>
      </c>
      <c r="D5819" s="646">
        <v>180</v>
      </c>
      <c r="F5819" s="654" t="str">
        <f>IF(M5819="R",VLOOKUP(D5819,'Routes and Directions'!$A$2:$D$283,3,FALSE),VLOOKUP(D5819,'Routes and Directions'!$A$2:$D$283,4,FALSE))</f>
        <v>WB</v>
      </c>
      <c r="H5819" s="646">
        <v>42.869</v>
      </c>
      <c r="I5819" s="646">
        <v>55.905000000000001</v>
      </c>
      <c r="K5819" s="646">
        <v>19.369</v>
      </c>
      <c r="L5819" s="646">
        <v>32.405000000000001</v>
      </c>
      <c r="M5819" s="646" t="s">
        <v>121</v>
      </c>
      <c r="N5819" s="657" t="s">
        <v>115</v>
      </c>
      <c r="O5819" s="646" t="s">
        <v>681</v>
      </c>
    </row>
    <row r="5820" spans="1:15">
      <c r="A5820" s="647">
        <v>5819</v>
      </c>
      <c r="B5820" s="647">
        <v>14710</v>
      </c>
      <c r="C5820" s="646" t="s">
        <v>197</v>
      </c>
      <c r="D5820" s="646">
        <v>180</v>
      </c>
      <c r="F5820" s="654" t="str">
        <f>IF(M5820="R",VLOOKUP(D5820,'Routes and Directions'!$A$2:$D$283,3,FALSE),VLOOKUP(D5820,'Routes and Directions'!$A$2:$D$283,4,FALSE))</f>
        <v>WB</v>
      </c>
      <c r="H5820" s="646">
        <v>55.905000000000001</v>
      </c>
      <c r="I5820" s="646">
        <v>57.070999999999998</v>
      </c>
      <c r="J5820" s="646" t="s">
        <v>121</v>
      </c>
      <c r="K5820" s="646">
        <v>32.405000000000001</v>
      </c>
      <c r="L5820" s="646">
        <v>33.570999999999998</v>
      </c>
      <c r="M5820" s="646" t="s">
        <v>121</v>
      </c>
      <c r="N5820" s="657" t="s">
        <v>121</v>
      </c>
      <c r="O5820" s="646" t="s">
        <v>681</v>
      </c>
    </row>
    <row r="5821" spans="1:15">
      <c r="A5821" s="647">
        <v>5820</v>
      </c>
      <c r="B5821" s="647">
        <v>15500</v>
      </c>
      <c r="C5821" s="646" t="s">
        <v>197</v>
      </c>
      <c r="D5821" s="646">
        <v>180</v>
      </c>
      <c r="F5821" s="654" t="str">
        <f>IF(M5821="R",VLOOKUP(D5821,'Routes and Directions'!$A$2:$D$283,3,FALSE),VLOOKUP(D5821,'Routes and Directions'!$A$2:$D$283,4,FALSE))</f>
        <v>WB</v>
      </c>
      <c r="G5821" s="646" t="s">
        <v>122</v>
      </c>
      <c r="H5821" s="646">
        <v>58.033000000000001</v>
      </c>
      <c r="I5821" s="646">
        <v>58.103999999999999</v>
      </c>
      <c r="K5821" s="646">
        <v>33.570999999999998</v>
      </c>
      <c r="L5821" s="646">
        <v>33.642000000000003</v>
      </c>
      <c r="M5821" s="646" t="s">
        <v>121</v>
      </c>
      <c r="N5821" s="657" t="s">
        <v>123</v>
      </c>
      <c r="O5821" s="646" t="s">
        <v>681</v>
      </c>
    </row>
    <row r="5822" spans="1:15">
      <c r="A5822" s="647">
        <v>5821</v>
      </c>
      <c r="B5822" s="647">
        <v>15500</v>
      </c>
      <c r="C5822" s="646" t="s">
        <v>197</v>
      </c>
      <c r="D5822" s="646">
        <v>180</v>
      </c>
      <c r="F5822" s="654" t="str">
        <f>IF(M5822="R",VLOOKUP(D5822,'Routes and Directions'!$A$2:$D$283,3,FALSE),VLOOKUP(D5822,'Routes and Directions'!$A$2:$D$283,4,FALSE))</f>
        <v>WB</v>
      </c>
      <c r="G5822" s="646" t="s">
        <v>122</v>
      </c>
      <c r="H5822" s="646">
        <v>58.103999999999999</v>
      </c>
      <c r="I5822" s="646">
        <v>58.456000000000003</v>
      </c>
      <c r="K5822" s="646">
        <v>33.642000000000003</v>
      </c>
      <c r="L5822" s="646">
        <v>33.994</v>
      </c>
      <c r="M5822" s="646" t="s">
        <v>121</v>
      </c>
      <c r="N5822" s="657" t="s">
        <v>115</v>
      </c>
      <c r="O5822" s="646" t="s">
        <v>681</v>
      </c>
    </row>
    <row r="5823" spans="1:15">
      <c r="A5823" s="647">
        <v>5822</v>
      </c>
      <c r="B5823" s="647">
        <v>15500</v>
      </c>
      <c r="C5823" s="646" t="s">
        <v>197</v>
      </c>
      <c r="D5823" s="646">
        <v>180</v>
      </c>
      <c r="F5823" s="654" t="str">
        <f>IF(M5823="R",VLOOKUP(D5823,'Routes and Directions'!$A$2:$D$283,3,FALSE),VLOOKUP(D5823,'Routes and Directions'!$A$2:$D$283,4,FALSE))</f>
        <v>WB</v>
      </c>
      <c r="G5823" s="646" t="s">
        <v>122</v>
      </c>
      <c r="H5823" s="646">
        <v>58.456000000000003</v>
      </c>
      <c r="I5823" s="646">
        <v>58.911000000000001</v>
      </c>
      <c r="K5823" s="646">
        <v>33.994</v>
      </c>
      <c r="L5823" s="646">
        <v>34.448999999999998</v>
      </c>
      <c r="M5823" s="646" t="s">
        <v>121</v>
      </c>
      <c r="N5823" s="657" t="s">
        <v>123</v>
      </c>
      <c r="O5823" s="646" t="s">
        <v>681</v>
      </c>
    </row>
    <row r="5824" spans="1:15">
      <c r="A5824" s="647">
        <v>5823</v>
      </c>
      <c r="B5824" s="647">
        <v>17110</v>
      </c>
      <c r="C5824" s="646" t="s">
        <v>197</v>
      </c>
      <c r="D5824" s="646">
        <v>180</v>
      </c>
      <c r="F5824" s="654" t="str">
        <f>IF(M5824="R",VLOOKUP(D5824,'Routes and Directions'!$A$2:$D$283,3,FALSE),VLOOKUP(D5824,'Routes and Directions'!$A$2:$D$283,4,FALSE))</f>
        <v>WB</v>
      </c>
      <c r="H5824" s="646">
        <v>58.905999999999999</v>
      </c>
      <c r="I5824" s="646">
        <v>64.41</v>
      </c>
      <c r="K5824" s="646">
        <v>34.448999999999998</v>
      </c>
      <c r="L5824" s="646">
        <v>39.953000000000003</v>
      </c>
      <c r="M5824" s="646" t="s">
        <v>121</v>
      </c>
      <c r="N5824" s="657" t="s">
        <v>123</v>
      </c>
      <c r="O5824" s="646" t="s">
        <v>681</v>
      </c>
    </row>
    <row r="5825" spans="1:15">
      <c r="A5825" s="647">
        <v>5824</v>
      </c>
      <c r="B5825" s="647">
        <v>17110</v>
      </c>
      <c r="C5825" s="646" t="s">
        <v>197</v>
      </c>
      <c r="D5825" s="646">
        <v>180</v>
      </c>
      <c r="F5825" s="654" t="str">
        <f>IF(M5825="R",VLOOKUP(D5825,'Routes and Directions'!$A$2:$D$283,3,FALSE),VLOOKUP(D5825,'Routes and Directions'!$A$2:$D$283,4,FALSE))</f>
        <v>WB</v>
      </c>
      <c r="H5825" s="646">
        <v>64.41</v>
      </c>
      <c r="I5825" s="646">
        <v>76.739999999999995</v>
      </c>
      <c r="K5825" s="646">
        <v>39.953000000000003</v>
      </c>
      <c r="L5825" s="646">
        <v>52.283000000000001</v>
      </c>
      <c r="M5825" s="646" t="s">
        <v>121</v>
      </c>
      <c r="N5825" s="657" t="s">
        <v>115</v>
      </c>
      <c r="O5825" s="646" t="s">
        <v>681</v>
      </c>
    </row>
    <row r="5826" spans="1:15">
      <c r="A5826" s="647">
        <v>5825</v>
      </c>
      <c r="B5826" s="647">
        <v>25810</v>
      </c>
      <c r="C5826" s="646" t="s">
        <v>197</v>
      </c>
      <c r="D5826" s="646">
        <v>180</v>
      </c>
      <c r="F5826" s="654" t="str">
        <f>IF(M5826="R",VLOOKUP(D5826,'Routes and Directions'!$A$2:$D$283,3,FALSE),VLOOKUP(D5826,'Routes and Directions'!$A$2:$D$283,4,FALSE))</f>
        <v>WB</v>
      </c>
      <c r="G5826" s="646" t="s">
        <v>118</v>
      </c>
      <c r="H5826" s="646">
        <v>76.739999999999995</v>
      </c>
      <c r="I5826" s="646">
        <v>77.12</v>
      </c>
      <c r="K5826" s="646">
        <v>52.283000000000001</v>
      </c>
      <c r="L5826" s="646">
        <v>52.662999999999997</v>
      </c>
      <c r="M5826" s="646" t="s">
        <v>121</v>
      </c>
      <c r="N5826" s="657" t="s">
        <v>115</v>
      </c>
      <c r="O5826" s="646" t="s">
        <v>681</v>
      </c>
    </row>
    <row r="5827" spans="1:15">
      <c r="A5827" s="647">
        <v>5826</v>
      </c>
      <c r="B5827" s="647">
        <v>26010</v>
      </c>
      <c r="C5827" s="646" t="s">
        <v>197</v>
      </c>
      <c r="D5827" s="646">
        <v>180</v>
      </c>
      <c r="F5827" s="654" t="str">
        <f>IF(M5827="R",VLOOKUP(D5827,'Routes and Directions'!$A$2:$D$283,3,FALSE),VLOOKUP(D5827,'Routes and Directions'!$A$2:$D$283,4,FALSE))</f>
        <v>WB</v>
      </c>
      <c r="H5827" s="646">
        <v>77.12</v>
      </c>
      <c r="I5827" s="646">
        <v>82.537999999999997</v>
      </c>
      <c r="K5827" s="646">
        <v>52.662999999999997</v>
      </c>
      <c r="L5827" s="646">
        <v>58.081000000000003</v>
      </c>
      <c r="M5827" s="646" t="s">
        <v>121</v>
      </c>
      <c r="N5827" s="657" t="s">
        <v>115</v>
      </c>
      <c r="O5827" s="646" t="s">
        <v>681</v>
      </c>
    </row>
    <row r="5828" spans="1:15">
      <c r="A5828" s="647">
        <v>5827</v>
      </c>
      <c r="B5828" s="647">
        <v>27860</v>
      </c>
      <c r="C5828" s="646" t="s">
        <v>197</v>
      </c>
      <c r="D5828" s="646">
        <v>180</v>
      </c>
      <c r="F5828" s="654" t="str">
        <f>IF(M5828="R",VLOOKUP(D5828,'Routes and Directions'!$A$2:$D$283,3,FALSE),VLOOKUP(D5828,'Routes and Directions'!$A$2:$D$283,4,FALSE))</f>
        <v>WB</v>
      </c>
      <c r="G5828" s="646" t="s">
        <v>118</v>
      </c>
      <c r="H5828" s="646">
        <v>82.537999999999997</v>
      </c>
      <c r="I5828" s="646">
        <v>83.241</v>
      </c>
      <c r="K5828" s="646">
        <v>58.081000000000003</v>
      </c>
      <c r="L5828" s="646">
        <v>58.783999999999999</v>
      </c>
      <c r="M5828" s="646" t="s">
        <v>121</v>
      </c>
      <c r="N5828" s="657" t="s">
        <v>115</v>
      </c>
      <c r="O5828" s="646" t="s">
        <v>681</v>
      </c>
    </row>
    <row r="5829" spans="1:15">
      <c r="A5829" s="647">
        <v>5828</v>
      </c>
      <c r="B5829" s="647">
        <v>27875</v>
      </c>
      <c r="C5829" s="646" t="s">
        <v>197</v>
      </c>
      <c r="D5829" s="646">
        <v>180</v>
      </c>
      <c r="F5829" s="654" t="str">
        <f>IF(M5829="R",VLOOKUP(D5829,'Routes and Directions'!$A$2:$D$283,3,FALSE),VLOOKUP(D5829,'Routes and Directions'!$A$2:$D$283,4,FALSE))</f>
        <v>WB</v>
      </c>
      <c r="H5829" s="650">
        <v>83.379000000000005</v>
      </c>
      <c r="I5829" s="650">
        <v>109.52800000000001</v>
      </c>
      <c r="K5829" s="646">
        <v>58.783999999999999</v>
      </c>
      <c r="L5829" s="646">
        <v>84.933000000000007</v>
      </c>
      <c r="M5829" s="646" t="s">
        <v>121</v>
      </c>
      <c r="N5829" s="657" t="s">
        <v>115</v>
      </c>
      <c r="O5829" s="646" t="s">
        <v>681</v>
      </c>
    </row>
    <row r="5830" spans="1:15">
      <c r="A5830" s="647">
        <v>5829</v>
      </c>
      <c r="B5830" s="647">
        <v>29300</v>
      </c>
      <c r="C5830" s="646" t="s">
        <v>202</v>
      </c>
      <c r="D5830" s="646">
        <v>180</v>
      </c>
      <c r="F5830" s="654" t="str">
        <f>IF(M5830="R",VLOOKUP(D5830,'Routes and Directions'!$A$2:$D$283,3,FALSE),VLOOKUP(D5830,'Routes and Directions'!$A$2:$D$283,4,FALSE))</f>
        <v>WB</v>
      </c>
      <c r="H5830" s="646">
        <v>109.52800000000001</v>
      </c>
      <c r="I5830" s="646">
        <v>110.82899999999999</v>
      </c>
      <c r="K5830" s="646">
        <v>84.933000000000007</v>
      </c>
      <c r="L5830" s="646">
        <v>86.233999999999995</v>
      </c>
      <c r="M5830" s="646" t="s">
        <v>121</v>
      </c>
      <c r="N5830" s="657" t="s">
        <v>115</v>
      </c>
      <c r="O5830" s="646" t="s">
        <v>681</v>
      </c>
    </row>
    <row r="5831" spans="1:15">
      <c r="A5831" s="647">
        <v>5830</v>
      </c>
      <c r="B5831" s="647">
        <v>29800</v>
      </c>
      <c r="C5831" s="646" t="s">
        <v>197</v>
      </c>
      <c r="D5831" s="646">
        <v>180</v>
      </c>
      <c r="F5831" s="654" t="str">
        <f>IF(M5831="R",VLOOKUP(D5831,'Routes and Directions'!$A$2:$D$283,3,FALSE),VLOOKUP(D5831,'Routes and Directions'!$A$2:$D$283,4,FALSE))</f>
        <v>WB</v>
      </c>
      <c r="H5831" s="650">
        <v>112.09</v>
      </c>
      <c r="I5831" s="650">
        <v>137.94</v>
      </c>
      <c r="K5831" s="646">
        <v>86.233999999999995</v>
      </c>
      <c r="L5831" s="646">
        <v>112.084</v>
      </c>
      <c r="M5831" s="646" t="s">
        <v>121</v>
      </c>
      <c r="N5831" s="657" t="s">
        <v>115</v>
      </c>
      <c r="O5831" s="646" t="s">
        <v>681</v>
      </c>
    </row>
    <row r="5832" spans="1:15">
      <c r="A5832" s="647">
        <v>5831</v>
      </c>
      <c r="B5832" s="647">
        <v>100</v>
      </c>
      <c r="C5832" s="646" t="s">
        <v>208</v>
      </c>
      <c r="D5832" s="646">
        <v>182</v>
      </c>
      <c r="F5832" s="654" t="str">
        <f>IF(M5832="R",VLOOKUP(D5832,'Routes and Directions'!$A$2:$D$283,3,FALSE),VLOOKUP(D5832,'Routes and Directions'!$A$2:$D$283,4,FALSE))</f>
        <v>NB</v>
      </c>
      <c r="H5832" s="646">
        <v>0</v>
      </c>
      <c r="I5832" s="646">
        <v>5.9779999999999998</v>
      </c>
      <c r="K5832" s="646">
        <v>0</v>
      </c>
      <c r="L5832" s="646">
        <v>5.9779999999999998</v>
      </c>
      <c r="M5832" s="646" t="s">
        <v>118</v>
      </c>
      <c r="N5832" s="657" t="s">
        <v>115</v>
      </c>
      <c r="O5832" s="646" t="s">
        <v>682</v>
      </c>
    </row>
    <row r="5833" spans="1:15">
      <c r="A5833" s="647">
        <v>5832</v>
      </c>
      <c r="B5833" s="647">
        <v>115</v>
      </c>
      <c r="C5833" s="646" t="s">
        <v>208</v>
      </c>
      <c r="D5833" s="646">
        <v>182</v>
      </c>
      <c r="F5833" s="654" t="str">
        <f>IF(M5833="R",VLOOKUP(D5833,'Routes and Directions'!$A$2:$D$283,3,FALSE),VLOOKUP(D5833,'Routes and Directions'!$A$2:$D$283,4,FALSE))</f>
        <v>NB</v>
      </c>
      <c r="G5833" s="646" t="s">
        <v>118</v>
      </c>
      <c r="H5833" s="646">
        <v>5.9779999999999998</v>
      </c>
      <c r="I5833" s="646">
        <v>6.4059999999999997</v>
      </c>
      <c r="K5833" s="646">
        <v>5.9779999999999998</v>
      </c>
      <c r="L5833" s="646">
        <v>6.4059999999999997</v>
      </c>
      <c r="M5833" s="646" t="s">
        <v>118</v>
      </c>
      <c r="N5833" s="657" t="s">
        <v>115</v>
      </c>
      <c r="O5833" s="646" t="s">
        <v>682</v>
      </c>
    </row>
    <row r="5834" spans="1:15">
      <c r="A5834" s="647">
        <v>5833</v>
      </c>
      <c r="B5834" s="647">
        <v>120</v>
      </c>
      <c r="C5834" s="646" t="s">
        <v>208</v>
      </c>
      <c r="D5834" s="646">
        <v>182</v>
      </c>
      <c r="F5834" s="654" t="str">
        <f>IF(M5834="R",VLOOKUP(D5834,'Routes and Directions'!$A$2:$D$283,3,FALSE),VLOOKUP(D5834,'Routes and Directions'!$A$2:$D$283,4,FALSE))</f>
        <v>NB</v>
      </c>
      <c r="H5834" s="646">
        <v>6.4119999999999999</v>
      </c>
      <c r="I5834" s="646">
        <v>12.651</v>
      </c>
      <c r="K5834" s="646">
        <v>6.4059999999999997</v>
      </c>
      <c r="L5834" s="646">
        <v>12.645</v>
      </c>
      <c r="M5834" s="646" t="s">
        <v>118</v>
      </c>
      <c r="N5834" s="657" t="s">
        <v>115</v>
      </c>
      <c r="O5834" s="646" t="s">
        <v>682</v>
      </c>
    </row>
    <row r="5835" spans="1:15">
      <c r="A5835" s="647">
        <v>5834</v>
      </c>
      <c r="B5835" s="647">
        <v>100</v>
      </c>
      <c r="C5835" s="646" t="s">
        <v>208</v>
      </c>
      <c r="D5835" s="646">
        <v>182</v>
      </c>
      <c r="F5835" s="654" t="str">
        <f>IF(M5835="R",VLOOKUP(D5835,'Routes and Directions'!$A$2:$D$283,3,FALSE),VLOOKUP(D5835,'Routes and Directions'!$A$2:$D$283,4,FALSE))</f>
        <v>SB</v>
      </c>
      <c r="H5835" s="646">
        <v>0</v>
      </c>
      <c r="I5835" s="646">
        <v>5.9779999999999998</v>
      </c>
      <c r="K5835" s="646">
        <v>0</v>
      </c>
      <c r="L5835" s="646">
        <v>5.9779999999999998</v>
      </c>
      <c r="M5835" s="646" t="s">
        <v>121</v>
      </c>
      <c r="N5835" s="657" t="s">
        <v>115</v>
      </c>
      <c r="O5835" s="646" t="s">
        <v>683</v>
      </c>
    </row>
    <row r="5836" spans="1:15">
      <c r="A5836" s="647">
        <v>5835</v>
      </c>
      <c r="B5836" s="647">
        <v>115</v>
      </c>
      <c r="C5836" s="646" t="s">
        <v>208</v>
      </c>
      <c r="D5836" s="646">
        <v>182</v>
      </c>
      <c r="F5836" s="654" t="str">
        <f>IF(M5836="R",VLOOKUP(D5836,'Routes and Directions'!$A$2:$D$283,3,FALSE),VLOOKUP(D5836,'Routes and Directions'!$A$2:$D$283,4,FALSE))</f>
        <v>SB</v>
      </c>
      <c r="G5836" s="646" t="s">
        <v>118</v>
      </c>
      <c r="H5836" s="646">
        <v>5.9779999999999998</v>
      </c>
      <c r="I5836" s="646">
        <v>6.4059999999999997</v>
      </c>
      <c r="K5836" s="646">
        <v>5.9779999999999998</v>
      </c>
      <c r="L5836" s="646">
        <v>6.4059999999999997</v>
      </c>
      <c r="M5836" s="646" t="s">
        <v>121</v>
      </c>
      <c r="N5836" s="657" t="s">
        <v>115</v>
      </c>
      <c r="O5836" s="646" t="s">
        <v>683</v>
      </c>
    </row>
    <row r="5837" spans="1:15">
      <c r="A5837" s="647">
        <v>5836</v>
      </c>
      <c r="B5837" s="647">
        <v>120</v>
      </c>
      <c r="C5837" s="646" t="s">
        <v>208</v>
      </c>
      <c r="D5837" s="646">
        <v>182</v>
      </c>
      <c r="F5837" s="654" t="str">
        <f>IF(M5837="R",VLOOKUP(D5837,'Routes and Directions'!$A$2:$D$283,3,FALSE),VLOOKUP(D5837,'Routes and Directions'!$A$2:$D$283,4,FALSE))</f>
        <v>SB</v>
      </c>
      <c r="H5837" s="646">
        <v>6.4119999999999999</v>
      </c>
      <c r="I5837" s="646">
        <v>12.651</v>
      </c>
      <c r="K5837" s="646">
        <v>6.4059999999999997</v>
      </c>
      <c r="L5837" s="646">
        <v>12.645</v>
      </c>
      <c r="M5837" s="646" t="s">
        <v>121</v>
      </c>
      <c r="N5837" s="657" t="s">
        <v>115</v>
      </c>
      <c r="O5837" s="646" t="s">
        <v>683</v>
      </c>
    </row>
    <row r="5838" spans="1:15">
      <c r="A5838" s="647">
        <v>5837</v>
      </c>
      <c r="B5838" s="647">
        <v>100</v>
      </c>
      <c r="C5838" s="646" t="s">
        <v>192</v>
      </c>
      <c r="D5838" s="646">
        <v>183</v>
      </c>
      <c r="F5838" s="654" t="str">
        <f>IF(M5838="R",VLOOKUP(D5838,'Routes and Directions'!$A$2:$D$283,3,FALSE),VLOOKUP(D5838,'Routes and Directions'!$A$2:$D$283,4,FALSE))</f>
        <v>NB</v>
      </c>
      <c r="H5838" s="646">
        <v>0</v>
      </c>
      <c r="I5838" s="646">
        <v>1.821</v>
      </c>
      <c r="K5838" s="646">
        <v>0</v>
      </c>
      <c r="L5838" s="646">
        <v>1.821</v>
      </c>
      <c r="M5838" s="646" t="s">
        <v>118</v>
      </c>
      <c r="N5838" s="657" t="s">
        <v>115</v>
      </c>
      <c r="O5838" s="646" t="s">
        <v>684</v>
      </c>
    </row>
    <row r="5839" spans="1:15">
      <c r="A5839" s="647">
        <v>5838</v>
      </c>
      <c r="B5839" s="647">
        <v>1080</v>
      </c>
      <c r="C5839" s="646" t="s">
        <v>192</v>
      </c>
      <c r="D5839" s="646">
        <v>183</v>
      </c>
      <c r="F5839" s="654" t="str">
        <f>IF(M5839="R",VLOOKUP(D5839,'Routes and Directions'!$A$2:$D$283,3,FALSE),VLOOKUP(D5839,'Routes and Directions'!$A$2:$D$283,4,FALSE))</f>
        <v>NB</v>
      </c>
      <c r="G5839" s="646" t="s">
        <v>118</v>
      </c>
      <c r="H5839" s="646">
        <v>1.821</v>
      </c>
      <c r="I5839" s="646">
        <v>8.5630000000000006</v>
      </c>
      <c r="K5839" s="646">
        <v>1.821</v>
      </c>
      <c r="L5839" s="646">
        <v>8.5630000000000006</v>
      </c>
      <c r="M5839" s="646" t="s">
        <v>118</v>
      </c>
      <c r="N5839" s="657" t="s">
        <v>115</v>
      </c>
      <c r="O5839" s="646" t="s">
        <v>684</v>
      </c>
    </row>
    <row r="5840" spans="1:15">
      <c r="A5840" s="647">
        <v>5839</v>
      </c>
      <c r="B5840" s="647">
        <v>1080</v>
      </c>
      <c r="C5840" s="646" t="s">
        <v>192</v>
      </c>
      <c r="D5840" s="646">
        <v>183</v>
      </c>
      <c r="F5840" s="654" t="str">
        <f>IF(M5840="R",VLOOKUP(D5840,'Routes and Directions'!$A$2:$D$283,3,FALSE),VLOOKUP(D5840,'Routes and Directions'!$A$2:$D$283,4,FALSE))</f>
        <v>NB</v>
      </c>
      <c r="G5840" s="646" t="s">
        <v>118</v>
      </c>
      <c r="H5840" s="646">
        <v>8.5630000000000006</v>
      </c>
      <c r="I5840" s="646">
        <v>8.9390000000000001</v>
      </c>
      <c r="K5840" s="646">
        <v>8.5630000000000006</v>
      </c>
      <c r="L5840" s="646">
        <v>8.9390000000000001</v>
      </c>
      <c r="M5840" s="646" t="s">
        <v>118</v>
      </c>
      <c r="N5840" s="657" t="s">
        <v>123</v>
      </c>
      <c r="O5840" s="646" t="s">
        <v>684</v>
      </c>
    </row>
    <row r="5841" spans="1:15">
      <c r="A5841" s="647">
        <v>5840</v>
      </c>
      <c r="B5841" s="647">
        <v>2410</v>
      </c>
      <c r="C5841" s="646" t="s">
        <v>192</v>
      </c>
      <c r="D5841" s="646">
        <v>183</v>
      </c>
      <c r="F5841" s="654" t="str">
        <f>IF(M5841="R",VLOOKUP(D5841,'Routes and Directions'!$A$2:$D$283,3,FALSE),VLOOKUP(D5841,'Routes and Directions'!$A$2:$D$283,4,FALSE))</f>
        <v>NB</v>
      </c>
      <c r="H5841" s="646">
        <v>8.93</v>
      </c>
      <c r="I5841" s="646">
        <v>8.9909999999999997</v>
      </c>
      <c r="K5841" s="646">
        <v>8.9390000000000001</v>
      </c>
      <c r="L5841" s="646">
        <v>9</v>
      </c>
      <c r="M5841" s="646" t="s">
        <v>118</v>
      </c>
      <c r="N5841" s="657" t="s">
        <v>115</v>
      </c>
      <c r="O5841" s="646" t="s">
        <v>684</v>
      </c>
    </row>
    <row r="5842" spans="1:15">
      <c r="A5842" s="647">
        <v>5841</v>
      </c>
      <c r="B5842" s="647">
        <v>2410</v>
      </c>
      <c r="C5842" s="646" t="s">
        <v>192</v>
      </c>
      <c r="D5842" s="646">
        <v>183</v>
      </c>
      <c r="F5842" s="654" t="str">
        <f>IF(M5842="R",VLOOKUP(D5842,'Routes and Directions'!$A$2:$D$283,3,FALSE),VLOOKUP(D5842,'Routes and Directions'!$A$2:$D$283,4,FALSE))</f>
        <v>NB</v>
      </c>
      <c r="H5842" s="646">
        <v>8.9909999999999997</v>
      </c>
      <c r="I5842" s="646">
        <v>9.0210000000000008</v>
      </c>
      <c r="K5842" s="646">
        <v>9</v>
      </c>
      <c r="L5842" s="646">
        <v>9.0299999999999994</v>
      </c>
      <c r="M5842" s="646" t="s">
        <v>118</v>
      </c>
      <c r="N5842" s="657" t="s">
        <v>123</v>
      </c>
      <c r="O5842" s="646" t="s">
        <v>684</v>
      </c>
    </row>
    <row r="5843" spans="1:15">
      <c r="A5843" s="647">
        <v>5842</v>
      </c>
      <c r="B5843" s="647">
        <v>2610</v>
      </c>
      <c r="C5843" s="646" t="s">
        <v>192</v>
      </c>
      <c r="D5843" s="646">
        <v>183</v>
      </c>
      <c r="F5843" s="654" t="str">
        <f>IF(M5843="R",VLOOKUP(D5843,'Routes and Directions'!$A$2:$D$283,3,FALSE),VLOOKUP(D5843,'Routes and Directions'!$A$2:$D$283,4,FALSE))</f>
        <v>NB</v>
      </c>
      <c r="H5843" s="646">
        <v>9.0210000000000008</v>
      </c>
      <c r="I5843" s="646">
        <v>9.98</v>
      </c>
      <c r="K5843" s="646">
        <v>9.0299999999999994</v>
      </c>
      <c r="L5843" s="646">
        <v>9.9890000000000008</v>
      </c>
      <c r="M5843" s="646" t="s">
        <v>118</v>
      </c>
      <c r="N5843" s="657" t="s">
        <v>115</v>
      </c>
      <c r="O5843" s="646" t="s">
        <v>684</v>
      </c>
    </row>
    <row r="5844" spans="1:15">
      <c r="A5844" s="647">
        <v>5843</v>
      </c>
      <c r="B5844" s="647">
        <v>100</v>
      </c>
      <c r="C5844" s="646" t="s">
        <v>192</v>
      </c>
      <c r="D5844" s="646">
        <v>183</v>
      </c>
      <c r="F5844" s="654" t="str">
        <f>IF(M5844="R",VLOOKUP(D5844,'Routes and Directions'!$A$2:$D$283,3,FALSE),VLOOKUP(D5844,'Routes and Directions'!$A$2:$D$283,4,FALSE))</f>
        <v>SB</v>
      </c>
      <c r="H5844" s="646">
        <v>0</v>
      </c>
      <c r="I5844" s="646">
        <v>1.821</v>
      </c>
      <c r="K5844" s="646">
        <v>0</v>
      </c>
      <c r="L5844" s="646">
        <v>1.821</v>
      </c>
      <c r="M5844" s="646" t="s">
        <v>121</v>
      </c>
      <c r="N5844" s="657" t="s">
        <v>115</v>
      </c>
      <c r="O5844" s="646" t="s">
        <v>685</v>
      </c>
    </row>
    <row r="5845" spans="1:15">
      <c r="A5845" s="647">
        <v>5844</v>
      </c>
      <c r="B5845" s="647">
        <v>1080</v>
      </c>
      <c r="C5845" s="646" t="s">
        <v>192</v>
      </c>
      <c r="D5845" s="646">
        <v>183</v>
      </c>
      <c r="F5845" s="654" t="str">
        <f>IF(M5845="R",VLOOKUP(D5845,'Routes and Directions'!$A$2:$D$283,3,FALSE),VLOOKUP(D5845,'Routes and Directions'!$A$2:$D$283,4,FALSE))</f>
        <v>SB</v>
      </c>
      <c r="G5845" s="646" t="s">
        <v>118</v>
      </c>
      <c r="H5845" s="646">
        <v>1.821</v>
      </c>
      <c r="I5845" s="646">
        <v>8.5630000000000006</v>
      </c>
      <c r="K5845" s="646">
        <v>1.821</v>
      </c>
      <c r="L5845" s="646">
        <v>8.5630000000000006</v>
      </c>
      <c r="M5845" s="646" t="s">
        <v>121</v>
      </c>
      <c r="N5845" s="657" t="s">
        <v>115</v>
      </c>
      <c r="O5845" s="646" t="s">
        <v>685</v>
      </c>
    </row>
    <row r="5846" spans="1:15">
      <c r="A5846" s="647">
        <v>5845</v>
      </c>
      <c r="B5846" s="647">
        <v>1080</v>
      </c>
      <c r="C5846" s="646" t="s">
        <v>192</v>
      </c>
      <c r="D5846" s="646">
        <v>183</v>
      </c>
      <c r="F5846" s="654" t="str">
        <f>IF(M5846="R",VLOOKUP(D5846,'Routes and Directions'!$A$2:$D$283,3,FALSE),VLOOKUP(D5846,'Routes and Directions'!$A$2:$D$283,4,FALSE))</f>
        <v>SB</v>
      </c>
      <c r="G5846" s="646" t="s">
        <v>118</v>
      </c>
      <c r="H5846" s="646">
        <v>8.5630000000000006</v>
      </c>
      <c r="I5846" s="646">
        <v>8.9390000000000001</v>
      </c>
      <c r="K5846" s="646">
        <v>8.5630000000000006</v>
      </c>
      <c r="L5846" s="646">
        <v>8.9390000000000001</v>
      </c>
      <c r="M5846" s="646" t="s">
        <v>121</v>
      </c>
      <c r="N5846" s="657" t="s">
        <v>123</v>
      </c>
      <c r="O5846" s="646" t="s">
        <v>685</v>
      </c>
    </row>
    <row r="5847" spans="1:15">
      <c r="A5847" s="647">
        <v>5846</v>
      </c>
      <c r="B5847" s="647">
        <v>2410</v>
      </c>
      <c r="C5847" s="646" t="s">
        <v>192</v>
      </c>
      <c r="D5847" s="646">
        <v>183</v>
      </c>
      <c r="F5847" s="654" t="str">
        <f>IF(M5847="R",VLOOKUP(D5847,'Routes and Directions'!$A$2:$D$283,3,FALSE),VLOOKUP(D5847,'Routes and Directions'!$A$2:$D$283,4,FALSE))</f>
        <v>SB</v>
      </c>
      <c r="H5847" s="646">
        <v>8.93</v>
      </c>
      <c r="I5847" s="646">
        <v>8.9909999999999997</v>
      </c>
      <c r="K5847" s="646">
        <v>8.9390000000000001</v>
      </c>
      <c r="L5847" s="646">
        <v>9</v>
      </c>
      <c r="M5847" s="646" t="s">
        <v>121</v>
      </c>
      <c r="N5847" s="657" t="s">
        <v>115</v>
      </c>
      <c r="O5847" s="646" t="s">
        <v>685</v>
      </c>
    </row>
    <row r="5848" spans="1:15">
      <c r="A5848" s="647">
        <v>5847</v>
      </c>
      <c r="B5848" s="647">
        <v>2410</v>
      </c>
      <c r="C5848" s="646" t="s">
        <v>192</v>
      </c>
      <c r="D5848" s="646">
        <v>183</v>
      </c>
      <c r="F5848" s="654" t="str">
        <f>IF(M5848="R",VLOOKUP(D5848,'Routes and Directions'!$A$2:$D$283,3,FALSE),VLOOKUP(D5848,'Routes and Directions'!$A$2:$D$283,4,FALSE))</f>
        <v>SB</v>
      </c>
      <c r="H5848" s="646">
        <v>8.9909999999999997</v>
      </c>
      <c r="I5848" s="646">
        <v>9.0210000000000008</v>
      </c>
      <c r="K5848" s="646">
        <v>9</v>
      </c>
      <c r="L5848" s="646">
        <v>9.0299999999999994</v>
      </c>
      <c r="M5848" s="646" t="s">
        <v>121</v>
      </c>
      <c r="N5848" s="657" t="s">
        <v>123</v>
      </c>
      <c r="O5848" s="646" t="s">
        <v>685</v>
      </c>
    </row>
    <row r="5849" spans="1:15">
      <c r="A5849" s="647">
        <v>5848</v>
      </c>
      <c r="B5849" s="647">
        <v>2610</v>
      </c>
      <c r="C5849" s="646" t="s">
        <v>192</v>
      </c>
      <c r="D5849" s="646">
        <v>183</v>
      </c>
      <c r="F5849" s="654" t="str">
        <f>IF(M5849="R",VLOOKUP(D5849,'Routes and Directions'!$A$2:$D$283,3,FALSE),VLOOKUP(D5849,'Routes and Directions'!$A$2:$D$283,4,FALSE))</f>
        <v>SB</v>
      </c>
      <c r="H5849" s="646">
        <v>9.0210000000000008</v>
      </c>
      <c r="I5849" s="646">
        <v>9.98</v>
      </c>
      <c r="K5849" s="646">
        <v>9.0299999999999994</v>
      </c>
      <c r="L5849" s="646">
        <v>9.9890000000000008</v>
      </c>
      <c r="M5849" s="646" t="s">
        <v>121</v>
      </c>
      <c r="N5849" s="657" t="s">
        <v>115</v>
      </c>
      <c r="O5849" s="646" t="s">
        <v>685</v>
      </c>
    </row>
    <row r="5850" spans="1:15">
      <c r="A5850" s="647">
        <v>5849</v>
      </c>
      <c r="B5850" s="647">
        <v>100</v>
      </c>
      <c r="C5850" s="646" t="s">
        <v>198</v>
      </c>
      <c r="D5850" s="646">
        <v>184</v>
      </c>
      <c r="F5850" s="654" t="str">
        <f>IF(M5850="R",VLOOKUP(D5850,'Routes and Directions'!$A$2:$D$283,3,FALSE),VLOOKUP(D5850,'Routes and Directions'!$A$2:$D$283,4,FALSE))</f>
        <v>NB</v>
      </c>
      <c r="G5850" s="646" t="s">
        <v>121</v>
      </c>
      <c r="H5850" s="646">
        <v>0</v>
      </c>
      <c r="I5850" s="646">
        <v>2</v>
      </c>
      <c r="K5850" s="646">
        <v>0</v>
      </c>
      <c r="L5850" s="646">
        <v>2</v>
      </c>
      <c r="M5850" s="646" t="s">
        <v>118</v>
      </c>
      <c r="N5850" s="657" t="s">
        <v>115</v>
      </c>
      <c r="O5850" s="646" t="s">
        <v>686</v>
      </c>
    </row>
    <row r="5851" spans="1:15">
      <c r="A5851" s="647">
        <v>5850</v>
      </c>
      <c r="B5851" s="647">
        <v>500</v>
      </c>
      <c r="C5851" s="646" t="s">
        <v>198</v>
      </c>
      <c r="D5851" s="646">
        <v>184</v>
      </c>
      <c r="F5851" s="654" t="str">
        <f>IF(M5851="R",VLOOKUP(D5851,'Routes and Directions'!$A$2:$D$283,3,FALSE),VLOOKUP(D5851,'Routes and Directions'!$A$2:$D$283,4,FALSE))</f>
        <v>NB</v>
      </c>
      <c r="H5851" s="646">
        <v>0</v>
      </c>
      <c r="I5851" s="646">
        <v>1.004</v>
      </c>
      <c r="K5851" s="646">
        <v>2</v>
      </c>
      <c r="L5851" s="646">
        <v>3.004</v>
      </c>
      <c r="M5851" s="646" t="s">
        <v>118</v>
      </c>
      <c r="N5851" s="657" t="s">
        <v>115</v>
      </c>
      <c r="O5851" s="646" t="s">
        <v>686</v>
      </c>
    </row>
    <row r="5852" spans="1:15">
      <c r="A5852" s="647">
        <v>5851</v>
      </c>
      <c r="B5852" s="647">
        <v>500</v>
      </c>
      <c r="C5852" s="646" t="s">
        <v>198</v>
      </c>
      <c r="D5852" s="646">
        <v>184</v>
      </c>
      <c r="F5852" s="654" t="str">
        <f>IF(M5852="R",VLOOKUP(D5852,'Routes and Directions'!$A$2:$D$283,3,FALSE),VLOOKUP(D5852,'Routes and Directions'!$A$2:$D$283,4,FALSE))</f>
        <v>NB</v>
      </c>
      <c r="H5852" s="646">
        <v>1.004</v>
      </c>
      <c r="I5852" s="646">
        <v>2.25</v>
      </c>
      <c r="K5852" s="646">
        <v>3.004</v>
      </c>
      <c r="L5852" s="646">
        <v>4.25</v>
      </c>
      <c r="M5852" s="646" t="s">
        <v>118</v>
      </c>
      <c r="N5852" s="657" t="s">
        <v>123</v>
      </c>
      <c r="O5852" s="646" t="s">
        <v>686</v>
      </c>
    </row>
    <row r="5853" spans="1:15">
      <c r="A5853" s="647">
        <v>5852</v>
      </c>
      <c r="B5853" s="647">
        <v>500</v>
      </c>
      <c r="C5853" s="646" t="s">
        <v>198</v>
      </c>
      <c r="D5853" s="646">
        <v>184</v>
      </c>
      <c r="F5853" s="654" t="str">
        <f>IF(M5853="R",VLOOKUP(D5853,'Routes and Directions'!$A$2:$D$283,3,FALSE),VLOOKUP(D5853,'Routes and Directions'!$A$2:$D$283,4,FALSE))</f>
        <v>NB</v>
      </c>
      <c r="H5853" s="646">
        <v>2.25</v>
      </c>
      <c r="I5853" s="646">
        <v>7.69</v>
      </c>
      <c r="K5853" s="646">
        <v>4.25</v>
      </c>
      <c r="L5853" s="646">
        <v>9.69</v>
      </c>
      <c r="M5853" s="646" t="s">
        <v>118</v>
      </c>
      <c r="N5853" s="657" t="s">
        <v>115</v>
      </c>
      <c r="O5853" s="646" t="s">
        <v>686</v>
      </c>
    </row>
    <row r="5854" spans="1:15">
      <c r="A5854" s="647">
        <v>5853</v>
      </c>
      <c r="B5854" s="647">
        <v>500</v>
      </c>
      <c r="C5854" s="646" t="s">
        <v>198</v>
      </c>
      <c r="D5854" s="646">
        <v>184</v>
      </c>
      <c r="F5854" s="654" t="str">
        <f>IF(M5854="R",VLOOKUP(D5854,'Routes and Directions'!$A$2:$D$283,3,FALSE),VLOOKUP(D5854,'Routes and Directions'!$A$2:$D$283,4,FALSE))</f>
        <v>NB</v>
      </c>
      <c r="H5854" s="646">
        <v>7.69</v>
      </c>
      <c r="I5854" s="646">
        <v>8.35</v>
      </c>
      <c r="K5854" s="646">
        <v>9.69</v>
      </c>
      <c r="L5854" s="646">
        <v>10.35</v>
      </c>
      <c r="M5854" s="646" t="s">
        <v>118</v>
      </c>
      <c r="N5854" s="657" t="s">
        <v>123</v>
      </c>
      <c r="O5854" s="646" t="s">
        <v>686</v>
      </c>
    </row>
    <row r="5855" spans="1:15">
      <c r="A5855" s="647">
        <v>5854</v>
      </c>
      <c r="B5855" s="647">
        <v>500</v>
      </c>
      <c r="C5855" s="646" t="s">
        <v>198</v>
      </c>
      <c r="D5855" s="646">
        <v>184</v>
      </c>
      <c r="F5855" s="654" t="str">
        <f>IF(M5855="R",VLOOKUP(D5855,'Routes and Directions'!$A$2:$D$283,3,FALSE),VLOOKUP(D5855,'Routes and Directions'!$A$2:$D$283,4,FALSE))</f>
        <v>NB</v>
      </c>
      <c r="H5855" s="646">
        <v>8.35</v>
      </c>
      <c r="I5855" s="646">
        <v>12.138999999999999</v>
      </c>
      <c r="K5855" s="646">
        <v>10.35</v>
      </c>
      <c r="L5855" s="646">
        <v>14.138999999999999</v>
      </c>
      <c r="M5855" s="646" t="s">
        <v>118</v>
      </c>
      <c r="N5855" s="657" t="s">
        <v>115</v>
      </c>
      <c r="O5855" s="646" t="s">
        <v>686</v>
      </c>
    </row>
    <row r="5856" spans="1:15">
      <c r="A5856" s="647">
        <v>5855</v>
      </c>
      <c r="B5856" s="647">
        <v>100</v>
      </c>
      <c r="C5856" s="646" t="s">
        <v>198</v>
      </c>
      <c r="D5856" s="646">
        <v>184</v>
      </c>
      <c r="F5856" s="654" t="str">
        <f>IF(M5856="R",VLOOKUP(D5856,'Routes and Directions'!$A$2:$D$283,3,FALSE),VLOOKUP(D5856,'Routes and Directions'!$A$2:$D$283,4,FALSE))</f>
        <v>SB</v>
      </c>
      <c r="G5856" s="646" t="s">
        <v>121</v>
      </c>
      <c r="H5856" s="646">
        <v>0</v>
      </c>
      <c r="I5856" s="646">
        <v>2</v>
      </c>
      <c r="K5856" s="646">
        <v>0</v>
      </c>
      <c r="L5856" s="646">
        <v>2</v>
      </c>
      <c r="M5856" s="646" t="s">
        <v>121</v>
      </c>
      <c r="N5856" s="657" t="s">
        <v>115</v>
      </c>
      <c r="O5856" s="646" t="s">
        <v>687</v>
      </c>
    </row>
    <row r="5857" spans="1:15">
      <c r="A5857" s="647">
        <v>5856</v>
      </c>
      <c r="B5857" s="647">
        <v>500</v>
      </c>
      <c r="C5857" s="646" t="s">
        <v>198</v>
      </c>
      <c r="D5857" s="646">
        <v>184</v>
      </c>
      <c r="F5857" s="654" t="str">
        <f>IF(M5857="R",VLOOKUP(D5857,'Routes and Directions'!$A$2:$D$283,3,FALSE),VLOOKUP(D5857,'Routes and Directions'!$A$2:$D$283,4,FALSE))</f>
        <v>SB</v>
      </c>
      <c r="H5857" s="646">
        <v>0</v>
      </c>
      <c r="I5857" s="646">
        <v>1.004</v>
      </c>
      <c r="K5857" s="646">
        <v>2</v>
      </c>
      <c r="L5857" s="646">
        <v>3.004</v>
      </c>
      <c r="M5857" s="646" t="s">
        <v>121</v>
      </c>
      <c r="N5857" s="657" t="s">
        <v>115</v>
      </c>
      <c r="O5857" s="646" t="s">
        <v>687</v>
      </c>
    </row>
    <row r="5858" spans="1:15">
      <c r="A5858" s="647">
        <v>5857</v>
      </c>
      <c r="B5858" s="647">
        <v>500</v>
      </c>
      <c r="C5858" s="646" t="s">
        <v>198</v>
      </c>
      <c r="D5858" s="646">
        <v>184</v>
      </c>
      <c r="F5858" s="654" t="str">
        <f>IF(M5858="R",VLOOKUP(D5858,'Routes and Directions'!$A$2:$D$283,3,FALSE),VLOOKUP(D5858,'Routes and Directions'!$A$2:$D$283,4,FALSE))</f>
        <v>SB</v>
      </c>
      <c r="H5858" s="646">
        <v>1.004</v>
      </c>
      <c r="I5858" s="646">
        <v>2.25</v>
      </c>
      <c r="K5858" s="646">
        <v>3.004</v>
      </c>
      <c r="L5858" s="646">
        <v>4.25</v>
      </c>
      <c r="M5858" s="646" t="s">
        <v>121</v>
      </c>
      <c r="N5858" s="657" t="s">
        <v>123</v>
      </c>
      <c r="O5858" s="646" t="s">
        <v>687</v>
      </c>
    </row>
    <row r="5859" spans="1:15">
      <c r="A5859" s="647">
        <v>5858</v>
      </c>
      <c r="B5859" s="647">
        <v>500</v>
      </c>
      <c r="C5859" s="646" t="s">
        <v>198</v>
      </c>
      <c r="D5859" s="646">
        <v>184</v>
      </c>
      <c r="F5859" s="654" t="str">
        <f>IF(M5859="R",VLOOKUP(D5859,'Routes and Directions'!$A$2:$D$283,3,FALSE),VLOOKUP(D5859,'Routes and Directions'!$A$2:$D$283,4,FALSE))</f>
        <v>SB</v>
      </c>
      <c r="H5859" s="646">
        <v>2.25</v>
      </c>
      <c r="I5859" s="646">
        <v>7.69</v>
      </c>
      <c r="K5859" s="646">
        <v>4.25</v>
      </c>
      <c r="L5859" s="646">
        <v>9.69</v>
      </c>
      <c r="M5859" s="646" t="s">
        <v>121</v>
      </c>
      <c r="N5859" s="657" t="s">
        <v>115</v>
      </c>
      <c r="O5859" s="646" t="s">
        <v>687</v>
      </c>
    </row>
    <row r="5860" spans="1:15">
      <c r="A5860" s="647">
        <v>5859</v>
      </c>
      <c r="B5860" s="647">
        <v>500</v>
      </c>
      <c r="C5860" s="646" t="s">
        <v>198</v>
      </c>
      <c r="D5860" s="646">
        <v>184</v>
      </c>
      <c r="F5860" s="654" t="str">
        <f>IF(M5860="R",VLOOKUP(D5860,'Routes and Directions'!$A$2:$D$283,3,FALSE),VLOOKUP(D5860,'Routes and Directions'!$A$2:$D$283,4,FALSE))</f>
        <v>SB</v>
      </c>
      <c r="H5860" s="646">
        <v>7.69</v>
      </c>
      <c r="I5860" s="646">
        <v>8.35</v>
      </c>
      <c r="K5860" s="646">
        <v>9.69</v>
      </c>
      <c r="L5860" s="646">
        <v>10.35</v>
      </c>
      <c r="M5860" s="646" t="s">
        <v>121</v>
      </c>
      <c r="N5860" s="657" t="s">
        <v>123</v>
      </c>
      <c r="O5860" s="646" t="s">
        <v>687</v>
      </c>
    </row>
    <row r="5861" spans="1:15">
      <c r="A5861" s="647">
        <v>5860</v>
      </c>
      <c r="B5861" s="647">
        <v>500</v>
      </c>
      <c r="C5861" s="646" t="s">
        <v>198</v>
      </c>
      <c r="D5861" s="646">
        <v>184</v>
      </c>
      <c r="F5861" s="654" t="str">
        <f>IF(M5861="R",VLOOKUP(D5861,'Routes and Directions'!$A$2:$D$283,3,FALSE),VLOOKUP(D5861,'Routes and Directions'!$A$2:$D$283,4,FALSE))</f>
        <v>SB</v>
      </c>
      <c r="H5861" s="646">
        <v>8.35</v>
      </c>
      <c r="I5861" s="646">
        <v>12.138999999999999</v>
      </c>
      <c r="K5861" s="646">
        <v>10.35</v>
      </c>
      <c r="L5861" s="646">
        <v>14.138999999999999</v>
      </c>
      <c r="M5861" s="646" t="s">
        <v>121</v>
      </c>
      <c r="N5861" s="657" t="s">
        <v>115</v>
      </c>
      <c r="O5861" s="646" t="s">
        <v>687</v>
      </c>
    </row>
    <row r="5862" spans="1:15">
      <c r="A5862" s="647">
        <v>5861</v>
      </c>
      <c r="B5862" s="647">
        <v>100</v>
      </c>
      <c r="C5862" s="646" t="s">
        <v>183</v>
      </c>
      <c r="D5862" s="646">
        <v>185</v>
      </c>
      <c r="F5862" s="654" t="str">
        <f>IF(M5862="R",VLOOKUP(D5862,'Routes and Directions'!$A$2:$D$283,3,FALSE),VLOOKUP(D5862,'Routes and Directions'!$A$2:$D$283,4,FALSE))</f>
        <v>NB</v>
      </c>
      <c r="H5862" s="646">
        <v>0</v>
      </c>
      <c r="I5862" s="646">
        <v>0.95299999999999996</v>
      </c>
      <c r="K5862" s="646">
        <v>0</v>
      </c>
      <c r="L5862" s="646">
        <v>0.95299999999999996</v>
      </c>
      <c r="M5862" s="646" t="s">
        <v>118</v>
      </c>
      <c r="N5862" s="657" t="s">
        <v>115</v>
      </c>
      <c r="O5862" s="646" t="s">
        <v>688</v>
      </c>
    </row>
    <row r="5863" spans="1:15">
      <c r="A5863" s="647">
        <v>5862</v>
      </c>
      <c r="B5863" s="647">
        <v>100</v>
      </c>
      <c r="C5863" s="646" t="s">
        <v>183</v>
      </c>
      <c r="D5863" s="646">
        <v>185</v>
      </c>
      <c r="F5863" s="654" t="str">
        <f>IF(M5863="R",VLOOKUP(D5863,'Routes and Directions'!$A$2:$D$283,3,FALSE),VLOOKUP(D5863,'Routes and Directions'!$A$2:$D$283,4,FALSE))</f>
        <v>NB</v>
      </c>
      <c r="H5863" s="646">
        <v>0.95299999999999996</v>
      </c>
      <c r="I5863" s="646">
        <v>4.8600000000000003</v>
      </c>
      <c r="K5863" s="646">
        <v>0.95299999999999996</v>
      </c>
      <c r="L5863" s="646">
        <v>4.8600000000000003</v>
      </c>
      <c r="M5863" s="646" t="s">
        <v>118</v>
      </c>
      <c r="N5863" s="657" t="s">
        <v>123</v>
      </c>
      <c r="O5863" s="646" t="s">
        <v>688</v>
      </c>
    </row>
    <row r="5864" spans="1:15">
      <c r="A5864" s="647">
        <v>5863</v>
      </c>
      <c r="B5864" s="647">
        <v>100</v>
      </c>
      <c r="C5864" s="646" t="s">
        <v>183</v>
      </c>
      <c r="D5864" s="646">
        <v>185</v>
      </c>
      <c r="F5864" s="654" t="str">
        <f>IF(M5864="R",VLOOKUP(D5864,'Routes and Directions'!$A$2:$D$283,3,FALSE),VLOOKUP(D5864,'Routes and Directions'!$A$2:$D$283,4,FALSE))</f>
        <v>NB</v>
      </c>
      <c r="H5864" s="646">
        <v>4.8600000000000003</v>
      </c>
      <c r="I5864" s="646">
        <v>6.6929999999999996</v>
      </c>
      <c r="K5864" s="646">
        <v>4.8600000000000003</v>
      </c>
      <c r="L5864" s="646">
        <v>6.6929999999999996</v>
      </c>
      <c r="M5864" s="646" t="s">
        <v>118</v>
      </c>
      <c r="N5864" s="657" t="s">
        <v>115</v>
      </c>
      <c r="O5864" s="646" t="s">
        <v>688</v>
      </c>
    </row>
    <row r="5865" spans="1:15">
      <c r="A5865" s="647">
        <v>5864</v>
      </c>
      <c r="B5865" s="647">
        <v>100</v>
      </c>
      <c r="C5865" s="646" t="s">
        <v>183</v>
      </c>
      <c r="D5865" s="646">
        <v>185</v>
      </c>
      <c r="F5865" s="654" t="str">
        <f>IF(M5865="R",VLOOKUP(D5865,'Routes and Directions'!$A$2:$D$283,3,FALSE),VLOOKUP(D5865,'Routes and Directions'!$A$2:$D$283,4,FALSE))</f>
        <v>NB</v>
      </c>
      <c r="H5865" s="646">
        <v>6.6929999999999996</v>
      </c>
      <c r="I5865" s="646">
        <v>10.473000000000001</v>
      </c>
      <c r="K5865" s="646">
        <v>6.6929999999999996</v>
      </c>
      <c r="L5865" s="646">
        <v>10.473000000000001</v>
      </c>
      <c r="M5865" s="646" t="s">
        <v>118</v>
      </c>
      <c r="N5865" s="657" t="s">
        <v>123</v>
      </c>
      <c r="O5865" s="646" t="s">
        <v>688</v>
      </c>
    </row>
    <row r="5866" spans="1:15">
      <c r="A5866" s="647">
        <v>5865</v>
      </c>
      <c r="B5866" s="647">
        <v>100</v>
      </c>
      <c r="C5866" s="646" t="s">
        <v>183</v>
      </c>
      <c r="D5866" s="646">
        <v>185</v>
      </c>
      <c r="F5866" s="654" t="str">
        <f>IF(M5866="R",VLOOKUP(D5866,'Routes and Directions'!$A$2:$D$283,3,FALSE),VLOOKUP(D5866,'Routes and Directions'!$A$2:$D$283,4,FALSE))</f>
        <v>SB</v>
      </c>
      <c r="H5866" s="646">
        <v>0</v>
      </c>
      <c r="I5866" s="646">
        <v>0.95299999999999996</v>
      </c>
      <c r="K5866" s="646">
        <v>0</v>
      </c>
      <c r="L5866" s="646">
        <v>0.95299999999999996</v>
      </c>
      <c r="M5866" s="646" t="s">
        <v>121</v>
      </c>
      <c r="N5866" s="657" t="s">
        <v>115</v>
      </c>
      <c r="O5866" s="646" t="s">
        <v>689</v>
      </c>
    </row>
    <row r="5867" spans="1:15">
      <c r="A5867" s="647">
        <v>5866</v>
      </c>
      <c r="B5867" s="647">
        <v>100</v>
      </c>
      <c r="C5867" s="646" t="s">
        <v>183</v>
      </c>
      <c r="D5867" s="646">
        <v>185</v>
      </c>
      <c r="F5867" s="654" t="str">
        <f>IF(M5867="R",VLOOKUP(D5867,'Routes and Directions'!$A$2:$D$283,3,FALSE),VLOOKUP(D5867,'Routes and Directions'!$A$2:$D$283,4,FALSE))</f>
        <v>SB</v>
      </c>
      <c r="H5867" s="646">
        <v>0.95299999999999996</v>
      </c>
      <c r="I5867" s="646">
        <v>4.8600000000000003</v>
      </c>
      <c r="K5867" s="646">
        <v>0.95299999999999996</v>
      </c>
      <c r="L5867" s="646">
        <v>4.8600000000000003</v>
      </c>
      <c r="M5867" s="646" t="s">
        <v>121</v>
      </c>
      <c r="N5867" s="657" t="s">
        <v>123</v>
      </c>
      <c r="O5867" s="646" t="s">
        <v>689</v>
      </c>
    </row>
    <row r="5868" spans="1:15">
      <c r="A5868" s="647">
        <v>5867</v>
      </c>
      <c r="B5868" s="647">
        <v>100</v>
      </c>
      <c r="C5868" s="646" t="s">
        <v>183</v>
      </c>
      <c r="D5868" s="646">
        <v>185</v>
      </c>
      <c r="F5868" s="654" t="str">
        <f>IF(M5868="R",VLOOKUP(D5868,'Routes and Directions'!$A$2:$D$283,3,FALSE),VLOOKUP(D5868,'Routes and Directions'!$A$2:$D$283,4,FALSE))</f>
        <v>SB</v>
      </c>
      <c r="H5868" s="646">
        <v>4.8600000000000003</v>
      </c>
      <c r="I5868" s="646">
        <v>6.6929999999999996</v>
      </c>
      <c r="K5868" s="646">
        <v>4.8600000000000003</v>
      </c>
      <c r="L5868" s="646">
        <v>6.6929999999999996</v>
      </c>
      <c r="M5868" s="646" t="s">
        <v>121</v>
      </c>
      <c r="N5868" s="657" t="s">
        <v>115</v>
      </c>
      <c r="O5868" s="646" t="s">
        <v>689</v>
      </c>
    </row>
    <row r="5869" spans="1:15">
      <c r="A5869" s="647">
        <v>5868</v>
      </c>
      <c r="B5869" s="647">
        <v>100</v>
      </c>
      <c r="C5869" s="646" t="s">
        <v>183</v>
      </c>
      <c r="D5869" s="646">
        <v>185</v>
      </c>
      <c r="F5869" s="654" t="str">
        <f>IF(M5869="R",VLOOKUP(D5869,'Routes and Directions'!$A$2:$D$283,3,FALSE),VLOOKUP(D5869,'Routes and Directions'!$A$2:$D$283,4,FALSE))</f>
        <v>SB</v>
      </c>
      <c r="H5869" s="646">
        <v>6.6929999999999996</v>
      </c>
      <c r="I5869" s="646">
        <v>10.473000000000001</v>
      </c>
      <c r="K5869" s="646">
        <v>6.6929999999999996</v>
      </c>
      <c r="L5869" s="646">
        <v>10.473000000000001</v>
      </c>
      <c r="M5869" s="646" t="s">
        <v>121</v>
      </c>
      <c r="N5869" s="657" t="s">
        <v>123</v>
      </c>
      <c r="O5869" s="646" t="s">
        <v>689</v>
      </c>
    </row>
    <row r="5870" spans="1:15">
      <c r="A5870" s="647">
        <v>5869</v>
      </c>
      <c r="B5870" s="647">
        <v>100</v>
      </c>
      <c r="C5870" s="646" t="s">
        <v>217</v>
      </c>
      <c r="D5870" s="646">
        <v>186</v>
      </c>
      <c r="F5870" s="654" t="str">
        <f>IF(M5870="R",VLOOKUP(D5870,'Routes and Directions'!$A$2:$D$283,3,FALSE),VLOOKUP(D5870,'Routes and Directions'!$A$2:$D$283,4,FALSE))</f>
        <v>NB</v>
      </c>
      <c r="H5870" s="646">
        <v>0</v>
      </c>
      <c r="I5870" s="646">
        <v>2.1280000000000001</v>
      </c>
      <c r="K5870" s="646">
        <v>0</v>
      </c>
      <c r="L5870" s="646">
        <v>2.1280000000000001</v>
      </c>
      <c r="M5870" s="646" t="s">
        <v>118</v>
      </c>
      <c r="N5870" s="657" t="s">
        <v>115</v>
      </c>
      <c r="O5870" s="646" t="s">
        <v>690</v>
      </c>
    </row>
    <row r="5871" spans="1:15">
      <c r="A5871" s="647">
        <v>5870</v>
      </c>
      <c r="B5871" s="647">
        <v>100</v>
      </c>
      <c r="C5871" s="646" t="s">
        <v>217</v>
      </c>
      <c r="D5871" s="646">
        <v>186</v>
      </c>
      <c r="F5871" s="654" t="str">
        <f>IF(M5871="R",VLOOKUP(D5871,'Routes and Directions'!$A$2:$D$283,3,FALSE),VLOOKUP(D5871,'Routes and Directions'!$A$2:$D$283,4,FALSE))</f>
        <v>SB</v>
      </c>
      <c r="H5871" s="646">
        <v>0</v>
      </c>
      <c r="I5871" s="646">
        <v>2.1280000000000001</v>
      </c>
      <c r="K5871" s="646">
        <v>0</v>
      </c>
      <c r="L5871" s="646">
        <v>2.1280000000000001</v>
      </c>
      <c r="M5871" s="646" t="s">
        <v>121</v>
      </c>
      <c r="N5871" s="657" t="s">
        <v>115</v>
      </c>
      <c r="O5871" s="646" t="s">
        <v>691</v>
      </c>
    </row>
    <row r="5872" spans="1:15">
      <c r="A5872" s="647">
        <v>5871</v>
      </c>
      <c r="B5872" s="647">
        <v>1710</v>
      </c>
      <c r="C5872" s="646" t="s">
        <v>203</v>
      </c>
      <c r="D5872" s="646">
        <v>187</v>
      </c>
      <c r="F5872" s="654" t="str">
        <f>IF(M5872="R",VLOOKUP(D5872,'Routes and Directions'!$A$2:$D$283,3,FALSE),VLOOKUP(D5872,'Routes and Directions'!$A$2:$D$283,4,FALSE))</f>
        <v>EB</v>
      </c>
      <c r="H5872" s="646">
        <v>3.5</v>
      </c>
      <c r="I5872" s="646">
        <v>8.9049999999999994</v>
      </c>
      <c r="K5872" s="646">
        <v>0</v>
      </c>
      <c r="L5872" s="646">
        <v>5.4050000000000002</v>
      </c>
      <c r="M5872" s="646" t="s">
        <v>118</v>
      </c>
      <c r="N5872" s="657" t="s">
        <v>123</v>
      </c>
      <c r="O5872" s="646" t="s">
        <v>692</v>
      </c>
    </row>
    <row r="5873" spans="1:15">
      <c r="A5873" s="647">
        <v>5872</v>
      </c>
      <c r="B5873" s="647">
        <v>1710</v>
      </c>
      <c r="C5873" s="646" t="s">
        <v>203</v>
      </c>
      <c r="D5873" s="646">
        <v>187</v>
      </c>
      <c r="F5873" s="654" t="str">
        <f>IF(M5873="R",VLOOKUP(D5873,'Routes and Directions'!$A$2:$D$283,3,FALSE),VLOOKUP(D5873,'Routes and Directions'!$A$2:$D$283,4,FALSE))</f>
        <v>WB</v>
      </c>
      <c r="H5873" s="646">
        <v>3.5</v>
      </c>
      <c r="I5873" s="646">
        <v>8.9049999999999994</v>
      </c>
      <c r="K5873" s="646">
        <v>0</v>
      </c>
      <c r="L5873" s="646">
        <v>5.4050000000000002</v>
      </c>
      <c r="M5873" s="646" t="s">
        <v>121</v>
      </c>
      <c r="N5873" s="657" t="s">
        <v>123</v>
      </c>
      <c r="O5873" s="646" t="s">
        <v>693</v>
      </c>
    </row>
    <row r="5874" spans="1:15">
      <c r="A5874" s="647">
        <v>5873</v>
      </c>
      <c r="B5874" s="647">
        <v>100</v>
      </c>
      <c r="C5874" s="646" t="s">
        <v>218</v>
      </c>
      <c r="D5874" s="646">
        <v>188</v>
      </c>
      <c r="F5874" s="654" t="str">
        <f>IF(M5874="R",VLOOKUP(D5874,'Routes and Directions'!$A$2:$D$283,3,FALSE),VLOOKUP(D5874,'Routes and Directions'!$A$2:$D$283,4,FALSE))</f>
        <v>NB</v>
      </c>
      <c r="H5874" s="646">
        <v>0</v>
      </c>
      <c r="I5874" s="646">
        <v>1.85</v>
      </c>
      <c r="K5874" s="646">
        <v>0</v>
      </c>
      <c r="L5874" s="646">
        <v>1.85</v>
      </c>
      <c r="M5874" s="646" t="s">
        <v>118</v>
      </c>
      <c r="N5874" s="657" t="s">
        <v>115</v>
      </c>
      <c r="O5874" s="646" t="s">
        <v>694</v>
      </c>
    </row>
    <row r="5875" spans="1:15">
      <c r="A5875" s="647">
        <v>5874</v>
      </c>
      <c r="B5875" s="647">
        <v>100</v>
      </c>
      <c r="C5875" s="646" t="s">
        <v>218</v>
      </c>
      <c r="D5875" s="646">
        <v>188</v>
      </c>
      <c r="F5875" s="654" t="str">
        <f>IF(M5875="R",VLOOKUP(D5875,'Routes and Directions'!$A$2:$D$283,3,FALSE),VLOOKUP(D5875,'Routes and Directions'!$A$2:$D$283,4,FALSE))</f>
        <v>SB</v>
      </c>
      <c r="H5875" s="646">
        <v>0</v>
      </c>
      <c r="I5875" s="646">
        <v>1.85</v>
      </c>
      <c r="K5875" s="646">
        <v>0</v>
      </c>
      <c r="L5875" s="646">
        <v>1.85</v>
      </c>
      <c r="M5875" s="646" t="s">
        <v>121</v>
      </c>
      <c r="N5875" s="657" t="s">
        <v>115</v>
      </c>
      <c r="O5875" s="646" t="s">
        <v>695</v>
      </c>
    </row>
    <row r="5876" spans="1:15">
      <c r="A5876" s="647">
        <v>5875</v>
      </c>
      <c r="B5876" s="647">
        <v>100</v>
      </c>
      <c r="C5876" s="646" t="s">
        <v>206</v>
      </c>
      <c r="D5876" s="646">
        <v>189</v>
      </c>
      <c r="F5876" s="654" t="str">
        <f>IF(M5876="R",VLOOKUP(D5876,'Routes and Directions'!$A$2:$D$283,3,FALSE),VLOOKUP(D5876,'Routes and Directions'!$A$2:$D$283,4,FALSE))</f>
        <v>EB</v>
      </c>
      <c r="H5876" s="646">
        <v>0</v>
      </c>
      <c r="I5876" s="646">
        <v>5.5650000000000004</v>
      </c>
      <c r="K5876" s="646">
        <v>0</v>
      </c>
      <c r="L5876" s="646">
        <v>5.5650000000000004</v>
      </c>
      <c r="M5876" s="646" t="s">
        <v>118</v>
      </c>
      <c r="N5876" s="657" t="s">
        <v>115</v>
      </c>
      <c r="O5876" s="646" t="s">
        <v>696</v>
      </c>
    </row>
    <row r="5877" spans="1:15">
      <c r="A5877" s="647">
        <v>5876</v>
      </c>
      <c r="B5877" s="647">
        <v>100</v>
      </c>
      <c r="C5877" s="646" t="s">
        <v>206</v>
      </c>
      <c r="D5877" s="646">
        <v>189</v>
      </c>
      <c r="F5877" s="654" t="str">
        <f>IF(M5877="R",VLOOKUP(D5877,'Routes and Directions'!$A$2:$D$283,3,FALSE),VLOOKUP(D5877,'Routes and Directions'!$A$2:$D$283,4,FALSE))</f>
        <v>WB</v>
      </c>
      <c r="H5877" s="646">
        <v>0</v>
      </c>
      <c r="I5877" s="646">
        <v>5.5650000000000004</v>
      </c>
      <c r="K5877" s="646">
        <v>0</v>
      </c>
      <c r="L5877" s="646">
        <v>5.5650000000000004</v>
      </c>
      <c r="M5877" s="646" t="s">
        <v>121</v>
      </c>
      <c r="N5877" s="657" t="s">
        <v>115</v>
      </c>
      <c r="O5877" s="646" t="s">
        <v>697</v>
      </c>
    </row>
    <row r="5878" spans="1:15">
      <c r="A5878" s="647">
        <v>5877</v>
      </c>
      <c r="B5878" s="647">
        <v>100</v>
      </c>
      <c r="C5878" s="646" t="s">
        <v>202</v>
      </c>
      <c r="D5878" s="646">
        <v>190</v>
      </c>
      <c r="F5878" s="654" t="str">
        <f>IF(M5878="R",VLOOKUP(D5878,'Routes and Directions'!$A$2:$D$283,3,FALSE),VLOOKUP(D5878,'Routes and Directions'!$A$2:$D$283,4,FALSE))</f>
        <v>EB</v>
      </c>
      <c r="H5878" s="646">
        <v>0</v>
      </c>
      <c r="I5878" s="646">
        <v>14.686</v>
      </c>
      <c r="K5878" s="646">
        <v>0</v>
      </c>
      <c r="L5878" s="646">
        <v>14.686</v>
      </c>
      <c r="M5878" s="646" t="s">
        <v>118</v>
      </c>
      <c r="N5878" s="657" t="s">
        <v>115</v>
      </c>
      <c r="O5878" s="646" t="s">
        <v>698</v>
      </c>
    </row>
    <row r="5879" spans="1:15">
      <c r="A5879" s="647">
        <v>5878</v>
      </c>
      <c r="B5879" s="647">
        <v>1380</v>
      </c>
      <c r="C5879" s="646" t="s">
        <v>202</v>
      </c>
      <c r="D5879" s="646">
        <v>190</v>
      </c>
      <c r="F5879" s="654" t="str">
        <f>IF(M5879="R",VLOOKUP(D5879,'Routes and Directions'!$A$2:$D$283,3,FALSE),VLOOKUP(D5879,'Routes and Directions'!$A$2:$D$283,4,FALSE))</f>
        <v>EB</v>
      </c>
      <c r="G5879" s="646" t="s">
        <v>118</v>
      </c>
      <c r="H5879" s="646">
        <v>14.686</v>
      </c>
      <c r="I5879" s="646">
        <v>14.917999999999999</v>
      </c>
      <c r="K5879" s="646">
        <v>14.686</v>
      </c>
      <c r="L5879" s="646">
        <v>14.917999999999999</v>
      </c>
      <c r="M5879" s="646" t="s">
        <v>118</v>
      </c>
      <c r="N5879" s="657" t="s">
        <v>115</v>
      </c>
      <c r="O5879" s="646" t="s">
        <v>698</v>
      </c>
    </row>
    <row r="5880" spans="1:15">
      <c r="A5880" s="647">
        <v>5879</v>
      </c>
      <c r="B5880" s="647">
        <v>1380</v>
      </c>
      <c r="C5880" s="646" t="s">
        <v>202</v>
      </c>
      <c r="D5880" s="646">
        <v>190</v>
      </c>
      <c r="F5880" s="654" t="str">
        <f>IF(M5880="R",VLOOKUP(D5880,'Routes and Directions'!$A$2:$D$283,3,FALSE),VLOOKUP(D5880,'Routes and Directions'!$A$2:$D$283,4,FALSE))</f>
        <v>EB</v>
      </c>
      <c r="G5880" s="646" t="s">
        <v>118</v>
      </c>
      <c r="H5880" s="646">
        <v>14.917999999999999</v>
      </c>
      <c r="I5880" s="646">
        <v>15.54</v>
      </c>
      <c r="K5880" s="646">
        <v>14.917999999999999</v>
      </c>
      <c r="L5880" s="646">
        <v>15.54</v>
      </c>
      <c r="M5880" s="646" t="s">
        <v>118</v>
      </c>
      <c r="N5880" s="657" t="s">
        <v>123</v>
      </c>
      <c r="O5880" s="646" t="s">
        <v>698</v>
      </c>
    </row>
    <row r="5881" spans="1:15">
      <c r="A5881" s="647">
        <v>5880</v>
      </c>
      <c r="B5881" s="647">
        <v>1750</v>
      </c>
      <c r="C5881" s="646" t="s">
        <v>202</v>
      </c>
      <c r="D5881" s="646">
        <v>190</v>
      </c>
      <c r="F5881" s="654" t="str">
        <f>IF(M5881="R",VLOOKUP(D5881,'Routes and Directions'!$A$2:$D$283,3,FALSE),VLOOKUP(D5881,'Routes and Directions'!$A$2:$D$283,4,FALSE))</f>
        <v>EB</v>
      </c>
      <c r="H5881" s="646">
        <v>15.54</v>
      </c>
      <c r="I5881" s="646">
        <v>18.513999999999999</v>
      </c>
      <c r="K5881" s="646">
        <v>15.54</v>
      </c>
      <c r="L5881" s="646">
        <v>18.513999999999999</v>
      </c>
      <c r="M5881" s="646" t="s">
        <v>118</v>
      </c>
      <c r="N5881" s="657" t="s">
        <v>123</v>
      </c>
      <c r="O5881" s="646" t="s">
        <v>698</v>
      </c>
    </row>
    <row r="5882" spans="1:15">
      <c r="A5882" s="647">
        <v>5881</v>
      </c>
      <c r="B5882" s="647">
        <v>1750</v>
      </c>
      <c r="C5882" s="646" t="s">
        <v>202</v>
      </c>
      <c r="D5882" s="646">
        <v>190</v>
      </c>
      <c r="F5882" s="654" t="str">
        <f>IF(M5882="R",VLOOKUP(D5882,'Routes and Directions'!$A$2:$D$283,3,FALSE),VLOOKUP(D5882,'Routes and Directions'!$A$2:$D$283,4,FALSE))</f>
        <v>EB</v>
      </c>
      <c r="H5882" s="646">
        <v>18.513999999999999</v>
      </c>
      <c r="I5882" s="646">
        <v>30.242000000000001</v>
      </c>
      <c r="K5882" s="646">
        <v>18.513999999999999</v>
      </c>
      <c r="L5882" s="646">
        <v>30.242000000000001</v>
      </c>
      <c r="M5882" s="646" t="s">
        <v>118</v>
      </c>
      <c r="N5882" s="657" t="s">
        <v>115</v>
      </c>
      <c r="O5882" s="646" t="s">
        <v>698</v>
      </c>
    </row>
    <row r="5883" spans="1:15">
      <c r="A5883" s="647">
        <v>5882</v>
      </c>
      <c r="B5883" s="647">
        <v>4384</v>
      </c>
      <c r="C5883" s="646" t="s">
        <v>202</v>
      </c>
      <c r="D5883" s="646">
        <v>190</v>
      </c>
      <c r="F5883" s="654" t="str">
        <f>IF(M5883="R",VLOOKUP(D5883,'Routes and Directions'!$A$2:$D$283,3,FALSE),VLOOKUP(D5883,'Routes and Directions'!$A$2:$D$283,4,FALSE))</f>
        <v>EB</v>
      </c>
      <c r="G5883" s="646" t="s">
        <v>118</v>
      </c>
      <c r="H5883" s="646">
        <v>30.242000000000001</v>
      </c>
      <c r="I5883" s="646">
        <v>31.550999999999998</v>
      </c>
      <c r="K5883" s="646">
        <v>30.242000000000001</v>
      </c>
      <c r="L5883" s="646">
        <v>31.550999999999998</v>
      </c>
      <c r="M5883" s="646" t="s">
        <v>118</v>
      </c>
      <c r="N5883" s="657" t="s">
        <v>115</v>
      </c>
      <c r="O5883" s="646" t="s">
        <v>698</v>
      </c>
    </row>
    <row r="5884" spans="1:15">
      <c r="A5884" s="647">
        <v>5883</v>
      </c>
      <c r="B5884" s="647">
        <v>4520</v>
      </c>
      <c r="C5884" s="646" t="s">
        <v>202</v>
      </c>
      <c r="D5884" s="646">
        <v>190</v>
      </c>
      <c r="F5884" s="654" t="str">
        <f>IF(M5884="R",VLOOKUP(D5884,'Routes and Directions'!$A$2:$D$283,3,FALSE),VLOOKUP(D5884,'Routes and Directions'!$A$2:$D$283,4,FALSE))</f>
        <v>EB</v>
      </c>
      <c r="H5884" s="646">
        <v>31.68</v>
      </c>
      <c r="I5884" s="646">
        <v>32.524999999999999</v>
      </c>
      <c r="K5884" s="646">
        <v>31.550999999999998</v>
      </c>
      <c r="L5884" s="646">
        <v>32.396000000000001</v>
      </c>
      <c r="M5884" s="646" t="s">
        <v>118</v>
      </c>
      <c r="N5884" s="657" t="s">
        <v>115</v>
      </c>
      <c r="O5884" s="646" t="s">
        <v>698</v>
      </c>
    </row>
    <row r="5885" spans="1:15">
      <c r="A5885" s="647">
        <v>5884</v>
      </c>
      <c r="B5885" s="647">
        <v>4580</v>
      </c>
      <c r="C5885" s="646" t="s">
        <v>202</v>
      </c>
      <c r="D5885" s="646">
        <v>190</v>
      </c>
      <c r="F5885" s="654" t="str">
        <f>IF(M5885="R",VLOOKUP(D5885,'Routes and Directions'!$A$2:$D$283,3,FALSE),VLOOKUP(D5885,'Routes and Directions'!$A$2:$D$283,4,FALSE))</f>
        <v>EB</v>
      </c>
      <c r="G5885" s="646" t="s">
        <v>118</v>
      </c>
      <c r="H5885" s="646">
        <v>32.524999999999999</v>
      </c>
      <c r="I5885" s="646">
        <v>33.895000000000003</v>
      </c>
      <c r="K5885" s="646">
        <v>32.396000000000001</v>
      </c>
      <c r="L5885" s="646">
        <v>33.765999999999998</v>
      </c>
      <c r="M5885" s="646" t="s">
        <v>118</v>
      </c>
      <c r="N5885" s="657" t="s">
        <v>115</v>
      </c>
      <c r="O5885" s="646" t="s">
        <v>698</v>
      </c>
    </row>
    <row r="5886" spans="1:15">
      <c r="A5886" s="647">
        <v>5885</v>
      </c>
      <c r="B5886" s="647">
        <v>5160</v>
      </c>
      <c r="C5886" s="646" t="s">
        <v>202</v>
      </c>
      <c r="D5886" s="646">
        <v>190</v>
      </c>
      <c r="F5886" s="654" t="str">
        <f>IF(M5886="R",VLOOKUP(D5886,'Routes and Directions'!$A$2:$D$283,3,FALSE),VLOOKUP(D5886,'Routes and Directions'!$A$2:$D$283,4,FALSE))</f>
        <v>EB</v>
      </c>
      <c r="H5886" s="646">
        <v>33.957999999999998</v>
      </c>
      <c r="I5886" s="646">
        <v>39.953000000000003</v>
      </c>
      <c r="K5886" s="646">
        <v>33.765999999999998</v>
      </c>
      <c r="L5886" s="646">
        <v>39.761000000000003</v>
      </c>
      <c r="M5886" s="646" t="s">
        <v>118</v>
      </c>
      <c r="N5886" s="657" t="s">
        <v>115</v>
      </c>
      <c r="O5886" s="646" t="s">
        <v>698</v>
      </c>
    </row>
    <row r="5887" spans="1:15">
      <c r="A5887" s="647">
        <v>5886</v>
      </c>
      <c r="B5887" s="647">
        <v>5700</v>
      </c>
      <c r="C5887" s="646" t="s">
        <v>202</v>
      </c>
      <c r="D5887" s="646">
        <v>190</v>
      </c>
      <c r="F5887" s="654" t="str">
        <f>IF(M5887="R",VLOOKUP(D5887,'Routes and Directions'!$A$2:$D$283,3,FALSE),VLOOKUP(D5887,'Routes and Directions'!$A$2:$D$283,4,FALSE))</f>
        <v>EB</v>
      </c>
      <c r="G5887" s="646" t="s">
        <v>118</v>
      </c>
      <c r="H5887" s="646">
        <v>39.953000000000003</v>
      </c>
      <c r="I5887" s="646">
        <v>40.11</v>
      </c>
      <c r="K5887" s="646">
        <v>39.761000000000003</v>
      </c>
      <c r="L5887" s="646">
        <v>39.917999999999999</v>
      </c>
      <c r="M5887" s="646" t="s">
        <v>118</v>
      </c>
      <c r="N5887" s="657" t="s">
        <v>115</v>
      </c>
      <c r="O5887" s="646" t="s">
        <v>698</v>
      </c>
    </row>
    <row r="5888" spans="1:15">
      <c r="A5888" s="647">
        <v>5887</v>
      </c>
      <c r="B5888" s="647">
        <v>7000</v>
      </c>
      <c r="C5888" s="646" t="s">
        <v>202</v>
      </c>
      <c r="D5888" s="646">
        <v>190</v>
      </c>
      <c r="F5888" s="654" t="str">
        <f>IF(M5888="R",VLOOKUP(D5888,'Routes and Directions'!$A$2:$D$283,3,FALSE),VLOOKUP(D5888,'Routes and Directions'!$A$2:$D$283,4,FALSE))</f>
        <v>EB</v>
      </c>
      <c r="H5888" s="646">
        <v>40.200000000000003</v>
      </c>
      <c r="I5888" s="646">
        <v>56.567</v>
      </c>
      <c r="K5888" s="646">
        <v>39.917999999999999</v>
      </c>
      <c r="L5888" s="646">
        <v>56.284999999999997</v>
      </c>
      <c r="M5888" s="646" t="s">
        <v>118</v>
      </c>
      <c r="N5888" s="657" t="s">
        <v>115</v>
      </c>
      <c r="O5888" s="646" t="s">
        <v>698</v>
      </c>
    </row>
    <row r="5889" spans="1:15">
      <c r="A5889" s="647">
        <v>5888</v>
      </c>
      <c r="B5889" s="647">
        <v>47000</v>
      </c>
      <c r="C5889" s="646" t="s">
        <v>220</v>
      </c>
      <c r="D5889" s="646">
        <v>190</v>
      </c>
      <c r="F5889" s="654" t="str">
        <f>IF(M5889="R",VLOOKUP(D5889,'Routes and Directions'!$A$2:$D$283,3,FALSE),VLOOKUP(D5889,'Routes and Directions'!$A$2:$D$283,4,FALSE))</f>
        <v>EB</v>
      </c>
      <c r="H5889" s="646">
        <v>9.85</v>
      </c>
      <c r="I5889" s="646">
        <v>63.88</v>
      </c>
      <c r="K5889" s="646">
        <v>56.284999999999997</v>
      </c>
      <c r="L5889" s="646">
        <v>110.315</v>
      </c>
      <c r="M5889" s="646" t="s">
        <v>118</v>
      </c>
      <c r="N5889" s="657" t="s">
        <v>115</v>
      </c>
      <c r="O5889" s="646" t="s">
        <v>698</v>
      </c>
    </row>
    <row r="5890" spans="1:15">
      <c r="A5890" s="647">
        <v>5889</v>
      </c>
      <c r="B5890" s="647">
        <v>68120</v>
      </c>
      <c r="C5890" s="646" t="s">
        <v>220</v>
      </c>
      <c r="D5890" s="646">
        <v>190</v>
      </c>
      <c r="F5890" s="654" t="str">
        <f>IF(M5890="R",VLOOKUP(D5890,'Routes and Directions'!$A$2:$D$283,3,FALSE),VLOOKUP(D5890,'Routes and Directions'!$A$2:$D$283,4,FALSE))</f>
        <v>EB</v>
      </c>
      <c r="G5890" s="646" t="s">
        <v>118</v>
      </c>
      <c r="H5890" s="646">
        <v>63.7</v>
      </c>
      <c r="I5890" s="646">
        <v>67.959999999999994</v>
      </c>
      <c r="K5890" s="646">
        <v>110.315</v>
      </c>
      <c r="L5890" s="646">
        <v>114.575</v>
      </c>
      <c r="M5890" s="646" t="s">
        <v>118</v>
      </c>
      <c r="N5890" s="657" t="s">
        <v>115</v>
      </c>
      <c r="O5890" s="646" t="s">
        <v>698</v>
      </c>
    </row>
    <row r="5891" spans="1:15">
      <c r="A5891" s="647">
        <v>5890</v>
      </c>
      <c r="B5891" s="647">
        <v>69440</v>
      </c>
      <c r="C5891" s="646" t="s">
        <v>220</v>
      </c>
      <c r="D5891" s="646">
        <v>190</v>
      </c>
      <c r="F5891" s="654" t="str">
        <f>IF(M5891="R",VLOOKUP(D5891,'Routes and Directions'!$A$2:$D$283,3,FALSE),VLOOKUP(D5891,'Routes and Directions'!$A$2:$D$283,4,FALSE))</f>
        <v>EB</v>
      </c>
      <c r="H5891" s="646">
        <v>67.677000000000007</v>
      </c>
      <c r="I5891" s="646">
        <v>140.69200000000001</v>
      </c>
      <c r="K5891" s="646">
        <v>114.575</v>
      </c>
      <c r="L5891" s="646">
        <v>187.59</v>
      </c>
      <c r="M5891" s="646" t="s">
        <v>118</v>
      </c>
      <c r="N5891" s="657" t="s">
        <v>115</v>
      </c>
      <c r="O5891" s="646" t="s">
        <v>698</v>
      </c>
    </row>
    <row r="5892" spans="1:15">
      <c r="A5892" s="647">
        <v>5891</v>
      </c>
      <c r="B5892" s="647">
        <v>100</v>
      </c>
      <c r="C5892" s="646" t="s">
        <v>202</v>
      </c>
      <c r="D5892" s="646">
        <v>190</v>
      </c>
      <c r="F5892" s="654" t="str">
        <f>IF(M5892="R",VLOOKUP(D5892,'Routes and Directions'!$A$2:$D$283,3,FALSE),VLOOKUP(D5892,'Routes and Directions'!$A$2:$D$283,4,FALSE))</f>
        <v>WB</v>
      </c>
      <c r="H5892" s="646">
        <v>0</v>
      </c>
      <c r="I5892" s="646">
        <v>14.686</v>
      </c>
      <c r="K5892" s="646">
        <v>0</v>
      </c>
      <c r="L5892" s="646">
        <v>14.686</v>
      </c>
      <c r="M5892" s="646" t="s">
        <v>121</v>
      </c>
      <c r="N5892" s="657" t="s">
        <v>115</v>
      </c>
      <c r="O5892" s="646" t="s">
        <v>699</v>
      </c>
    </row>
    <row r="5893" spans="1:15">
      <c r="A5893" s="647">
        <v>5892</v>
      </c>
      <c r="B5893" s="647">
        <v>1380</v>
      </c>
      <c r="C5893" s="646" t="s">
        <v>202</v>
      </c>
      <c r="D5893" s="646">
        <v>190</v>
      </c>
      <c r="F5893" s="654" t="str">
        <f>IF(M5893="R",VLOOKUP(D5893,'Routes and Directions'!$A$2:$D$283,3,FALSE),VLOOKUP(D5893,'Routes and Directions'!$A$2:$D$283,4,FALSE))</f>
        <v>WB</v>
      </c>
      <c r="G5893" s="646" t="s">
        <v>118</v>
      </c>
      <c r="H5893" s="646">
        <v>14.686</v>
      </c>
      <c r="I5893" s="646">
        <v>14.917999999999999</v>
      </c>
      <c r="K5893" s="646">
        <v>14.686</v>
      </c>
      <c r="L5893" s="646">
        <v>14.917999999999999</v>
      </c>
      <c r="M5893" s="646" t="s">
        <v>121</v>
      </c>
      <c r="N5893" s="657" t="s">
        <v>115</v>
      </c>
      <c r="O5893" s="646" t="s">
        <v>699</v>
      </c>
    </row>
    <row r="5894" spans="1:15">
      <c r="A5894" s="647">
        <v>5893</v>
      </c>
      <c r="B5894" s="647">
        <v>1380</v>
      </c>
      <c r="C5894" s="646" t="s">
        <v>202</v>
      </c>
      <c r="D5894" s="646">
        <v>190</v>
      </c>
      <c r="F5894" s="654" t="str">
        <f>IF(M5894="R",VLOOKUP(D5894,'Routes and Directions'!$A$2:$D$283,3,FALSE),VLOOKUP(D5894,'Routes and Directions'!$A$2:$D$283,4,FALSE))</f>
        <v>WB</v>
      </c>
      <c r="G5894" s="646" t="s">
        <v>118</v>
      </c>
      <c r="H5894" s="646">
        <v>14.917999999999999</v>
      </c>
      <c r="I5894" s="646">
        <v>15.54</v>
      </c>
      <c r="K5894" s="646">
        <v>14.917999999999999</v>
      </c>
      <c r="L5894" s="646">
        <v>15.54</v>
      </c>
      <c r="M5894" s="646" t="s">
        <v>121</v>
      </c>
      <c r="N5894" s="657" t="s">
        <v>123</v>
      </c>
      <c r="O5894" s="646" t="s">
        <v>699</v>
      </c>
    </row>
    <row r="5895" spans="1:15">
      <c r="A5895" s="647">
        <v>5894</v>
      </c>
      <c r="B5895" s="647">
        <v>1750</v>
      </c>
      <c r="C5895" s="646" t="s">
        <v>202</v>
      </c>
      <c r="D5895" s="646">
        <v>190</v>
      </c>
      <c r="F5895" s="654" t="str">
        <f>IF(M5895="R",VLOOKUP(D5895,'Routes and Directions'!$A$2:$D$283,3,FALSE),VLOOKUP(D5895,'Routes and Directions'!$A$2:$D$283,4,FALSE))</f>
        <v>WB</v>
      </c>
      <c r="H5895" s="646">
        <v>15.54</v>
      </c>
      <c r="I5895" s="646">
        <v>18.513999999999999</v>
      </c>
      <c r="K5895" s="646">
        <v>15.54</v>
      </c>
      <c r="L5895" s="646">
        <v>18.513999999999999</v>
      </c>
      <c r="M5895" s="646" t="s">
        <v>121</v>
      </c>
      <c r="N5895" s="657" t="s">
        <v>123</v>
      </c>
      <c r="O5895" s="646" t="s">
        <v>699</v>
      </c>
    </row>
    <row r="5896" spans="1:15">
      <c r="A5896" s="647">
        <v>5895</v>
      </c>
      <c r="B5896" s="647">
        <v>1750</v>
      </c>
      <c r="C5896" s="646" t="s">
        <v>202</v>
      </c>
      <c r="D5896" s="646">
        <v>190</v>
      </c>
      <c r="F5896" s="654" t="str">
        <f>IF(M5896="R",VLOOKUP(D5896,'Routes and Directions'!$A$2:$D$283,3,FALSE),VLOOKUP(D5896,'Routes and Directions'!$A$2:$D$283,4,FALSE))</f>
        <v>WB</v>
      </c>
      <c r="H5896" s="646">
        <v>18.513999999999999</v>
      </c>
      <c r="I5896" s="646">
        <v>30.242000000000001</v>
      </c>
      <c r="K5896" s="646">
        <v>18.513999999999999</v>
      </c>
      <c r="L5896" s="646">
        <v>30.242000000000001</v>
      </c>
      <c r="M5896" s="646" t="s">
        <v>121</v>
      </c>
      <c r="N5896" s="657" t="s">
        <v>115</v>
      </c>
      <c r="O5896" s="646" t="s">
        <v>699</v>
      </c>
    </row>
    <row r="5897" spans="1:15">
      <c r="A5897" s="647">
        <v>5896</v>
      </c>
      <c r="B5897" s="647">
        <v>4384</v>
      </c>
      <c r="C5897" s="646" t="s">
        <v>202</v>
      </c>
      <c r="D5897" s="646">
        <v>190</v>
      </c>
      <c r="F5897" s="654" t="str">
        <f>IF(M5897="R",VLOOKUP(D5897,'Routes and Directions'!$A$2:$D$283,3,FALSE),VLOOKUP(D5897,'Routes and Directions'!$A$2:$D$283,4,FALSE))</f>
        <v>WB</v>
      </c>
      <c r="G5897" s="646" t="s">
        <v>118</v>
      </c>
      <c r="H5897" s="646">
        <v>30.242000000000001</v>
      </c>
      <c r="I5897" s="646">
        <v>31.550999999999998</v>
      </c>
      <c r="K5897" s="646">
        <v>30.242000000000001</v>
      </c>
      <c r="L5897" s="646">
        <v>31.550999999999998</v>
      </c>
      <c r="M5897" s="646" t="s">
        <v>121</v>
      </c>
      <c r="N5897" s="657" t="s">
        <v>115</v>
      </c>
      <c r="O5897" s="646" t="s">
        <v>699</v>
      </c>
    </row>
    <row r="5898" spans="1:15">
      <c r="A5898" s="647">
        <v>5897</v>
      </c>
      <c r="B5898" s="647">
        <v>4520</v>
      </c>
      <c r="C5898" s="646" t="s">
        <v>202</v>
      </c>
      <c r="D5898" s="646">
        <v>190</v>
      </c>
      <c r="F5898" s="654" t="str">
        <f>IF(M5898="R",VLOOKUP(D5898,'Routes and Directions'!$A$2:$D$283,3,FALSE),VLOOKUP(D5898,'Routes and Directions'!$A$2:$D$283,4,FALSE))</f>
        <v>WB</v>
      </c>
      <c r="H5898" s="646">
        <v>31.68</v>
      </c>
      <c r="I5898" s="646">
        <v>32.524999999999999</v>
      </c>
      <c r="K5898" s="646">
        <v>31.550999999999998</v>
      </c>
      <c r="L5898" s="646">
        <v>32.396000000000001</v>
      </c>
      <c r="M5898" s="646" t="s">
        <v>121</v>
      </c>
      <c r="N5898" s="657" t="s">
        <v>115</v>
      </c>
      <c r="O5898" s="646" t="s">
        <v>699</v>
      </c>
    </row>
    <row r="5899" spans="1:15">
      <c r="A5899" s="647">
        <v>5898</v>
      </c>
      <c r="B5899" s="647">
        <v>4580</v>
      </c>
      <c r="C5899" s="646" t="s">
        <v>202</v>
      </c>
      <c r="D5899" s="646">
        <v>190</v>
      </c>
      <c r="F5899" s="654" t="str">
        <f>IF(M5899="R",VLOOKUP(D5899,'Routes and Directions'!$A$2:$D$283,3,FALSE),VLOOKUP(D5899,'Routes and Directions'!$A$2:$D$283,4,FALSE))</f>
        <v>WB</v>
      </c>
      <c r="G5899" s="646" t="s">
        <v>118</v>
      </c>
      <c r="H5899" s="646">
        <v>32.524999999999999</v>
      </c>
      <c r="I5899" s="646">
        <v>33.895000000000003</v>
      </c>
      <c r="K5899" s="646">
        <v>32.396000000000001</v>
      </c>
      <c r="L5899" s="646">
        <v>33.765999999999998</v>
      </c>
      <c r="M5899" s="646" t="s">
        <v>121</v>
      </c>
      <c r="N5899" s="657" t="s">
        <v>115</v>
      </c>
      <c r="O5899" s="646" t="s">
        <v>699</v>
      </c>
    </row>
    <row r="5900" spans="1:15">
      <c r="A5900" s="647">
        <v>5899</v>
      </c>
      <c r="B5900" s="647">
        <v>5160</v>
      </c>
      <c r="C5900" s="646" t="s">
        <v>202</v>
      </c>
      <c r="D5900" s="646">
        <v>190</v>
      </c>
      <c r="F5900" s="654" t="str">
        <f>IF(M5900="R",VLOOKUP(D5900,'Routes and Directions'!$A$2:$D$283,3,FALSE),VLOOKUP(D5900,'Routes and Directions'!$A$2:$D$283,4,FALSE))</f>
        <v>WB</v>
      </c>
      <c r="H5900" s="646">
        <v>33.957999999999998</v>
      </c>
      <c r="I5900" s="646">
        <v>39.953000000000003</v>
      </c>
      <c r="K5900" s="646">
        <v>33.765999999999998</v>
      </c>
      <c r="L5900" s="646">
        <v>39.761000000000003</v>
      </c>
      <c r="M5900" s="646" t="s">
        <v>121</v>
      </c>
      <c r="N5900" s="657" t="s">
        <v>115</v>
      </c>
      <c r="O5900" s="646" t="s">
        <v>699</v>
      </c>
    </row>
    <row r="5901" spans="1:15">
      <c r="A5901" s="647">
        <v>5900</v>
      </c>
      <c r="B5901" s="647">
        <v>5700</v>
      </c>
      <c r="C5901" s="646" t="s">
        <v>202</v>
      </c>
      <c r="D5901" s="646">
        <v>190</v>
      </c>
      <c r="F5901" s="654" t="str">
        <f>IF(M5901="R",VLOOKUP(D5901,'Routes and Directions'!$A$2:$D$283,3,FALSE),VLOOKUP(D5901,'Routes and Directions'!$A$2:$D$283,4,FALSE))</f>
        <v>WB</v>
      </c>
      <c r="G5901" s="646" t="s">
        <v>118</v>
      </c>
      <c r="H5901" s="646">
        <v>39.953000000000003</v>
      </c>
      <c r="I5901" s="646">
        <v>40.11</v>
      </c>
      <c r="K5901" s="646">
        <v>39.761000000000003</v>
      </c>
      <c r="L5901" s="646">
        <v>39.917999999999999</v>
      </c>
      <c r="M5901" s="646" t="s">
        <v>121</v>
      </c>
      <c r="N5901" s="657" t="s">
        <v>115</v>
      </c>
      <c r="O5901" s="646" t="s">
        <v>699</v>
      </c>
    </row>
    <row r="5902" spans="1:15">
      <c r="A5902" s="647">
        <v>5901</v>
      </c>
      <c r="B5902" s="647">
        <v>7000</v>
      </c>
      <c r="C5902" s="646" t="s">
        <v>202</v>
      </c>
      <c r="D5902" s="646">
        <v>190</v>
      </c>
      <c r="F5902" s="654" t="str">
        <f>IF(M5902="R",VLOOKUP(D5902,'Routes and Directions'!$A$2:$D$283,3,FALSE),VLOOKUP(D5902,'Routes and Directions'!$A$2:$D$283,4,FALSE))</f>
        <v>WB</v>
      </c>
      <c r="H5902" s="646">
        <v>40.200000000000003</v>
      </c>
      <c r="I5902" s="646">
        <v>56.567</v>
      </c>
      <c r="K5902" s="646">
        <v>39.917999999999999</v>
      </c>
      <c r="L5902" s="646">
        <v>56.284999999999997</v>
      </c>
      <c r="M5902" s="646" t="s">
        <v>121</v>
      </c>
      <c r="N5902" s="657" t="s">
        <v>115</v>
      </c>
      <c r="O5902" s="646" t="s">
        <v>699</v>
      </c>
    </row>
    <row r="5903" spans="1:15">
      <c r="A5903" s="647">
        <v>5902</v>
      </c>
      <c r="B5903" s="647">
        <v>47000</v>
      </c>
      <c r="C5903" s="646" t="s">
        <v>220</v>
      </c>
      <c r="D5903" s="646">
        <v>190</v>
      </c>
      <c r="F5903" s="654" t="str">
        <f>IF(M5903="R",VLOOKUP(D5903,'Routes and Directions'!$A$2:$D$283,3,FALSE),VLOOKUP(D5903,'Routes and Directions'!$A$2:$D$283,4,FALSE))</f>
        <v>WB</v>
      </c>
      <c r="H5903" s="646">
        <v>9.85</v>
      </c>
      <c r="I5903" s="646">
        <v>63.88</v>
      </c>
      <c r="K5903" s="646">
        <v>56.284999999999997</v>
      </c>
      <c r="L5903" s="646">
        <v>110.315</v>
      </c>
      <c r="M5903" s="646" t="s">
        <v>121</v>
      </c>
      <c r="N5903" s="657" t="s">
        <v>115</v>
      </c>
      <c r="O5903" s="646" t="s">
        <v>699</v>
      </c>
    </row>
    <row r="5904" spans="1:15">
      <c r="A5904" s="647">
        <v>5903</v>
      </c>
      <c r="B5904" s="647">
        <v>68120</v>
      </c>
      <c r="C5904" s="646" t="s">
        <v>220</v>
      </c>
      <c r="D5904" s="646">
        <v>190</v>
      </c>
      <c r="F5904" s="654" t="str">
        <f>IF(M5904="R",VLOOKUP(D5904,'Routes and Directions'!$A$2:$D$283,3,FALSE),VLOOKUP(D5904,'Routes and Directions'!$A$2:$D$283,4,FALSE))</f>
        <v>WB</v>
      </c>
      <c r="G5904" s="646" t="s">
        <v>118</v>
      </c>
      <c r="H5904" s="646">
        <v>63.7</v>
      </c>
      <c r="I5904" s="646">
        <v>67.959999999999994</v>
      </c>
      <c r="K5904" s="646">
        <v>110.315</v>
      </c>
      <c r="L5904" s="646">
        <v>114.575</v>
      </c>
      <c r="M5904" s="646" t="s">
        <v>121</v>
      </c>
      <c r="N5904" s="657" t="s">
        <v>115</v>
      </c>
      <c r="O5904" s="646" t="s">
        <v>699</v>
      </c>
    </row>
    <row r="5905" spans="1:15">
      <c r="A5905" s="647">
        <v>5904</v>
      </c>
      <c r="B5905" s="647">
        <v>69440</v>
      </c>
      <c r="C5905" s="646" t="s">
        <v>220</v>
      </c>
      <c r="D5905" s="646">
        <v>190</v>
      </c>
      <c r="F5905" s="654" t="str">
        <f>IF(M5905="R",VLOOKUP(D5905,'Routes and Directions'!$A$2:$D$283,3,FALSE),VLOOKUP(D5905,'Routes and Directions'!$A$2:$D$283,4,FALSE))</f>
        <v>WB</v>
      </c>
      <c r="H5905" s="646">
        <v>67.677000000000007</v>
      </c>
      <c r="I5905" s="646">
        <v>140.69200000000001</v>
      </c>
      <c r="K5905" s="646">
        <v>114.575</v>
      </c>
      <c r="L5905" s="646">
        <v>187.59</v>
      </c>
      <c r="M5905" s="646" t="s">
        <v>121</v>
      </c>
      <c r="N5905" s="657" t="s">
        <v>115</v>
      </c>
      <c r="O5905" s="646" t="s">
        <v>699</v>
      </c>
    </row>
    <row r="5906" spans="1:15">
      <c r="A5906" s="647">
        <v>5905</v>
      </c>
      <c r="B5906" s="647">
        <v>100</v>
      </c>
      <c r="C5906" s="646" t="s">
        <v>165</v>
      </c>
      <c r="D5906" s="646">
        <v>191</v>
      </c>
      <c r="F5906" s="654" t="str">
        <f>IF(M5906="R",VLOOKUP(D5906,'Routes and Directions'!$A$2:$D$283,3,FALSE),VLOOKUP(D5906,'Routes and Directions'!$A$2:$D$283,4,FALSE))</f>
        <v>NB</v>
      </c>
      <c r="H5906" s="646">
        <v>0</v>
      </c>
      <c r="I5906" s="646">
        <v>11.387</v>
      </c>
      <c r="K5906" s="646">
        <v>0</v>
      </c>
      <c r="L5906" s="646">
        <v>11.387</v>
      </c>
      <c r="M5906" s="646" t="s">
        <v>118</v>
      </c>
      <c r="N5906" s="657" t="s">
        <v>115</v>
      </c>
      <c r="O5906" s="646" t="s">
        <v>700</v>
      </c>
    </row>
    <row r="5907" spans="1:15">
      <c r="A5907" s="647">
        <v>5906</v>
      </c>
      <c r="B5907" s="647">
        <v>100</v>
      </c>
      <c r="C5907" s="646" t="s">
        <v>165</v>
      </c>
      <c r="D5907" s="646">
        <v>191</v>
      </c>
      <c r="F5907" s="654" t="str">
        <f>IF(M5907="R",VLOOKUP(D5907,'Routes and Directions'!$A$2:$D$283,3,FALSE),VLOOKUP(D5907,'Routes and Directions'!$A$2:$D$283,4,FALSE))</f>
        <v>SB</v>
      </c>
      <c r="H5907" s="646">
        <v>0</v>
      </c>
      <c r="I5907" s="646">
        <v>11.387</v>
      </c>
      <c r="K5907" s="646">
        <v>0</v>
      </c>
      <c r="L5907" s="646">
        <v>11.387</v>
      </c>
      <c r="M5907" s="646" t="s">
        <v>121</v>
      </c>
      <c r="N5907" s="657" t="s">
        <v>115</v>
      </c>
      <c r="O5907" s="646" t="s">
        <v>701</v>
      </c>
    </row>
    <row r="5908" spans="1:15">
      <c r="A5908" s="647">
        <v>5907</v>
      </c>
      <c r="B5908" s="647">
        <v>150</v>
      </c>
      <c r="C5908" s="646" t="s">
        <v>193</v>
      </c>
      <c r="D5908" s="646">
        <v>192</v>
      </c>
      <c r="F5908" s="654" t="str">
        <f>IF(M5908="R",VLOOKUP(D5908,'Routes and Directions'!$A$2:$D$283,3,FALSE),VLOOKUP(D5908,'Routes and Directions'!$A$2:$D$283,4,FALSE))</f>
        <v>EB</v>
      </c>
      <c r="G5908" s="646" t="s">
        <v>118</v>
      </c>
      <c r="H5908" s="646">
        <v>1.9E-2</v>
      </c>
      <c r="I5908" s="646">
        <v>0.106</v>
      </c>
      <c r="K5908" s="646">
        <v>0</v>
      </c>
      <c r="L5908" s="646">
        <v>8.6999999999999994E-2</v>
      </c>
      <c r="M5908" s="646" t="s">
        <v>118</v>
      </c>
      <c r="N5908" s="657" t="s">
        <v>123</v>
      </c>
      <c r="O5908" s="646" t="s">
        <v>702</v>
      </c>
    </row>
    <row r="5909" spans="1:15">
      <c r="A5909" s="647">
        <v>5908</v>
      </c>
      <c r="B5909" s="647">
        <v>150</v>
      </c>
      <c r="C5909" s="646" t="s">
        <v>193</v>
      </c>
      <c r="D5909" s="646">
        <v>192</v>
      </c>
      <c r="F5909" s="654" t="str">
        <f>IF(M5909="R",VLOOKUP(D5909,'Routes and Directions'!$A$2:$D$283,3,FALSE),VLOOKUP(D5909,'Routes and Directions'!$A$2:$D$283,4,FALSE))</f>
        <v>EB</v>
      </c>
      <c r="G5909" s="646" t="s">
        <v>118</v>
      </c>
      <c r="H5909" s="646">
        <v>0.106</v>
      </c>
      <c r="I5909" s="646">
        <v>0.152</v>
      </c>
      <c r="K5909" s="646">
        <v>8.6999999999999994E-2</v>
      </c>
      <c r="L5909" s="646">
        <v>0.13300000000000001</v>
      </c>
      <c r="M5909" s="646" t="s">
        <v>118</v>
      </c>
      <c r="N5909" s="657" t="s">
        <v>115</v>
      </c>
      <c r="O5909" s="646" t="s">
        <v>702</v>
      </c>
    </row>
    <row r="5910" spans="1:15">
      <c r="A5910" s="647">
        <v>5909</v>
      </c>
      <c r="B5910" s="647">
        <v>300</v>
      </c>
      <c r="C5910" s="646" t="s">
        <v>193</v>
      </c>
      <c r="D5910" s="646">
        <v>192</v>
      </c>
      <c r="F5910" s="654" t="str">
        <f>IF(M5910="R",VLOOKUP(D5910,'Routes and Directions'!$A$2:$D$283,3,FALSE),VLOOKUP(D5910,'Routes and Directions'!$A$2:$D$283,4,FALSE))</f>
        <v>EB</v>
      </c>
      <c r="H5910" s="646">
        <v>0.152</v>
      </c>
      <c r="I5910" s="646">
        <v>9.5559999999999992</v>
      </c>
      <c r="K5910" s="646">
        <v>0.13300000000000001</v>
      </c>
      <c r="L5910" s="646">
        <v>9.5370000000000008</v>
      </c>
      <c r="M5910" s="646" t="s">
        <v>118</v>
      </c>
      <c r="N5910" s="657" t="s">
        <v>115</v>
      </c>
      <c r="O5910" s="646" t="s">
        <v>702</v>
      </c>
    </row>
    <row r="5911" spans="1:15">
      <c r="A5911" s="647">
        <v>5910</v>
      </c>
      <c r="B5911" s="647">
        <v>4100</v>
      </c>
      <c r="C5911" s="646" t="s">
        <v>193</v>
      </c>
      <c r="D5911" s="646">
        <v>192</v>
      </c>
      <c r="F5911" s="654" t="str">
        <f>IF(M5911="R",VLOOKUP(D5911,'Routes and Directions'!$A$2:$D$283,3,FALSE),VLOOKUP(D5911,'Routes and Directions'!$A$2:$D$283,4,FALSE))</f>
        <v>EB</v>
      </c>
      <c r="G5911" s="646" t="s">
        <v>118</v>
      </c>
      <c r="H5911" s="646">
        <v>9.5559999999999992</v>
      </c>
      <c r="I5911" s="646">
        <v>9.7829999999999995</v>
      </c>
      <c r="K5911" s="646">
        <v>9.5370000000000008</v>
      </c>
      <c r="L5911" s="646">
        <v>9.7639999999999993</v>
      </c>
      <c r="M5911" s="646" t="s">
        <v>118</v>
      </c>
      <c r="N5911" s="657" t="s">
        <v>115</v>
      </c>
      <c r="O5911" s="646" t="s">
        <v>702</v>
      </c>
    </row>
    <row r="5912" spans="1:15">
      <c r="A5912" s="647">
        <v>5911</v>
      </c>
      <c r="B5912" s="647">
        <v>4400</v>
      </c>
      <c r="C5912" s="646" t="s">
        <v>193</v>
      </c>
      <c r="D5912" s="646">
        <v>192</v>
      </c>
      <c r="F5912" s="654" t="str">
        <f>IF(M5912="R",VLOOKUP(D5912,'Routes and Directions'!$A$2:$D$283,3,FALSE),VLOOKUP(D5912,'Routes and Directions'!$A$2:$D$283,4,FALSE))</f>
        <v>EB</v>
      </c>
      <c r="H5912" s="646">
        <v>9.7829999999999995</v>
      </c>
      <c r="I5912" s="646">
        <v>19.029</v>
      </c>
      <c r="K5912" s="646">
        <v>9.7639999999999993</v>
      </c>
      <c r="L5912" s="646">
        <v>19.010000000000002</v>
      </c>
      <c r="M5912" s="646" t="s">
        <v>118</v>
      </c>
      <c r="N5912" s="657" t="s">
        <v>115</v>
      </c>
      <c r="O5912" s="646" t="s">
        <v>702</v>
      </c>
    </row>
    <row r="5913" spans="1:15">
      <c r="A5913" s="647">
        <v>5912</v>
      </c>
      <c r="B5913" s="647">
        <v>6960</v>
      </c>
      <c r="C5913" s="646" t="s">
        <v>193</v>
      </c>
      <c r="D5913" s="646">
        <v>192</v>
      </c>
      <c r="F5913" s="654" t="str">
        <f>IF(M5913="R",VLOOKUP(D5913,'Routes and Directions'!$A$2:$D$283,3,FALSE),VLOOKUP(D5913,'Routes and Directions'!$A$2:$D$283,4,FALSE))</f>
        <v>EB</v>
      </c>
      <c r="G5913" s="646" t="s">
        <v>118</v>
      </c>
      <c r="H5913" s="646">
        <v>19.029</v>
      </c>
      <c r="I5913" s="646">
        <v>19.202999999999999</v>
      </c>
      <c r="K5913" s="646">
        <v>19.010000000000002</v>
      </c>
      <c r="L5913" s="646">
        <v>19.184000000000001</v>
      </c>
      <c r="M5913" s="646" t="s">
        <v>118</v>
      </c>
      <c r="N5913" s="657" t="s">
        <v>115</v>
      </c>
      <c r="O5913" s="646" t="s">
        <v>702</v>
      </c>
    </row>
    <row r="5914" spans="1:15">
      <c r="A5914" s="647">
        <v>5913</v>
      </c>
      <c r="B5914" s="647">
        <v>7130</v>
      </c>
      <c r="C5914" s="646" t="s">
        <v>193</v>
      </c>
      <c r="D5914" s="646">
        <v>192</v>
      </c>
      <c r="F5914" s="654" t="str">
        <f>IF(M5914="R",VLOOKUP(D5914,'Routes and Directions'!$A$2:$D$283,3,FALSE),VLOOKUP(D5914,'Routes and Directions'!$A$2:$D$283,4,FALSE))</f>
        <v>EB</v>
      </c>
      <c r="H5914" s="646">
        <v>19.210999999999999</v>
      </c>
      <c r="I5914" s="646">
        <v>21.07</v>
      </c>
      <c r="K5914" s="646">
        <v>19.184000000000001</v>
      </c>
      <c r="L5914" s="646">
        <v>21.042999999999999</v>
      </c>
      <c r="M5914" s="646" t="s">
        <v>118</v>
      </c>
      <c r="N5914" s="657" t="s">
        <v>115</v>
      </c>
      <c r="O5914" s="646" t="s">
        <v>702</v>
      </c>
    </row>
    <row r="5915" spans="1:15">
      <c r="A5915" s="647">
        <v>5914</v>
      </c>
      <c r="B5915" s="647">
        <v>150</v>
      </c>
      <c r="C5915" s="646" t="s">
        <v>193</v>
      </c>
      <c r="D5915" s="646">
        <v>192</v>
      </c>
      <c r="F5915" s="654" t="str">
        <f>IF(M5915="R",VLOOKUP(D5915,'Routes and Directions'!$A$2:$D$283,3,FALSE),VLOOKUP(D5915,'Routes and Directions'!$A$2:$D$283,4,FALSE))</f>
        <v>WB</v>
      </c>
      <c r="G5915" s="646" t="s">
        <v>118</v>
      </c>
      <c r="H5915" s="646">
        <v>1.9E-2</v>
      </c>
      <c r="I5915" s="646">
        <v>0.106</v>
      </c>
      <c r="K5915" s="646">
        <v>0</v>
      </c>
      <c r="L5915" s="646">
        <v>8.6999999999999994E-2</v>
      </c>
      <c r="M5915" s="646" t="s">
        <v>121</v>
      </c>
      <c r="N5915" s="657" t="s">
        <v>123</v>
      </c>
      <c r="O5915" s="646" t="s">
        <v>703</v>
      </c>
    </row>
    <row r="5916" spans="1:15">
      <c r="A5916" s="647">
        <v>5915</v>
      </c>
      <c r="B5916" s="647">
        <v>150</v>
      </c>
      <c r="C5916" s="646" t="s">
        <v>193</v>
      </c>
      <c r="D5916" s="646">
        <v>192</v>
      </c>
      <c r="F5916" s="654" t="str">
        <f>IF(M5916="R",VLOOKUP(D5916,'Routes and Directions'!$A$2:$D$283,3,FALSE),VLOOKUP(D5916,'Routes and Directions'!$A$2:$D$283,4,FALSE))</f>
        <v>WB</v>
      </c>
      <c r="G5916" s="646" t="s">
        <v>118</v>
      </c>
      <c r="H5916" s="646">
        <v>0.106</v>
      </c>
      <c r="I5916" s="646">
        <v>0.152</v>
      </c>
      <c r="K5916" s="646">
        <v>8.6999999999999994E-2</v>
      </c>
      <c r="L5916" s="646">
        <v>0.13300000000000001</v>
      </c>
      <c r="M5916" s="646" t="s">
        <v>121</v>
      </c>
      <c r="N5916" s="657" t="s">
        <v>115</v>
      </c>
      <c r="O5916" s="646" t="s">
        <v>703</v>
      </c>
    </row>
    <row r="5917" spans="1:15">
      <c r="A5917" s="647">
        <v>5916</v>
      </c>
      <c r="B5917" s="647">
        <v>300</v>
      </c>
      <c r="C5917" s="646" t="s">
        <v>193</v>
      </c>
      <c r="D5917" s="646">
        <v>192</v>
      </c>
      <c r="F5917" s="654" t="str">
        <f>IF(M5917="R",VLOOKUP(D5917,'Routes and Directions'!$A$2:$D$283,3,FALSE),VLOOKUP(D5917,'Routes and Directions'!$A$2:$D$283,4,FALSE))</f>
        <v>WB</v>
      </c>
      <c r="H5917" s="646">
        <v>0.152</v>
      </c>
      <c r="I5917" s="646">
        <v>9.5559999999999992</v>
      </c>
      <c r="K5917" s="646">
        <v>0.13300000000000001</v>
      </c>
      <c r="L5917" s="646">
        <v>9.5370000000000008</v>
      </c>
      <c r="M5917" s="646" t="s">
        <v>121</v>
      </c>
      <c r="N5917" s="657" t="s">
        <v>115</v>
      </c>
      <c r="O5917" s="646" t="s">
        <v>703</v>
      </c>
    </row>
    <row r="5918" spans="1:15">
      <c r="A5918" s="647">
        <v>5917</v>
      </c>
      <c r="B5918" s="647">
        <v>4100</v>
      </c>
      <c r="C5918" s="646" t="s">
        <v>193</v>
      </c>
      <c r="D5918" s="646">
        <v>192</v>
      </c>
      <c r="F5918" s="654" t="str">
        <f>IF(M5918="R",VLOOKUP(D5918,'Routes and Directions'!$A$2:$D$283,3,FALSE),VLOOKUP(D5918,'Routes and Directions'!$A$2:$D$283,4,FALSE))</f>
        <v>WB</v>
      </c>
      <c r="G5918" s="646" t="s">
        <v>118</v>
      </c>
      <c r="H5918" s="646">
        <v>9.5559999999999992</v>
      </c>
      <c r="I5918" s="646">
        <v>9.7829999999999995</v>
      </c>
      <c r="K5918" s="646">
        <v>9.5370000000000008</v>
      </c>
      <c r="L5918" s="646">
        <v>9.7639999999999993</v>
      </c>
      <c r="M5918" s="646" t="s">
        <v>121</v>
      </c>
      <c r="N5918" s="657" t="s">
        <v>115</v>
      </c>
      <c r="O5918" s="646" t="s">
        <v>703</v>
      </c>
    </row>
    <row r="5919" spans="1:15">
      <c r="A5919" s="647">
        <v>5918</v>
      </c>
      <c r="B5919" s="647">
        <v>4400</v>
      </c>
      <c r="C5919" s="646" t="s">
        <v>193</v>
      </c>
      <c r="D5919" s="646">
        <v>192</v>
      </c>
      <c r="F5919" s="654" t="str">
        <f>IF(M5919="R",VLOOKUP(D5919,'Routes and Directions'!$A$2:$D$283,3,FALSE),VLOOKUP(D5919,'Routes and Directions'!$A$2:$D$283,4,FALSE))</f>
        <v>WB</v>
      </c>
      <c r="H5919" s="646">
        <v>9.7829999999999995</v>
      </c>
      <c r="I5919" s="646">
        <v>19.029</v>
      </c>
      <c r="K5919" s="646">
        <v>9.7639999999999993</v>
      </c>
      <c r="L5919" s="646">
        <v>19.010000000000002</v>
      </c>
      <c r="M5919" s="646" t="s">
        <v>121</v>
      </c>
      <c r="N5919" s="657" t="s">
        <v>115</v>
      </c>
      <c r="O5919" s="646" t="s">
        <v>703</v>
      </c>
    </row>
    <row r="5920" spans="1:15">
      <c r="A5920" s="647">
        <v>5919</v>
      </c>
      <c r="B5920" s="647">
        <v>6960</v>
      </c>
      <c r="C5920" s="646" t="s">
        <v>193</v>
      </c>
      <c r="D5920" s="646">
        <v>192</v>
      </c>
      <c r="F5920" s="654" t="str">
        <f>IF(M5920="R",VLOOKUP(D5920,'Routes and Directions'!$A$2:$D$283,3,FALSE),VLOOKUP(D5920,'Routes and Directions'!$A$2:$D$283,4,FALSE))</f>
        <v>WB</v>
      </c>
      <c r="G5920" s="646" t="s">
        <v>118</v>
      </c>
      <c r="H5920" s="646">
        <v>19.029</v>
      </c>
      <c r="I5920" s="646">
        <v>19.202999999999999</v>
      </c>
      <c r="K5920" s="646">
        <v>19.010000000000002</v>
      </c>
      <c r="L5920" s="646">
        <v>19.184000000000001</v>
      </c>
      <c r="M5920" s="646" t="s">
        <v>121</v>
      </c>
      <c r="N5920" s="657" t="s">
        <v>115</v>
      </c>
      <c r="O5920" s="646" t="s">
        <v>703</v>
      </c>
    </row>
    <row r="5921" spans="1:15">
      <c r="A5921" s="647">
        <v>5920</v>
      </c>
      <c r="B5921" s="647">
        <v>7130</v>
      </c>
      <c r="C5921" s="646" t="s">
        <v>193</v>
      </c>
      <c r="D5921" s="646">
        <v>192</v>
      </c>
      <c r="F5921" s="654" t="str">
        <f>IF(M5921="R",VLOOKUP(D5921,'Routes and Directions'!$A$2:$D$283,3,FALSE),VLOOKUP(D5921,'Routes and Directions'!$A$2:$D$283,4,FALSE))</f>
        <v>WB</v>
      </c>
      <c r="H5921" s="646">
        <v>19.210999999999999</v>
      </c>
      <c r="I5921" s="646">
        <v>21.07</v>
      </c>
      <c r="K5921" s="646">
        <v>19.184000000000001</v>
      </c>
      <c r="L5921" s="646">
        <v>21.042999999999999</v>
      </c>
      <c r="M5921" s="646" t="s">
        <v>121</v>
      </c>
      <c r="N5921" s="657" t="s">
        <v>115</v>
      </c>
      <c r="O5921" s="646" t="s">
        <v>703</v>
      </c>
    </row>
    <row r="5922" spans="1:15">
      <c r="A5922" s="647">
        <v>5921</v>
      </c>
      <c r="B5922" s="647">
        <v>100</v>
      </c>
      <c r="C5922" s="646" t="s">
        <v>177</v>
      </c>
      <c r="D5922" s="646">
        <v>193</v>
      </c>
      <c r="F5922" s="654" t="str">
        <f>IF(M5922="R",VLOOKUP(D5922,'Routes and Directions'!$A$2:$D$283,3,FALSE),VLOOKUP(D5922,'Routes and Directions'!$A$2:$D$283,4,FALSE))</f>
        <v>EB</v>
      </c>
      <c r="H5922" s="646">
        <v>0</v>
      </c>
      <c r="I5922" s="646">
        <v>0.45</v>
      </c>
      <c r="K5922" s="646">
        <v>0</v>
      </c>
      <c r="L5922" s="646">
        <v>0.45</v>
      </c>
      <c r="M5922" s="646" t="s">
        <v>118</v>
      </c>
      <c r="N5922" s="657" t="s">
        <v>123</v>
      </c>
      <c r="O5922" s="646" t="s">
        <v>704</v>
      </c>
    </row>
    <row r="5923" spans="1:15">
      <c r="A5923" s="647">
        <v>5922</v>
      </c>
      <c r="B5923" s="647">
        <v>100</v>
      </c>
      <c r="C5923" s="646" t="s">
        <v>177</v>
      </c>
      <c r="D5923" s="646">
        <v>193</v>
      </c>
      <c r="F5923" s="654" t="str">
        <f>IF(M5923="R",VLOOKUP(D5923,'Routes and Directions'!$A$2:$D$283,3,FALSE),VLOOKUP(D5923,'Routes and Directions'!$A$2:$D$283,4,FALSE))</f>
        <v>EB</v>
      </c>
      <c r="H5923" s="646">
        <v>0.45</v>
      </c>
      <c r="I5923" s="646">
        <v>1.347</v>
      </c>
      <c r="K5923" s="646">
        <v>0.45</v>
      </c>
      <c r="L5923" s="646">
        <v>1.347</v>
      </c>
      <c r="M5923" s="646" t="s">
        <v>118</v>
      </c>
      <c r="N5923" s="657" t="s">
        <v>115</v>
      </c>
      <c r="O5923" s="646" t="s">
        <v>704</v>
      </c>
    </row>
    <row r="5924" spans="1:15">
      <c r="A5924" s="647">
        <v>5923</v>
      </c>
      <c r="B5924" s="647">
        <v>100</v>
      </c>
      <c r="C5924" s="646" t="s">
        <v>177</v>
      </c>
      <c r="D5924" s="646">
        <v>193</v>
      </c>
      <c r="F5924" s="654" t="str">
        <f>IF(M5924="R",VLOOKUP(D5924,'Routes and Directions'!$A$2:$D$283,3,FALSE),VLOOKUP(D5924,'Routes and Directions'!$A$2:$D$283,4,FALSE))</f>
        <v>EB</v>
      </c>
      <c r="H5924" s="646">
        <v>1.347</v>
      </c>
      <c r="I5924" s="646">
        <v>1.5640000000000001</v>
      </c>
      <c r="K5924" s="646">
        <v>1.347</v>
      </c>
      <c r="L5924" s="646">
        <v>1.5640000000000001</v>
      </c>
      <c r="M5924" s="646" t="s">
        <v>118</v>
      </c>
      <c r="N5924" s="657" t="s">
        <v>123</v>
      </c>
      <c r="O5924" s="646" t="s">
        <v>704</v>
      </c>
    </row>
    <row r="5925" spans="1:15">
      <c r="A5925" s="647">
        <v>5924</v>
      </c>
      <c r="B5925" s="647">
        <v>100</v>
      </c>
      <c r="C5925" s="646" t="s">
        <v>177</v>
      </c>
      <c r="D5925" s="646">
        <v>193</v>
      </c>
      <c r="F5925" s="654" t="str">
        <f>IF(M5925="R",VLOOKUP(D5925,'Routes and Directions'!$A$2:$D$283,3,FALSE),VLOOKUP(D5925,'Routes and Directions'!$A$2:$D$283,4,FALSE))</f>
        <v>EB</v>
      </c>
      <c r="H5925" s="646">
        <v>1.5640000000000001</v>
      </c>
      <c r="I5925" s="646">
        <v>10.427</v>
      </c>
      <c r="K5925" s="646">
        <v>1.5640000000000001</v>
      </c>
      <c r="L5925" s="646">
        <v>10.427</v>
      </c>
      <c r="M5925" s="646" t="s">
        <v>118</v>
      </c>
      <c r="N5925" s="657" t="s">
        <v>115</v>
      </c>
      <c r="O5925" s="646" t="s">
        <v>704</v>
      </c>
    </row>
    <row r="5926" spans="1:15">
      <c r="A5926" s="647">
        <v>5925</v>
      </c>
      <c r="B5926" s="647">
        <v>3900</v>
      </c>
      <c r="C5926" s="646" t="s">
        <v>175</v>
      </c>
      <c r="D5926" s="646">
        <v>193</v>
      </c>
      <c r="F5926" s="654" t="str">
        <f>IF(M5926="R",VLOOKUP(D5926,'Routes and Directions'!$A$2:$D$283,3,FALSE),VLOOKUP(D5926,'Routes and Directions'!$A$2:$D$283,4,FALSE))</f>
        <v>EB</v>
      </c>
      <c r="H5926" s="646">
        <v>0</v>
      </c>
      <c r="I5926" s="646">
        <v>1.8360000000000001</v>
      </c>
      <c r="K5926" s="646">
        <v>10.427</v>
      </c>
      <c r="L5926" s="646">
        <v>12.263</v>
      </c>
      <c r="M5926" s="646" t="s">
        <v>118</v>
      </c>
      <c r="N5926" s="657" t="s">
        <v>115</v>
      </c>
      <c r="O5926" s="646" t="s">
        <v>704</v>
      </c>
    </row>
    <row r="5927" spans="1:15">
      <c r="A5927" s="647">
        <v>5926</v>
      </c>
      <c r="B5927" s="647">
        <v>4300</v>
      </c>
      <c r="C5927" s="646" t="s">
        <v>175</v>
      </c>
      <c r="D5927" s="646">
        <v>193</v>
      </c>
      <c r="F5927" s="654" t="str">
        <f>IF(M5927="R",VLOOKUP(D5927,'Routes and Directions'!$A$2:$D$283,3,FALSE),VLOOKUP(D5927,'Routes and Directions'!$A$2:$D$283,4,FALSE))</f>
        <v>EB</v>
      </c>
      <c r="G5927" s="646" t="s">
        <v>118</v>
      </c>
      <c r="H5927" s="646">
        <v>1.8360000000000001</v>
      </c>
      <c r="I5927" s="646">
        <v>7.4820000000000002</v>
      </c>
      <c r="K5927" s="646">
        <v>12.263</v>
      </c>
      <c r="L5927" s="646">
        <v>17.908999999999999</v>
      </c>
      <c r="M5927" s="646" t="s">
        <v>118</v>
      </c>
      <c r="N5927" s="657" t="s">
        <v>115</v>
      </c>
      <c r="O5927" s="646" t="s">
        <v>704</v>
      </c>
    </row>
    <row r="5928" spans="1:15">
      <c r="A5928" s="647">
        <v>5927</v>
      </c>
      <c r="B5928" s="647">
        <v>4860</v>
      </c>
      <c r="C5928" s="646" t="s">
        <v>175</v>
      </c>
      <c r="D5928" s="646">
        <v>193</v>
      </c>
      <c r="F5928" s="654" t="str">
        <f>IF(M5928="R",VLOOKUP(D5928,'Routes and Directions'!$A$2:$D$283,3,FALSE),VLOOKUP(D5928,'Routes and Directions'!$A$2:$D$283,4,FALSE))</f>
        <v>EB</v>
      </c>
      <c r="H5928" s="646">
        <v>7.93</v>
      </c>
      <c r="I5928" s="646">
        <v>10.6</v>
      </c>
      <c r="K5928" s="646">
        <v>17.908999999999999</v>
      </c>
      <c r="L5928" s="646">
        <v>20.579000000000001</v>
      </c>
      <c r="M5928" s="646" t="s">
        <v>118</v>
      </c>
      <c r="N5928" s="657" t="s">
        <v>115</v>
      </c>
      <c r="O5928" s="646" t="s">
        <v>704</v>
      </c>
    </row>
    <row r="5929" spans="1:15">
      <c r="A5929" s="647">
        <v>5928</v>
      </c>
      <c r="B5929" s="647">
        <v>5030</v>
      </c>
      <c r="C5929" s="646" t="s">
        <v>175</v>
      </c>
      <c r="D5929" s="646">
        <v>193</v>
      </c>
      <c r="F5929" s="654" t="str">
        <f>IF(M5929="R",VLOOKUP(D5929,'Routes and Directions'!$A$2:$D$283,3,FALSE),VLOOKUP(D5929,'Routes and Directions'!$A$2:$D$283,4,FALSE))</f>
        <v>EB</v>
      </c>
      <c r="G5929" s="646" t="s">
        <v>118</v>
      </c>
      <c r="H5929" s="646">
        <v>10.6</v>
      </c>
      <c r="I5929" s="646">
        <v>10.8</v>
      </c>
      <c r="K5929" s="646">
        <v>20.579000000000001</v>
      </c>
      <c r="L5929" s="646">
        <v>20.779</v>
      </c>
      <c r="M5929" s="646" t="s">
        <v>118</v>
      </c>
      <c r="N5929" s="657" t="s">
        <v>115</v>
      </c>
      <c r="O5929" s="646" t="s">
        <v>704</v>
      </c>
    </row>
    <row r="5930" spans="1:15">
      <c r="A5930" s="647">
        <v>5929</v>
      </c>
      <c r="B5930" s="647">
        <v>5050</v>
      </c>
      <c r="C5930" s="646" t="s">
        <v>175</v>
      </c>
      <c r="D5930" s="646">
        <v>193</v>
      </c>
      <c r="F5930" s="654" t="str">
        <f>IF(M5930="R",VLOOKUP(D5930,'Routes and Directions'!$A$2:$D$283,3,FALSE),VLOOKUP(D5930,'Routes and Directions'!$A$2:$D$283,4,FALSE))</f>
        <v>EB</v>
      </c>
      <c r="H5930" s="646">
        <v>10.8</v>
      </c>
      <c r="I5930" s="646">
        <v>24.475999999999999</v>
      </c>
      <c r="K5930" s="646">
        <v>20.779</v>
      </c>
      <c r="L5930" s="646">
        <v>34.454999999999998</v>
      </c>
      <c r="M5930" s="646" t="s">
        <v>118</v>
      </c>
      <c r="N5930" s="657" t="s">
        <v>115</v>
      </c>
      <c r="O5930" s="646" t="s">
        <v>704</v>
      </c>
    </row>
    <row r="5931" spans="1:15">
      <c r="A5931" s="647">
        <v>5930</v>
      </c>
      <c r="B5931" s="647">
        <v>6520</v>
      </c>
      <c r="C5931" s="646" t="s">
        <v>175</v>
      </c>
      <c r="D5931" s="646">
        <v>193</v>
      </c>
      <c r="F5931" s="654" t="str">
        <f>IF(M5931="R",VLOOKUP(D5931,'Routes and Directions'!$A$2:$D$283,3,FALSE),VLOOKUP(D5931,'Routes and Directions'!$A$2:$D$283,4,FALSE))</f>
        <v>EB</v>
      </c>
      <c r="G5931" s="646" t="s">
        <v>118</v>
      </c>
      <c r="H5931" s="646">
        <v>24.475999999999999</v>
      </c>
      <c r="I5931" s="646">
        <v>24.805</v>
      </c>
      <c r="K5931" s="646">
        <v>34.454999999999998</v>
      </c>
      <c r="L5931" s="646">
        <v>34.783999999999999</v>
      </c>
      <c r="M5931" s="646" t="s">
        <v>118</v>
      </c>
      <c r="N5931" s="657" t="s">
        <v>115</v>
      </c>
      <c r="O5931" s="646" t="s">
        <v>704</v>
      </c>
    </row>
    <row r="5932" spans="1:15">
      <c r="A5932" s="647">
        <v>5931</v>
      </c>
      <c r="B5932" s="647">
        <v>6570</v>
      </c>
      <c r="C5932" s="646" t="s">
        <v>175</v>
      </c>
      <c r="D5932" s="646">
        <v>193</v>
      </c>
      <c r="F5932" s="654" t="str">
        <f>IF(M5932="R",VLOOKUP(D5932,'Routes and Directions'!$A$2:$D$283,3,FALSE),VLOOKUP(D5932,'Routes and Directions'!$A$2:$D$283,4,FALSE))</f>
        <v>EB</v>
      </c>
      <c r="H5932" s="646">
        <v>24.84</v>
      </c>
      <c r="I5932" s="646">
        <v>26.95</v>
      </c>
      <c r="K5932" s="646">
        <v>34.783999999999999</v>
      </c>
      <c r="L5932" s="646">
        <v>36.893999999999998</v>
      </c>
      <c r="M5932" s="646" t="s">
        <v>118</v>
      </c>
      <c r="N5932" s="657" t="s">
        <v>115</v>
      </c>
      <c r="O5932" s="646" t="s">
        <v>704</v>
      </c>
    </row>
    <row r="5933" spans="1:15">
      <c r="A5933" s="647">
        <v>5932</v>
      </c>
      <c r="B5933" s="647">
        <v>100</v>
      </c>
      <c r="C5933" s="646" t="s">
        <v>177</v>
      </c>
      <c r="D5933" s="646">
        <v>193</v>
      </c>
      <c r="F5933" s="654" t="str">
        <f>IF(M5933="R",VLOOKUP(D5933,'Routes and Directions'!$A$2:$D$283,3,FALSE),VLOOKUP(D5933,'Routes and Directions'!$A$2:$D$283,4,FALSE))</f>
        <v>WB</v>
      </c>
      <c r="H5933" s="646">
        <v>0</v>
      </c>
      <c r="I5933" s="646">
        <v>0.45</v>
      </c>
      <c r="K5933" s="646">
        <v>0</v>
      </c>
      <c r="L5933" s="646">
        <v>0.45</v>
      </c>
      <c r="M5933" s="646" t="s">
        <v>121</v>
      </c>
      <c r="N5933" s="657" t="s">
        <v>123</v>
      </c>
      <c r="O5933" s="646" t="s">
        <v>705</v>
      </c>
    </row>
    <row r="5934" spans="1:15">
      <c r="A5934" s="647">
        <v>5933</v>
      </c>
      <c r="B5934" s="647">
        <v>100</v>
      </c>
      <c r="C5934" s="646" t="s">
        <v>177</v>
      </c>
      <c r="D5934" s="646">
        <v>193</v>
      </c>
      <c r="F5934" s="654" t="str">
        <f>IF(M5934="R",VLOOKUP(D5934,'Routes and Directions'!$A$2:$D$283,3,FALSE),VLOOKUP(D5934,'Routes and Directions'!$A$2:$D$283,4,FALSE))</f>
        <v>WB</v>
      </c>
      <c r="H5934" s="646">
        <v>0.45</v>
      </c>
      <c r="I5934" s="646">
        <v>1.347</v>
      </c>
      <c r="K5934" s="646">
        <v>0.45</v>
      </c>
      <c r="L5934" s="646">
        <v>1.347</v>
      </c>
      <c r="M5934" s="646" t="s">
        <v>121</v>
      </c>
      <c r="N5934" s="657" t="s">
        <v>115</v>
      </c>
      <c r="O5934" s="646" t="s">
        <v>705</v>
      </c>
    </row>
    <row r="5935" spans="1:15">
      <c r="A5935" s="647">
        <v>5934</v>
      </c>
      <c r="B5935" s="647">
        <v>100</v>
      </c>
      <c r="C5935" s="646" t="s">
        <v>177</v>
      </c>
      <c r="D5935" s="646">
        <v>193</v>
      </c>
      <c r="F5935" s="654" t="str">
        <f>IF(M5935="R",VLOOKUP(D5935,'Routes and Directions'!$A$2:$D$283,3,FALSE),VLOOKUP(D5935,'Routes and Directions'!$A$2:$D$283,4,FALSE))</f>
        <v>WB</v>
      </c>
      <c r="H5935" s="646">
        <v>1.347</v>
      </c>
      <c r="I5935" s="646">
        <v>1.5640000000000001</v>
      </c>
      <c r="K5935" s="646">
        <v>1.347</v>
      </c>
      <c r="L5935" s="646">
        <v>1.5640000000000001</v>
      </c>
      <c r="M5935" s="646" t="s">
        <v>121</v>
      </c>
      <c r="N5935" s="657" t="s">
        <v>123</v>
      </c>
      <c r="O5935" s="646" t="s">
        <v>705</v>
      </c>
    </row>
    <row r="5936" spans="1:15">
      <c r="A5936" s="647">
        <v>5935</v>
      </c>
      <c r="B5936" s="647">
        <v>100</v>
      </c>
      <c r="C5936" s="646" t="s">
        <v>177</v>
      </c>
      <c r="D5936" s="646">
        <v>193</v>
      </c>
      <c r="F5936" s="654" t="str">
        <f>IF(M5936="R",VLOOKUP(D5936,'Routes and Directions'!$A$2:$D$283,3,FALSE),VLOOKUP(D5936,'Routes and Directions'!$A$2:$D$283,4,FALSE))</f>
        <v>WB</v>
      </c>
      <c r="H5936" s="646">
        <v>1.5640000000000001</v>
      </c>
      <c r="I5936" s="646">
        <v>10.427</v>
      </c>
      <c r="K5936" s="646">
        <v>1.5640000000000001</v>
      </c>
      <c r="L5936" s="646">
        <v>10.427</v>
      </c>
      <c r="M5936" s="646" t="s">
        <v>121</v>
      </c>
      <c r="N5936" s="657" t="s">
        <v>115</v>
      </c>
      <c r="O5936" s="646" t="s">
        <v>705</v>
      </c>
    </row>
    <row r="5937" spans="1:15">
      <c r="A5937" s="647">
        <v>5936</v>
      </c>
      <c r="B5937" s="647">
        <v>3900</v>
      </c>
      <c r="C5937" s="646" t="s">
        <v>175</v>
      </c>
      <c r="D5937" s="646">
        <v>193</v>
      </c>
      <c r="F5937" s="654" t="str">
        <f>IF(M5937="R",VLOOKUP(D5937,'Routes and Directions'!$A$2:$D$283,3,FALSE),VLOOKUP(D5937,'Routes and Directions'!$A$2:$D$283,4,FALSE))</f>
        <v>WB</v>
      </c>
      <c r="H5937" s="646">
        <v>0</v>
      </c>
      <c r="I5937" s="646">
        <v>1.8360000000000001</v>
      </c>
      <c r="K5937" s="646">
        <v>10.427</v>
      </c>
      <c r="L5937" s="646">
        <v>12.263</v>
      </c>
      <c r="M5937" s="646" t="s">
        <v>121</v>
      </c>
      <c r="N5937" s="657" t="s">
        <v>115</v>
      </c>
      <c r="O5937" s="646" t="s">
        <v>705</v>
      </c>
    </row>
    <row r="5938" spans="1:15">
      <c r="A5938" s="647">
        <v>5937</v>
      </c>
      <c r="B5938" s="647">
        <v>4300</v>
      </c>
      <c r="C5938" s="646" t="s">
        <v>175</v>
      </c>
      <c r="D5938" s="646">
        <v>193</v>
      </c>
      <c r="F5938" s="654" t="str">
        <f>IF(M5938="R",VLOOKUP(D5938,'Routes and Directions'!$A$2:$D$283,3,FALSE),VLOOKUP(D5938,'Routes and Directions'!$A$2:$D$283,4,FALSE))</f>
        <v>WB</v>
      </c>
      <c r="G5938" s="646" t="s">
        <v>118</v>
      </c>
      <c r="H5938" s="646">
        <v>1.8360000000000001</v>
      </c>
      <c r="I5938" s="646">
        <v>7.4820000000000002</v>
      </c>
      <c r="K5938" s="646">
        <v>12.263</v>
      </c>
      <c r="L5938" s="646">
        <v>17.908999999999999</v>
      </c>
      <c r="M5938" s="646" t="s">
        <v>121</v>
      </c>
      <c r="N5938" s="657" t="s">
        <v>115</v>
      </c>
      <c r="O5938" s="646" t="s">
        <v>705</v>
      </c>
    </row>
    <row r="5939" spans="1:15">
      <c r="A5939" s="647">
        <v>5938</v>
      </c>
      <c r="B5939" s="647">
        <v>4860</v>
      </c>
      <c r="C5939" s="646" t="s">
        <v>175</v>
      </c>
      <c r="D5939" s="646">
        <v>193</v>
      </c>
      <c r="F5939" s="654" t="str">
        <f>IF(M5939="R",VLOOKUP(D5939,'Routes and Directions'!$A$2:$D$283,3,FALSE),VLOOKUP(D5939,'Routes and Directions'!$A$2:$D$283,4,FALSE))</f>
        <v>WB</v>
      </c>
      <c r="H5939" s="646">
        <v>7.93</v>
      </c>
      <c r="I5939" s="646">
        <v>10.6</v>
      </c>
      <c r="K5939" s="646">
        <v>17.908999999999999</v>
      </c>
      <c r="L5939" s="646">
        <v>20.579000000000001</v>
      </c>
      <c r="M5939" s="646" t="s">
        <v>121</v>
      </c>
      <c r="N5939" s="657" t="s">
        <v>115</v>
      </c>
      <c r="O5939" s="646" t="s">
        <v>705</v>
      </c>
    </row>
    <row r="5940" spans="1:15">
      <c r="A5940" s="647">
        <v>5939</v>
      </c>
      <c r="B5940" s="647">
        <v>5030</v>
      </c>
      <c r="C5940" s="646" t="s">
        <v>175</v>
      </c>
      <c r="D5940" s="646">
        <v>193</v>
      </c>
      <c r="F5940" s="654" t="str">
        <f>IF(M5940="R",VLOOKUP(D5940,'Routes and Directions'!$A$2:$D$283,3,FALSE),VLOOKUP(D5940,'Routes and Directions'!$A$2:$D$283,4,FALSE))</f>
        <v>WB</v>
      </c>
      <c r="G5940" s="646" t="s">
        <v>118</v>
      </c>
      <c r="H5940" s="646">
        <v>10.6</v>
      </c>
      <c r="I5940" s="646">
        <v>10.8</v>
      </c>
      <c r="K5940" s="646">
        <v>20.579000000000001</v>
      </c>
      <c r="L5940" s="646">
        <v>20.779</v>
      </c>
      <c r="M5940" s="646" t="s">
        <v>121</v>
      </c>
      <c r="N5940" s="657" t="s">
        <v>115</v>
      </c>
      <c r="O5940" s="646" t="s">
        <v>705</v>
      </c>
    </row>
    <row r="5941" spans="1:15">
      <c r="A5941" s="647">
        <v>5940</v>
      </c>
      <c r="B5941" s="647">
        <v>5050</v>
      </c>
      <c r="C5941" s="646" t="s">
        <v>175</v>
      </c>
      <c r="D5941" s="646">
        <v>193</v>
      </c>
      <c r="F5941" s="654" t="str">
        <f>IF(M5941="R",VLOOKUP(D5941,'Routes and Directions'!$A$2:$D$283,3,FALSE),VLOOKUP(D5941,'Routes and Directions'!$A$2:$D$283,4,FALSE))</f>
        <v>WB</v>
      </c>
      <c r="H5941" s="646">
        <v>10.8</v>
      </c>
      <c r="I5941" s="646">
        <v>24.475999999999999</v>
      </c>
      <c r="K5941" s="646">
        <v>20.779</v>
      </c>
      <c r="L5941" s="646">
        <v>34.454999999999998</v>
      </c>
      <c r="M5941" s="646" t="s">
        <v>121</v>
      </c>
      <c r="N5941" s="657" t="s">
        <v>115</v>
      </c>
      <c r="O5941" s="646" t="s">
        <v>705</v>
      </c>
    </row>
    <row r="5942" spans="1:15">
      <c r="A5942" s="647">
        <v>5941</v>
      </c>
      <c r="B5942" s="647">
        <v>6520</v>
      </c>
      <c r="C5942" s="646" t="s">
        <v>175</v>
      </c>
      <c r="D5942" s="646">
        <v>193</v>
      </c>
      <c r="F5942" s="654" t="str">
        <f>IF(M5942="R",VLOOKUP(D5942,'Routes and Directions'!$A$2:$D$283,3,FALSE),VLOOKUP(D5942,'Routes and Directions'!$A$2:$D$283,4,FALSE))</f>
        <v>WB</v>
      </c>
      <c r="G5942" s="646" t="s">
        <v>118</v>
      </c>
      <c r="H5942" s="646">
        <v>24.475999999999999</v>
      </c>
      <c r="I5942" s="646">
        <v>24.805</v>
      </c>
      <c r="K5942" s="646">
        <v>34.454999999999998</v>
      </c>
      <c r="L5942" s="646">
        <v>34.783999999999999</v>
      </c>
      <c r="M5942" s="646" t="s">
        <v>121</v>
      </c>
      <c r="N5942" s="657" t="s">
        <v>115</v>
      </c>
      <c r="O5942" s="646" t="s">
        <v>705</v>
      </c>
    </row>
    <row r="5943" spans="1:15">
      <c r="A5943" s="647">
        <v>5942</v>
      </c>
      <c r="B5943" s="647">
        <v>6570</v>
      </c>
      <c r="C5943" s="646" t="s">
        <v>175</v>
      </c>
      <c r="D5943" s="646">
        <v>193</v>
      </c>
      <c r="F5943" s="654" t="str">
        <f>IF(M5943="R",VLOOKUP(D5943,'Routes and Directions'!$A$2:$D$283,3,FALSE),VLOOKUP(D5943,'Routes and Directions'!$A$2:$D$283,4,FALSE))</f>
        <v>WB</v>
      </c>
      <c r="H5943" s="646">
        <v>24.84</v>
      </c>
      <c r="I5943" s="646">
        <v>26.95</v>
      </c>
      <c r="K5943" s="646">
        <v>34.783999999999999</v>
      </c>
      <c r="L5943" s="646">
        <v>36.893999999999998</v>
      </c>
      <c r="M5943" s="646" t="s">
        <v>121</v>
      </c>
      <c r="N5943" s="657" t="s">
        <v>115</v>
      </c>
      <c r="O5943" s="646" t="s">
        <v>705</v>
      </c>
    </row>
    <row r="5944" spans="1:15">
      <c r="A5944" s="647">
        <v>5943</v>
      </c>
      <c r="B5944" s="647">
        <v>100</v>
      </c>
      <c r="C5944" s="646" t="s">
        <v>205</v>
      </c>
      <c r="D5944" s="646">
        <v>195</v>
      </c>
      <c r="F5944" s="654" t="str">
        <f>IF(M5944="R",VLOOKUP(D5944,'Routes and Directions'!$A$2:$D$283,3,FALSE),VLOOKUP(D5944,'Routes and Directions'!$A$2:$D$283,4,FALSE))</f>
        <v>EB</v>
      </c>
      <c r="G5944" s="646" t="s">
        <v>118</v>
      </c>
      <c r="H5944" s="646">
        <v>0</v>
      </c>
      <c r="I5944" s="646">
        <v>0.191</v>
      </c>
      <c r="K5944" s="646">
        <v>0</v>
      </c>
      <c r="L5944" s="646">
        <v>0.191</v>
      </c>
      <c r="M5944" s="646" t="s">
        <v>118</v>
      </c>
      <c r="N5944" s="657" t="s">
        <v>115</v>
      </c>
      <c r="O5944" s="646" t="s">
        <v>706</v>
      </c>
    </row>
    <row r="5945" spans="1:15">
      <c r="A5945" s="647">
        <v>5944</v>
      </c>
      <c r="B5945" s="647">
        <v>200</v>
      </c>
      <c r="C5945" s="646" t="s">
        <v>205</v>
      </c>
      <c r="D5945" s="646">
        <v>195</v>
      </c>
      <c r="F5945" s="654" t="str">
        <f>IF(M5945="R",VLOOKUP(D5945,'Routes and Directions'!$A$2:$D$283,3,FALSE),VLOOKUP(D5945,'Routes and Directions'!$A$2:$D$283,4,FALSE))</f>
        <v>EB</v>
      </c>
      <c r="H5945" s="646">
        <v>0.40500000000000003</v>
      </c>
      <c r="I5945" s="646">
        <v>7.42</v>
      </c>
      <c r="K5945" s="646">
        <v>0.191</v>
      </c>
      <c r="L5945" s="646">
        <v>7.2060000000000004</v>
      </c>
      <c r="M5945" s="646" t="s">
        <v>118</v>
      </c>
      <c r="N5945" s="657" t="s">
        <v>115</v>
      </c>
      <c r="O5945" s="646" t="s">
        <v>706</v>
      </c>
    </row>
    <row r="5946" spans="1:15">
      <c r="A5946" s="647">
        <v>5945</v>
      </c>
      <c r="B5946" s="647">
        <v>100</v>
      </c>
      <c r="C5946" s="646" t="s">
        <v>205</v>
      </c>
      <c r="D5946" s="646">
        <v>195</v>
      </c>
      <c r="F5946" s="654" t="str">
        <f>IF(M5946="R",VLOOKUP(D5946,'Routes and Directions'!$A$2:$D$283,3,FALSE),VLOOKUP(D5946,'Routes and Directions'!$A$2:$D$283,4,FALSE))</f>
        <v>WB</v>
      </c>
      <c r="G5946" s="646" t="s">
        <v>118</v>
      </c>
      <c r="H5946" s="646">
        <v>0</v>
      </c>
      <c r="I5946" s="646">
        <v>0.191</v>
      </c>
      <c r="K5946" s="646">
        <v>0</v>
      </c>
      <c r="L5946" s="646">
        <v>0.191</v>
      </c>
      <c r="M5946" s="646" t="s">
        <v>121</v>
      </c>
      <c r="N5946" s="657" t="s">
        <v>115</v>
      </c>
      <c r="O5946" s="646" t="s">
        <v>707</v>
      </c>
    </row>
    <row r="5947" spans="1:15">
      <c r="A5947" s="647">
        <v>5946</v>
      </c>
      <c r="B5947" s="647">
        <v>200</v>
      </c>
      <c r="C5947" s="646" t="s">
        <v>205</v>
      </c>
      <c r="D5947" s="646">
        <v>195</v>
      </c>
      <c r="F5947" s="654" t="str">
        <f>IF(M5947="R",VLOOKUP(D5947,'Routes and Directions'!$A$2:$D$283,3,FALSE),VLOOKUP(D5947,'Routes and Directions'!$A$2:$D$283,4,FALSE))</f>
        <v>WB</v>
      </c>
      <c r="H5947" s="646">
        <v>0.40500000000000003</v>
      </c>
      <c r="I5947" s="646">
        <v>7.42</v>
      </c>
      <c r="K5947" s="646">
        <v>0.191</v>
      </c>
      <c r="L5947" s="646">
        <v>7.2060000000000004</v>
      </c>
      <c r="M5947" s="646" t="s">
        <v>121</v>
      </c>
      <c r="N5947" s="657" t="s">
        <v>115</v>
      </c>
      <c r="O5947" s="646" t="s">
        <v>707</v>
      </c>
    </row>
    <row r="5948" spans="1:15">
      <c r="A5948" s="647">
        <v>5947</v>
      </c>
      <c r="B5948" s="647">
        <v>40</v>
      </c>
      <c r="C5948" s="646" t="s">
        <v>173</v>
      </c>
      <c r="D5948" s="646">
        <v>197</v>
      </c>
      <c r="F5948" s="654" t="str">
        <f>IF(M5948="R",VLOOKUP(D5948,'Routes and Directions'!$A$2:$D$283,3,FALSE),VLOOKUP(D5948,'Routes and Directions'!$A$2:$D$283,4,FALSE))</f>
        <v>NB</v>
      </c>
      <c r="G5948" s="646" t="s">
        <v>118</v>
      </c>
      <c r="H5948" s="646">
        <v>0</v>
      </c>
      <c r="I5948" s="646">
        <v>2.9710000000000001</v>
      </c>
      <c r="K5948" s="646">
        <v>0</v>
      </c>
      <c r="L5948" s="646">
        <v>2.9710000000000001</v>
      </c>
      <c r="M5948" s="646" t="s">
        <v>118</v>
      </c>
      <c r="N5948" s="657" t="s">
        <v>115</v>
      </c>
      <c r="O5948" s="646" t="s">
        <v>708</v>
      </c>
    </row>
    <row r="5949" spans="1:15">
      <c r="A5949" s="647">
        <v>5948</v>
      </c>
      <c r="B5949" s="647">
        <v>1800</v>
      </c>
      <c r="C5949" s="646" t="s">
        <v>173</v>
      </c>
      <c r="D5949" s="646">
        <v>197</v>
      </c>
      <c r="F5949" s="654" t="str">
        <f>IF(M5949="R",VLOOKUP(D5949,'Routes and Directions'!$A$2:$D$283,3,FALSE),VLOOKUP(D5949,'Routes and Directions'!$A$2:$D$283,4,FALSE))</f>
        <v>NB</v>
      </c>
      <c r="G5949" s="646" t="s">
        <v>119</v>
      </c>
      <c r="H5949" s="646">
        <v>2.9710000000000001</v>
      </c>
      <c r="I5949" s="646">
        <v>3.31</v>
      </c>
      <c r="K5949" s="646">
        <v>2.9710000000000001</v>
      </c>
      <c r="L5949" s="646">
        <v>3.31</v>
      </c>
      <c r="M5949" s="646" t="s">
        <v>118</v>
      </c>
      <c r="N5949" s="657" t="s">
        <v>115</v>
      </c>
      <c r="O5949" s="646" t="s">
        <v>708</v>
      </c>
    </row>
    <row r="5950" spans="1:15">
      <c r="A5950" s="647">
        <v>5949</v>
      </c>
      <c r="B5950" s="647">
        <v>2670</v>
      </c>
      <c r="C5950" s="646" t="s">
        <v>173</v>
      </c>
      <c r="D5950" s="646">
        <v>197</v>
      </c>
      <c r="F5950" s="654" t="str">
        <f>IF(M5950="R",VLOOKUP(D5950,'Routes and Directions'!$A$2:$D$283,3,FALSE),VLOOKUP(D5950,'Routes and Directions'!$A$2:$D$283,4,FALSE))</f>
        <v>NB</v>
      </c>
      <c r="H5950" s="646">
        <v>3.665</v>
      </c>
      <c r="I5950" s="646">
        <v>7.08</v>
      </c>
      <c r="K5950" s="646">
        <v>3.31</v>
      </c>
      <c r="L5950" s="646">
        <v>6.7249999999999996</v>
      </c>
      <c r="M5950" s="646" t="s">
        <v>118</v>
      </c>
      <c r="N5950" s="657" t="s">
        <v>115</v>
      </c>
      <c r="O5950" s="646" t="s">
        <v>708</v>
      </c>
    </row>
    <row r="5951" spans="1:15">
      <c r="A5951" s="647">
        <v>5950</v>
      </c>
      <c r="B5951" s="647">
        <v>40</v>
      </c>
      <c r="C5951" s="646" t="s">
        <v>173</v>
      </c>
      <c r="D5951" s="646">
        <v>197</v>
      </c>
      <c r="F5951" s="654" t="str">
        <f>IF(M5951="R",VLOOKUP(D5951,'Routes and Directions'!$A$2:$D$283,3,FALSE),VLOOKUP(D5951,'Routes and Directions'!$A$2:$D$283,4,FALSE))</f>
        <v>SB</v>
      </c>
      <c r="G5951" s="646" t="s">
        <v>118</v>
      </c>
      <c r="H5951" s="646">
        <v>0</v>
      </c>
      <c r="I5951" s="646">
        <v>2.9710000000000001</v>
      </c>
      <c r="K5951" s="646">
        <v>0</v>
      </c>
      <c r="L5951" s="646">
        <v>2.9710000000000001</v>
      </c>
      <c r="M5951" s="646" t="s">
        <v>121</v>
      </c>
      <c r="N5951" s="657" t="s">
        <v>115</v>
      </c>
      <c r="O5951" s="646" t="s">
        <v>709</v>
      </c>
    </row>
    <row r="5952" spans="1:15">
      <c r="A5952" s="647">
        <v>5951</v>
      </c>
      <c r="B5952" s="647">
        <v>1800</v>
      </c>
      <c r="C5952" s="646" t="s">
        <v>173</v>
      </c>
      <c r="D5952" s="646">
        <v>197</v>
      </c>
      <c r="F5952" s="654" t="str">
        <f>IF(M5952="R",VLOOKUP(D5952,'Routes and Directions'!$A$2:$D$283,3,FALSE),VLOOKUP(D5952,'Routes and Directions'!$A$2:$D$283,4,FALSE))</f>
        <v>SB</v>
      </c>
      <c r="G5952" s="646" t="s">
        <v>119</v>
      </c>
      <c r="H5952" s="646">
        <v>2.9710000000000001</v>
      </c>
      <c r="I5952" s="646">
        <v>3.31</v>
      </c>
      <c r="K5952" s="646">
        <v>2.9710000000000001</v>
      </c>
      <c r="L5952" s="646">
        <v>3.31</v>
      </c>
      <c r="M5952" s="646" t="s">
        <v>121</v>
      </c>
      <c r="N5952" s="657" t="s">
        <v>115</v>
      </c>
      <c r="O5952" s="646" t="s">
        <v>709</v>
      </c>
    </row>
    <row r="5953" spans="1:15">
      <c r="A5953" s="647">
        <v>5952</v>
      </c>
      <c r="B5953" s="647">
        <v>2670</v>
      </c>
      <c r="C5953" s="646" t="s">
        <v>173</v>
      </c>
      <c r="D5953" s="646">
        <v>197</v>
      </c>
      <c r="F5953" s="654" t="str">
        <f>IF(M5953="R",VLOOKUP(D5953,'Routes and Directions'!$A$2:$D$283,3,FALSE),VLOOKUP(D5953,'Routes and Directions'!$A$2:$D$283,4,FALSE))</f>
        <v>SB</v>
      </c>
      <c r="H5953" s="646">
        <v>3.665</v>
      </c>
      <c r="I5953" s="646">
        <v>7.08</v>
      </c>
      <c r="K5953" s="646">
        <v>3.31</v>
      </c>
      <c r="L5953" s="646">
        <v>6.7249999999999996</v>
      </c>
      <c r="M5953" s="646" t="s">
        <v>121</v>
      </c>
      <c r="N5953" s="657" t="s">
        <v>115</v>
      </c>
      <c r="O5953" s="646" t="s">
        <v>709</v>
      </c>
    </row>
    <row r="5954" spans="1:15">
      <c r="A5954" s="647">
        <v>5953</v>
      </c>
      <c r="B5954" s="647">
        <v>50</v>
      </c>
      <c r="C5954" s="646" t="s">
        <v>192</v>
      </c>
      <c r="D5954" s="646">
        <v>198</v>
      </c>
      <c r="F5954" s="654" t="str">
        <f>IF(M5954="R",VLOOKUP(D5954,'Routes and Directions'!$A$2:$D$283,3,FALSE),VLOOKUP(D5954,'Routes and Directions'!$A$2:$D$283,4,FALSE))</f>
        <v>EB</v>
      </c>
      <c r="G5954" s="646" t="s">
        <v>118</v>
      </c>
      <c r="H5954" s="646">
        <v>0</v>
      </c>
      <c r="I5954" s="646">
        <v>0.997</v>
      </c>
      <c r="K5954" s="646">
        <v>0</v>
      </c>
      <c r="L5954" s="646">
        <v>0.997</v>
      </c>
      <c r="M5954" s="646" t="s">
        <v>118</v>
      </c>
      <c r="N5954" s="657" t="s">
        <v>115</v>
      </c>
      <c r="O5954" s="646" t="s">
        <v>710</v>
      </c>
    </row>
    <row r="5955" spans="1:15">
      <c r="A5955" s="647">
        <v>5954</v>
      </c>
      <c r="B5955" s="647">
        <v>600</v>
      </c>
      <c r="C5955" s="646" t="s">
        <v>192</v>
      </c>
      <c r="D5955" s="646">
        <v>198</v>
      </c>
      <c r="F5955" s="654" t="str">
        <f>IF(M5955="R",VLOOKUP(D5955,'Routes and Directions'!$A$2:$D$283,3,FALSE),VLOOKUP(D5955,'Routes and Directions'!$A$2:$D$283,4,FALSE))</f>
        <v>EB</v>
      </c>
      <c r="H5955" s="646">
        <v>0.48099999999999998</v>
      </c>
      <c r="I5955" s="646">
        <v>13.619</v>
      </c>
      <c r="K5955" s="646">
        <v>0.997</v>
      </c>
      <c r="L5955" s="646">
        <v>14.135</v>
      </c>
      <c r="M5955" s="646" t="s">
        <v>118</v>
      </c>
      <c r="N5955" s="657" t="s">
        <v>115</v>
      </c>
      <c r="O5955" s="646" t="s">
        <v>710</v>
      </c>
    </row>
    <row r="5956" spans="1:15">
      <c r="A5956" s="647">
        <v>5955</v>
      </c>
      <c r="B5956" s="647">
        <v>800</v>
      </c>
      <c r="C5956" s="646" t="s">
        <v>192</v>
      </c>
      <c r="D5956" s="646">
        <v>198</v>
      </c>
      <c r="F5956" s="654" t="str">
        <f>IF(M5956="R",VLOOKUP(D5956,'Routes and Directions'!$A$2:$D$283,3,FALSE),VLOOKUP(D5956,'Routes and Directions'!$A$2:$D$283,4,FALSE))</f>
        <v>EB</v>
      </c>
      <c r="G5956" s="646" t="s">
        <v>118</v>
      </c>
      <c r="H5956" s="646">
        <v>13.619</v>
      </c>
      <c r="I5956" s="646">
        <v>13.893000000000001</v>
      </c>
      <c r="K5956" s="646">
        <v>14.135</v>
      </c>
      <c r="L5956" s="646">
        <v>14.409000000000001</v>
      </c>
      <c r="M5956" s="646" t="s">
        <v>118</v>
      </c>
      <c r="N5956" s="657" t="s">
        <v>115</v>
      </c>
      <c r="O5956" s="646" t="s">
        <v>710</v>
      </c>
    </row>
    <row r="5957" spans="1:15">
      <c r="A5957" s="647">
        <v>5956</v>
      </c>
      <c r="B5957" s="647">
        <v>1050</v>
      </c>
      <c r="C5957" s="646" t="s">
        <v>192</v>
      </c>
      <c r="D5957" s="646">
        <v>198</v>
      </c>
      <c r="F5957" s="654" t="str">
        <f>IF(M5957="R",VLOOKUP(D5957,'Routes and Directions'!$A$2:$D$283,3,FALSE),VLOOKUP(D5957,'Routes and Directions'!$A$2:$D$283,4,FALSE))</f>
        <v>EB</v>
      </c>
      <c r="H5957" s="646">
        <v>13.923</v>
      </c>
      <c r="I5957" s="646">
        <v>20.422000000000001</v>
      </c>
      <c r="K5957" s="646">
        <v>14.409000000000001</v>
      </c>
      <c r="L5957" s="646">
        <v>20.908000000000001</v>
      </c>
      <c r="M5957" s="646" t="s">
        <v>118</v>
      </c>
      <c r="N5957" s="657" t="s">
        <v>115</v>
      </c>
      <c r="O5957" s="646" t="s">
        <v>710</v>
      </c>
    </row>
    <row r="5958" spans="1:15">
      <c r="A5958" s="647">
        <v>5957</v>
      </c>
      <c r="B5958" s="647">
        <v>1400</v>
      </c>
      <c r="C5958" s="646" t="s">
        <v>192</v>
      </c>
      <c r="D5958" s="646">
        <v>198</v>
      </c>
      <c r="F5958" s="654" t="str">
        <f>IF(M5958="R",VLOOKUP(D5958,'Routes and Directions'!$A$2:$D$283,3,FALSE),VLOOKUP(D5958,'Routes and Directions'!$A$2:$D$283,4,FALSE))</f>
        <v>EB</v>
      </c>
      <c r="G5958" s="646" t="s">
        <v>121</v>
      </c>
      <c r="H5958" s="646">
        <v>20.422000000000001</v>
      </c>
      <c r="I5958" s="646">
        <v>20.448</v>
      </c>
      <c r="K5958" s="646">
        <v>20.908000000000001</v>
      </c>
      <c r="L5958" s="646">
        <v>20.934000000000001</v>
      </c>
      <c r="M5958" s="646" t="s">
        <v>118</v>
      </c>
      <c r="N5958" s="657" t="s">
        <v>115</v>
      </c>
      <c r="O5958" s="646" t="s">
        <v>710</v>
      </c>
    </row>
    <row r="5959" spans="1:15">
      <c r="A5959" s="647">
        <v>5958</v>
      </c>
      <c r="B5959" s="647">
        <v>1500</v>
      </c>
      <c r="C5959" s="646" t="s">
        <v>192</v>
      </c>
      <c r="D5959" s="646">
        <v>198</v>
      </c>
      <c r="F5959" s="654" t="str">
        <f>IF(M5959="R",VLOOKUP(D5959,'Routes and Directions'!$A$2:$D$283,3,FALSE),VLOOKUP(D5959,'Routes and Directions'!$A$2:$D$283,4,FALSE))</f>
        <v>EB</v>
      </c>
      <c r="H5959" s="646">
        <v>20.422000000000001</v>
      </c>
      <c r="I5959" s="646">
        <v>25.786000000000001</v>
      </c>
      <c r="K5959" s="646">
        <v>20.934000000000001</v>
      </c>
      <c r="L5959" s="646">
        <v>26.297999999999998</v>
      </c>
      <c r="M5959" s="646" t="s">
        <v>118</v>
      </c>
      <c r="N5959" s="657" t="s">
        <v>115</v>
      </c>
      <c r="O5959" s="646" t="s">
        <v>710</v>
      </c>
    </row>
    <row r="5960" spans="1:15">
      <c r="A5960" s="647">
        <v>5959</v>
      </c>
      <c r="B5960" s="647">
        <v>1900</v>
      </c>
      <c r="C5960" s="646" t="s">
        <v>197</v>
      </c>
      <c r="D5960" s="646">
        <v>198</v>
      </c>
      <c r="F5960" s="654" t="str">
        <f>IF(M5960="R",VLOOKUP(D5960,'Routes and Directions'!$A$2:$D$283,3,FALSE),VLOOKUP(D5960,'Routes and Directions'!$A$2:$D$283,4,FALSE))</f>
        <v>EB</v>
      </c>
      <c r="H5960" s="646">
        <v>0</v>
      </c>
      <c r="I5960" s="646">
        <v>14.925000000000001</v>
      </c>
      <c r="K5960" s="646">
        <v>26.297999999999998</v>
      </c>
      <c r="L5960" s="646">
        <v>41.222999999999999</v>
      </c>
      <c r="M5960" s="646" t="s">
        <v>118</v>
      </c>
      <c r="N5960" s="657" t="s">
        <v>115</v>
      </c>
      <c r="O5960" s="646" t="s">
        <v>710</v>
      </c>
    </row>
    <row r="5961" spans="1:15">
      <c r="A5961" s="647">
        <v>5960</v>
      </c>
      <c r="B5961" s="647">
        <v>3900</v>
      </c>
      <c r="C5961" s="646" t="s">
        <v>197</v>
      </c>
      <c r="D5961" s="646">
        <v>198</v>
      </c>
      <c r="F5961" s="654" t="str">
        <f>IF(M5961="R",VLOOKUP(D5961,'Routes and Directions'!$A$2:$D$283,3,FALSE),VLOOKUP(D5961,'Routes and Directions'!$A$2:$D$283,4,FALSE))</f>
        <v>EB</v>
      </c>
      <c r="G5961" s="646" t="s">
        <v>118</v>
      </c>
      <c r="H5961" s="646">
        <v>14.925000000000001</v>
      </c>
      <c r="I5961" s="646">
        <v>16.024000000000001</v>
      </c>
      <c r="K5961" s="646">
        <v>41.222999999999999</v>
      </c>
      <c r="L5961" s="646">
        <v>42.322000000000003</v>
      </c>
      <c r="M5961" s="646" t="s">
        <v>118</v>
      </c>
      <c r="N5961" s="657" t="s">
        <v>115</v>
      </c>
      <c r="O5961" s="646" t="s">
        <v>710</v>
      </c>
    </row>
    <row r="5962" spans="1:15">
      <c r="A5962" s="647">
        <v>5961</v>
      </c>
      <c r="B5962" s="647">
        <v>4200</v>
      </c>
      <c r="C5962" s="646" t="s">
        <v>197</v>
      </c>
      <c r="D5962" s="646">
        <v>198</v>
      </c>
      <c r="F5962" s="654" t="str">
        <f>IF(M5962="R",VLOOKUP(D5962,'Routes and Directions'!$A$2:$D$283,3,FALSE),VLOOKUP(D5962,'Routes and Directions'!$A$2:$D$283,4,FALSE))</f>
        <v>EB</v>
      </c>
      <c r="H5962" s="646">
        <v>16.228000000000002</v>
      </c>
      <c r="I5962" s="646">
        <v>22.65</v>
      </c>
      <c r="K5962" s="646">
        <v>42.322000000000003</v>
      </c>
      <c r="L5962" s="646">
        <v>48.744</v>
      </c>
      <c r="M5962" s="646" t="s">
        <v>118</v>
      </c>
      <c r="N5962" s="657" t="s">
        <v>115</v>
      </c>
      <c r="O5962" s="646" t="s">
        <v>710</v>
      </c>
    </row>
    <row r="5963" spans="1:15">
      <c r="A5963" s="647">
        <v>5962</v>
      </c>
      <c r="B5963" s="647">
        <v>5100</v>
      </c>
      <c r="C5963" s="646" t="s">
        <v>197</v>
      </c>
      <c r="D5963" s="646">
        <v>198</v>
      </c>
      <c r="F5963" s="654" t="str">
        <f>IF(M5963="R",VLOOKUP(D5963,'Routes and Directions'!$A$2:$D$283,3,FALSE),VLOOKUP(D5963,'Routes and Directions'!$A$2:$D$283,4,FALSE))</f>
        <v>EB</v>
      </c>
      <c r="H5963" s="646">
        <v>22.66</v>
      </c>
      <c r="I5963" s="646">
        <v>42.731000000000002</v>
      </c>
      <c r="K5963" s="646">
        <v>48.744</v>
      </c>
      <c r="L5963" s="646">
        <v>68.814999999999998</v>
      </c>
      <c r="M5963" s="646" t="s">
        <v>118</v>
      </c>
      <c r="N5963" s="657" t="s">
        <v>115</v>
      </c>
      <c r="O5963" s="646" t="s">
        <v>710</v>
      </c>
    </row>
    <row r="5964" spans="1:15">
      <c r="A5964" s="647">
        <v>5963</v>
      </c>
      <c r="B5964" s="647">
        <v>6800</v>
      </c>
      <c r="C5964" s="646" t="s">
        <v>199</v>
      </c>
      <c r="D5964" s="646">
        <v>198</v>
      </c>
      <c r="F5964" s="654" t="str">
        <f>IF(M5964="R",VLOOKUP(D5964,'Routes and Directions'!$A$2:$D$283,3,FALSE),VLOOKUP(D5964,'Routes and Directions'!$A$2:$D$283,4,FALSE))</f>
        <v>EB</v>
      </c>
      <c r="H5964" s="646">
        <v>0</v>
      </c>
      <c r="I5964" s="646">
        <v>3.0110000000000001</v>
      </c>
      <c r="K5964" s="646">
        <v>68.814999999999998</v>
      </c>
      <c r="L5964" s="646">
        <v>71.825999999999993</v>
      </c>
      <c r="M5964" s="646" t="s">
        <v>118</v>
      </c>
      <c r="N5964" s="657" t="s">
        <v>115</v>
      </c>
      <c r="O5964" s="646" t="s">
        <v>710</v>
      </c>
    </row>
    <row r="5965" spans="1:15">
      <c r="A5965" s="647">
        <v>5964</v>
      </c>
      <c r="B5965" s="647">
        <v>6800</v>
      </c>
      <c r="C5965" s="646" t="s">
        <v>199</v>
      </c>
      <c r="D5965" s="646">
        <v>198</v>
      </c>
      <c r="F5965" s="654" t="str">
        <f>IF(M5965="R",VLOOKUP(D5965,'Routes and Directions'!$A$2:$D$283,3,FALSE),VLOOKUP(D5965,'Routes and Directions'!$A$2:$D$283,4,FALSE))</f>
        <v>EB</v>
      </c>
      <c r="H5965" s="646">
        <v>3.0110000000000001</v>
      </c>
      <c r="I5965" s="646">
        <v>8.8970000000000002</v>
      </c>
      <c r="K5965" s="646">
        <v>71.825999999999993</v>
      </c>
      <c r="L5965" s="646">
        <v>77.712000000000003</v>
      </c>
      <c r="M5965" s="646" t="s">
        <v>118</v>
      </c>
      <c r="N5965" s="657" t="s">
        <v>123</v>
      </c>
      <c r="O5965" s="646" t="s">
        <v>710</v>
      </c>
    </row>
    <row r="5966" spans="1:15">
      <c r="A5966" s="647">
        <v>5965</v>
      </c>
      <c r="B5966" s="647">
        <v>8200</v>
      </c>
      <c r="C5966" s="646" t="s">
        <v>199</v>
      </c>
      <c r="D5966" s="646">
        <v>198</v>
      </c>
      <c r="F5966" s="654" t="str">
        <f>IF(M5966="R",VLOOKUP(D5966,'Routes and Directions'!$A$2:$D$283,3,FALSE),VLOOKUP(D5966,'Routes and Directions'!$A$2:$D$283,4,FALSE))</f>
        <v>EB</v>
      </c>
      <c r="G5966" s="646" t="s">
        <v>118</v>
      </c>
      <c r="H5966" s="646">
        <v>8.8970000000000002</v>
      </c>
      <c r="I5966" s="646">
        <v>21.553000000000001</v>
      </c>
      <c r="K5966" s="646">
        <v>77.712000000000003</v>
      </c>
      <c r="L5966" s="646">
        <v>90.367999999999995</v>
      </c>
      <c r="M5966" s="646" t="s">
        <v>118</v>
      </c>
      <c r="N5966" s="657" t="s">
        <v>123</v>
      </c>
      <c r="O5966" s="646" t="s">
        <v>710</v>
      </c>
    </row>
    <row r="5967" spans="1:15">
      <c r="A5967" s="647">
        <v>5966</v>
      </c>
      <c r="B5967" s="647">
        <v>13000</v>
      </c>
      <c r="C5967" s="646" t="s">
        <v>199</v>
      </c>
      <c r="D5967" s="646">
        <v>198</v>
      </c>
      <c r="F5967" s="654" t="str">
        <f>IF(M5967="R",VLOOKUP(D5967,'Routes and Directions'!$A$2:$D$283,3,FALSE),VLOOKUP(D5967,'Routes and Directions'!$A$2:$D$283,4,FALSE))</f>
        <v>EB</v>
      </c>
      <c r="G5967" s="646" t="s">
        <v>122</v>
      </c>
      <c r="H5967" s="646">
        <v>21.553000000000001</v>
      </c>
      <c r="I5967" s="646">
        <v>22.006</v>
      </c>
      <c r="K5967" s="646">
        <v>90.367999999999995</v>
      </c>
      <c r="L5967" s="646">
        <v>90.820999999999998</v>
      </c>
      <c r="M5967" s="646" t="s">
        <v>118</v>
      </c>
      <c r="N5967" s="657" t="s">
        <v>115</v>
      </c>
      <c r="O5967" s="646" t="s">
        <v>710</v>
      </c>
    </row>
    <row r="5968" spans="1:15">
      <c r="A5968" s="647">
        <v>5967</v>
      </c>
      <c r="B5968" s="647">
        <v>13100</v>
      </c>
      <c r="C5968" s="646" t="s">
        <v>199</v>
      </c>
      <c r="D5968" s="646">
        <v>198</v>
      </c>
      <c r="F5968" s="654" t="str">
        <f>IF(M5968="R",VLOOKUP(D5968,'Routes and Directions'!$A$2:$D$283,3,FALSE),VLOOKUP(D5968,'Routes and Directions'!$A$2:$D$283,4,FALSE))</f>
        <v>EB</v>
      </c>
      <c r="H5968" s="646">
        <v>22.315000000000001</v>
      </c>
      <c r="I5968" s="646">
        <v>28.324999999999999</v>
      </c>
      <c r="K5968" s="646">
        <v>90.820999999999998</v>
      </c>
      <c r="L5968" s="646">
        <v>96.831000000000003</v>
      </c>
      <c r="M5968" s="646" t="s">
        <v>118</v>
      </c>
      <c r="N5968" s="657" t="s">
        <v>115</v>
      </c>
      <c r="O5968" s="646" t="s">
        <v>710</v>
      </c>
    </row>
    <row r="5969" spans="1:15">
      <c r="A5969" s="647">
        <v>5968</v>
      </c>
      <c r="B5969" s="647">
        <v>13900</v>
      </c>
      <c r="C5969" s="646" t="s">
        <v>202</v>
      </c>
      <c r="D5969" s="646">
        <v>198</v>
      </c>
      <c r="F5969" s="654" t="str">
        <f>IF(M5969="R",VLOOKUP(D5969,'Routes and Directions'!$A$2:$D$283,3,FALSE),VLOOKUP(D5969,'Routes and Directions'!$A$2:$D$283,4,FALSE))</f>
        <v>EB</v>
      </c>
      <c r="H5969" s="646">
        <v>0</v>
      </c>
      <c r="I5969" s="646">
        <v>3.0339999999999998</v>
      </c>
      <c r="K5969" s="646">
        <v>96.831000000000003</v>
      </c>
      <c r="L5969" s="646">
        <v>99.864999999999995</v>
      </c>
      <c r="M5969" s="646" t="s">
        <v>118</v>
      </c>
      <c r="N5969" s="657" t="s">
        <v>115</v>
      </c>
      <c r="O5969" s="646" t="s">
        <v>710</v>
      </c>
    </row>
    <row r="5970" spans="1:15">
      <c r="A5970" s="647">
        <v>5969</v>
      </c>
      <c r="B5970" s="647">
        <v>13980</v>
      </c>
      <c r="C5970" s="646" t="s">
        <v>202</v>
      </c>
      <c r="D5970" s="646">
        <v>198</v>
      </c>
      <c r="F5970" s="654" t="str">
        <f>IF(M5970="R",VLOOKUP(D5970,'Routes and Directions'!$A$2:$D$283,3,FALSE),VLOOKUP(D5970,'Routes and Directions'!$A$2:$D$283,4,FALSE))</f>
        <v>EB</v>
      </c>
      <c r="G5970" s="646" t="s">
        <v>118</v>
      </c>
      <c r="H5970" s="646">
        <v>3.0339999999999998</v>
      </c>
      <c r="I5970" s="646">
        <v>3.2570000000000001</v>
      </c>
      <c r="K5970" s="646">
        <v>99.864999999999995</v>
      </c>
      <c r="L5970" s="646">
        <v>100.08799999999999</v>
      </c>
      <c r="M5970" s="646" t="s">
        <v>118</v>
      </c>
      <c r="N5970" s="657" t="s">
        <v>123</v>
      </c>
      <c r="O5970" s="646" t="s">
        <v>710</v>
      </c>
    </row>
    <row r="5971" spans="1:15">
      <c r="A5971" s="647">
        <v>5970</v>
      </c>
      <c r="B5971" s="647">
        <v>13990</v>
      </c>
      <c r="C5971" s="646" t="s">
        <v>202</v>
      </c>
      <c r="D5971" s="646">
        <v>198</v>
      </c>
      <c r="F5971" s="654" t="str">
        <f>IF(M5971="R",VLOOKUP(D5971,'Routes and Directions'!$A$2:$D$283,3,FALSE),VLOOKUP(D5971,'Routes and Directions'!$A$2:$D$283,4,FALSE))</f>
        <v>EB</v>
      </c>
      <c r="G5971" s="646" t="s">
        <v>118</v>
      </c>
      <c r="H5971" s="646">
        <v>3.2570000000000001</v>
      </c>
      <c r="I5971" s="646">
        <v>4.2300000000000004</v>
      </c>
      <c r="J5971" s="646" t="s">
        <v>118</v>
      </c>
      <c r="K5971" s="646">
        <v>100.08799999999999</v>
      </c>
      <c r="L5971" s="646">
        <v>101.06100000000001</v>
      </c>
      <c r="M5971" s="646" t="s">
        <v>118</v>
      </c>
      <c r="N5971" s="657" t="s">
        <v>118</v>
      </c>
      <c r="O5971" s="646" t="s">
        <v>710</v>
      </c>
    </row>
    <row r="5972" spans="1:15">
      <c r="A5972" s="647">
        <v>5971</v>
      </c>
      <c r="B5972" s="647">
        <v>14230</v>
      </c>
      <c r="C5972" s="646" t="s">
        <v>202</v>
      </c>
      <c r="D5972" s="646">
        <v>198</v>
      </c>
      <c r="F5972" s="654" t="str">
        <f>IF(M5972="R",VLOOKUP(D5972,'Routes and Directions'!$A$2:$D$283,3,FALSE),VLOOKUP(D5972,'Routes and Directions'!$A$2:$D$283,4,FALSE))</f>
        <v>EB</v>
      </c>
      <c r="G5972" s="646" t="s">
        <v>118</v>
      </c>
      <c r="H5972" s="646">
        <v>4.2480000000000002</v>
      </c>
      <c r="I5972" s="646">
        <v>5.1429999999999998</v>
      </c>
      <c r="K5972" s="646">
        <v>101.06100000000001</v>
      </c>
      <c r="L5972" s="646">
        <v>101.956</v>
      </c>
      <c r="M5972" s="646" t="s">
        <v>118</v>
      </c>
      <c r="N5972" s="657" t="s">
        <v>123</v>
      </c>
      <c r="O5972" s="646" t="s">
        <v>710</v>
      </c>
    </row>
    <row r="5973" spans="1:15">
      <c r="A5973" s="647">
        <v>5972</v>
      </c>
      <c r="B5973" s="647">
        <v>15270</v>
      </c>
      <c r="C5973" s="646" t="s">
        <v>202</v>
      </c>
      <c r="D5973" s="646">
        <v>198</v>
      </c>
      <c r="F5973" s="654" t="str">
        <f>IF(M5973="R",VLOOKUP(D5973,'Routes and Directions'!$A$2:$D$283,3,FALSE),VLOOKUP(D5973,'Routes and Directions'!$A$2:$D$283,4,FALSE))</f>
        <v>EB</v>
      </c>
      <c r="H5973" s="646">
        <v>4.8579999999999997</v>
      </c>
      <c r="I5973" s="646">
        <v>8.1839999999999993</v>
      </c>
      <c r="K5973" s="646">
        <v>101.956</v>
      </c>
      <c r="L5973" s="646">
        <v>105.282</v>
      </c>
      <c r="M5973" s="646" t="s">
        <v>118</v>
      </c>
      <c r="N5973" s="657" t="s">
        <v>123</v>
      </c>
      <c r="O5973" s="646" t="s">
        <v>710</v>
      </c>
    </row>
    <row r="5974" spans="1:15">
      <c r="A5974" s="647">
        <v>5973</v>
      </c>
      <c r="B5974" s="647">
        <v>16000</v>
      </c>
      <c r="C5974" s="646" t="s">
        <v>202</v>
      </c>
      <c r="D5974" s="646">
        <v>198</v>
      </c>
      <c r="F5974" s="654" t="str">
        <f>IF(M5974="R",VLOOKUP(D5974,'Routes and Directions'!$A$2:$D$283,3,FALSE),VLOOKUP(D5974,'Routes and Directions'!$A$2:$D$283,4,FALSE))</f>
        <v>EB</v>
      </c>
      <c r="G5974" s="646" t="s">
        <v>118</v>
      </c>
      <c r="H5974" s="646">
        <v>8.1839999999999993</v>
      </c>
      <c r="I5974" s="646">
        <v>19.765000000000001</v>
      </c>
      <c r="K5974" s="646">
        <v>105.282</v>
      </c>
      <c r="L5974" s="646">
        <v>116.863</v>
      </c>
      <c r="M5974" s="646" t="s">
        <v>118</v>
      </c>
      <c r="N5974" s="657" t="s">
        <v>123</v>
      </c>
      <c r="O5974" s="646" t="s">
        <v>710</v>
      </c>
    </row>
    <row r="5975" spans="1:15">
      <c r="A5975" s="647">
        <v>5974</v>
      </c>
      <c r="B5975" s="647">
        <v>22500</v>
      </c>
      <c r="C5975" s="646" t="s">
        <v>202</v>
      </c>
      <c r="D5975" s="646">
        <v>198</v>
      </c>
      <c r="F5975" s="654" t="str">
        <f>IF(M5975="R",VLOOKUP(D5975,'Routes and Directions'!$A$2:$D$283,3,FALSE),VLOOKUP(D5975,'Routes and Directions'!$A$2:$D$283,4,FALSE))</f>
        <v>EB</v>
      </c>
      <c r="G5975" s="646" t="s">
        <v>122</v>
      </c>
      <c r="H5975" s="646">
        <v>19.762</v>
      </c>
      <c r="I5975" s="646">
        <v>19.928999999999998</v>
      </c>
      <c r="K5975" s="646">
        <v>116.863</v>
      </c>
      <c r="L5975" s="646">
        <v>117.03</v>
      </c>
      <c r="M5975" s="646" t="s">
        <v>118</v>
      </c>
      <c r="N5975" s="657" t="s">
        <v>115</v>
      </c>
      <c r="O5975" s="646" t="s">
        <v>710</v>
      </c>
    </row>
    <row r="5976" spans="1:15">
      <c r="A5976" s="647">
        <v>5975</v>
      </c>
      <c r="B5976" s="647">
        <v>22600</v>
      </c>
      <c r="C5976" s="646" t="s">
        <v>202</v>
      </c>
      <c r="D5976" s="646">
        <v>198</v>
      </c>
      <c r="F5976" s="654" t="str">
        <f>IF(M5976="R",VLOOKUP(D5976,'Routes and Directions'!$A$2:$D$283,3,FALSE),VLOOKUP(D5976,'Routes and Directions'!$A$2:$D$283,4,FALSE))</f>
        <v>EB</v>
      </c>
      <c r="H5976" s="646">
        <v>19.928999999999998</v>
      </c>
      <c r="I5976" s="646">
        <v>29.387</v>
      </c>
      <c r="K5976" s="646">
        <v>117.03</v>
      </c>
      <c r="L5976" s="646">
        <v>126.488</v>
      </c>
      <c r="M5976" s="646" t="s">
        <v>118</v>
      </c>
      <c r="N5976" s="657" t="s">
        <v>115</v>
      </c>
      <c r="O5976" s="646" t="s">
        <v>710</v>
      </c>
    </row>
    <row r="5977" spans="1:15">
      <c r="A5977" s="647">
        <v>5976</v>
      </c>
      <c r="B5977" s="647">
        <v>22600</v>
      </c>
      <c r="C5977" s="646" t="s">
        <v>202</v>
      </c>
      <c r="D5977" s="646">
        <v>198</v>
      </c>
      <c r="F5977" s="654" t="str">
        <f>IF(M5977="R",VLOOKUP(D5977,'Routes and Directions'!$A$2:$D$283,3,FALSE),VLOOKUP(D5977,'Routes and Directions'!$A$2:$D$283,4,FALSE))</f>
        <v>EB</v>
      </c>
      <c r="H5977" s="646">
        <v>29.387</v>
      </c>
      <c r="I5977" s="646">
        <v>29.798999999999999</v>
      </c>
      <c r="K5977" s="646">
        <v>126.488</v>
      </c>
      <c r="L5977" s="646">
        <v>126.9</v>
      </c>
      <c r="M5977" s="646" t="s">
        <v>118</v>
      </c>
      <c r="N5977" s="657" t="s">
        <v>123</v>
      </c>
      <c r="O5977" s="646" t="s">
        <v>710</v>
      </c>
    </row>
    <row r="5978" spans="1:15">
      <c r="A5978" s="647">
        <v>5977</v>
      </c>
      <c r="B5978" s="647">
        <v>22600</v>
      </c>
      <c r="C5978" s="646" t="s">
        <v>202</v>
      </c>
      <c r="D5978" s="646">
        <v>198</v>
      </c>
      <c r="F5978" s="654" t="str">
        <f>IF(M5978="R",VLOOKUP(D5978,'Routes and Directions'!$A$2:$D$283,3,FALSE),VLOOKUP(D5978,'Routes and Directions'!$A$2:$D$283,4,FALSE))</f>
        <v>EB</v>
      </c>
      <c r="H5978" s="646">
        <v>29.798999999999999</v>
      </c>
      <c r="I5978" s="646">
        <v>32.179000000000002</v>
      </c>
      <c r="K5978" s="646">
        <v>126.9</v>
      </c>
      <c r="L5978" s="646">
        <v>129.28</v>
      </c>
      <c r="M5978" s="646" t="s">
        <v>118</v>
      </c>
      <c r="N5978" s="657" t="s">
        <v>115</v>
      </c>
      <c r="O5978" s="646" t="s">
        <v>710</v>
      </c>
    </row>
    <row r="5979" spans="1:15">
      <c r="A5979" s="647">
        <v>5978</v>
      </c>
      <c r="B5979" s="647">
        <v>22600</v>
      </c>
      <c r="C5979" s="646" t="s">
        <v>202</v>
      </c>
      <c r="D5979" s="646">
        <v>198</v>
      </c>
      <c r="F5979" s="654" t="str">
        <f>IF(M5979="R",VLOOKUP(D5979,'Routes and Directions'!$A$2:$D$283,3,FALSE),VLOOKUP(D5979,'Routes and Directions'!$A$2:$D$283,4,FALSE))</f>
        <v>EB</v>
      </c>
      <c r="H5979" s="646">
        <v>32.179000000000002</v>
      </c>
      <c r="I5979" s="646">
        <v>32.518000000000001</v>
      </c>
      <c r="K5979" s="646">
        <v>129.28</v>
      </c>
      <c r="L5979" s="646">
        <v>129.619</v>
      </c>
      <c r="M5979" s="646" t="s">
        <v>118</v>
      </c>
      <c r="N5979" s="657" t="s">
        <v>123</v>
      </c>
      <c r="O5979" s="646" t="s">
        <v>710</v>
      </c>
    </row>
    <row r="5980" spans="1:15">
      <c r="A5980" s="647">
        <v>5979</v>
      </c>
      <c r="B5980" s="647">
        <v>22600</v>
      </c>
      <c r="C5980" s="646" t="s">
        <v>202</v>
      </c>
      <c r="D5980" s="646">
        <v>198</v>
      </c>
      <c r="F5980" s="654" t="str">
        <f>IF(M5980="R",VLOOKUP(D5980,'Routes and Directions'!$A$2:$D$283,3,FALSE),VLOOKUP(D5980,'Routes and Directions'!$A$2:$D$283,4,FALSE))</f>
        <v>EB</v>
      </c>
      <c r="H5980" s="646">
        <v>32.518000000000001</v>
      </c>
      <c r="I5980" s="646">
        <v>33.731000000000002</v>
      </c>
      <c r="K5980" s="646">
        <v>129.619</v>
      </c>
      <c r="L5980" s="646">
        <v>130.83199999999999</v>
      </c>
      <c r="M5980" s="646" t="s">
        <v>118</v>
      </c>
      <c r="N5980" s="657" t="s">
        <v>115</v>
      </c>
      <c r="O5980" s="646" t="s">
        <v>710</v>
      </c>
    </row>
    <row r="5981" spans="1:15">
      <c r="A5981" s="647">
        <v>5980</v>
      </c>
      <c r="B5981" s="647">
        <v>22600</v>
      </c>
      <c r="C5981" s="646" t="s">
        <v>202</v>
      </c>
      <c r="D5981" s="646">
        <v>198</v>
      </c>
      <c r="F5981" s="654" t="str">
        <f>IF(M5981="R",VLOOKUP(D5981,'Routes and Directions'!$A$2:$D$283,3,FALSE),VLOOKUP(D5981,'Routes and Directions'!$A$2:$D$283,4,FALSE))</f>
        <v>EB</v>
      </c>
      <c r="H5981" s="646">
        <v>33.731000000000002</v>
      </c>
      <c r="I5981" s="646">
        <v>34.128999999999998</v>
      </c>
      <c r="K5981" s="646">
        <v>130.83199999999999</v>
      </c>
      <c r="L5981" s="646">
        <v>131.22999999999999</v>
      </c>
      <c r="M5981" s="646" t="s">
        <v>118</v>
      </c>
      <c r="N5981" s="657" t="s">
        <v>123</v>
      </c>
      <c r="O5981" s="646" t="s">
        <v>710</v>
      </c>
    </row>
    <row r="5982" spans="1:15">
      <c r="A5982" s="647">
        <v>5981</v>
      </c>
      <c r="B5982" s="647">
        <v>22600</v>
      </c>
      <c r="C5982" s="646" t="s">
        <v>202</v>
      </c>
      <c r="D5982" s="646">
        <v>198</v>
      </c>
      <c r="F5982" s="654" t="str">
        <f>IF(M5982="R",VLOOKUP(D5982,'Routes and Directions'!$A$2:$D$283,3,FALSE),VLOOKUP(D5982,'Routes and Directions'!$A$2:$D$283,4,FALSE))</f>
        <v>EB</v>
      </c>
      <c r="H5982" s="646">
        <v>34.128999999999998</v>
      </c>
      <c r="I5982" s="646">
        <v>44.162999999999997</v>
      </c>
      <c r="K5982" s="646">
        <v>131.22999999999999</v>
      </c>
      <c r="L5982" s="646">
        <v>141.26400000000001</v>
      </c>
      <c r="M5982" s="646" t="s">
        <v>118</v>
      </c>
      <c r="N5982" s="657" t="s">
        <v>115</v>
      </c>
      <c r="O5982" s="646" t="s">
        <v>710</v>
      </c>
    </row>
    <row r="5983" spans="1:15">
      <c r="A5983" s="647">
        <v>5982</v>
      </c>
      <c r="B5983" s="647">
        <v>50</v>
      </c>
      <c r="C5983" s="646" t="s">
        <v>192</v>
      </c>
      <c r="D5983" s="646">
        <v>198</v>
      </c>
      <c r="F5983" s="654" t="str">
        <f>IF(M5983="R",VLOOKUP(D5983,'Routes and Directions'!$A$2:$D$283,3,FALSE),VLOOKUP(D5983,'Routes and Directions'!$A$2:$D$283,4,FALSE))</f>
        <v>WB</v>
      </c>
      <c r="G5983" s="646" t="s">
        <v>118</v>
      </c>
      <c r="H5983" s="646">
        <v>0</v>
      </c>
      <c r="I5983" s="646">
        <v>0.997</v>
      </c>
      <c r="K5983" s="646">
        <v>0</v>
      </c>
      <c r="L5983" s="646">
        <v>0.997</v>
      </c>
      <c r="M5983" s="646" t="s">
        <v>121</v>
      </c>
      <c r="N5983" s="657" t="s">
        <v>115</v>
      </c>
      <c r="O5983" s="646" t="s">
        <v>711</v>
      </c>
    </row>
    <row r="5984" spans="1:15">
      <c r="A5984" s="647">
        <v>5983</v>
      </c>
      <c r="B5984" s="647">
        <v>600</v>
      </c>
      <c r="C5984" s="646" t="s">
        <v>192</v>
      </c>
      <c r="D5984" s="646">
        <v>198</v>
      </c>
      <c r="F5984" s="654" t="str">
        <f>IF(M5984="R",VLOOKUP(D5984,'Routes and Directions'!$A$2:$D$283,3,FALSE),VLOOKUP(D5984,'Routes and Directions'!$A$2:$D$283,4,FALSE))</f>
        <v>WB</v>
      </c>
      <c r="H5984" s="646">
        <v>0.48099999999999998</v>
      </c>
      <c r="I5984" s="646">
        <v>13.619</v>
      </c>
      <c r="K5984" s="646">
        <v>0.997</v>
      </c>
      <c r="L5984" s="646">
        <v>14.135</v>
      </c>
      <c r="M5984" s="646" t="s">
        <v>121</v>
      </c>
      <c r="N5984" s="657" t="s">
        <v>115</v>
      </c>
      <c r="O5984" s="646" t="s">
        <v>711</v>
      </c>
    </row>
    <row r="5985" spans="1:15">
      <c r="A5985" s="647">
        <v>5984</v>
      </c>
      <c r="B5985" s="647">
        <v>800</v>
      </c>
      <c r="C5985" s="646" t="s">
        <v>192</v>
      </c>
      <c r="D5985" s="646">
        <v>198</v>
      </c>
      <c r="F5985" s="654" t="str">
        <f>IF(M5985="R",VLOOKUP(D5985,'Routes and Directions'!$A$2:$D$283,3,FALSE),VLOOKUP(D5985,'Routes and Directions'!$A$2:$D$283,4,FALSE))</f>
        <v>WB</v>
      </c>
      <c r="G5985" s="646" t="s">
        <v>118</v>
      </c>
      <c r="H5985" s="646">
        <v>13.619</v>
      </c>
      <c r="I5985" s="646">
        <v>13.893000000000001</v>
      </c>
      <c r="K5985" s="646">
        <v>14.135</v>
      </c>
      <c r="L5985" s="646">
        <v>14.409000000000001</v>
      </c>
      <c r="M5985" s="646" t="s">
        <v>121</v>
      </c>
      <c r="N5985" s="657" t="s">
        <v>115</v>
      </c>
      <c r="O5985" s="646" t="s">
        <v>711</v>
      </c>
    </row>
    <row r="5986" spans="1:15">
      <c r="A5986" s="647">
        <v>5985</v>
      </c>
      <c r="B5986" s="647">
        <v>1050</v>
      </c>
      <c r="C5986" s="646" t="s">
        <v>192</v>
      </c>
      <c r="D5986" s="646">
        <v>198</v>
      </c>
      <c r="F5986" s="654" t="str">
        <f>IF(M5986="R",VLOOKUP(D5986,'Routes and Directions'!$A$2:$D$283,3,FALSE),VLOOKUP(D5986,'Routes and Directions'!$A$2:$D$283,4,FALSE))</f>
        <v>WB</v>
      </c>
      <c r="H5986" s="646">
        <v>13.923</v>
      </c>
      <c r="I5986" s="646">
        <v>20.422000000000001</v>
      </c>
      <c r="K5986" s="646">
        <v>14.409000000000001</v>
      </c>
      <c r="L5986" s="646">
        <v>20.908000000000001</v>
      </c>
      <c r="M5986" s="646" t="s">
        <v>121</v>
      </c>
      <c r="N5986" s="657" t="s">
        <v>115</v>
      </c>
      <c r="O5986" s="646" t="s">
        <v>711</v>
      </c>
    </row>
    <row r="5987" spans="1:15">
      <c r="A5987" s="647">
        <v>5986</v>
      </c>
      <c r="B5987" s="647">
        <v>1400</v>
      </c>
      <c r="C5987" s="646" t="s">
        <v>192</v>
      </c>
      <c r="D5987" s="646">
        <v>198</v>
      </c>
      <c r="F5987" s="654" t="str">
        <f>IF(M5987="R",VLOOKUP(D5987,'Routes and Directions'!$A$2:$D$283,3,FALSE),VLOOKUP(D5987,'Routes and Directions'!$A$2:$D$283,4,FALSE))</f>
        <v>WB</v>
      </c>
      <c r="G5987" s="646" t="s">
        <v>121</v>
      </c>
      <c r="H5987" s="646">
        <v>20.422000000000001</v>
      </c>
      <c r="I5987" s="646">
        <v>20.448</v>
      </c>
      <c r="K5987" s="646">
        <v>20.908000000000001</v>
      </c>
      <c r="L5987" s="646">
        <v>20.934000000000001</v>
      </c>
      <c r="M5987" s="646" t="s">
        <v>121</v>
      </c>
      <c r="N5987" s="657" t="s">
        <v>115</v>
      </c>
      <c r="O5987" s="646" t="s">
        <v>711</v>
      </c>
    </row>
    <row r="5988" spans="1:15">
      <c r="A5988" s="647">
        <v>5987</v>
      </c>
      <c r="B5988" s="647">
        <v>1500</v>
      </c>
      <c r="C5988" s="646" t="s">
        <v>192</v>
      </c>
      <c r="D5988" s="646">
        <v>198</v>
      </c>
      <c r="F5988" s="654" t="str">
        <f>IF(M5988="R",VLOOKUP(D5988,'Routes and Directions'!$A$2:$D$283,3,FALSE),VLOOKUP(D5988,'Routes and Directions'!$A$2:$D$283,4,FALSE))</f>
        <v>WB</v>
      </c>
      <c r="H5988" s="646">
        <v>20.422000000000001</v>
      </c>
      <c r="I5988" s="646">
        <v>25.786000000000001</v>
      </c>
      <c r="K5988" s="646">
        <v>20.934000000000001</v>
      </c>
      <c r="L5988" s="646">
        <v>26.297999999999998</v>
      </c>
      <c r="M5988" s="646" t="s">
        <v>121</v>
      </c>
      <c r="N5988" s="657" t="s">
        <v>115</v>
      </c>
      <c r="O5988" s="646" t="s">
        <v>711</v>
      </c>
    </row>
    <row r="5989" spans="1:15">
      <c r="A5989" s="647">
        <v>5988</v>
      </c>
      <c r="B5989" s="647">
        <v>1900</v>
      </c>
      <c r="C5989" s="646" t="s">
        <v>197</v>
      </c>
      <c r="D5989" s="646">
        <v>198</v>
      </c>
      <c r="F5989" s="654" t="str">
        <f>IF(M5989="R",VLOOKUP(D5989,'Routes and Directions'!$A$2:$D$283,3,FALSE),VLOOKUP(D5989,'Routes and Directions'!$A$2:$D$283,4,FALSE))</f>
        <v>WB</v>
      </c>
      <c r="H5989" s="646">
        <v>0</v>
      </c>
      <c r="I5989" s="646">
        <v>14.925000000000001</v>
      </c>
      <c r="K5989" s="646">
        <v>26.297999999999998</v>
      </c>
      <c r="L5989" s="646">
        <v>41.222999999999999</v>
      </c>
      <c r="M5989" s="646" t="s">
        <v>121</v>
      </c>
      <c r="N5989" s="657" t="s">
        <v>115</v>
      </c>
      <c r="O5989" s="646" t="s">
        <v>711</v>
      </c>
    </row>
    <row r="5990" spans="1:15">
      <c r="A5990" s="647">
        <v>5989</v>
      </c>
      <c r="B5990" s="647">
        <v>3900</v>
      </c>
      <c r="C5990" s="646" t="s">
        <v>197</v>
      </c>
      <c r="D5990" s="646">
        <v>198</v>
      </c>
      <c r="F5990" s="654" t="str">
        <f>IF(M5990="R",VLOOKUP(D5990,'Routes and Directions'!$A$2:$D$283,3,FALSE),VLOOKUP(D5990,'Routes and Directions'!$A$2:$D$283,4,FALSE))</f>
        <v>WB</v>
      </c>
      <c r="G5990" s="646" t="s">
        <v>118</v>
      </c>
      <c r="H5990" s="646">
        <v>14.925000000000001</v>
      </c>
      <c r="I5990" s="646">
        <v>16.024000000000001</v>
      </c>
      <c r="K5990" s="646">
        <v>41.222999999999999</v>
      </c>
      <c r="L5990" s="646">
        <v>42.322000000000003</v>
      </c>
      <c r="M5990" s="646" t="s">
        <v>121</v>
      </c>
      <c r="N5990" s="657" t="s">
        <v>115</v>
      </c>
      <c r="O5990" s="646" t="s">
        <v>711</v>
      </c>
    </row>
    <row r="5991" spans="1:15">
      <c r="A5991" s="647">
        <v>5990</v>
      </c>
      <c r="B5991" s="647">
        <v>4200</v>
      </c>
      <c r="C5991" s="646" t="s">
        <v>197</v>
      </c>
      <c r="D5991" s="646">
        <v>198</v>
      </c>
      <c r="F5991" s="654" t="str">
        <f>IF(M5991="R",VLOOKUP(D5991,'Routes and Directions'!$A$2:$D$283,3,FALSE),VLOOKUP(D5991,'Routes and Directions'!$A$2:$D$283,4,FALSE))</f>
        <v>WB</v>
      </c>
      <c r="H5991" s="646">
        <v>16.228000000000002</v>
      </c>
      <c r="I5991" s="646">
        <v>22.65</v>
      </c>
      <c r="K5991" s="646">
        <v>42.322000000000003</v>
      </c>
      <c r="L5991" s="646">
        <v>48.744</v>
      </c>
      <c r="M5991" s="646" t="s">
        <v>121</v>
      </c>
      <c r="N5991" s="657" t="s">
        <v>115</v>
      </c>
      <c r="O5991" s="646" t="s">
        <v>711</v>
      </c>
    </row>
    <row r="5992" spans="1:15">
      <c r="A5992" s="647">
        <v>5991</v>
      </c>
      <c r="B5992" s="647">
        <v>5100</v>
      </c>
      <c r="C5992" s="646" t="s">
        <v>197</v>
      </c>
      <c r="D5992" s="646">
        <v>198</v>
      </c>
      <c r="F5992" s="654" t="str">
        <f>IF(M5992="R",VLOOKUP(D5992,'Routes and Directions'!$A$2:$D$283,3,FALSE),VLOOKUP(D5992,'Routes and Directions'!$A$2:$D$283,4,FALSE))</f>
        <v>WB</v>
      </c>
      <c r="H5992" s="646">
        <v>22.66</v>
      </c>
      <c r="I5992" s="646">
        <v>42.731000000000002</v>
      </c>
      <c r="K5992" s="646">
        <v>48.744</v>
      </c>
      <c r="L5992" s="646">
        <v>68.814999999999998</v>
      </c>
      <c r="M5992" s="646" t="s">
        <v>121</v>
      </c>
      <c r="N5992" s="657" t="s">
        <v>115</v>
      </c>
      <c r="O5992" s="646" t="s">
        <v>711</v>
      </c>
    </row>
    <row r="5993" spans="1:15">
      <c r="A5993" s="647">
        <v>5992</v>
      </c>
      <c r="B5993" s="647">
        <v>6800</v>
      </c>
      <c r="C5993" s="646" t="s">
        <v>199</v>
      </c>
      <c r="D5993" s="646">
        <v>198</v>
      </c>
      <c r="F5993" s="654" t="str">
        <f>IF(M5993="R",VLOOKUP(D5993,'Routes and Directions'!$A$2:$D$283,3,FALSE),VLOOKUP(D5993,'Routes and Directions'!$A$2:$D$283,4,FALSE))</f>
        <v>WB</v>
      </c>
      <c r="H5993" s="646">
        <v>0</v>
      </c>
      <c r="I5993" s="646">
        <v>3.0110000000000001</v>
      </c>
      <c r="K5993" s="646">
        <v>68.814999999999998</v>
      </c>
      <c r="L5993" s="646">
        <v>71.825999999999993</v>
      </c>
      <c r="M5993" s="646" t="s">
        <v>121</v>
      </c>
      <c r="N5993" s="657" t="s">
        <v>115</v>
      </c>
      <c r="O5993" s="646" t="s">
        <v>711</v>
      </c>
    </row>
    <row r="5994" spans="1:15">
      <c r="A5994" s="647">
        <v>5993</v>
      </c>
      <c r="B5994" s="647">
        <v>6800</v>
      </c>
      <c r="C5994" s="646" t="s">
        <v>199</v>
      </c>
      <c r="D5994" s="646">
        <v>198</v>
      </c>
      <c r="F5994" s="654" t="str">
        <f>IF(M5994="R",VLOOKUP(D5994,'Routes and Directions'!$A$2:$D$283,3,FALSE),VLOOKUP(D5994,'Routes and Directions'!$A$2:$D$283,4,FALSE))</f>
        <v>WB</v>
      </c>
      <c r="H5994" s="646">
        <v>3.0110000000000001</v>
      </c>
      <c r="I5994" s="646">
        <v>8.8970000000000002</v>
      </c>
      <c r="K5994" s="646">
        <v>71.825999999999993</v>
      </c>
      <c r="L5994" s="646">
        <v>77.712000000000003</v>
      </c>
      <c r="M5994" s="646" t="s">
        <v>121</v>
      </c>
      <c r="N5994" s="657" t="s">
        <v>123</v>
      </c>
      <c r="O5994" s="646" t="s">
        <v>711</v>
      </c>
    </row>
    <row r="5995" spans="1:15">
      <c r="A5995" s="647">
        <v>5994</v>
      </c>
      <c r="B5995" s="647">
        <v>8200</v>
      </c>
      <c r="C5995" s="646" t="s">
        <v>199</v>
      </c>
      <c r="D5995" s="646">
        <v>198</v>
      </c>
      <c r="F5995" s="654" t="str">
        <f>IF(M5995="R",VLOOKUP(D5995,'Routes and Directions'!$A$2:$D$283,3,FALSE),VLOOKUP(D5995,'Routes and Directions'!$A$2:$D$283,4,FALSE))</f>
        <v>WB</v>
      </c>
      <c r="G5995" s="646" t="s">
        <v>118</v>
      </c>
      <c r="H5995" s="646">
        <v>8.8970000000000002</v>
      </c>
      <c r="I5995" s="646">
        <v>21.553000000000001</v>
      </c>
      <c r="K5995" s="646">
        <v>77.712000000000003</v>
      </c>
      <c r="L5995" s="646">
        <v>90.367999999999995</v>
      </c>
      <c r="M5995" s="646" t="s">
        <v>121</v>
      </c>
      <c r="N5995" s="657" t="s">
        <v>123</v>
      </c>
      <c r="O5995" s="646" t="s">
        <v>711</v>
      </c>
    </row>
    <row r="5996" spans="1:15">
      <c r="A5996" s="647">
        <v>5995</v>
      </c>
      <c r="B5996" s="647">
        <v>13000</v>
      </c>
      <c r="C5996" s="646" t="s">
        <v>199</v>
      </c>
      <c r="D5996" s="646">
        <v>198</v>
      </c>
      <c r="F5996" s="654" t="str">
        <f>IF(M5996="R",VLOOKUP(D5996,'Routes and Directions'!$A$2:$D$283,3,FALSE),VLOOKUP(D5996,'Routes and Directions'!$A$2:$D$283,4,FALSE))</f>
        <v>WB</v>
      </c>
      <c r="G5996" s="646" t="s">
        <v>122</v>
      </c>
      <c r="H5996" s="646">
        <v>21.553000000000001</v>
      </c>
      <c r="I5996" s="646">
        <v>22.006</v>
      </c>
      <c r="K5996" s="646">
        <v>90.367999999999995</v>
      </c>
      <c r="L5996" s="646">
        <v>90.820999999999998</v>
      </c>
      <c r="M5996" s="646" t="s">
        <v>121</v>
      </c>
      <c r="N5996" s="657" t="s">
        <v>115</v>
      </c>
      <c r="O5996" s="646" t="s">
        <v>711</v>
      </c>
    </row>
    <row r="5997" spans="1:15">
      <c r="A5997" s="647">
        <v>5996</v>
      </c>
      <c r="B5997" s="647">
        <v>13100</v>
      </c>
      <c r="C5997" s="646" t="s">
        <v>199</v>
      </c>
      <c r="D5997" s="646">
        <v>198</v>
      </c>
      <c r="F5997" s="654" t="str">
        <f>IF(M5997="R",VLOOKUP(D5997,'Routes and Directions'!$A$2:$D$283,3,FALSE),VLOOKUP(D5997,'Routes and Directions'!$A$2:$D$283,4,FALSE))</f>
        <v>WB</v>
      </c>
      <c r="H5997" s="646">
        <v>22.315000000000001</v>
      </c>
      <c r="I5997" s="646">
        <v>28.324999999999999</v>
      </c>
      <c r="K5997" s="646">
        <v>90.820999999999998</v>
      </c>
      <c r="L5997" s="646">
        <v>96.831000000000003</v>
      </c>
      <c r="M5997" s="646" t="s">
        <v>121</v>
      </c>
      <c r="N5997" s="657" t="s">
        <v>115</v>
      </c>
      <c r="O5997" s="646" t="s">
        <v>711</v>
      </c>
    </row>
    <row r="5998" spans="1:15">
      <c r="A5998" s="647">
        <v>5997</v>
      </c>
      <c r="B5998" s="647">
        <v>13900</v>
      </c>
      <c r="C5998" s="646" t="s">
        <v>202</v>
      </c>
      <c r="D5998" s="646">
        <v>198</v>
      </c>
      <c r="F5998" s="654" t="str">
        <f>IF(M5998="R",VLOOKUP(D5998,'Routes and Directions'!$A$2:$D$283,3,FALSE),VLOOKUP(D5998,'Routes and Directions'!$A$2:$D$283,4,FALSE))</f>
        <v>WB</v>
      </c>
      <c r="H5998" s="646">
        <v>0</v>
      </c>
      <c r="I5998" s="646">
        <v>3.0339999999999998</v>
      </c>
      <c r="K5998" s="646">
        <v>96.831000000000003</v>
      </c>
      <c r="L5998" s="646">
        <v>99.864999999999995</v>
      </c>
      <c r="M5998" s="646" t="s">
        <v>121</v>
      </c>
      <c r="N5998" s="657" t="s">
        <v>115</v>
      </c>
      <c r="O5998" s="646" t="s">
        <v>711</v>
      </c>
    </row>
    <row r="5999" spans="1:15">
      <c r="A5999" s="647">
        <v>5998</v>
      </c>
      <c r="B5999" s="647">
        <v>13980</v>
      </c>
      <c r="C5999" s="646" t="s">
        <v>202</v>
      </c>
      <c r="D5999" s="646">
        <v>198</v>
      </c>
      <c r="F5999" s="654" t="str">
        <f>IF(M5999="R",VLOOKUP(D5999,'Routes and Directions'!$A$2:$D$283,3,FALSE),VLOOKUP(D5999,'Routes and Directions'!$A$2:$D$283,4,FALSE))</f>
        <v>WB</v>
      </c>
      <c r="G5999" s="646" t="s">
        <v>118</v>
      </c>
      <c r="H5999" s="646">
        <v>3.0339999999999998</v>
      </c>
      <c r="I5999" s="646">
        <v>3.2570000000000001</v>
      </c>
      <c r="K5999" s="646">
        <v>99.864999999999995</v>
      </c>
      <c r="L5999" s="646">
        <v>100.08799999999999</v>
      </c>
      <c r="M5999" s="646" t="s">
        <v>121</v>
      </c>
      <c r="N5999" s="657" t="s">
        <v>123</v>
      </c>
      <c r="O5999" s="646" t="s">
        <v>711</v>
      </c>
    </row>
    <row r="6000" spans="1:15">
      <c r="A6000" s="647">
        <v>5999</v>
      </c>
      <c r="B6000" s="647">
        <v>14110</v>
      </c>
      <c r="C6000" s="646" t="s">
        <v>202</v>
      </c>
      <c r="D6000" s="646">
        <v>198</v>
      </c>
      <c r="F6000" s="654" t="str">
        <f>IF(M6000="R",VLOOKUP(D6000,'Routes and Directions'!$A$2:$D$283,3,FALSE),VLOOKUP(D6000,'Routes and Directions'!$A$2:$D$283,4,FALSE))</f>
        <v>WB</v>
      </c>
      <c r="G6000" s="646" t="s">
        <v>118</v>
      </c>
      <c r="H6000" s="646">
        <v>3.2570000000000001</v>
      </c>
      <c r="I6000" s="646">
        <v>4.2480000000000002</v>
      </c>
      <c r="J6000" s="646" t="s">
        <v>121</v>
      </c>
      <c r="K6000" s="646">
        <v>100.08799999999999</v>
      </c>
      <c r="L6000" s="646">
        <v>101.07899999999999</v>
      </c>
      <c r="M6000" s="646" t="s">
        <v>121</v>
      </c>
      <c r="N6000" s="657" t="s">
        <v>121</v>
      </c>
      <c r="O6000" s="646" t="s">
        <v>711</v>
      </c>
    </row>
    <row r="6001" spans="1:15">
      <c r="A6001" s="647">
        <v>6000</v>
      </c>
      <c r="B6001" s="647">
        <v>14230</v>
      </c>
      <c r="C6001" s="646" t="s">
        <v>202</v>
      </c>
      <c r="D6001" s="646">
        <v>198</v>
      </c>
      <c r="F6001" s="654" t="str">
        <f>IF(M6001="R",VLOOKUP(D6001,'Routes and Directions'!$A$2:$D$283,3,FALSE),VLOOKUP(D6001,'Routes and Directions'!$A$2:$D$283,4,FALSE))</f>
        <v>WB</v>
      </c>
      <c r="G6001" s="646" t="s">
        <v>118</v>
      </c>
      <c r="H6001" s="646">
        <v>4.2480000000000002</v>
      </c>
      <c r="I6001" s="646">
        <v>5.1429999999999998</v>
      </c>
      <c r="K6001" s="646">
        <v>101.07899999999999</v>
      </c>
      <c r="L6001" s="646">
        <v>101.974</v>
      </c>
      <c r="M6001" s="646" t="s">
        <v>121</v>
      </c>
      <c r="N6001" s="657" t="s">
        <v>123</v>
      </c>
      <c r="O6001" s="646" t="s">
        <v>711</v>
      </c>
    </row>
    <row r="6002" spans="1:15">
      <c r="A6002" s="647">
        <v>6001</v>
      </c>
      <c r="B6002" s="647">
        <v>15270</v>
      </c>
      <c r="C6002" s="646" t="s">
        <v>202</v>
      </c>
      <c r="D6002" s="646">
        <v>198</v>
      </c>
      <c r="F6002" s="654" t="str">
        <f>IF(M6002="R",VLOOKUP(D6002,'Routes and Directions'!$A$2:$D$283,3,FALSE),VLOOKUP(D6002,'Routes and Directions'!$A$2:$D$283,4,FALSE))</f>
        <v>WB</v>
      </c>
      <c r="H6002" s="646">
        <v>4.8579999999999997</v>
      </c>
      <c r="I6002" s="646">
        <v>8.1839999999999993</v>
      </c>
      <c r="K6002" s="646">
        <v>101.974</v>
      </c>
      <c r="L6002" s="646">
        <v>105.3</v>
      </c>
      <c r="M6002" s="646" t="s">
        <v>121</v>
      </c>
      <c r="N6002" s="657" t="s">
        <v>123</v>
      </c>
      <c r="O6002" s="646" t="s">
        <v>711</v>
      </c>
    </row>
    <row r="6003" spans="1:15">
      <c r="A6003" s="647">
        <v>6002</v>
      </c>
      <c r="B6003" s="647">
        <v>16000</v>
      </c>
      <c r="C6003" s="646" t="s">
        <v>202</v>
      </c>
      <c r="D6003" s="646">
        <v>198</v>
      </c>
      <c r="F6003" s="654" t="str">
        <f>IF(M6003="R",VLOOKUP(D6003,'Routes and Directions'!$A$2:$D$283,3,FALSE),VLOOKUP(D6003,'Routes and Directions'!$A$2:$D$283,4,FALSE))</f>
        <v>WB</v>
      </c>
      <c r="G6003" s="646" t="s">
        <v>118</v>
      </c>
      <c r="H6003" s="646">
        <v>8.1839999999999993</v>
      </c>
      <c r="I6003" s="646">
        <v>19.765000000000001</v>
      </c>
      <c r="K6003" s="646">
        <v>105.3</v>
      </c>
      <c r="L6003" s="646">
        <v>116.881</v>
      </c>
      <c r="M6003" s="646" t="s">
        <v>121</v>
      </c>
      <c r="N6003" s="657" t="s">
        <v>123</v>
      </c>
      <c r="O6003" s="646" t="s">
        <v>711</v>
      </c>
    </row>
    <row r="6004" spans="1:15">
      <c r="A6004" s="647">
        <v>6003</v>
      </c>
      <c r="B6004" s="647">
        <v>22500</v>
      </c>
      <c r="C6004" s="646" t="s">
        <v>202</v>
      </c>
      <c r="D6004" s="646">
        <v>198</v>
      </c>
      <c r="F6004" s="654" t="str">
        <f>IF(M6004="R",VLOOKUP(D6004,'Routes and Directions'!$A$2:$D$283,3,FALSE),VLOOKUP(D6004,'Routes and Directions'!$A$2:$D$283,4,FALSE))</f>
        <v>WB</v>
      </c>
      <c r="G6004" s="646" t="s">
        <v>122</v>
      </c>
      <c r="H6004" s="646">
        <v>19.762</v>
      </c>
      <c r="I6004" s="646">
        <v>19.928999999999998</v>
      </c>
      <c r="K6004" s="646">
        <v>116.881</v>
      </c>
      <c r="L6004" s="646">
        <v>117.048</v>
      </c>
      <c r="M6004" s="646" t="s">
        <v>121</v>
      </c>
      <c r="N6004" s="657" t="s">
        <v>115</v>
      </c>
      <c r="O6004" s="646" t="s">
        <v>711</v>
      </c>
    </row>
    <row r="6005" spans="1:15">
      <c r="A6005" s="647">
        <v>6004</v>
      </c>
      <c r="B6005" s="647">
        <v>22600</v>
      </c>
      <c r="C6005" s="646" t="s">
        <v>202</v>
      </c>
      <c r="D6005" s="646">
        <v>198</v>
      </c>
      <c r="F6005" s="654" t="str">
        <f>IF(M6005="R",VLOOKUP(D6005,'Routes and Directions'!$A$2:$D$283,3,FALSE),VLOOKUP(D6005,'Routes and Directions'!$A$2:$D$283,4,FALSE))</f>
        <v>WB</v>
      </c>
      <c r="H6005" s="646">
        <v>19.928999999999998</v>
      </c>
      <c r="I6005" s="646">
        <v>29.387</v>
      </c>
      <c r="K6005" s="646">
        <v>117.048</v>
      </c>
      <c r="L6005" s="646">
        <v>126.506</v>
      </c>
      <c r="M6005" s="646" t="s">
        <v>121</v>
      </c>
      <c r="N6005" s="657" t="s">
        <v>115</v>
      </c>
      <c r="O6005" s="646" t="s">
        <v>711</v>
      </c>
    </row>
    <row r="6006" spans="1:15">
      <c r="A6006" s="647">
        <v>6005</v>
      </c>
      <c r="B6006" s="647">
        <v>22600</v>
      </c>
      <c r="C6006" s="646" t="s">
        <v>202</v>
      </c>
      <c r="D6006" s="646">
        <v>198</v>
      </c>
      <c r="F6006" s="654" t="str">
        <f>IF(M6006="R",VLOOKUP(D6006,'Routes and Directions'!$A$2:$D$283,3,FALSE),VLOOKUP(D6006,'Routes and Directions'!$A$2:$D$283,4,FALSE))</f>
        <v>WB</v>
      </c>
      <c r="H6006" s="646">
        <v>29.387</v>
      </c>
      <c r="I6006" s="646">
        <v>29.798999999999999</v>
      </c>
      <c r="K6006" s="646">
        <v>126.506</v>
      </c>
      <c r="L6006" s="646">
        <v>126.91800000000001</v>
      </c>
      <c r="M6006" s="646" t="s">
        <v>121</v>
      </c>
      <c r="N6006" s="657" t="s">
        <v>123</v>
      </c>
      <c r="O6006" s="646" t="s">
        <v>711</v>
      </c>
    </row>
    <row r="6007" spans="1:15">
      <c r="A6007" s="647">
        <v>6006</v>
      </c>
      <c r="B6007" s="647">
        <v>22600</v>
      </c>
      <c r="C6007" s="646" t="s">
        <v>202</v>
      </c>
      <c r="D6007" s="646">
        <v>198</v>
      </c>
      <c r="F6007" s="654" t="str">
        <f>IF(M6007="R",VLOOKUP(D6007,'Routes and Directions'!$A$2:$D$283,3,FALSE),VLOOKUP(D6007,'Routes and Directions'!$A$2:$D$283,4,FALSE))</f>
        <v>WB</v>
      </c>
      <c r="H6007" s="646">
        <v>29.798999999999999</v>
      </c>
      <c r="I6007" s="646">
        <v>32.179000000000002</v>
      </c>
      <c r="K6007" s="646">
        <v>126.91800000000001</v>
      </c>
      <c r="L6007" s="646">
        <v>129.298</v>
      </c>
      <c r="M6007" s="646" t="s">
        <v>121</v>
      </c>
      <c r="N6007" s="657" t="s">
        <v>115</v>
      </c>
      <c r="O6007" s="646" t="s">
        <v>711</v>
      </c>
    </row>
    <row r="6008" spans="1:15">
      <c r="A6008" s="647">
        <v>6007</v>
      </c>
      <c r="B6008" s="647">
        <v>22600</v>
      </c>
      <c r="C6008" s="646" t="s">
        <v>202</v>
      </c>
      <c r="D6008" s="646">
        <v>198</v>
      </c>
      <c r="F6008" s="654" t="str">
        <f>IF(M6008="R",VLOOKUP(D6008,'Routes and Directions'!$A$2:$D$283,3,FALSE),VLOOKUP(D6008,'Routes and Directions'!$A$2:$D$283,4,FALSE))</f>
        <v>WB</v>
      </c>
      <c r="H6008" s="646">
        <v>32.179000000000002</v>
      </c>
      <c r="I6008" s="646">
        <v>32.518000000000001</v>
      </c>
      <c r="K6008" s="646">
        <v>129.298</v>
      </c>
      <c r="L6008" s="646">
        <v>129.637</v>
      </c>
      <c r="M6008" s="646" t="s">
        <v>121</v>
      </c>
      <c r="N6008" s="657" t="s">
        <v>123</v>
      </c>
      <c r="O6008" s="646" t="s">
        <v>711</v>
      </c>
    </row>
    <row r="6009" spans="1:15">
      <c r="A6009" s="647">
        <v>6008</v>
      </c>
      <c r="B6009" s="647">
        <v>22600</v>
      </c>
      <c r="C6009" s="646" t="s">
        <v>202</v>
      </c>
      <c r="D6009" s="646">
        <v>198</v>
      </c>
      <c r="F6009" s="654" t="str">
        <f>IF(M6009="R",VLOOKUP(D6009,'Routes and Directions'!$A$2:$D$283,3,FALSE),VLOOKUP(D6009,'Routes and Directions'!$A$2:$D$283,4,FALSE))</f>
        <v>WB</v>
      </c>
      <c r="H6009" s="646">
        <v>32.518000000000001</v>
      </c>
      <c r="I6009" s="646">
        <v>33.731000000000002</v>
      </c>
      <c r="K6009" s="646">
        <v>129.637</v>
      </c>
      <c r="L6009" s="646">
        <v>130.85</v>
      </c>
      <c r="M6009" s="646" t="s">
        <v>121</v>
      </c>
      <c r="N6009" s="657" t="s">
        <v>115</v>
      </c>
      <c r="O6009" s="646" t="s">
        <v>711</v>
      </c>
    </row>
    <row r="6010" spans="1:15">
      <c r="A6010" s="647">
        <v>6009</v>
      </c>
      <c r="B6010" s="647">
        <v>22600</v>
      </c>
      <c r="C6010" s="646" t="s">
        <v>202</v>
      </c>
      <c r="D6010" s="646">
        <v>198</v>
      </c>
      <c r="F6010" s="654" t="str">
        <f>IF(M6010="R",VLOOKUP(D6010,'Routes and Directions'!$A$2:$D$283,3,FALSE),VLOOKUP(D6010,'Routes and Directions'!$A$2:$D$283,4,FALSE))</f>
        <v>WB</v>
      </c>
      <c r="H6010" s="646">
        <v>33.731000000000002</v>
      </c>
      <c r="I6010" s="646">
        <v>34.128999999999998</v>
      </c>
      <c r="K6010" s="646">
        <v>130.85</v>
      </c>
      <c r="L6010" s="646">
        <v>131.24799999999999</v>
      </c>
      <c r="M6010" s="646" t="s">
        <v>121</v>
      </c>
      <c r="N6010" s="657" t="s">
        <v>123</v>
      </c>
      <c r="O6010" s="646" t="s">
        <v>711</v>
      </c>
    </row>
    <row r="6011" spans="1:15">
      <c r="A6011" s="647">
        <v>6010</v>
      </c>
      <c r="B6011" s="647">
        <v>22600</v>
      </c>
      <c r="C6011" s="646" t="s">
        <v>202</v>
      </c>
      <c r="D6011" s="646">
        <v>198</v>
      </c>
      <c r="F6011" s="654" t="str">
        <f>IF(M6011="R",VLOOKUP(D6011,'Routes and Directions'!$A$2:$D$283,3,FALSE),VLOOKUP(D6011,'Routes and Directions'!$A$2:$D$283,4,FALSE))</f>
        <v>WB</v>
      </c>
      <c r="H6011" s="646">
        <v>34.128999999999998</v>
      </c>
      <c r="I6011" s="646">
        <v>44.162999999999997</v>
      </c>
      <c r="K6011" s="646">
        <v>131.24799999999999</v>
      </c>
      <c r="L6011" s="646">
        <v>141.28200000000001</v>
      </c>
      <c r="M6011" s="646" t="s">
        <v>121</v>
      </c>
      <c r="N6011" s="657" t="s">
        <v>115</v>
      </c>
      <c r="O6011" s="646" t="s">
        <v>711</v>
      </c>
    </row>
    <row r="6012" spans="1:15">
      <c r="A6012" s="647">
        <v>6011</v>
      </c>
      <c r="B6012" s="647">
        <v>80</v>
      </c>
      <c r="C6012" s="646" t="s">
        <v>173</v>
      </c>
      <c r="D6012" s="646">
        <v>199</v>
      </c>
      <c r="F6012" s="654" t="str">
        <f>IF(M6012="R",VLOOKUP(D6012,'Routes and Directions'!$A$2:$D$283,3,FALSE),VLOOKUP(D6012,'Routes and Directions'!$A$2:$D$283,4,FALSE))</f>
        <v>NB</v>
      </c>
      <c r="G6012" s="646" t="s">
        <v>122</v>
      </c>
      <c r="H6012" s="646">
        <v>0.50600000000000001</v>
      </c>
      <c r="I6012" s="646">
        <v>0.78400000000000003</v>
      </c>
      <c r="J6012" s="646" t="s">
        <v>118</v>
      </c>
      <c r="K6012" s="646">
        <v>0</v>
      </c>
      <c r="L6012" s="646">
        <v>0.27800000000000002</v>
      </c>
      <c r="M6012" s="646" t="s">
        <v>118</v>
      </c>
      <c r="N6012" s="657" t="s">
        <v>118</v>
      </c>
      <c r="O6012" s="646" t="s">
        <v>712</v>
      </c>
    </row>
    <row r="6013" spans="1:15">
      <c r="A6013" s="647">
        <v>6012</v>
      </c>
      <c r="B6013" s="647">
        <v>420</v>
      </c>
      <c r="C6013" s="646" t="s">
        <v>173</v>
      </c>
      <c r="D6013" s="646">
        <v>199</v>
      </c>
      <c r="F6013" s="654" t="str">
        <f>IF(M6013="R",VLOOKUP(D6013,'Routes and Directions'!$A$2:$D$283,3,FALSE),VLOOKUP(D6013,'Routes and Directions'!$A$2:$D$283,4,FALSE))</f>
        <v>NB</v>
      </c>
      <c r="G6013" s="646" t="s">
        <v>122</v>
      </c>
      <c r="H6013" s="646">
        <v>0.78400000000000003</v>
      </c>
      <c r="I6013" s="646">
        <v>1.125</v>
      </c>
      <c r="K6013" s="646">
        <v>0.27800000000000002</v>
      </c>
      <c r="L6013" s="646">
        <v>0.61899999999999999</v>
      </c>
      <c r="M6013" s="646" t="s">
        <v>118</v>
      </c>
      <c r="N6013" s="657" t="s">
        <v>123</v>
      </c>
      <c r="O6013" s="646" t="s">
        <v>712</v>
      </c>
    </row>
    <row r="6014" spans="1:15">
      <c r="A6014" s="647">
        <v>6013</v>
      </c>
      <c r="B6014" s="647">
        <v>625</v>
      </c>
      <c r="C6014" s="646" t="s">
        <v>173</v>
      </c>
      <c r="D6014" s="646">
        <v>199</v>
      </c>
      <c r="F6014" s="654" t="str">
        <f>IF(M6014="R",VLOOKUP(D6014,'Routes and Directions'!$A$2:$D$283,3,FALSE),VLOOKUP(D6014,'Routes and Directions'!$A$2:$D$283,4,FALSE))</f>
        <v>NB</v>
      </c>
      <c r="H6014" s="646">
        <v>0.79900000000000004</v>
      </c>
      <c r="I6014" s="646">
        <v>4.8109999999999999</v>
      </c>
      <c r="K6014" s="646">
        <v>0.61899999999999999</v>
      </c>
      <c r="L6014" s="646">
        <v>4.6310000000000002</v>
      </c>
      <c r="M6014" s="646" t="s">
        <v>118</v>
      </c>
      <c r="N6014" s="657" t="s">
        <v>115</v>
      </c>
      <c r="O6014" s="646" t="s">
        <v>712</v>
      </c>
    </row>
    <row r="6015" spans="1:15">
      <c r="A6015" s="647">
        <v>6014</v>
      </c>
      <c r="B6015" s="647">
        <v>625</v>
      </c>
      <c r="C6015" s="646" t="s">
        <v>173</v>
      </c>
      <c r="D6015" s="646">
        <v>199</v>
      </c>
      <c r="F6015" s="654" t="str">
        <f>IF(M6015="R",VLOOKUP(D6015,'Routes and Directions'!$A$2:$D$283,3,FALSE),VLOOKUP(D6015,'Routes and Directions'!$A$2:$D$283,4,FALSE))</f>
        <v>NB</v>
      </c>
      <c r="H6015" s="646">
        <v>4.8109999999999999</v>
      </c>
      <c r="I6015" s="646">
        <v>5</v>
      </c>
      <c r="K6015" s="646">
        <v>4.6310000000000002</v>
      </c>
      <c r="L6015" s="646">
        <v>4.82</v>
      </c>
      <c r="M6015" s="646" t="s">
        <v>118</v>
      </c>
      <c r="N6015" s="657" t="s">
        <v>123</v>
      </c>
      <c r="O6015" s="646" t="s">
        <v>712</v>
      </c>
    </row>
    <row r="6016" spans="1:15">
      <c r="A6016" s="647">
        <v>6015</v>
      </c>
      <c r="B6016" s="647">
        <v>625</v>
      </c>
      <c r="C6016" s="646" t="s">
        <v>173</v>
      </c>
      <c r="D6016" s="646">
        <v>199</v>
      </c>
      <c r="F6016" s="654" t="str">
        <f>IF(M6016="R",VLOOKUP(D6016,'Routes and Directions'!$A$2:$D$283,3,FALSE),VLOOKUP(D6016,'Routes and Directions'!$A$2:$D$283,4,FALSE))</f>
        <v>NB</v>
      </c>
      <c r="H6016" s="646">
        <v>5</v>
      </c>
      <c r="I6016" s="646">
        <v>5.5049999999999999</v>
      </c>
      <c r="K6016" s="646">
        <v>4.82</v>
      </c>
      <c r="L6016" s="646">
        <v>5.3250000000000002</v>
      </c>
      <c r="M6016" s="646" t="s">
        <v>118</v>
      </c>
      <c r="N6016" s="657" t="s">
        <v>115</v>
      </c>
      <c r="O6016" s="646" t="s">
        <v>712</v>
      </c>
    </row>
    <row r="6017" spans="1:15">
      <c r="A6017" s="647">
        <v>6016</v>
      </c>
      <c r="B6017" s="647">
        <v>625</v>
      </c>
      <c r="C6017" s="646" t="s">
        <v>173</v>
      </c>
      <c r="D6017" s="646">
        <v>199</v>
      </c>
      <c r="F6017" s="654" t="str">
        <f>IF(M6017="R",VLOOKUP(D6017,'Routes and Directions'!$A$2:$D$283,3,FALSE),VLOOKUP(D6017,'Routes and Directions'!$A$2:$D$283,4,FALSE))</f>
        <v>NB</v>
      </c>
      <c r="H6017" s="646">
        <v>5.5049999999999999</v>
      </c>
      <c r="I6017" s="646">
        <v>6.1660000000000004</v>
      </c>
      <c r="K6017" s="646">
        <v>5.3250000000000002</v>
      </c>
      <c r="L6017" s="646">
        <v>5.9859999999999998</v>
      </c>
      <c r="M6017" s="646" t="s">
        <v>118</v>
      </c>
      <c r="N6017" s="657" t="s">
        <v>123</v>
      </c>
      <c r="O6017" s="646" t="s">
        <v>712</v>
      </c>
    </row>
    <row r="6018" spans="1:15">
      <c r="A6018" s="647">
        <v>6017</v>
      </c>
      <c r="B6018" s="647">
        <v>625</v>
      </c>
      <c r="C6018" s="646" t="s">
        <v>173</v>
      </c>
      <c r="D6018" s="646">
        <v>199</v>
      </c>
      <c r="F6018" s="654" t="str">
        <f>IF(M6018="R",VLOOKUP(D6018,'Routes and Directions'!$A$2:$D$283,3,FALSE),VLOOKUP(D6018,'Routes and Directions'!$A$2:$D$283,4,FALSE))</f>
        <v>NB</v>
      </c>
      <c r="H6018" s="646">
        <v>6.1660000000000004</v>
      </c>
      <c r="I6018" s="646">
        <v>11.818</v>
      </c>
      <c r="K6018" s="646">
        <v>5.9859999999999998</v>
      </c>
      <c r="L6018" s="646">
        <v>11.638</v>
      </c>
      <c r="M6018" s="646" t="s">
        <v>118</v>
      </c>
      <c r="N6018" s="657" t="s">
        <v>115</v>
      </c>
      <c r="O6018" s="646" t="s">
        <v>712</v>
      </c>
    </row>
    <row r="6019" spans="1:15">
      <c r="A6019" s="647">
        <v>6018</v>
      </c>
      <c r="B6019" s="647">
        <v>2710</v>
      </c>
      <c r="C6019" s="646" t="s">
        <v>173</v>
      </c>
      <c r="D6019" s="646">
        <v>199</v>
      </c>
      <c r="F6019" s="654" t="str">
        <f>IF(M6019="R",VLOOKUP(D6019,'Routes and Directions'!$A$2:$D$283,3,FALSE),VLOOKUP(D6019,'Routes and Directions'!$A$2:$D$283,4,FALSE))</f>
        <v>NB</v>
      </c>
      <c r="G6019" s="646" t="s">
        <v>118</v>
      </c>
      <c r="H6019" s="646">
        <v>11.818</v>
      </c>
      <c r="I6019" s="646">
        <v>12.196</v>
      </c>
      <c r="K6019" s="646">
        <v>11.638</v>
      </c>
      <c r="L6019" s="646">
        <v>12.016</v>
      </c>
      <c r="M6019" s="646" t="s">
        <v>118</v>
      </c>
      <c r="N6019" s="657" t="s">
        <v>115</v>
      </c>
      <c r="O6019" s="646" t="s">
        <v>712</v>
      </c>
    </row>
    <row r="6020" spans="1:15">
      <c r="A6020" s="647">
        <v>6019</v>
      </c>
      <c r="B6020" s="647">
        <v>2795</v>
      </c>
      <c r="C6020" s="646" t="s">
        <v>173</v>
      </c>
      <c r="D6020" s="646">
        <v>199</v>
      </c>
      <c r="F6020" s="654" t="str">
        <f>IF(M6020="R",VLOOKUP(D6020,'Routes and Directions'!$A$2:$D$283,3,FALSE),VLOOKUP(D6020,'Routes and Directions'!$A$2:$D$283,4,FALSE))</f>
        <v>NB</v>
      </c>
      <c r="H6020" s="646">
        <v>12.196</v>
      </c>
      <c r="I6020" s="646">
        <v>12.997999999999999</v>
      </c>
      <c r="K6020" s="646">
        <v>12.016</v>
      </c>
      <c r="L6020" s="646">
        <v>12.818</v>
      </c>
      <c r="M6020" s="646" t="s">
        <v>118</v>
      </c>
      <c r="N6020" s="657" t="s">
        <v>115</v>
      </c>
      <c r="O6020" s="646" t="s">
        <v>712</v>
      </c>
    </row>
    <row r="6021" spans="1:15">
      <c r="A6021" s="647">
        <v>6020</v>
      </c>
      <c r="B6021" s="647">
        <v>2795</v>
      </c>
      <c r="C6021" s="646" t="s">
        <v>173</v>
      </c>
      <c r="D6021" s="646">
        <v>199</v>
      </c>
      <c r="F6021" s="654" t="str">
        <f>IF(M6021="R",VLOOKUP(D6021,'Routes and Directions'!$A$2:$D$283,3,FALSE),VLOOKUP(D6021,'Routes and Directions'!$A$2:$D$283,4,FALSE))</f>
        <v>NB</v>
      </c>
      <c r="H6021" s="646">
        <v>12.997999999999999</v>
      </c>
      <c r="I6021" s="646">
        <v>14.522</v>
      </c>
      <c r="K6021" s="646">
        <v>12.818</v>
      </c>
      <c r="L6021" s="646">
        <v>14.342000000000001</v>
      </c>
      <c r="M6021" s="646" t="s">
        <v>118</v>
      </c>
      <c r="N6021" s="657" t="s">
        <v>123</v>
      </c>
      <c r="O6021" s="646" t="s">
        <v>712</v>
      </c>
    </row>
    <row r="6022" spans="1:15">
      <c r="A6022" s="647">
        <v>6021</v>
      </c>
      <c r="B6022" s="647">
        <v>3300</v>
      </c>
      <c r="C6022" s="646" t="s">
        <v>173</v>
      </c>
      <c r="D6022" s="646">
        <v>199</v>
      </c>
      <c r="F6022" s="654" t="str">
        <f>IF(M6022="R",VLOOKUP(D6022,'Routes and Directions'!$A$2:$D$283,3,FALSE),VLOOKUP(D6022,'Routes and Directions'!$A$2:$D$283,4,FALSE))</f>
        <v>NB</v>
      </c>
      <c r="G6022" s="646" t="s">
        <v>122</v>
      </c>
      <c r="H6022" s="646">
        <v>14.522</v>
      </c>
      <c r="I6022" s="646">
        <v>14.86</v>
      </c>
      <c r="K6022" s="646">
        <v>14.342000000000001</v>
      </c>
      <c r="L6022" s="646">
        <v>14.68</v>
      </c>
      <c r="M6022" s="646" t="s">
        <v>118</v>
      </c>
      <c r="N6022" s="657" t="s">
        <v>123</v>
      </c>
      <c r="O6022" s="646" t="s">
        <v>712</v>
      </c>
    </row>
    <row r="6023" spans="1:15">
      <c r="A6023" s="647">
        <v>6022</v>
      </c>
      <c r="B6023" s="647">
        <v>3600</v>
      </c>
      <c r="C6023" s="646" t="s">
        <v>173</v>
      </c>
      <c r="D6023" s="646">
        <v>199</v>
      </c>
      <c r="F6023" s="654" t="str">
        <f>IF(M6023="R",VLOOKUP(D6023,'Routes and Directions'!$A$2:$D$283,3,FALSE),VLOOKUP(D6023,'Routes and Directions'!$A$2:$D$283,4,FALSE))</f>
        <v>NB</v>
      </c>
      <c r="G6023" s="646" t="s">
        <v>118</v>
      </c>
      <c r="H6023" s="646">
        <v>14.86</v>
      </c>
      <c r="I6023" s="646">
        <v>19.763000000000002</v>
      </c>
      <c r="K6023" s="646">
        <v>14.68</v>
      </c>
      <c r="L6023" s="646">
        <v>19.582999999999998</v>
      </c>
      <c r="M6023" s="646" t="s">
        <v>118</v>
      </c>
      <c r="N6023" s="657" t="s">
        <v>123</v>
      </c>
      <c r="O6023" s="646" t="s">
        <v>712</v>
      </c>
    </row>
    <row r="6024" spans="1:15">
      <c r="A6024" s="647">
        <v>6023</v>
      </c>
      <c r="B6024" s="647">
        <v>5100</v>
      </c>
      <c r="C6024" s="646" t="s">
        <v>173</v>
      </c>
      <c r="D6024" s="646">
        <v>199</v>
      </c>
      <c r="F6024" s="654" t="str">
        <f>IF(M6024="R",VLOOKUP(D6024,'Routes and Directions'!$A$2:$D$283,3,FALSE),VLOOKUP(D6024,'Routes and Directions'!$A$2:$D$283,4,FALSE))</f>
        <v>NB</v>
      </c>
      <c r="H6024" s="646">
        <v>19.745999999999999</v>
      </c>
      <c r="I6024" s="646">
        <v>19.791</v>
      </c>
      <c r="K6024" s="646">
        <v>19.582999999999998</v>
      </c>
      <c r="L6024" s="646">
        <v>19.628</v>
      </c>
      <c r="M6024" s="646" t="s">
        <v>118</v>
      </c>
      <c r="N6024" s="657" t="s">
        <v>115</v>
      </c>
      <c r="O6024" s="646" t="s">
        <v>712</v>
      </c>
    </row>
    <row r="6025" spans="1:15">
      <c r="A6025" s="647">
        <v>6024</v>
      </c>
      <c r="B6025" s="647">
        <v>5100</v>
      </c>
      <c r="C6025" s="646" t="s">
        <v>173</v>
      </c>
      <c r="D6025" s="646">
        <v>199</v>
      </c>
      <c r="F6025" s="654" t="str">
        <f>IF(M6025="R",VLOOKUP(D6025,'Routes and Directions'!$A$2:$D$283,3,FALSE),VLOOKUP(D6025,'Routes and Directions'!$A$2:$D$283,4,FALSE))</f>
        <v>NB</v>
      </c>
      <c r="H6025" s="646">
        <v>19.791</v>
      </c>
      <c r="I6025" s="646">
        <v>19.923999999999999</v>
      </c>
      <c r="K6025" s="646">
        <v>19.628</v>
      </c>
      <c r="L6025" s="646">
        <v>19.760999999999999</v>
      </c>
      <c r="M6025" s="646" t="s">
        <v>118</v>
      </c>
      <c r="N6025" s="657" t="s">
        <v>123</v>
      </c>
      <c r="O6025" s="646" t="s">
        <v>712</v>
      </c>
    </row>
    <row r="6026" spans="1:15">
      <c r="A6026" s="647">
        <v>6025</v>
      </c>
      <c r="B6026" s="647">
        <v>5100</v>
      </c>
      <c r="C6026" s="646" t="s">
        <v>173</v>
      </c>
      <c r="D6026" s="646">
        <v>199</v>
      </c>
      <c r="F6026" s="654" t="str">
        <f>IF(M6026="R",VLOOKUP(D6026,'Routes and Directions'!$A$2:$D$283,3,FALSE),VLOOKUP(D6026,'Routes and Directions'!$A$2:$D$283,4,FALSE))</f>
        <v>NB</v>
      </c>
      <c r="H6026" s="646">
        <v>19.923999999999999</v>
      </c>
      <c r="I6026" s="646">
        <v>21.835999999999999</v>
      </c>
      <c r="K6026" s="646">
        <v>19.760999999999999</v>
      </c>
      <c r="L6026" s="646">
        <v>21.672999999999998</v>
      </c>
      <c r="M6026" s="646" t="s">
        <v>118</v>
      </c>
      <c r="N6026" s="657" t="s">
        <v>115</v>
      </c>
      <c r="O6026" s="646" t="s">
        <v>712</v>
      </c>
    </row>
    <row r="6027" spans="1:15">
      <c r="A6027" s="647">
        <v>6026</v>
      </c>
      <c r="B6027" s="647">
        <v>6100</v>
      </c>
      <c r="C6027" s="646" t="s">
        <v>173</v>
      </c>
      <c r="D6027" s="646">
        <v>199</v>
      </c>
      <c r="F6027" s="654" t="str">
        <f>IF(M6027="R",VLOOKUP(D6027,'Routes and Directions'!$A$2:$D$283,3,FALSE),VLOOKUP(D6027,'Routes and Directions'!$A$2:$D$283,4,FALSE))</f>
        <v>NB</v>
      </c>
      <c r="G6027" s="646" t="s">
        <v>118</v>
      </c>
      <c r="H6027" s="646">
        <v>21.835999999999999</v>
      </c>
      <c r="I6027" s="646">
        <v>22.13</v>
      </c>
      <c r="K6027" s="646">
        <v>21.672999999999998</v>
      </c>
      <c r="L6027" s="646">
        <v>21.966999999999999</v>
      </c>
      <c r="M6027" s="646" t="s">
        <v>118</v>
      </c>
      <c r="N6027" s="657" t="s">
        <v>115</v>
      </c>
      <c r="O6027" s="646" t="s">
        <v>712</v>
      </c>
    </row>
    <row r="6028" spans="1:15">
      <c r="A6028" s="647">
        <v>6027</v>
      </c>
      <c r="B6028" s="647">
        <v>6400</v>
      </c>
      <c r="C6028" s="646" t="s">
        <v>173</v>
      </c>
      <c r="D6028" s="646">
        <v>199</v>
      </c>
      <c r="F6028" s="654" t="str">
        <f>IF(M6028="R",VLOOKUP(D6028,'Routes and Directions'!$A$2:$D$283,3,FALSE),VLOOKUP(D6028,'Routes and Directions'!$A$2:$D$283,4,FALSE))</f>
        <v>NB</v>
      </c>
      <c r="H6028" s="646">
        <v>22.155000000000001</v>
      </c>
      <c r="I6028" s="646">
        <v>24.75</v>
      </c>
      <c r="K6028" s="646">
        <v>21.966999999999999</v>
      </c>
      <c r="L6028" s="646">
        <v>24.562000000000001</v>
      </c>
      <c r="M6028" s="646" t="s">
        <v>118</v>
      </c>
      <c r="N6028" s="657" t="s">
        <v>115</v>
      </c>
      <c r="O6028" s="646" t="s">
        <v>712</v>
      </c>
    </row>
    <row r="6029" spans="1:15">
      <c r="A6029" s="647">
        <v>6028</v>
      </c>
      <c r="B6029" s="647">
        <v>7382</v>
      </c>
      <c r="C6029" s="646" t="s">
        <v>173</v>
      </c>
      <c r="D6029" s="646">
        <v>199</v>
      </c>
      <c r="F6029" s="654" t="str">
        <f>IF(M6029="R",VLOOKUP(D6029,'Routes and Directions'!$A$2:$D$283,3,FALSE),VLOOKUP(D6029,'Routes and Directions'!$A$2:$D$283,4,FALSE))</f>
        <v>NB</v>
      </c>
      <c r="G6029" s="646" t="s">
        <v>118</v>
      </c>
      <c r="H6029" s="646">
        <v>24.75</v>
      </c>
      <c r="I6029" s="646">
        <v>25.013999999999999</v>
      </c>
      <c r="K6029" s="646">
        <v>24.562000000000001</v>
      </c>
      <c r="L6029" s="646">
        <v>24.826000000000001</v>
      </c>
      <c r="M6029" s="646" t="s">
        <v>118</v>
      </c>
      <c r="N6029" s="657" t="s">
        <v>115</v>
      </c>
      <c r="O6029" s="646" t="s">
        <v>712</v>
      </c>
    </row>
    <row r="6030" spans="1:15">
      <c r="A6030" s="647">
        <v>6029</v>
      </c>
      <c r="B6030" s="647">
        <v>7482</v>
      </c>
      <c r="C6030" s="646" t="s">
        <v>173</v>
      </c>
      <c r="D6030" s="646">
        <v>199</v>
      </c>
      <c r="F6030" s="654" t="str">
        <f>IF(M6030="R",VLOOKUP(D6030,'Routes and Directions'!$A$2:$D$283,3,FALSE),VLOOKUP(D6030,'Routes and Directions'!$A$2:$D$283,4,FALSE))</f>
        <v>NB</v>
      </c>
      <c r="H6030" s="646">
        <v>25.013999999999999</v>
      </c>
      <c r="I6030" s="646">
        <v>25.666</v>
      </c>
      <c r="K6030" s="646">
        <v>24.826000000000001</v>
      </c>
      <c r="L6030" s="646">
        <v>25.478000000000002</v>
      </c>
      <c r="M6030" s="646" t="s">
        <v>118</v>
      </c>
      <c r="N6030" s="657" t="s">
        <v>115</v>
      </c>
      <c r="O6030" s="646" t="s">
        <v>712</v>
      </c>
    </row>
    <row r="6031" spans="1:15">
      <c r="A6031" s="647">
        <v>6030</v>
      </c>
      <c r="B6031" s="647">
        <v>7620</v>
      </c>
      <c r="C6031" s="646" t="s">
        <v>173</v>
      </c>
      <c r="D6031" s="646">
        <v>199</v>
      </c>
      <c r="F6031" s="654" t="str">
        <f>IF(M6031="R",VLOOKUP(D6031,'Routes and Directions'!$A$2:$D$283,3,FALSE),VLOOKUP(D6031,'Routes and Directions'!$A$2:$D$283,4,FALSE))</f>
        <v>NB</v>
      </c>
      <c r="G6031" s="646" t="s">
        <v>118</v>
      </c>
      <c r="H6031" s="646">
        <v>25.666</v>
      </c>
      <c r="I6031" s="646">
        <v>26.151</v>
      </c>
      <c r="K6031" s="646">
        <v>25.478000000000002</v>
      </c>
      <c r="L6031" s="646">
        <v>25.963000000000001</v>
      </c>
      <c r="M6031" s="646" t="s">
        <v>118</v>
      </c>
      <c r="N6031" s="657" t="s">
        <v>115</v>
      </c>
      <c r="O6031" s="646" t="s">
        <v>712</v>
      </c>
    </row>
    <row r="6032" spans="1:15">
      <c r="A6032" s="647">
        <v>6031</v>
      </c>
      <c r="B6032" s="647">
        <v>7750</v>
      </c>
      <c r="C6032" s="646" t="s">
        <v>173</v>
      </c>
      <c r="D6032" s="646">
        <v>199</v>
      </c>
      <c r="F6032" s="654" t="str">
        <f>IF(M6032="R",VLOOKUP(D6032,'Routes and Directions'!$A$2:$D$283,3,FALSE),VLOOKUP(D6032,'Routes and Directions'!$A$2:$D$283,4,FALSE))</f>
        <v>NB</v>
      </c>
      <c r="H6032" s="646">
        <v>26.17</v>
      </c>
      <c r="I6032" s="646">
        <v>28.149000000000001</v>
      </c>
      <c r="K6032" s="646">
        <v>25.963000000000001</v>
      </c>
      <c r="L6032" s="646">
        <v>27.942</v>
      </c>
      <c r="M6032" s="646" t="s">
        <v>118</v>
      </c>
      <c r="N6032" s="657" t="s">
        <v>115</v>
      </c>
      <c r="O6032" s="646" t="s">
        <v>712</v>
      </c>
    </row>
    <row r="6033" spans="1:15">
      <c r="A6033" s="647">
        <v>6032</v>
      </c>
      <c r="B6033" s="647">
        <v>8330</v>
      </c>
      <c r="C6033" s="646" t="s">
        <v>173</v>
      </c>
      <c r="D6033" s="646">
        <v>199</v>
      </c>
      <c r="F6033" s="654" t="str">
        <f>IF(M6033="R",VLOOKUP(D6033,'Routes and Directions'!$A$2:$D$283,3,FALSE),VLOOKUP(D6033,'Routes and Directions'!$A$2:$D$283,4,FALSE))</f>
        <v>NB</v>
      </c>
      <c r="G6033" s="646" t="s">
        <v>118</v>
      </c>
      <c r="H6033" s="646">
        <v>28.149000000000001</v>
      </c>
      <c r="I6033" s="646">
        <v>28.658999999999999</v>
      </c>
      <c r="K6033" s="646">
        <v>27.942</v>
      </c>
      <c r="L6033" s="646">
        <v>28.452000000000002</v>
      </c>
      <c r="M6033" s="646" t="s">
        <v>118</v>
      </c>
      <c r="N6033" s="657" t="s">
        <v>115</v>
      </c>
      <c r="O6033" s="646" t="s">
        <v>712</v>
      </c>
    </row>
    <row r="6034" spans="1:15">
      <c r="A6034" s="647">
        <v>6033</v>
      </c>
      <c r="B6034" s="647">
        <v>8330</v>
      </c>
      <c r="C6034" s="646" t="s">
        <v>173</v>
      </c>
      <c r="D6034" s="646">
        <v>199</v>
      </c>
      <c r="F6034" s="654" t="str">
        <f>IF(M6034="R",VLOOKUP(D6034,'Routes and Directions'!$A$2:$D$283,3,FALSE),VLOOKUP(D6034,'Routes and Directions'!$A$2:$D$283,4,FALSE))</f>
        <v>NB</v>
      </c>
      <c r="G6034" s="646" t="s">
        <v>118</v>
      </c>
      <c r="H6034" s="646">
        <v>28.658999999999999</v>
      </c>
      <c r="I6034" s="646">
        <v>29.712</v>
      </c>
      <c r="K6034" s="646">
        <v>28.452000000000002</v>
      </c>
      <c r="L6034" s="646">
        <v>29.504999999999999</v>
      </c>
      <c r="M6034" s="646" t="s">
        <v>118</v>
      </c>
      <c r="N6034" s="657" t="s">
        <v>123</v>
      </c>
      <c r="O6034" s="646" t="s">
        <v>712</v>
      </c>
    </row>
    <row r="6035" spans="1:15">
      <c r="A6035" s="647">
        <v>6034</v>
      </c>
      <c r="B6035" s="647">
        <v>8330</v>
      </c>
      <c r="C6035" s="646" t="s">
        <v>173</v>
      </c>
      <c r="D6035" s="646">
        <v>199</v>
      </c>
      <c r="F6035" s="654" t="str">
        <f>IF(M6035="R",VLOOKUP(D6035,'Routes and Directions'!$A$2:$D$283,3,FALSE),VLOOKUP(D6035,'Routes and Directions'!$A$2:$D$283,4,FALSE))</f>
        <v>NB</v>
      </c>
      <c r="G6035" s="646" t="s">
        <v>118</v>
      </c>
      <c r="H6035" s="646">
        <v>29.712</v>
      </c>
      <c r="I6035" s="646">
        <v>30.707000000000001</v>
      </c>
      <c r="K6035" s="646">
        <v>29.504999999999999</v>
      </c>
      <c r="L6035" s="646">
        <v>30.5</v>
      </c>
      <c r="M6035" s="646" t="s">
        <v>118</v>
      </c>
      <c r="N6035" s="657" t="s">
        <v>115</v>
      </c>
      <c r="O6035" s="646" t="s">
        <v>712</v>
      </c>
    </row>
    <row r="6036" spans="1:15">
      <c r="A6036" s="647">
        <v>6035</v>
      </c>
      <c r="B6036" s="647">
        <v>9100</v>
      </c>
      <c r="C6036" s="646" t="s">
        <v>173</v>
      </c>
      <c r="D6036" s="646">
        <v>199</v>
      </c>
      <c r="F6036" s="654" t="str">
        <f>IF(M6036="R",VLOOKUP(D6036,'Routes and Directions'!$A$2:$D$283,3,FALSE),VLOOKUP(D6036,'Routes and Directions'!$A$2:$D$283,4,FALSE))</f>
        <v>NB</v>
      </c>
      <c r="H6036" s="646">
        <v>30.739000000000001</v>
      </c>
      <c r="I6036" s="646">
        <v>36.408000000000001</v>
      </c>
      <c r="K6036" s="646">
        <v>30.5</v>
      </c>
      <c r="L6036" s="646">
        <v>36.168999999999997</v>
      </c>
      <c r="M6036" s="646" t="s">
        <v>118</v>
      </c>
      <c r="N6036" s="657" t="s">
        <v>115</v>
      </c>
      <c r="O6036" s="646" t="s">
        <v>712</v>
      </c>
    </row>
    <row r="6037" spans="1:15">
      <c r="A6037" s="647">
        <v>6036</v>
      </c>
      <c r="B6037" s="647">
        <v>300</v>
      </c>
      <c r="C6037" s="646" t="s">
        <v>173</v>
      </c>
      <c r="D6037" s="646">
        <v>199</v>
      </c>
      <c r="F6037" s="654" t="str">
        <f>IF(M6037="R",VLOOKUP(D6037,'Routes and Directions'!$A$2:$D$283,3,FALSE),VLOOKUP(D6037,'Routes and Directions'!$A$2:$D$283,4,FALSE))</f>
        <v>SB</v>
      </c>
      <c r="G6037" s="646" t="s">
        <v>122</v>
      </c>
      <c r="H6037" s="646">
        <v>0.50600000000000001</v>
      </c>
      <c r="I6037" s="646">
        <v>0.78400000000000003</v>
      </c>
      <c r="J6037" s="646" t="s">
        <v>121</v>
      </c>
      <c r="K6037" s="646">
        <v>0</v>
      </c>
      <c r="L6037" s="646">
        <v>0.27800000000000002</v>
      </c>
      <c r="M6037" s="646" t="s">
        <v>121</v>
      </c>
      <c r="N6037" s="657" t="s">
        <v>121</v>
      </c>
      <c r="O6037" s="646" t="s">
        <v>713</v>
      </c>
    </row>
    <row r="6038" spans="1:15">
      <c r="A6038" s="647">
        <v>6037</v>
      </c>
      <c r="B6038" s="647">
        <v>420</v>
      </c>
      <c r="C6038" s="646" t="s">
        <v>173</v>
      </c>
      <c r="D6038" s="646">
        <v>199</v>
      </c>
      <c r="F6038" s="654" t="str">
        <f>IF(M6038="R",VLOOKUP(D6038,'Routes and Directions'!$A$2:$D$283,3,FALSE),VLOOKUP(D6038,'Routes and Directions'!$A$2:$D$283,4,FALSE))</f>
        <v>SB</v>
      </c>
      <c r="G6038" s="646" t="s">
        <v>122</v>
      </c>
      <c r="H6038" s="646">
        <v>0.78400000000000003</v>
      </c>
      <c r="I6038" s="646">
        <v>1.125</v>
      </c>
      <c r="K6038" s="646">
        <v>0.27800000000000002</v>
      </c>
      <c r="L6038" s="646">
        <v>0.61899999999999999</v>
      </c>
      <c r="M6038" s="646" t="s">
        <v>121</v>
      </c>
      <c r="N6038" s="657" t="s">
        <v>123</v>
      </c>
      <c r="O6038" s="646" t="s">
        <v>713</v>
      </c>
    </row>
    <row r="6039" spans="1:15">
      <c r="A6039" s="647">
        <v>6038</v>
      </c>
      <c r="B6039" s="647">
        <v>625</v>
      </c>
      <c r="C6039" s="646" t="s">
        <v>173</v>
      </c>
      <c r="D6039" s="646">
        <v>199</v>
      </c>
      <c r="F6039" s="654" t="str">
        <f>IF(M6039="R",VLOOKUP(D6039,'Routes and Directions'!$A$2:$D$283,3,FALSE),VLOOKUP(D6039,'Routes and Directions'!$A$2:$D$283,4,FALSE))</f>
        <v>SB</v>
      </c>
      <c r="H6039" s="646">
        <v>0.79900000000000004</v>
      </c>
      <c r="I6039" s="646">
        <v>4.8109999999999999</v>
      </c>
      <c r="K6039" s="646">
        <v>0.61899999999999999</v>
      </c>
      <c r="L6039" s="646">
        <v>4.6310000000000002</v>
      </c>
      <c r="M6039" s="646" t="s">
        <v>121</v>
      </c>
      <c r="N6039" s="657" t="s">
        <v>115</v>
      </c>
      <c r="O6039" s="646" t="s">
        <v>713</v>
      </c>
    </row>
    <row r="6040" spans="1:15">
      <c r="A6040" s="647">
        <v>6039</v>
      </c>
      <c r="B6040" s="647">
        <v>625</v>
      </c>
      <c r="C6040" s="646" t="s">
        <v>173</v>
      </c>
      <c r="D6040" s="646">
        <v>199</v>
      </c>
      <c r="F6040" s="654" t="str">
        <f>IF(M6040="R",VLOOKUP(D6040,'Routes and Directions'!$A$2:$D$283,3,FALSE),VLOOKUP(D6040,'Routes and Directions'!$A$2:$D$283,4,FALSE))</f>
        <v>SB</v>
      </c>
      <c r="H6040" s="646">
        <v>4.8109999999999999</v>
      </c>
      <c r="I6040" s="646">
        <v>5</v>
      </c>
      <c r="K6040" s="646">
        <v>4.6310000000000002</v>
      </c>
      <c r="L6040" s="646">
        <v>4.82</v>
      </c>
      <c r="M6040" s="646" t="s">
        <v>121</v>
      </c>
      <c r="N6040" s="657" t="s">
        <v>123</v>
      </c>
      <c r="O6040" s="646" t="s">
        <v>713</v>
      </c>
    </row>
    <row r="6041" spans="1:15">
      <c r="A6041" s="647">
        <v>6040</v>
      </c>
      <c r="B6041" s="647">
        <v>625</v>
      </c>
      <c r="C6041" s="646" t="s">
        <v>173</v>
      </c>
      <c r="D6041" s="646">
        <v>199</v>
      </c>
      <c r="F6041" s="654" t="str">
        <f>IF(M6041="R",VLOOKUP(D6041,'Routes and Directions'!$A$2:$D$283,3,FALSE),VLOOKUP(D6041,'Routes and Directions'!$A$2:$D$283,4,FALSE))</f>
        <v>SB</v>
      </c>
      <c r="H6041" s="646">
        <v>5</v>
      </c>
      <c r="I6041" s="646">
        <v>5.5049999999999999</v>
      </c>
      <c r="K6041" s="646">
        <v>4.82</v>
      </c>
      <c r="L6041" s="646">
        <v>5.3250000000000002</v>
      </c>
      <c r="M6041" s="646" t="s">
        <v>121</v>
      </c>
      <c r="N6041" s="657" t="s">
        <v>115</v>
      </c>
      <c r="O6041" s="646" t="s">
        <v>713</v>
      </c>
    </row>
    <row r="6042" spans="1:15">
      <c r="A6042" s="647">
        <v>6041</v>
      </c>
      <c r="B6042" s="647">
        <v>625</v>
      </c>
      <c r="C6042" s="646" t="s">
        <v>173</v>
      </c>
      <c r="D6042" s="646">
        <v>199</v>
      </c>
      <c r="F6042" s="654" t="str">
        <f>IF(M6042="R",VLOOKUP(D6042,'Routes and Directions'!$A$2:$D$283,3,FALSE),VLOOKUP(D6042,'Routes and Directions'!$A$2:$D$283,4,FALSE))</f>
        <v>SB</v>
      </c>
      <c r="H6042" s="646">
        <v>5.5049999999999999</v>
      </c>
      <c r="I6042" s="646">
        <v>6.1660000000000004</v>
      </c>
      <c r="K6042" s="646">
        <v>5.3250000000000002</v>
      </c>
      <c r="L6042" s="646">
        <v>5.9859999999999998</v>
      </c>
      <c r="M6042" s="646" t="s">
        <v>121</v>
      </c>
      <c r="N6042" s="657" t="s">
        <v>123</v>
      </c>
      <c r="O6042" s="646" t="s">
        <v>713</v>
      </c>
    </row>
    <row r="6043" spans="1:15">
      <c r="A6043" s="647">
        <v>6042</v>
      </c>
      <c r="B6043" s="647">
        <v>625</v>
      </c>
      <c r="C6043" s="646" t="s">
        <v>173</v>
      </c>
      <c r="D6043" s="646">
        <v>199</v>
      </c>
      <c r="F6043" s="654" t="str">
        <f>IF(M6043="R",VLOOKUP(D6043,'Routes and Directions'!$A$2:$D$283,3,FALSE),VLOOKUP(D6043,'Routes and Directions'!$A$2:$D$283,4,FALSE))</f>
        <v>SB</v>
      </c>
      <c r="H6043" s="646">
        <v>6.1660000000000004</v>
      </c>
      <c r="I6043" s="646">
        <v>11.818</v>
      </c>
      <c r="K6043" s="646">
        <v>5.9859999999999998</v>
      </c>
      <c r="L6043" s="646">
        <v>11.638</v>
      </c>
      <c r="M6043" s="646" t="s">
        <v>121</v>
      </c>
      <c r="N6043" s="657" t="s">
        <v>115</v>
      </c>
      <c r="O6043" s="646" t="s">
        <v>713</v>
      </c>
    </row>
    <row r="6044" spans="1:15">
      <c r="A6044" s="647">
        <v>6043</v>
      </c>
      <c r="B6044" s="647">
        <v>2710</v>
      </c>
      <c r="C6044" s="646" t="s">
        <v>173</v>
      </c>
      <c r="D6044" s="646">
        <v>199</v>
      </c>
      <c r="F6044" s="654" t="str">
        <f>IF(M6044="R",VLOOKUP(D6044,'Routes and Directions'!$A$2:$D$283,3,FALSE),VLOOKUP(D6044,'Routes and Directions'!$A$2:$D$283,4,FALSE))</f>
        <v>SB</v>
      </c>
      <c r="G6044" s="646" t="s">
        <v>118</v>
      </c>
      <c r="H6044" s="646">
        <v>11.818</v>
      </c>
      <c r="I6044" s="646">
        <v>12.196</v>
      </c>
      <c r="K6044" s="646">
        <v>11.638</v>
      </c>
      <c r="L6044" s="646">
        <v>12.016</v>
      </c>
      <c r="M6044" s="646" t="s">
        <v>121</v>
      </c>
      <c r="N6044" s="657" t="s">
        <v>115</v>
      </c>
      <c r="O6044" s="646" t="s">
        <v>713</v>
      </c>
    </row>
    <row r="6045" spans="1:15">
      <c r="A6045" s="647">
        <v>6044</v>
      </c>
      <c r="B6045" s="647">
        <v>2795</v>
      </c>
      <c r="C6045" s="646" t="s">
        <v>173</v>
      </c>
      <c r="D6045" s="646">
        <v>199</v>
      </c>
      <c r="F6045" s="654" t="str">
        <f>IF(M6045="R",VLOOKUP(D6045,'Routes and Directions'!$A$2:$D$283,3,FALSE),VLOOKUP(D6045,'Routes and Directions'!$A$2:$D$283,4,FALSE))</f>
        <v>SB</v>
      </c>
      <c r="H6045" s="646">
        <v>12.196</v>
      </c>
      <c r="I6045" s="646">
        <v>12.997999999999999</v>
      </c>
      <c r="K6045" s="646">
        <v>12.016</v>
      </c>
      <c r="L6045" s="646">
        <v>12.818</v>
      </c>
      <c r="M6045" s="646" t="s">
        <v>121</v>
      </c>
      <c r="N6045" s="657" t="s">
        <v>115</v>
      </c>
      <c r="O6045" s="646" t="s">
        <v>713</v>
      </c>
    </row>
    <row r="6046" spans="1:15">
      <c r="A6046" s="647">
        <v>6045</v>
      </c>
      <c r="B6046" s="647">
        <v>2795</v>
      </c>
      <c r="C6046" s="646" t="s">
        <v>173</v>
      </c>
      <c r="D6046" s="646">
        <v>199</v>
      </c>
      <c r="F6046" s="654" t="str">
        <f>IF(M6046="R",VLOOKUP(D6046,'Routes and Directions'!$A$2:$D$283,3,FALSE),VLOOKUP(D6046,'Routes and Directions'!$A$2:$D$283,4,FALSE))</f>
        <v>SB</v>
      </c>
      <c r="H6046" s="646">
        <v>12.997999999999999</v>
      </c>
      <c r="I6046" s="646">
        <v>14.522</v>
      </c>
      <c r="K6046" s="646">
        <v>12.818</v>
      </c>
      <c r="L6046" s="646">
        <v>14.342000000000001</v>
      </c>
      <c r="M6046" s="646" t="s">
        <v>121</v>
      </c>
      <c r="N6046" s="657" t="s">
        <v>123</v>
      </c>
      <c r="O6046" s="646" t="s">
        <v>713</v>
      </c>
    </row>
    <row r="6047" spans="1:15">
      <c r="A6047" s="647">
        <v>6046</v>
      </c>
      <c r="B6047" s="647">
        <v>3300</v>
      </c>
      <c r="C6047" s="646" t="s">
        <v>173</v>
      </c>
      <c r="D6047" s="646">
        <v>199</v>
      </c>
      <c r="F6047" s="654" t="str">
        <f>IF(M6047="R",VLOOKUP(D6047,'Routes and Directions'!$A$2:$D$283,3,FALSE),VLOOKUP(D6047,'Routes and Directions'!$A$2:$D$283,4,FALSE))</f>
        <v>SB</v>
      </c>
      <c r="G6047" s="646" t="s">
        <v>122</v>
      </c>
      <c r="H6047" s="646">
        <v>14.522</v>
      </c>
      <c r="I6047" s="646">
        <v>14.86</v>
      </c>
      <c r="K6047" s="646">
        <v>14.342000000000001</v>
      </c>
      <c r="L6047" s="646">
        <v>14.68</v>
      </c>
      <c r="M6047" s="646" t="s">
        <v>121</v>
      </c>
      <c r="N6047" s="657" t="s">
        <v>123</v>
      </c>
      <c r="O6047" s="646" t="s">
        <v>713</v>
      </c>
    </row>
    <row r="6048" spans="1:15">
      <c r="A6048" s="647">
        <v>6047</v>
      </c>
      <c r="B6048" s="647">
        <v>3600</v>
      </c>
      <c r="C6048" s="646" t="s">
        <v>173</v>
      </c>
      <c r="D6048" s="646">
        <v>199</v>
      </c>
      <c r="F6048" s="654" t="str">
        <f>IF(M6048="R",VLOOKUP(D6048,'Routes and Directions'!$A$2:$D$283,3,FALSE),VLOOKUP(D6048,'Routes and Directions'!$A$2:$D$283,4,FALSE))</f>
        <v>SB</v>
      </c>
      <c r="G6048" s="646" t="s">
        <v>118</v>
      </c>
      <c r="H6048" s="646">
        <v>14.86</v>
      </c>
      <c r="I6048" s="646">
        <v>19.763000000000002</v>
      </c>
      <c r="K6048" s="646">
        <v>14.68</v>
      </c>
      <c r="L6048" s="646">
        <v>19.582999999999998</v>
      </c>
      <c r="M6048" s="646" t="s">
        <v>121</v>
      </c>
      <c r="N6048" s="657" t="s">
        <v>123</v>
      </c>
      <c r="O6048" s="646" t="s">
        <v>713</v>
      </c>
    </row>
    <row r="6049" spans="1:15">
      <c r="A6049" s="647">
        <v>6048</v>
      </c>
      <c r="B6049" s="647">
        <v>5100</v>
      </c>
      <c r="C6049" s="646" t="s">
        <v>173</v>
      </c>
      <c r="D6049" s="646">
        <v>199</v>
      </c>
      <c r="F6049" s="654" t="str">
        <f>IF(M6049="R",VLOOKUP(D6049,'Routes and Directions'!$A$2:$D$283,3,FALSE),VLOOKUP(D6049,'Routes and Directions'!$A$2:$D$283,4,FALSE))</f>
        <v>SB</v>
      </c>
      <c r="H6049" s="646">
        <v>19.745999999999999</v>
      </c>
      <c r="I6049" s="646">
        <v>19.791</v>
      </c>
      <c r="K6049" s="646">
        <v>19.582999999999998</v>
      </c>
      <c r="L6049" s="646">
        <v>19.628</v>
      </c>
      <c r="M6049" s="646" t="s">
        <v>121</v>
      </c>
      <c r="N6049" s="657" t="s">
        <v>115</v>
      </c>
      <c r="O6049" s="646" t="s">
        <v>713</v>
      </c>
    </row>
    <row r="6050" spans="1:15">
      <c r="A6050" s="647">
        <v>6049</v>
      </c>
      <c r="B6050" s="647">
        <v>5100</v>
      </c>
      <c r="C6050" s="646" t="s">
        <v>173</v>
      </c>
      <c r="D6050" s="646">
        <v>199</v>
      </c>
      <c r="F6050" s="654" t="str">
        <f>IF(M6050="R",VLOOKUP(D6050,'Routes and Directions'!$A$2:$D$283,3,FALSE),VLOOKUP(D6050,'Routes and Directions'!$A$2:$D$283,4,FALSE))</f>
        <v>SB</v>
      </c>
      <c r="H6050" s="646">
        <v>19.791</v>
      </c>
      <c r="I6050" s="646">
        <v>19.923999999999999</v>
      </c>
      <c r="K6050" s="646">
        <v>19.628</v>
      </c>
      <c r="L6050" s="646">
        <v>19.760999999999999</v>
      </c>
      <c r="M6050" s="646" t="s">
        <v>121</v>
      </c>
      <c r="N6050" s="657" t="s">
        <v>123</v>
      </c>
      <c r="O6050" s="646" t="s">
        <v>713</v>
      </c>
    </row>
    <row r="6051" spans="1:15">
      <c r="A6051" s="647">
        <v>6050</v>
      </c>
      <c r="B6051" s="647">
        <v>5100</v>
      </c>
      <c r="C6051" s="646" t="s">
        <v>173</v>
      </c>
      <c r="D6051" s="646">
        <v>199</v>
      </c>
      <c r="F6051" s="654" t="str">
        <f>IF(M6051="R",VLOOKUP(D6051,'Routes and Directions'!$A$2:$D$283,3,FALSE),VLOOKUP(D6051,'Routes and Directions'!$A$2:$D$283,4,FALSE))</f>
        <v>SB</v>
      </c>
      <c r="H6051" s="646">
        <v>19.923999999999999</v>
      </c>
      <c r="I6051" s="646">
        <v>21.835999999999999</v>
      </c>
      <c r="K6051" s="646">
        <v>19.760999999999999</v>
      </c>
      <c r="L6051" s="646">
        <v>21.672999999999998</v>
      </c>
      <c r="M6051" s="646" t="s">
        <v>121</v>
      </c>
      <c r="N6051" s="657" t="s">
        <v>115</v>
      </c>
      <c r="O6051" s="646" t="s">
        <v>713</v>
      </c>
    </row>
    <row r="6052" spans="1:15">
      <c r="A6052" s="647">
        <v>6051</v>
      </c>
      <c r="B6052" s="647">
        <v>6100</v>
      </c>
      <c r="C6052" s="646" t="s">
        <v>173</v>
      </c>
      <c r="D6052" s="646">
        <v>199</v>
      </c>
      <c r="F6052" s="654" t="str">
        <f>IF(M6052="R",VLOOKUP(D6052,'Routes and Directions'!$A$2:$D$283,3,FALSE),VLOOKUP(D6052,'Routes and Directions'!$A$2:$D$283,4,FALSE))</f>
        <v>SB</v>
      </c>
      <c r="G6052" s="646" t="s">
        <v>118</v>
      </c>
      <c r="H6052" s="646">
        <v>21.835999999999999</v>
      </c>
      <c r="I6052" s="646">
        <v>22.13</v>
      </c>
      <c r="K6052" s="646">
        <v>21.672999999999998</v>
      </c>
      <c r="L6052" s="646">
        <v>21.966999999999999</v>
      </c>
      <c r="M6052" s="646" t="s">
        <v>121</v>
      </c>
      <c r="N6052" s="657" t="s">
        <v>115</v>
      </c>
      <c r="O6052" s="646" t="s">
        <v>713</v>
      </c>
    </row>
    <row r="6053" spans="1:15">
      <c r="A6053" s="647">
        <v>6052</v>
      </c>
      <c r="B6053" s="647">
        <v>6400</v>
      </c>
      <c r="C6053" s="646" t="s">
        <v>173</v>
      </c>
      <c r="D6053" s="646">
        <v>199</v>
      </c>
      <c r="F6053" s="654" t="str">
        <f>IF(M6053="R",VLOOKUP(D6053,'Routes and Directions'!$A$2:$D$283,3,FALSE),VLOOKUP(D6053,'Routes and Directions'!$A$2:$D$283,4,FALSE))</f>
        <v>SB</v>
      </c>
      <c r="H6053" s="646">
        <v>22.155000000000001</v>
      </c>
      <c r="I6053" s="646">
        <v>24.75</v>
      </c>
      <c r="K6053" s="646">
        <v>21.966999999999999</v>
      </c>
      <c r="L6053" s="646">
        <v>24.562000000000001</v>
      </c>
      <c r="M6053" s="646" t="s">
        <v>121</v>
      </c>
      <c r="N6053" s="657" t="s">
        <v>115</v>
      </c>
      <c r="O6053" s="646" t="s">
        <v>713</v>
      </c>
    </row>
    <row r="6054" spans="1:15">
      <c r="A6054" s="647">
        <v>6053</v>
      </c>
      <c r="B6054" s="647">
        <v>7382</v>
      </c>
      <c r="C6054" s="646" t="s">
        <v>173</v>
      </c>
      <c r="D6054" s="646">
        <v>199</v>
      </c>
      <c r="F6054" s="654" t="str">
        <f>IF(M6054="R",VLOOKUP(D6054,'Routes and Directions'!$A$2:$D$283,3,FALSE),VLOOKUP(D6054,'Routes and Directions'!$A$2:$D$283,4,FALSE))</f>
        <v>SB</v>
      </c>
      <c r="G6054" s="646" t="s">
        <v>118</v>
      </c>
      <c r="H6054" s="646">
        <v>24.75</v>
      </c>
      <c r="I6054" s="646">
        <v>25.013999999999999</v>
      </c>
      <c r="K6054" s="646">
        <v>24.562000000000001</v>
      </c>
      <c r="L6054" s="646">
        <v>24.826000000000001</v>
      </c>
      <c r="M6054" s="646" t="s">
        <v>121</v>
      </c>
      <c r="N6054" s="657" t="s">
        <v>115</v>
      </c>
      <c r="O6054" s="646" t="s">
        <v>713</v>
      </c>
    </row>
    <row r="6055" spans="1:15">
      <c r="A6055" s="647">
        <v>6054</v>
      </c>
      <c r="B6055" s="647">
        <v>7482</v>
      </c>
      <c r="C6055" s="646" t="s">
        <v>173</v>
      </c>
      <c r="D6055" s="646">
        <v>199</v>
      </c>
      <c r="F6055" s="654" t="str">
        <f>IF(M6055="R",VLOOKUP(D6055,'Routes and Directions'!$A$2:$D$283,3,FALSE),VLOOKUP(D6055,'Routes and Directions'!$A$2:$D$283,4,FALSE))</f>
        <v>SB</v>
      </c>
      <c r="H6055" s="646">
        <v>25.013999999999999</v>
      </c>
      <c r="I6055" s="646">
        <v>25.666</v>
      </c>
      <c r="K6055" s="646">
        <v>24.826000000000001</v>
      </c>
      <c r="L6055" s="646">
        <v>25.478000000000002</v>
      </c>
      <c r="M6055" s="646" t="s">
        <v>121</v>
      </c>
      <c r="N6055" s="657" t="s">
        <v>115</v>
      </c>
      <c r="O6055" s="646" t="s">
        <v>713</v>
      </c>
    </row>
    <row r="6056" spans="1:15">
      <c r="A6056" s="647">
        <v>6055</v>
      </c>
      <c r="B6056" s="647">
        <v>7620</v>
      </c>
      <c r="C6056" s="646" t="s">
        <v>173</v>
      </c>
      <c r="D6056" s="646">
        <v>199</v>
      </c>
      <c r="F6056" s="654" t="str">
        <f>IF(M6056="R",VLOOKUP(D6056,'Routes and Directions'!$A$2:$D$283,3,FALSE),VLOOKUP(D6056,'Routes and Directions'!$A$2:$D$283,4,FALSE))</f>
        <v>SB</v>
      </c>
      <c r="G6056" s="646" t="s">
        <v>118</v>
      </c>
      <c r="H6056" s="646">
        <v>25.666</v>
      </c>
      <c r="I6056" s="646">
        <v>26.151</v>
      </c>
      <c r="K6056" s="646">
        <v>25.478000000000002</v>
      </c>
      <c r="L6056" s="646">
        <v>25.963000000000001</v>
      </c>
      <c r="M6056" s="646" t="s">
        <v>121</v>
      </c>
      <c r="N6056" s="657" t="s">
        <v>115</v>
      </c>
      <c r="O6056" s="646" t="s">
        <v>713</v>
      </c>
    </row>
    <row r="6057" spans="1:15">
      <c r="A6057" s="647">
        <v>6056</v>
      </c>
      <c r="B6057" s="647">
        <v>7750</v>
      </c>
      <c r="C6057" s="646" t="s">
        <v>173</v>
      </c>
      <c r="D6057" s="646">
        <v>199</v>
      </c>
      <c r="F6057" s="654" t="str">
        <f>IF(M6057="R",VLOOKUP(D6057,'Routes and Directions'!$A$2:$D$283,3,FALSE),VLOOKUP(D6057,'Routes and Directions'!$A$2:$D$283,4,FALSE))</f>
        <v>SB</v>
      </c>
      <c r="H6057" s="646">
        <v>26.17</v>
      </c>
      <c r="I6057" s="646">
        <v>28.149000000000001</v>
      </c>
      <c r="K6057" s="646">
        <v>25.963000000000001</v>
      </c>
      <c r="L6057" s="646">
        <v>27.942</v>
      </c>
      <c r="M6057" s="646" t="s">
        <v>121</v>
      </c>
      <c r="N6057" s="657" t="s">
        <v>115</v>
      </c>
      <c r="O6057" s="646" t="s">
        <v>713</v>
      </c>
    </row>
    <row r="6058" spans="1:15">
      <c r="A6058" s="647">
        <v>6057</v>
      </c>
      <c r="B6058" s="647">
        <v>8330</v>
      </c>
      <c r="C6058" s="646" t="s">
        <v>173</v>
      </c>
      <c r="D6058" s="646">
        <v>199</v>
      </c>
      <c r="F6058" s="654" t="str">
        <f>IF(M6058="R",VLOOKUP(D6058,'Routes and Directions'!$A$2:$D$283,3,FALSE),VLOOKUP(D6058,'Routes and Directions'!$A$2:$D$283,4,FALSE))</f>
        <v>SB</v>
      </c>
      <c r="G6058" s="646" t="s">
        <v>118</v>
      </c>
      <c r="H6058" s="646">
        <v>28.149000000000001</v>
      </c>
      <c r="I6058" s="646">
        <v>28.658999999999999</v>
      </c>
      <c r="K6058" s="646">
        <v>27.942</v>
      </c>
      <c r="L6058" s="646">
        <v>28.452000000000002</v>
      </c>
      <c r="M6058" s="646" t="s">
        <v>121</v>
      </c>
      <c r="N6058" s="657" t="s">
        <v>115</v>
      </c>
      <c r="O6058" s="646" t="s">
        <v>713</v>
      </c>
    </row>
    <row r="6059" spans="1:15">
      <c r="A6059" s="647">
        <v>6058</v>
      </c>
      <c r="B6059" s="647">
        <v>8330</v>
      </c>
      <c r="C6059" s="646" t="s">
        <v>173</v>
      </c>
      <c r="D6059" s="646">
        <v>199</v>
      </c>
      <c r="F6059" s="654" t="str">
        <f>IF(M6059="R",VLOOKUP(D6059,'Routes and Directions'!$A$2:$D$283,3,FALSE),VLOOKUP(D6059,'Routes and Directions'!$A$2:$D$283,4,FALSE))</f>
        <v>SB</v>
      </c>
      <c r="G6059" s="646" t="s">
        <v>118</v>
      </c>
      <c r="H6059" s="646">
        <v>28.658999999999999</v>
      </c>
      <c r="I6059" s="646">
        <v>29.712</v>
      </c>
      <c r="K6059" s="646">
        <v>28.452000000000002</v>
      </c>
      <c r="L6059" s="646">
        <v>29.504999999999999</v>
      </c>
      <c r="M6059" s="646" t="s">
        <v>121</v>
      </c>
      <c r="N6059" s="657" t="s">
        <v>123</v>
      </c>
      <c r="O6059" s="646" t="s">
        <v>713</v>
      </c>
    </row>
    <row r="6060" spans="1:15">
      <c r="A6060" s="647">
        <v>6059</v>
      </c>
      <c r="B6060" s="647">
        <v>8330</v>
      </c>
      <c r="C6060" s="646" t="s">
        <v>173</v>
      </c>
      <c r="D6060" s="646">
        <v>199</v>
      </c>
      <c r="F6060" s="654" t="str">
        <f>IF(M6060="R",VLOOKUP(D6060,'Routes and Directions'!$A$2:$D$283,3,FALSE),VLOOKUP(D6060,'Routes and Directions'!$A$2:$D$283,4,FALSE))</f>
        <v>SB</v>
      </c>
      <c r="G6060" s="646" t="s">
        <v>118</v>
      </c>
      <c r="H6060" s="646">
        <v>29.712</v>
      </c>
      <c r="I6060" s="646">
        <v>30.707000000000001</v>
      </c>
      <c r="K6060" s="646">
        <v>29.504999999999999</v>
      </c>
      <c r="L6060" s="646">
        <v>30.5</v>
      </c>
      <c r="M6060" s="646" t="s">
        <v>121</v>
      </c>
      <c r="N6060" s="657" t="s">
        <v>115</v>
      </c>
      <c r="O6060" s="646" t="s">
        <v>713</v>
      </c>
    </row>
    <row r="6061" spans="1:15">
      <c r="A6061" s="647">
        <v>6060</v>
      </c>
      <c r="B6061" s="647">
        <v>9100</v>
      </c>
      <c r="C6061" s="646" t="s">
        <v>173</v>
      </c>
      <c r="D6061" s="646">
        <v>199</v>
      </c>
      <c r="F6061" s="654" t="str">
        <f>IF(M6061="R",VLOOKUP(D6061,'Routes and Directions'!$A$2:$D$283,3,FALSE),VLOOKUP(D6061,'Routes and Directions'!$A$2:$D$283,4,FALSE))</f>
        <v>SB</v>
      </c>
      <c r="H6061" s="646">
        <v>30.739000000000001</v>
      </c>
      <c r="I6061" s="646">
        <v>36.408000000000001</v>
      </c>
      <c r="K6061" s="646">
        <v>30.5</v>
      </c>
      <c r="L6061" s="646">
        <v>36.168999999999997</v>
      </c>
      <c r="M6061" s="646" t="s">
        <v>121</v>
      </c>
      <c r="N6061" s="657" t="s">
        <v>115</v>
      </c>
      <c r="O6061" s="646" t="s">
        <v>713</v>
      </c>
    </row>
    <row r="6062" spans="1:15">
      <c r="A6062" s="647">
        <v>6061</v>
      </c>
      <c r="B6062" s="647">
        <v>100</v>
      </c>
      <c r="C6062" s="646" t="s">
        <v>162</v>
      </c>
      <c r="D6062" s="646">
        <v>200</v>
      </c>
      <c r="F6062" s="654" t="str">
        <f>IF(M6062="R",VLOOKUP(D6062,'Routes and Directions'!$A$2:$D$283,3,FALSE),VLOOKUP(D6062,'Routes and Directions'!$A$2:$D$283,4,FALSE))</f>
        <v>EB</v>
      </c>
      <c r="G6062" s="646" t="s">
        <v>118</v>
      </c>
      <c r="H6062" s="646">
        <v>0</v>
      </c>
      <c r="I6062" s="646">
        <v>0.44800000000000001</v>
      </c>
      <c r="K6062" s="646">
        <v>0</v>
      </c>
      <c r="L6062" s="646">
        <v>0.44800000000000001</v>
      </c>
      <c r="M6062" s="646" t="s">
        <v>118</v>
      </c>
      <c r="N6062" s="657" t="s">
        <v>115</v>
      </c>
      <c r="O6062" s="646" t="s">
        <v>714</v>
      </c>
    </row>
    <row r="6063" spans="1:15">
      <c r="A6063" s="647">
        <v>6062</v>
      </c>
      <c r="B6063" s="647">
        <v>500</v>
      </c>
      <c r="C6063" s="646" t="s">
        <v>162</v>
      </c>
      <c r="D6063" s="646">
        <v>200</v>
      </c>
      <c r="F6063" s="654" t="str">
        <f>IF(M6063="R",VLOOKUP(D6063,'Routes and Directions'!$A$2:$D$283,3,FALSE),VLOOKUP(D6063,'Routes and Directions'!$A$2:$D$283,4,FALSE))</f>
        <v>EB</v>
      </c>
      <c r="H6063" s="646">
        <v>0.44800000000000001</v>
      </c>
      <c r="I6063" s="646">
        <v>2.4449999999999998</v>
      </c>
      <c r="K6063" s="646">
        <v>0.44800000000000001</v>
      </c>
      <c r="L6063" s="646">
        <v>2.4449999999999998</v>
      </c>
      <c r="M6063" s="646" t="s">
        <v>118</v>
      </c>
      <c r="N6063" s="657" t="s">
        <v>115</v>
      </c>
      <c r="O6063" s="646" t="s">
        <v>714</v>
      </c>
    </row>
    <row r="6064" spans="1:15">
      <c r="A6064" s="647">
        <v>6063</v>
      </c>
      <c r="B6064" s="647">
        <v>1300</v>
      </c>
      <c r="C6064" s="646" t="s">
        <v>162</v>
      </c>
      <c r="D6064" s="646">
        <v>200</v>
      </c>
      <c r="F6064" s="654" t="str">
        <f>IF(M6064="R",VLOOKUP(D6064,'Routes and Directions'!$A$2:$D$283,3,FALSE),VLOOKUP(D6064,'Routes and Directions'!$A$2:$D$283,4,FALSE))</f>
        <v>EB</v>
      </c>
      <c r="G6064" s="646" t="s">
        <v>118</v>
      </c>
      <c r="H6064" s="646">
        <v>2.4449999999999998</v>
      </c>
      <c r="I6064" s="646">
        <v>2.681</v>
      </c>
      <c r="K6064" s="646">
        <v>2.4449999999999998</v>
      </c>
      <c r="L6064" s="646">
        <v>2.681</v>
      </c>
      <c r="M6064" s="646" t="s">
        <v>118</v>
      </c>
      <c r="N6064" s="657" t="s">
        <v>115</v>
      </c>
      <c r="O6064" s="646" t="s">
        <v>714</v>
      </c>
    </row>
    <row r="6065" spans="1:15">
      <c r="A6065" s="647">
        <v>6064</v>
      </c>
      <c r="B6065" s="647">
        <v>100</v>
      </c>
      <c r="C6065" s="646" t="s">
        <v>162</v>
      </c>
      <c r="D6065" s="646">
        <v>200</v>
      </c>
      <c r="F6065" s="654" t="str">
        <f>IF(M6065="R",VLOOKUP(D6065,'Routes and Directions'!$A$2:$D$283,3,FALSE),VLOOKUP(D6065,'Routes and Directions'!$A$2:$D$283,4,FALSE))</f>
        <v>WB</v>
      </c>
      <c r="G6065" s="646" t="s">
        <v>118</v>
      </c>
      <c r="H6065" s="646">
        <v>0</v>
      </c>
      <c r="I6065" s="646">
        <v>0.44800000000000001</v>
      </c>
      <c r="K6065" s="646">
        <v>0</v>
      </c>
      <c r="L6065" s="646">
        <v>0.44800000000000001</v>
      </c>
      <c r="M6065" s="646" t="s">
        <v>121</v>
      </c>
      <c r="N6065" s="657" t="s">
        <v>115</v>
      </c>
      <c r="O6065" s="646" t="s">
        <v>715</v>
      </c>
    </row>
    <row r="6066" spans="1:15">
      <c r="A6066" s="647">
        <v>6065</v>
      </c>
      <c r="B6066" s="647">
        <v>500</v>
      </c>
      <c r="C6066" s="646" t="s">
        <v>162</v>
      </c>
      <c r="D6066" s="646">
        <v>200</v>
      </c>
      <c r="F6066" s="654" t="str">
        <f>IF(M6066="R",VLOOKUP(D6066,'Routes and Directions'!$A$2:$D$283,3,FALSE),VLOOKUP(D6066,'Routes and Directions'!$A$2:$D$283,4,FALSE))</f>
        <v>WB</v>
      </c>
      <c r="H6066" s="646">
        <v>0.44800000000000001</v>
      </c>
      <c r="I6066" s="646">
        <v>2.4449999999999998</v>
      </c>
      <c r="K6066" s="646">
        <v>0.44800000000000001</v>
      </c>
      <c r="L6066" s="646">
        <v>2.4449999999999998</v>
      </c>
      <c r="M6066" s="646" t="s">
        <v>121</v>
      </c>
      <c r="N6066" s="657" t="s">
        <v>115</v>
      </c>
      <c r="O6066" s="646" t="s">
        <v>715</v>
      </c>
    </row>
    <row r="6067" spans="1:15">
      <c r="A6067" s="647">
        <v>6066</v>
      </c>
      <c r="B6067" s="647">
        <v>1300</v>
      </c>
      <c r="C6067" s="646" t="s">
        <v>162</v>
      </c>
      <c r="D6067" s="646">
        <v>200</v>
      </c>
      <c r="F6067" s="654" t="str">
        <f>IF(M6067="R",VLOOKUP(D6067,'Routes and Directions'!$A$2:$D$283,3,FALSE),VLOOKUP(D6067,'Routes and Directions'!$A$2:$D$283,4,FALSE))</f>
        <v>WB</v>
      </c>
      <c r="G6067" s="646" t="s">
        <v>118</v>
      </c>
      <c r="H6067" s="646">
        <v>2.4449999999999998</v>
      </c>
      <c r="I6067" s="646">
        <v>2.681</v>
      </c>
      <c r="K6067" s="646">
        <v>2.4449999999999998</v>
      </c>
      <c r="L6067" s="646">
        <v>2.681</v>
      </c>
      <c r="M6067" s="646" t="s">
        <v>121</v>
      </c>
      <c r="N6067" s="657" t="s">
        <v>115</v>
      </c>
      <c r="O6067" s="646" t="s">
        <v>715</v>
      </c>
    </row>
    <row r="6068" spans="1:15">
      <c r="A6068" s="647">
        <v>6067</v>
      </c>
      <c r="B6068" s="647">
        <v>100</v>
      </c>
      <c r="C6068" s="646" t="s">
        <v>197</v>
      </c>
      <c r="D6068" s="646">
        <v>201</v>
      </c>
      <c r="F6068" s="654" t="str">
        <f>IF(M6068="R",VLOOKUP(D6068,'Routes and Directions'!$A$2:$D$283,3,FALSE),VLOOKUP(D6068,'Routes and Directions'!$A$2:$D$283,4,FALSE))</f>
        <v>EB</v>
      </c>
      <c r="H6068" s="646">
        <v>0</v>
      </c>
      <c r="I6068" s="646">
        <v>1.343</v>
      </c>
      <c r="K6068" s="646">
        <v>0</v>
      </c>
      <c r="L6068" s="646">
        <v>1.343</v>
      </c>
      <c r="M6068" s="646" t="s">
        <v>118</v>
      </c>
      <c r="N6068" s="657" t="s">
        <v>115</v>
      </c>
      <c r="O6068" s="646" t="s">
        <v>716</v>
      </c>
    </row>
    <row r="6069" spans="1:15">
      <c r="A6069" s="647">
        <v>6068</v>
      </c>
      <c r="B6069" s="647">
        <v>2400</v>
      </c>
      <c r="C6069" s="646" t="s">
        <v>202</v>
      </c>
      <c r="D6069" s="646">
        <v>201</v>
      </c>
      <c r="F6069" s="654" t="str">
        <f>IF(M6069="R",VLOOKUP(D6069,'Routes and Directions'!$A$2:$D$283,3,FALSE),VLOOKUP(D6069,'Routes and Directions'!$A$2:$D$283,4,FALSE))</f>
        <v>EB</v>
      </c>
      <c r="H6069" s="646">
        <v>0</v>
      </c>
      <c r="I6069" s="646">
        <v>1.4119999999999999</v>
      </c>
      <c r="K6069" s="646">
        <v>1.343</v>
      </c>
      <c r="L6069" s="646">
        <v>2.7549999999999999</v>
      </c>
      <c r="M6069" s="646" t="s">
        <v>118</v>
      </c>
      <c r="N6069" s="657" t="s">
        <v>115</v>
      </c>
      <c r="O6069" s="646" t="s">
        <v>716</v>
      </c>
    </row>
    <row r="6070" spans="1:15">
      <c r="A6070" s="647">
        <v>6069</v>
      </c>
      <c r="B6070" s="647">
        <v>2500</v>
      </c>
      <c r="C6070" s="646" t="s">
        <v>202</v>
      </c>
      <c r="D6070" s="646">
        <v>201</v>
      </c>
      <c r="F6070" s="654" t="str">
        <f>IF(M6070="R",VLOOKUP(D6070,'Routes and Directions'!$A$2:$D$283,3,FALSE),VLOOKUP(D6070,'Routes and Directions'!$A$2:$D$283,4,FALSE))</f>
        <v>EB</v>
      </c>
      <c r="G6070" s="646" t="s">
        <v>118</v>
      </c>
      <c r="H6070" s="646">
        <v>1.4119999999999999</v>
      </c>
      <c r="I6070" s="646">
        <v>2.3090000000000002</v>
      </c>
      <c r="K6070" s="646">
        <v>2.7549999999999999</v>
      </c>
      <c r="L6070" s="646">
        <v>3.6520000000000001</v>
      </c>
      <c r="M6070" s="646" t="s">
        <v>118</v>
      </c>
      <c r="N6070" s="657" t="s">
        <v>115</v>
      </c>
      <c r="O6070" s="646" t="s">
        <v>716</v>
      </c>
    </row>
    <row r="6071" spans="1:15">
      <c r="A6071" s="647">
        <v>6070</v>
      </c>
      <c r="B6071" s="647">
        <v>3100</v>
      </c>
      <c r="C6071" s="646" t="s">
        <v>202</v>
      </c>
      <c r="D6071" s="646">
        <v>201</v>
      </c>
      <c r="F6071" s="654" t="str">
        <f>IF(M6071="R",VLOOKUP(D6071,'Routes and Directions'!$A$2:$D$283,3,FALSE),VLOOKUP(D6071,'Routes and Directions'!$A$2:$D$283,4,FALSE))</f>
        <v>EB</v>
      </c>
      <c r="H6071" s="646">
        <v>2.3090000000000002</v>
      </c>
      <c r="I6071" s="646">
        <v>13.97</v>
      </c>
      <c r="K6071" s="646">
        <v>3.6520000000000001</v>
      </c>
      <c r="L6071" s="646">
        <v>15.313000000000001</v>
      </c>
      <c r="M6071" s="646" t="s">
        <v>118</v>
      </c>
      <c r="N6071" s="657" t="s">
        <v>115</v>
      </c>
      <c r="O6071" s="646" t="s">
        <v>716</v>
      </c>
    </row>
    <row r="6072" spans="1:15">
      <c r="A6072" s="647">
        <v>6071</v>
      </c>
      <c r="B6072" s="647">
        <v>4750</v>
      </c>
      <c r="C6072" s="646" t="s">
        <v>202</v>
      </c>
      <c r="D6072" s="646">
        <v>201</v>
      </c>
      <c r="F6072" s="654" t="str">
        <f>IF(M6072="R",VLOOKUP(D6072,'Routes and Directions'!$A$2:$D$283,3,FALSE),VLOOKUP(D6072,'Routes and Directions'!$A$2:$D$283,4,FALSE))</f>
        <v>EB</v>
      </c>
      <c r="G6072" s="646" t="s">
        <v>121</v>
      </c>
      <c r="H6072" s="646">
        <v>13.98</v>
      </c>
      <c r="I6072" s="646">
        <v>14.012</v>
      </c>
      <c r="K6072" s="646">
        <v>15.313000000000001</v>
      </c>
      <c r="L6072" s="646">
        <v>15.345000000000001</v>
      </c>
      <c r="M6072" s="646" t="s">
        <v>118</v>
      </c>
      <c r="N6072" s="657" t="s">
        <v>115</v>
      </c>
      <c r="O6072" s="646" t="s">
        <v>716</v>
      </c>
    </row>
    <row r="6073" spans="1:15">
      <c r="A6073" s="647">
        <v>6072</v>
      </c>
      <c r="B6073" s="647">
        <v>4800</v>
      </c>
      <c r="C6073" s="646" t="s">
        <v>202</v>
      </c>
      <c r="D6073" s="646">
        <v>201</v>
      </c>
      <c r="F6073" s="654" t="str">
        <f>IF(M6073="R",VLOOKUP(D6073,'Routes and Directions'!$A$2:$D$283,3,FALSE),VLOOKUP(D6073,'Routes and Directions'!$A$2:$D$283,4,FALSE))</f>
        <v>EB</v>
      </c>
      <c r="H6073" s="646">
        <v>13.98</v>
      </c>
      <c r="I6073" s="646">
        <v>23.957000000000001</v>
      </c>
      <c r="K6073" s="646">
        <v>15.345000000000001</v>
      </c>
      <c r="L6073" s="646">
        <v>25.321999999999999</v>
      </c>
      <c r="M6073" s="646" t="s">
        <v>118</v>
      </c>
      <c r="N6073" s="657" t="s">
        <v>115</v>
      </c>
      <c r="O6073" s="646" t="s">
        <v>716</v>
      </c>
    </row>
    <row r="6074" spans="1:15">
      <c r="A6074" s="647">
        <v>6073</v>
      </c>
      <c r="B6074" s="647">
        <v>100</v>
      </c>
      <c r="C6074" s="646" t="s">
        <v>197</v>
      </c>
      <c r="D6074" s="646">
        <v>201</v>
      </c>
      <c r="F6074" s="654" t="str">
        <f>IF(M6074="R",VLOOKUP(D6074,'Routes and Directions'!$A$2:$D$283,3,FALSE),VLOOKUP(D6074,'Routes and Directions'!$A$2:$D$283,4,FALSE))</f>
        <v>WB</v>
      </c>
      <c r="H6074" s="646">
        <v>0</v>
      </c>
      <c r="I6074" s="646">
        <v>1.343</v>
      </c>
      <c r="K6074" s="646">
        <v>0</v>
      </c>
      <c r="L6074" s="646">
        <v>1.343</v>
      </c>
      <c r="M6074" s="646" t="s">
        <v>121</v>
      </c>
      <c r="N6074" s="657" t="s">
        <v>115</v>
      </c>
      <c r="O6074" s="646" t="s">
        <v>717</v>
      </c>
    </row>
    <row r="6075" spans="1:15">
      <c r="A6075" s="647">
        <v>6074</v>
      </c>
      <c r="B6075" s="647">
        <v>2400</v>
      </c>
      <c r="C6075" s="646" t="s">
        <v>202</v>
      </c>
      <c r="D6075" s="646">
        <v>201</v>
      </c>
      <c r="F6075" s="654" t="str">
        <f>IF(M6075="R",VLOOKUP(D6075,'Routes and Directions'!$A$2:$D$283,3,FALSE),VLOOKUP(D6075,'Routes and Directions'!$A$2:$D$283,4,FALSE))</f>
        <v>WB</v>
      </c>
      <c r="H6075" s="646">
        <v>0</v>
      </c>
      <c r="I6075" s="646">
        <v>1.4119999999999999</v>
      </c>
      <c r="K6075" s="646">
        <v>1.343</v>
      </c>
      <c r="L6075" s="646">
        <v>2.7549999999999999</v>
      </c>
      <c r="M6075" s="646" t="s">
        <v>121</v>
      </c>
      <c r="N6075" s="657" t="s">
        <v>115</v>
      </c>
      <c r="O6075" s="646" t="s">
        <v>717</v>
      </c>
    </row>
    <row r="6076" spans="1:15">
      <c r="A6076" s="647">
        <v>6075</v>
      </c>
      <c r="B6076" s="647">
        <v>2500</v>
      </c>
      <c r="C6076" s="646" t="s">
        <v>202</v>
      </c>
      <c r="D6076" s="646">
        <v>201</v>
      </c>
      <c r="F6076" s="654" t="str">
        <f>IF(M6076="R",VLOOKUP(D6076,'Routes and Directions'!$A$2:$D$283,3,FALSE),VLOOKUP(D6076,'Routes and Directions'!$A$2:$D$283,4,FALSE))</f>
        <v>WB</v>
      </c>
      <c r="G6076" s="646" t="s">
        <v>118</v>
      </c>
      <c r="H6076" s="646">
        <v>1.4119999999999999</v>
      </c>
      <c r="I6076" s="646">
        <v>2.3090000000000002</v>
      </c>
      <c r="K6076" s="646">
        <v>2.7549999999999999</v>
      </c>
      <c r="L6076" s="646">
        <v>3.6520000000000001</v>
      </c>
      <c r="M6076" s="646" t="s">
        <v>121</v>
      </c>
      <c r="N6076" s="657" t="s">
        <v>115</v>
      </c>
      <c r="O6076" s="646" t="s">
        <v>717</v>
      </c>
    </row>
    <row r="6077" spans="1:15">
      <c r="A6077" s="647">
        <v>6076</v>
      </c>
      <c r="B6077" s="647">
        <v>3100</v>
      </c>
      <c r="C6077" s="646" t="s">
        <v>202</v>
      </c>
      <c r="D6077" s="646">
        <v>201</v>
      </c>
      <c r="F6077" s="654" t="str">
        <f>IF(M6077="R",VLOOKUP(D6077,'Routes and Directions'!$A$2:$D$283,3,FALSE),VLOOKUP(D6077,'Routes and Directions'!$A$2:$D$283,4,FALSE))</f>
        <v>WB</v>
      </c>
      <c r="H6077" s="646">
        <v>2.3090000000000002</v>
      </c>
      <c r="I6077" s="646">
        <v>13.97</v>
      </c>
      <c r="K6077" s="646">
        <v>3.6520000000000001</v>
      </c>
      <c r="L6077" s="646">
        <v>15.313000000000001</v>
      </c>
      <c r="M6077" s="646" t="s">
        <v>121</v>
      </c>
      <c r="N6077" s="657" t="s">
        <v>115</v>
      </c>
      <c r="O6077" s="646" t="s">
        <v>717</v>
      </c>
    </row>
    <row r="6078" spans="1:15">
      <c r="A6078" s="647">
        <v>6077</v>
      </c>
      <c r="B6078" s="647">
        <v>4750</v>
      </c>
      <c r="C6078" s="646" t="s">
        <v>202</v>
      </c>
      <c r="D6078" s="646">
        <v>201</v>
      </c>
      <c r="F6078" s="654" t="str">
        <f>IF(M6078="R",VLOOKUP(D6078,'Routes and Directions'!$A$2:$D$283,3,FALSE),VLOOKUP(D6078,'Routes and Directions'!$A$2:$D$283,4,FALSE))</f>
        <v>WB</v>
      </c>
      <c r="G6078" s="646" t="s">
        <v>121</v>
      </c>
      <c r="H6078" s="646">
        <v>13.98</v>
      </c>
      <c r="I6078" s="646">
        <v>14.012</v>
      </c>
      <c r="K6078" s="646">
        <v>15.313000000000001</v>
      </c>
      <c r="L6078" s="646">
        <v>15.345000000000001</v>
      </c>
      <c r="M6078" s="646" t="s">
        <v>121</v>
      </c>
      <c r="N6078" s="657" t="s">
        <v>115</v>
      </c>
      <c r="O6078" s="646" t="s">
        <v>717</v>
      </c>
    </row>
    <row r="6079" spans="1:15">
      <c r="A6079" s="647">
        <v>6078</v>
      </c>
      <c r="B6079" s="647">
        <v>4800</v>
      </c>
      <c r="C6079" s="646" t="s">
        <v>202</v>
      </c>
      <c r="D6079" s="646">
        <v>201</v>
      </c>
      <c r="F6079" s="654" t="str">
        <f>IF(M6079="R",VLOOKUP(D6079,'Routes and Directions'!$A$2:$D$283,3,FALSE),VLOOKUP(D6079,'Routes and Directions'!$A$2:$D$283,4,FALSE))</f>
        <v>WB</v>
      </c>
      <c r="H6079" s="646">
        <v>13.98</v>
      </c>
      <c r="I6079" s="646">
        <v>23.957000000000001</v>
      </c>
      <c r="K6079" s="646">
        <v>15.345000000000001</v>
      </c>
      <c r="L6079" s="646">
        <v>25.321999999999999</v>
      </c>
      <c r="M6079" s="646" t="s">
        <v>121</v>
      </c>
      <c r="N6079" s="657" t="s">
        <v>115</v>
      </c>
      <c r="O6079" s="646" t="s">
        <v>717</v>
      </c>
    </row>
    <row r="6080" spans="1:15">
      <c r="A6080" s="647">
        <v>6079</v>
      </c>
      <c r="B6080" s="647">
        <v>100</v>
      </c>
      <c r="C6080" s="646" t="s">
        <v>198</v>
      </c>
      <c r="D6080" s="646">
        <v>202</v>
      </c>
      <c r="F6080" s="654" t="str">
        <f>IF(M6080="R",VLOOKUP(D6080,'Routes and Directions'!$A$2:$D$283,3,FALSE),VLOOKUP(D6080,'Routes and Directions'!$A$2:$D$283,4,FALSE))</f>
        <v>EB</v>
      </c>
      <c r="G6080" s="646" t="s">
        <v>118</v>
      </c>
      <c r="H6080" s="646">
        <v>1.476</v>
      </c>
      <c r="I6080" s="646">
        <v>7.4</v>
      </c>
      <c r="K6080" s="646">
        <v>0</v>
      </c>
      <c r="L6080" s="646">
        <v>5.9240000000000004</v>
      </c>
      <c r="M6080" s="646" t="s">
        <v>118</v>
      </c>
      <c r="N6080" s="657" t="s">
        <v>115</v>
      </c>
      <c r="O6080" s="646" t="s">
        <v>718</v>
      </c>
    </row>
    <row r="6081" spans="1:15">
      <c r="A6081" s="647">
        <v>6080</v>
      </c>
      <c r="B6081" s="647">
        <v>580</v>
      </c>
      <c r="C6081" s="646" t="s">
        <v>198</v>
      </c>
      <c r="D6081" s="646">
        <v>202</v>
      </c>
      <c r="F6081" s="654" t="str">
        <f>IF(M6081="R",VLOOKUP(D6081,'Routes and Directions'!$A$2:$D$283,3,FALSE),VLOOKUP(D6081,'Routes and Directions'!$A$2:$D$283,4,FALSE))</f>
        <v>EB</v>
      </c>
      <c r="H6081" s="646">
        <v>7.3</v>
      </c>
      <c r="I6081" s="646">
        <v>7.96</v>
      </c>
      <c r="K6081" s="646">
        <v>5.9240000000000004</v>
      </c>
      <c r="L6081" s="646">
        <v>6.5839999999999996</v>
      </c>
      <c r="M6081" s="646" t="s">
        <v>118</v>
      </c>
      <c r="N6081" s="657" t="s">
        <v>123</v>
      </c>
      <c r="O6081" s="646" t="s">
        <v>718</v>
      </c>
    </row>
    <row r="6082" spans="1:15">
      <c r="A6082" s="647">
        <v>6081</v>
      </c>
      <c r="B6082" s="647">
        <v>580</v>
      </c>
      <c r="C6082" s="646" t="s">
        <v>198</v>
      </c>
      <c r="D6082" s="646">
        <v>202</v>
      </c>
      <c r="F6082" s="654" t="str">
        <f>IF(M6082="R",VLOOKUP(D6082,'Routes and Directions'!$A$2:$D$283,3,FALSE),VLOOKUP(D6082,'Routes and Directions'!$A$2:$D$283,4,FALSE))</f>
        <v>EB</v>
      </c>
      <c r="H6082" s="646">
        <v>7.96</v>
      </c>
      <c r="I6082" s="646">
        <v>8.8699999999999992</v>
      </c>
      <c r="K6082" s="646">
        <v>6.5839999999999996</v>
      </c>
      <c r="L6082" s="646">
        <v>7.4939999999999998</v>
      </c>
      <c r="M6082" s="646" t="s">
        <v>118</v>
      </c>
      <c r="N6082" s="657" t="s">
        <v>115</v>
      </c>
      <c r="O6082" s="646" t="s">
        <v>718</v>
      </c>
    </row>
    <row r="6083" spans="1:15">
      <c r="A6083" s="647">
        <v>6082</v>
      </c>
      <c r="B6083" s="647">
        <v>600</v>
      </c>
      <c r="C6083" s="646" t="s">
        <v>198</v>
      </c>
      <c r="D6083" s="646">
        <v>202</v>
      </c>
      <c r="F6083" s="654" t="str">
        <f>IF(M6083="R",VLOOKUP(D6083,'Routes and Directions'!$A$2:$D$283,3,FALSE),VLOOKUP(D6083,'Routes and Directions'!$A$2:$D$283,4,FALSE))</f>
        <v>EB</v>
      </c>
      <c r="G6083" s="646" t="s">
        <v>118</v>
      </c>
      <c r="H6083" s="646">
        <v>8.8699999999999992</v>
      </c>
      <c r="I6083" s="646">
        <v>9.4380000000000006</v>
      </c>
      <c r="K6083" s="646">
        <v>7.4939999999999998</v>
      </c>
      <c r="L6083" s="646">
        <v>8.0619999999999994</v>
      </c>
      <c r="M6083" s="646" t="s">
        <v>118</v>
      </c>
      <c r="N6083" s="657" t="s">
        <v>123</v>
      </c>
      <c r="O6083" s="646" t="s">
        <v>718</v>
      </c>
    </row>
    <row r="6084" spans="1:15">
      <c r="A6084" s="647">
        <v>6083</v>
      </c>
      <c r="B6084" s="647">
        <v>650</v>
      </c>
      <c r="C6084" s="646" t="s">
        <v>198</v>
      </c>
      <c r="D6084" s="646">
        <v>202</v>
      </c>
      <c r="F6084" s="654" t="str">
        <f>IF(M6084="R",VLOOKUP(D6084,'Routes and Directions'!$A$2:$D$283,3,FALSE),VLOOKUP(D6084,'Routes and Directions'!$A$2:$D$283,4,FALSE))</f>
        <v>EB</v>
      </c>
      <c r="G6084" s="646" t="s">
        <v>118</v>
      </c>
      <c r="H6084" s="646">
        <v>9.4380000000000006</v>
      </c>
      <c r="I6084" s="646">
        <v>9.8889999999999993</v>
      </c>
      <c r="K6084" s="646">
        <v>8.0619999999999994</v>
      </c>
      <c r="L6084" s="646">
        <v>8.5129999999999999</v>
      </c>
      <c r="M6084" s="646" t="s">
        <v>118</v>
      </c>
      <c r="N6084" s="657" t="s">
        <v>115</v>
      </c>
      <c r="O6084" s="646" t="s">
        <v>718</v>
      </c>
    </row>
    <row r="6085" spans="1:15">
      <c r="A6085" s="647">
        <v>6084</v>
      </c>
      <c r="B6085" s="647">
        <v>700</v>
      </c>
      <c r="C6085" s="646" t="s">
        <v>198</v>
      </c>
      <c r="D6085" s="646">
        <v>202</v>
      </c>
      <c r="F6085" s="654" t="str">
        <f>IF(M6085="R",VLOOKUP(D6085,'Routes and Directions'!$A$2:$D$283,3,FALSE),VLOOKUP(D6085,'Routes and Directions'!$A$2:$D$283,4,FALSE))</f>
        <v>EB</v>
      </c>
      <c r="H6085" s="646">
        <v>11.82</v>
      </c>
      <c r="I6085" s="646">
        <v>12.093</v>
      </c>
      <c r="K6085" s="646">
        <v>8.5129999999999999</v>
      </c>
      <c r="L6085" s="646">
        <v>8.7859999999999996</v>
      </c>
      <c r="M6085" s="646" t="s">
        <v>118</v>
      </c>
      <c r="N6085" s="657" t="s">
        <v>115</v>
      </c>
      <c r="O6085" s="646" t="s">
        <v>718</v>
      </c>
    </row>
    <row r="6086" spans="1:15">
      <c r="A6086" s="647">
        <v>6085</v>
      </c>
      <c r="B6086" s="647">
        <v>100</v>
      </c>
      <c r="C6086" s="646" t="s">
        <v>198</v>
      </c>
      <c r="D6086" s="646">
        <v>202</v>
      </c>
      <c r="F6086" s="654" t="str">
        <f>IF(M6086="R",VLOOKUP(D6086,'Routes and Directions'!$A$2:$D$283,3,FALSE),VLOOKUP(D6086,'Routes and Directions'!$A$2:$D$283,4,FALSE))</f>
        <v>WB</v>
      </c>
      <c r="G6086" s="646" t="s">
        <v>118</v>
      </c>
      <c r="H6086" s="646">
        <v>1.476</v>
      </c>
      <c r="I6086" s="646">
        <v>7.4</v>
      </c>
      <c r="K6086" s="646">
        <v>0</v>
      </c>
      <c r="L6086" s="646">
        <v>5.9240000000000004</v>
      </c>
      <c r="M6086" s="646" t="s">
        <v>121</v>
      </c>
      <c r="N6086" s="657" t="s">
        <v>115</v>
      </c>
      <c r="O6086" s="646" t="s">
        <v>719</v>
      </c>
    </row>
    <row r="6087" spans="1:15">
      <c r="A6087" s="647">
        <v>6086</v>
      </c>
      <c r="B6087" s="647">
        <v>580</v>
      </c>
      <c r="C6087" s="646" t="s">
        <v>198</v>
      </c>
      <c r="D6087" s="646">
        <v>202</v>
      </c>
      <c r="F6087" s="654" t="str">
        <f>IF(M6087="R",VLOOKUP(D6087,'Routes and Directions'!$A$2:$D$283,3,FALSE),VLOOKUP(D6087,'Routes and Directions'!$A$2:$D$283,4,FALSE))</f>
        <v>WB</v>
      </c>
      <c r="H6087" s="646">
        <v>7.3</v>
      </c>
      <c r="I6087" s="646">
        <v>7.96</v>
      </c>
      <c r="K6087" s="646">
        <v>5.9240000000000004</v>
      </c>
      <c r="L6087" s="646">
        <v>6.5839999999999996</v>
      </c>
      <c r="M6087" s="646" t="s">
        <v>121</v>
      </c>
      <c r="N6087" s="657" t="s">
        <v>123</v>
      </c>
      <c r="O6087" s="646" t="s">
        <v>719</v>
      </c>
    </row>
    <row r="6088" spans="1:15">
      <c r="A6088" s="647">
        <v>6087</v>
      </c>
      <c r="B6088" s="647">
        <v>580</v>
      </c>
      <c r="C6088" s="646" t="s">
        <v>198</v>
      </c>
      <c r="D6088" s="646">
        <v>202</v>
      </c>
      <c r="F6088" s="654" t="str">
        <f>IF(M6088="R",VLOOKUP(D6088,'Routes and Directions'!$A$2:$D$283,3,FALSE),VLOOKUP(D6088,'Routes and Directions'!$A$2:$D$283,4,FALSE))</f>
        <v>WB</v>
      </c>
      <c r="H6088" s="646">
        <v>7.96</v>
      </c>
      <c r="I6088" s="646">
        <v>8.8699999999999992</v>
      </c>
      <c r="K6088" s="646">
        <v>6.5839999999999996</v>
      </c>
      <c r="L6088" s="646">
        <v>7.4939999999999998</v>
      </c>
      <c r="M6088" s="646" t="s">
        <v>121</v>
      </c>
      <c r="N6088" s="657" t="s">
        <v>115</v>
      </c>
      <c r="O6088" s="646" t="s">
        <v>719</v>
      </c>
    </row>
    <row r="6089" spans="1:15">
      <c r="A6089" s="647">
        <v>6088</v>
      </c>
      <c r="B6089" s="647">
        <v>600</v>
      </c>
      <c r="C6089" s="646" t="s">
        <v>198</v>
      </c>
      <c r="D6089" s="646">
        <v>202</v>
      </c>
      <c r="F6089" s="654" t="str">
        <f>IF(M6089="R",VLOOKUP(D6089,'Routes and Directions'!$A$2:$D$283,3,FALSE),VLOOKUP(D6089,'Routes and Directions'!$A$2:$D$283,4,FALSE))</f>
        <v>WB</v>
      </c>
      <c r="G6089" s="646" t="s">
        <v>118</v>
      </c>
      <c r="H6089" s="646">
        <v>8.8699999999999992</v>
      </c>
      <c r="I6089" s="646">
        <v>9.4380000000000006</v>
      </c>
      <c r="K6089" s="646">
        <v>7.4939999999999998</v>
      </c>
      <c r="L6089" s="646">
        <v>8.0619999999999994</v>
      </c>
      <c r="M6089" s="646" t="s">
        <v>121</v>
      </c>
      <c r="N6089" s="657" t="s">
        <v>123</v>
      </c>
      <c r="O6089" s="646" t="s">
        <v>719</v>
      </c>
    </row>
    <row r="6090" spans="1:15">
      <c r="A6090" s="647">
        <v>6089</v>
      </c>
      <c r="B6090" s="647">
        <v>650</v>
      </c>
      <c r="C6090" s="646" t="s">
        <v>198</v>
      </c>
      <c r="D6090" s="646">
        <v>202</v>
      </c>
      <c r="F6090" s="654" t="str">
        <f>IF(M6090="R",VLOOKUP(D6090,'Routes and Directions'!$A$2:$D$283,3,FALSE),VLOOKUP(D6090,'Routes and Directions'!$A$2:$D$283,4,FALSE))</f>
        <v>WB</v>
      </c>
      <c r="G6090" s="646" t="s">
        <v>118</v>
      </c>
      <c r="H6090" s="650">
        <v>9.4380000000000006</v>
      </c>
      <c r="I6090" s="650">
        <v>9.8889999999999993</v>
      </c>
      <c r="K6090" s="646">
        <v>8.0619999999999994</v>
      </c>
      <c r="L6090" s="646">
        <v>8.5129999999999999</v>
      </c>
      <c r="M6090" s="646" t="s">
        <v>121</v>
      </c>
      <c r="N6090" s="657" t="s">
        <v>115</v>
      </c>
      <c r="O6090" s="646" t="s">
        <v>719</v>
      </c>
    </row>
    <row r="6091" spans="1:15">
      <c r="A6091" s="647">
        <v>6090</v>
      </c>
      <c r="B6091" s="647">
        <v>700</v>
      </c>
      <c r="C6091" s="646" t="s">
        <v>198</v>
      </c>
      <c r="D6091" s="646">
        <v>202</v>
      </c>
      <c r="F6091" s="654" t="str">
        <f>IF(M6091="R",VLOOKUP(D6091,'Routes and Directions'!$A$2:$D$283,3,FALSE),VLOOKUP(D6091,'Routes and Directions'!$A$2:$D$283,4,FALSE))</f>
        <v>WB</v>
      </c>
      <c r="H6091" s="650">
        <v>11.82</v>
      </c>
      <c r="I6091" s="650">
        <v>12.093</v>
      </c>
      <c r="K6091" s="646">
        <v>8.5129999999999999</v>
      </c>
      <c r="L6091" s="646">
        <v>8.7859999999999996</v>
      </c>
      <c r="M6091" s="646" t="s">
        <v>121</v>
      </c>
      <c r="N6091" s="657" t="s">
        <v>115</v>
      </c>
      <c r="O6091" s="646" t="s">
        <v>719</v>
      </c>
    </row>
    <row r="6092" spans="1:15">
      <c r="A6092" s="647">
        <v>6091</v>
      </c>
      <c r="B6092" s="647">
        <v>100</v>
      </c>
      <c r="C6092" s="646" t="s">
        <v>208</v>
      </c>
      <c r="D6092" s="646">
        <v>203</v>
      </c>
      <c r="F6092" s="654" t="str">
        <f>IF(M6092="R",VLOOKUP(D6092,'Routes and Directions'!$A$2:$D$283,3,FALSE),VLOOKUP(D6092,'Routes and Directions'!$A$2:$D$283,4,FALSE))</f>
        <v>EB</v>
      </c>
      <c r="G6092" s="646" t="s">
        <v>121</v>
      </c>
      <c r="H6092" s="646">
        <v>0</v>
      </c>
      <c r="I6092" s="646">
        <v>0.68</v>
      </c>
      <c r="K6092" s="646">
        <v>0</v>
      </c>
      <c r="L6092" s="646">
        <v>0.68</v>
      </c>
      <c r="M6092" s="646" t="s">
        <v>118</v>
      </c>
      <c r="N6092" s="657" t="s">
        <v>115</v>
      </c>
      <c r="O6092" s="646" t="s">
        <v>720</v>
      </c>
    </row>
    <row r="6093" spans="1:15">
      <c r="A6093" s="647">
        <v>6092</v>
      </c>
      <c r="B6093" s="647">
        <v>400</v>
      </c>
      <c r="C6093" s="646" t="s">
        <v>208</v>
      </c>
      <c r="D6093" s="646">
        <v>203</v>
      </c>
      <c r="F6093" s="654" t="str">
        <f>IF(M6093="R",VLOOKUP(D6093,'Routes and Directions'!$A$2:$D$283,3,FALSE),VLOOKUP(D6093,'Routes and Directions'!$A$2:$D$283,4,FALSE))</f>
        <v>EB</v>
      </c>
      <c r="G6093" s="646" t="s">
        <v>118</v>
      </c>
      <c r="H6093" s="646">
        <v>0</v>
      </c>
      <c r="I6093" s="646">
        <v>4.782</v>
      </c>
      <c r="K6093" s="646">
        <v>0.68</v>
      </c>
      <c r="L6093" s="646">
        <v>5.4619999999999997</v>
      </c>
      <c r="M6093" s="646" t="s">
        <v>118</v>
      </c>
      <c r="N6093" s="657" t="s">
        <v>115</v>
      </c>
      <c r="O6093" s="646" t="s">
        <v>720</v>
      </c>
    </row>
    <row r="6094" spans="1:15">
      <c r="A6094" s="647">
        <v>6093</v>
      </c>
      <c r="B6094" s="647">
        <v>600</v>
      </c>
      <c r="C6094" s="646" t="s">
        <v>208</v>
      </c>
      <c r="D6094" s="646">
        <v>203</v>
      </c>
      <c r="F6094" s="654" t="str">
        <f>IF(M6094="R",VLOOKUP(D6094,'Routes and Directions'!$A$2:$D$283,3,FALSE),VLOOKUP(D6094,'Routes and Directions'!$A$2:$D$283,4,FALSE))</f>
        <v>EB</v>
      </c>
      <c r="H6094" s="646">
        <v>4.782</v>
      </c>
      <c r="I6094" s="646">
        <v>5.3</v>
      </c>
      <c r="K6094" s="646">
        <v>5.4619999999999997</v>
      </c>
      <c r="L6094" s="646">
        <v>5.98</v>
      </c>
      <c r="M6094" s="646" t="s">
        <v>118</v>
      </c>
      <c r="N6094" s="657" t="s">
        <v>115</v>
      </c>
      <c r="O6094" s="646" t="s">
        <v>720</v>
      </c>
    </row>
    <row r="6095" spans="1:15">
      <c r="A6095" s="647">
        <v>6094</v>
      </c>
      <c r="B6095" s="647">
        <v>600</v>
      </c>
      <c r="C6095" s="646" t="s">
        <v>208</v>
      </c>
      <c r="D6095" s="646">
        <v>203</v>
      </c>
      <c r="F6095" s="654" t="str">
        <f>IF(M6095="R",VLOOKUP(D6095,'Routes and Directions'!$A$2:$D$283,3,FALSE),VLOOKUP(D6095,'Routes and Directions'!$A$2:$D$283,4,FALSE))</f>
        <v>EB</v>
      </c>
      <c r="H6095" s="646">
        <v>5.3</v>
      </c>
      <c r="I6095" s="646">
        <v>7.7619999999999996</v>
      </c>
      <c r="K6095" s="646">
        <v>5.98</v>
      </c>
      <c r="L6095" s="646">
        <v>8.4420000000000002</v>
      </c>
      <c r="M6095" s="646" t="s">
        <v>118</v>
      </c>
      <c r="N6095" s="657" t="s">
        <v>123</v>
      </c>
      <c r="O6095" s="646" t="s">
        <v>720</v>
      </c>
    </row>
    <row r="6096" spans="1:15">
      <c r="A6096" s="647">
        <v>6095</v>
      </c>
      <c r="B6096" s="647">
        <v>900</v>
      </c>
      <c r="C6096" s="646" t="s">
        <v>208</v>
      </c>
      <c r="D6096" s="646">
        <v>203</v>
      </c>
      <c r="F6096" s="654" t="str">
        <f>IF(M6096="R",VLOOKUP(D6096,'Routes and Directions'!$A$2:$D$283,3,FALSE),VLOOKUP(D6096,'Routes and Directions'!$A$2:$D$283,4,FALSE))</f>
        <v>EB</v>
      </c>
      <c r="G6096" s="646" t="s">
        <v>118</v>
      </c>
      <c r="H6096" s="646">
        <v>7.7619999999999996</v>
      </c>
      <c r="I6096" s="646">
        <v>8.48</v>
      </c>
      <c r="K6096" s="646">
        <v>8.4420000000000002</v>
      </c>
      <c r="L6096" s="646">
        <v>9.16</v>
      </c>
      <c r="M6096" s="646" t="s">
        <v>118</v>
      </c>
      <c r="N6096" s="657" t="s">
        <v>123</v>
      </c>
      <c r="O6096" s="646" t="s">
        <v>720</v>
      </c>
    </row>
    <row r="6097" spans="1:15">
      <c r="A6097" s="647">
        <v>6096</v>
      </c>
      <c r="B6097" s="647">
        <v>900</v>
      </c>
      <c r="C6097" s="646" t="s">
        <v>208</v>
      </c>
      <c r="D6097" s="646">
        <v>203</v>
      </c>
      <c r="F6097" s="654" t="str">
        <f>IF(M6097="R",VLOOKUP(D6097,'Routes and Directions'!$A$2:$D$283,3,FALSE),VLOOKUP(D6097,'Routes and Directions'!$A$2:$D$283,4,FALSE))</f>
        <v>EB</v>
      </c>
      <c r="G6097" s="646" t="s">
        <v>118</v>
      </c>
      <c r="H6097" s="646">
        <v>8.48</v>
      </c>
      <c r="I6097" s="646">
        <v>8.6709999999999994</v>
      </c>
      <c r="K6097" s="646">
        <v>9.16</v>
      </c>
      <c r="L6097" s="646">
        <v>9.3510000000000009</v>
      </c>
      <c r="M6097" s="646" t="s">
        <v>118</v>
      </c>
      <c r="N6097" s="657" t="s">
        <v>115</v>
      </c>
      <c r="O6097" s="646" t="s">
        <v>720</v>
      </c>
    </row>
    <row r="6098" spans="1:15">
      <c r="A6098" s="647">
        <v>6097</v>
      </c>
      <c r="B6098" s="647">
        <v>100</v>
      </c>
      <c r="C6098" s="646" t="s">
        <v>208</v>
      </c>
      <c r="D6098" s="646">
        <v>203</v>
      </c>
      <c r="F6098" s="654" t="str">
        <f>IF(M6098="R",VLOOKUP(D6098,'Routes and Directions'!$A$2:$D$283,3,FALSE),VLOOKUP(D6098,'Routes and Directions'!$A$2:$D$283,4,FALSE))</f>
        <v>WB</v>
      </c>
      <c r="G6098" s="646" t="s">
        <v>121</v>
      </c>
      <c r="H6098" s="646">
        <v>0</v>
      </c>
      <c r="I6098" s="646">
        <v>0.68</v>
      </c>
      <c r="K6098" s="646">
        <v>0</v>
      </c>
      <c r="L6098" s="646">
        <v>0.68</v>
      </c>
      <c r="M6098" s="646" t="s">
        <v>121</v>
      </c>
      <c r="N6098" s="657" t="s">
        <v>115</v>
      </c>
      <c r="O6098" s="646" t="s">
        <v>721</v>
      </c>
    </row>
    <row r="6099" spans="1:15">
      <c r="A6099" s="647">
        <v>6098</v>
      </c>
      <c r="B6099" s="647">
        <v>400</v>
      </c>
      <c r="C6099" s="646" t="s">
        <v>208</v>
      </c>
      <c r="D6099" s="646">
        <v>203</v>
      </c>
      <c r="F6099" s="654" t="str">
        <f>IF(M6099="R",VLOOKUP(D6099,'Routes and Directions'!$A$2:$D$283,3,FALSE),VLOOKUP(D6099,'Routes and Directions'!$A$2:$D$283,4,FALSE))</f>
        <v>WB</v>
      </c>
      <c r="G6099" s="646" t="s">
        <v>118</v>
      </c>
      <c r="H6099" s="646">
        <v>0</v>
      </c>
      <c r="I6099" s="646">
        <v>4.782</v>
      </c>
      <c r="K6099" s="646">
        <v>0.68</v>
      </c>
      <c r="L6099" s="646">
        <v>5.4619999999999997</v>
      </c>
      <c r="M6099" s="646" t="s">
        <v>121</v>
      </c>
      <c r="N6099" s="657" t="s">
        <v>115</v>
      </c>
      <c r="O6099" s="646" t="s">
        <v>721</v>
      </c>
    </row>
    <row r="6100" spans="1:15">
      <c r="A6100" s="647">
        <v>6099</v>
      </c>
      <c r="B6100" s="647">
        <v>600</v>
      </c>
      <c r="C6100" s="646" t="s">
        <v>208</v>
      </c>
      <c r="D6100" s="646">
        <v>203</v>
      </c>
      <c r="F6100" s="654" t="str">
        <f>IF(M6100="R",VLOOKUP(D6100,'Routes and Directions'!$A$2:$D$283,3,FALSE),VLOOKUP(D6100,'Routes and Directions'!$A$2:$D$283,4,FALSE))</f>
        <v>WB</v>
      </c>
      <c r="H6100" s="646">
        <v>4.782</v>
      </c>
      <c r="I6100" s="646">
        <v>5.3</v>
      </c>
      <c r="K6100" s="646">
        <v>5.4619999999999997</v>
      </c>
      <c r="L6100" s="646">
        <v>5.98</v>
      </c>
      <c r="M6100" s="646" t="s">
        <v>121</v>
      </c>
      <c r="N6100" s="657" t="s">
        <v>115</v>
      </c>
      <c r="O6100" s="646" t="s">
        <v>721</v>
      </c>
    </row>
    <row r="6101" spans="1:15">
      <c r="A6101" s="647">
        <v>6100</v>
      </c>
      <c r="B6101" s="647">
        <v>600</v>
      </c>
      <c r="C6101" s="646" t="s">
        <v>208</v>
      </c>
      <c r="D6101" s="646">
        <v>203</v>
      </c>
      <c r="F6101" s="654" t="str">
        <f>IF(M6101="R",VLOOKUP(D6101,'Routes and Directions'!$A$2:$D$283,3,FALSE),VLOOKUP(D6101,'Routes and Directions'!$A$2:$D$283,4,FALSE))</f>
        <v>WB</v>
      </c>
      <c r="H6101" s="646">
        <v>5.3</v>
      </c>
      <c r="I6101" s="646">
        <v>7.7619999999999996</v>
      </c>
      <c r="K6101" s="646">
        <v>5.98</v>
      </c>
      <c r="L6101" s="646">
        <v>8.4420000000000002</v>
      </c>
      <c r="M6101" s="646" t="s">
        <v>121</v>
      </c>
      <c r="N6101" s="657" t="s">
        <v>123</v>
      </c>
      <c r="O6101" s="646" t="s">
        <v>721</v>
      </c>
    </row>
    <row r="6102" spans="1:15">
      <c r="A6102" s="647">
        <v>6101</v>
      </c>
      <c r="B6102" s="647">
        <v>900</v>
      </c>
      <c r="C6102" s="646" t="s">
        <v>208</v>
      </c>
      <c r="D6102" s="646">
        <v>203</v>
      </c>
      <c r="F6102" s="654" t="str">
        <f>IF(M6102="R",VLOOKUP(D6102,'Routes and Directions'!$A$2:$D$283,3,FALSE),VLOOKUP(D6102,'Routes and Directions'!$A$2:$D$283,4,FALSE))</f>
        <v>WB</v>
      </c>
      <c r="G6102" s="646" t="s">
        <v>118</v>
      </c>
      <c r="H6102" s="646">
        <v>7.7619999999999996</v>
      </c>
      <c r="I6102" s="646">
        <v>8.48</v>
      </c>
      <c r="K6102" s="646">
        <v>8.4420000000000002</v>
      </c>
      <c r="L6102" s="646">
        <v>9.16</v>
      </c>
      <c r="M6102" s="646" t="s">
        <v>121</v>
      </c>
      <c r="N6102" s="657" t="s">
        <v>123</v>
      </c>
      <c r="O6102" s="646" t="s">
        <v>721</v>
      </c>
    </row>
    <row r="6103" spans="1:15">
      <c r="A6103" s="647">
        <v>6102</v>
      </c>
      <c r="B6103" s="647">
        <v>900</v>
      </c>
      <c r="C6103" s="646" t="s">
        <v>208</v>
      </c>
      <c r="D6103" s="646">
        <v>203</v>
      </c>
      <c r="F6103" s="654" t="str">
        <f>IF(M6103="R",VLOOKUP(D6103,'Routes and Directions'!$A$2:$D$283,3,FALSE),VLOOKUP(D6103,'Routes and Directions'!$A$2:$D$283,4,FALSE))</f>
        <v>WB</v>
      </c>
      <c r="G6103" s="646" t="s">
        <v>118</v>
      </c>
      <c r="H6103" s="646">
        <v>8.48</v>
      </c>
      <c r="I6103" s="646">
        <v>8.6709999999999994</v>
      </c>
      <c r="K6103" s="646">
        <v>9.16</v>
      </c>
      <c r="L6103" s="646">
        <v>9.3510000000000009</v>
      </c>
      <c r="M6103" s="646" t="s">
        <v>121</v>
      </c>
      <c r="N6103" s="657" t="s">
        <v>115</v>
      </c>
      <c r="O6103" s="646" t="s">
        <v>721</v>
      </c>
    </row>
    <row r="6104" spans="1:15">
      <c r="A6104" s="647">
        <v>6103</v>
      </c>
      <c r="B6104" s="647">
        <v>2240</v>
      </c>
      <c r="C6104" s="646" t="s">
        <v>198</v>
      </c>
      <c r="D6104" s="646">
        <v>204</v>
      </c>
      <c r="F6104" s="654" t="str">
        <f>IF(M6104="R",VLOOKUP(D6104,'Routes and Directions'!$A$2:$D$283,3,FALSE),VLOOKUP(D6104,'Routes and Directions'!$A$2:$D$283,4,FALSE))</f>
        <v>NB</v>
      </c>
      <c r="G6104" s="646" t="s">
        <v>118</v>
      </c>
      <c r="H6104" s="646">
        <v>0</v>
      </c>
      <c r="I6104" s="646">
        <v>9.8000000000000004E-2</v>
      </c>
      <c r="K6104" s="646">
        <v>0</v>
      </c>
      <c r="L6104" s="646">
        <v>9.8000000000000004E-2</v>
      </c>
      <c r="M6104" s="646" t="s">
        <v>118</v>
      </c>
      <c r="N6104" s="657" t="s">
        <v>123</v>
      </c>
      <c r="O6104" s="646" t="s">
        <v>722</v>
      </c>
    </row>
    <row r="6105" spans="1:15">
      <c r="A6105" s="647">
        <v>6104</v>
      </c>
      <c r="B6105" s="647">
        <v>2300</v>
      </c>
      <c r="C6105" s="646" t="s">
        <v>198</v>
      </c>
      <c r="D6105" s="646">
        <v>204</v>
      </c>
      <c r="F6105" s="654" t="str">
        <f>IF(M6105="R",VLOOKUP(D6105,'Routes and Directions'!$A$2:$D$283,3,FALSE),VLOOKUP(D6105,'Routes and Directions'!$A$2:$D$283,4,FALSE))</f>
        <v>NB</v>
      </c>
      <c r="H6105" s="646">
        <v>2.069</v>
      </c>
      <c r="I6105" s="646">
        <v>6.7519999999999998</v>
      </c>
      <c r="K6105" s="646">
        <v>9.8000000000000004E-2</v>
      </c>
      <c r="L6105" s="646">
        <v>4.7809999999999997</v>
      </c>
      <c r="M6105" s="646" t="s">
        <v>118</v>
      </c>
      <c r="N6105" s="657" t="s">
        <v>123</v>
      </c>
      <c r="O6105" s="646" t="s">
        <v>722</v>
      </c>
    </row>
    <row r="6106" spans="1:15">
      <c r="A6106" s="647">
        <v>6105</v>
      </c>
      <c r="B6106" s="647">
        <v>2240</v>
      </c>
      <c r="C6106" s="646" t="s">
        <v>198</v>
      </c>
      <c r="D6106" s="646">
        <v>204</v>
      </c>
      <c r="F6106" s="654" t="str">
        <f>IF(M6106="R",VLOOKUP(D6106,'Routes and Directions'!$A$2:$D$283,3,FALSE),VLOOKUP(D6106,'Routes and Directions'!$A$2:$D$283,4,FALSE))</f>
        <v>SB</v>
      </c>
      <c r="G6106" s="646" t="s">
        <v>118</v>
      </c>
      <c r="H6106" s="646">
        <v>0</v>
      </c>
      <c r="I6106" s="646">
        <v>9.8000000000000004E-2</v>
      </c>
      <c r="K6106" s="646">
        <v>0</v>
      </c>
      <c r="L6106" s="646">
        <v>9.8000000000000004E-2</v>
      </c>
      <c r="M6106" s="646" t="s">
        <v>121</v>
      </c>
      <c r="N6106" s="657" t="s">
        <v>123</v>
      </c>
      <c r="O6106" s="646" t="s">
        <v>723</v>
      </c>
    </row>
    <row r="6107" spans="1:15">
      <c r="A6107" s="647">
        <v>6106</v>
      </c>
      <c r="B6107" s="647">
        <v>2300</v>
      </c>
      <c r="C6107" s="646" t="s">
        <v>198</v>
      </c>
      <c r="D6107" s="646">
        <v>204</v>
      </c>
      <c r="F6107" s="654" t="str">
        <f>IF(M6107="R",VLOOKUP(D6107,'Routes and Directions'!$A$2:$D$283,3,FALSE),VLOOKUP(D6107,'Routes and Directions'!$A$2:$D$283,4,FALSE))</f>
        <v>SB</v>
      </c>
      <c r="H6107" s="646">
        <v>2.069</v>
      </c>
      <c r="I6107" s="646">
        <v>6.7519999999999998</v>
      </c>
      <c r="K6107" s="646">
        <v>9.8000000000000004E-2</v>
      </c>
      <c r="L6107" s="646">
        <v>4.7809999999999997</v>
      </c>
      <c r="M6107" s="646" t="s">
        <v>121</v>
      </c>
      <c r="N6107" s="657" t="s">
        <v>123</v>
      </c>
      <c r="O6107" s="646" t="s">
        <v>723</v>
      </c>
    </row>
    <row r="6108" spans="1:15">
      <c r="A6108" s="647">
        <v>6107</v>
      </c>
      <c r="B6108" s="647">
        <v>100</v>
      </c>
      <c r="C6108" s="646" t="s">
        <v>183</v>
      </c>
      <c r="D6108" s="646">
        <v>205</v>
      </c>
      <c r="F6108" s="654" t="str">
        <f>IF(M6108="R",VLOOKUP(D6108,'Routes and Directions'!$A$2:$D$283,3,FALSE),VLOOKUP(D6108,'Routes and Directions'!$A$2:$D$283,4,FALSE))</f>
        <v>EB</v>
      </c>
      <c r="G6108" s="646" t="s">
        <v>121</v>
      </c>
      <c r="H6108" s="646">
        <v>0</v>
      </c>
      <c r="I6108" s="646">
        <v>0.64300000000000002</v>
      </c>
      <c r="K6108" s="646">
        <v>0</v>
      </c>
      <c r="L6108" s="646">
        <v>0.64300000000000002</v>
      </c>
      <c r="M6108" s="646" t="s">
        <v>118</v>
      </c>
      <c r="N6108" s="657" t="s">
        <v>123</v>
      </c>
      <c r="O6108" s="646" t="s">
        <v>724</v>
      </c>
    </row>
    <row r="6109" spans="1:15">
      <c r="A6109" s="647">
        <v>6108</v>
      </c>
      <c r="B6109" s="647">
        <v>600</v>
      </c>
      <c r="C6109" s="646" t="s">
        <v>183</v>
      </c>
      <c r="D6109" s="646">
        <v>205</v>
      </c>
      <c r="F6109" s="654" t="str">
        <f>IF(M6109="R",VLOOKUP(D6109,'Routes and Directions'!$A$2:$D$283,3,FALSE),VLOOKUP(D6109,'Routes and Directions'!$A$2:$D$283,4,FALSE))</f>
        <v>EB</v>
      </c>
      <c r="H6109" s="646">
        <v>0.21299999999999999</v>
      </c>
      <c r="I6109" s="646">
        <v>0.44700000000000001</v>
      </c>
      <c r="K6109" s="646">
        <v>0.64300000000000002</v>
      </c>
      <c r="L6109" s="646">
        <v>0.877</v>
      </c>
      <c r="M6109" s="646" t="s">
        <v>118</v>
      </c>
      <c r="N6109" s="657" t="s">
        <v>123</v>
      </c>
      <c r="O6109" s="646" t="s">
        <v>724</v>
      </c>
    </row>
    <row r="6110" spans="1:15">
      <c r="A6110" s="647">
        <v>6109</v>
      </c>
      <c r="B6110" s="647">
        <v>1500</v>
      </c>
      <c r="C6110" s="646" t="s">
        <v>213</v>
      </c>
      <c r="D6110" s="646">
        <v>205</v>
      </c>
      <c r="F6110" s="654" t="str">
        <f>IF(M6110="R",VLOOKUP(D6110,'Routes and Directions'!$A$2:$D$283,3,FALSE),VLOOKUP(D6110,'Routes and Directions'!$A$2:$D$283,4,FALSE))</f>
        <v>EB</v>
      </c>
      <c r="G6110" s="646" t="s">
        <v>121</v>
      </c>
      <c r="H6110" s="646">
        <v>0</v>
      </c>
      <c r="I6110" s="646">
        <v>5.2999999999999999E-2</v>
      </c>
      <c r="K6110" s="646">
        <v>0.877</v>
      </c>
      <c r="L6110" s="646">
        <v>0.93</v>
      </c>
      <c r="M6110" s="646" t="s">
        <v>118</v>
      </c>
      <c r="N6110" s="657" t="s">
        <v>123</v>
      </c>
      <c r="O6110" s="646" t="s">
        <v>724</v>
      </c>
    </row>
    <row r="6111" spans="1:15">
      <c r="A6111" s="647">
        <v>6110</v>
      </c>
      <c r="B6111" s="647">
        <v>1600</v>
      </c>
      <c r="C6111" s="646" t="s">
        <v>213</v>
      </c>
      <c r="D6111" s="646">
        <v>205</v>
      </c>
      <c r="F6111" s="654" t="str">
        <f>IF(M6111="R",VLOOKUP(D6111,'Routes and Directions'!$A$2:$D$283,3,FALSE),VLOOKUP(D6111,'Routes and Directions'!$A$2:$D$283,4,FALSE))</f>
        <v>EB</v>
      </c>
      <c r="H6111" s="646">
        <v>0</v>
      </c>
      <c r="I6111" s="646">
        <v>2.9790000000000001</v>
      </c>
      <c r="K6111" s="646">
        <v>0.93</v>
      </c>
      <c r="L6111" s="646">
        <v>3.9089999999999998</v>
      </c>
      <c r="M6111" s="646" t="s">
        <v>118</v>
      </c>
      <c r="N6111" s="657" t="s">
        <v>123</v>
      </c>
      <c r="O6111" s="646" t="s">
        <v>724</v>
      </c>
    </row>
    <row r="6112" spans="1:15">
      <c r="A6112" s="647">
        <v>6111</v>
      </c>
      <c r="B6112" s="647">
        <v>2200</v>
      </c>
      <c r="C6112" s="646" t="s">
        <v>213</v>
      </c>
      <c r="D6112" s="646">
        <v>205</v>
      </c>
      <c r="F6112" s="654" t="str">
        <f>IF(M6112="R",VLOOKUP(D6112,'Routes and Directions'!$A$2:$D$283,3,FALSE),VLOOKUP(D6112,'Routes and Directions'!$A$2:$D$283,4,FALSE))</f>
        <v>EB</v>
      </c>
      <c r="G6112" s="646" t="s">
        <v>118</v>
      </c>
      <c r="H6112" s="646">
        <v>2.9790000000000001</v>
      </c>
      <c r="I6112" s="646">
        <v>13.398</v>
      </c>
      <c r="K6112" s="646">
        <v>3.9089999999999998</v>
      </c>
      <c r="L6112" s="646">
        <v>14.327999999999999</v>
      </c>
      <c r="M6112" s="646" t="s">
        <v>118</v>
      </c>
      <c r="N6112" s="657" t="s">
        <v>123</v>
      </c>
      <c r="O6112" s="646" t="s">
        <v>724</v>
      </c>
    </row>
    <row r="6113" spans="1:15">
      <c r="A6113" s="647">
        <v>6112</v>
      </c>
      <c r="B6113" s="647">
        <v>100</v>
      </c>
      <c r="C6113" s="646" t="s">
        <v>183</v>
      </c>
      <c r="D6113" s="646">
        <v>205</v>
      </c>
      <c r="F6113" s="654" t="str">
        <f>IF(M6113="R",VLOOKUP(D6113,'Routes and Directions'!$A$2:$D$283,3,FALSE),VLOOKUP(D6113,'Routes and Directions'!$A$2:$D$283,4,FALSE))</f>
        <v>WB</v>
      </c>
      <c r="G6113" s="646" t="s">
        <v>121</v>
      </c>
      <c r="H6113" s="646">
        <v>0</v>
      </c>
      <c r="I6113" s="646">
        <v>0.64300000000000002</v>
      </c>
      <c r="K6113" s="646">
        <v>0</v>
      </c>
      <c r="L6113" s="646">
        <v>0.64300000000000002</v>
      </c>
      <c r="M6113" s="646" t="s">
        <v>121</v>
      </c>
      <c r="N6113" s="657" t="s">
        <v>123</v>
      </c>
      <c r="O6113" s="646" t="s">
        <v>725</v>
      </c>
    </row>
    <row r="6114" spans="1:15">
      <c r="A6114" s="647">
        <v>6113</v>
      </c>
      <c r="B6114" s="647">
        <v>600</v>
      </c>
      <c r="C6114" s="646" t="s">
        <v>183</v>
      </c>
      <c r="D6114" s="646">
        <v>205</v>
      </c>
      <c r="F6114" s="654" t="str">
        <f>IF(M6114="R",VLOOKUP(D6114,'Routes and Directions'!$A$2:$D$283,3,FALSE),VLOOKUP(D6114,'Routes and Directions'!$A$2:$D$283,4,FALSE))</f>
        <v>WB</v>
      </c>
      <c r="H6114" s="646">
        <v>0.21299999999999999</v>
      </c>
      <c r="I6114" s="646">
        <v>0.44700000000000001</v>
      </c>
      <c r="K6114" s="646">
        <v>0.64300000000000002</v>
      </c>
      <c r="L6114" s="646">
        <v>0.877</v>
      </c>
      <c r="M6114" s="646" t="s">
        <v>121</v>
      </c>
      <c r="N6114" s="657" t="s">
        <v>123</v>
      </c>
      <c r="O6114" s="646" t="s">
        <v>725</v>
      </c>
    </row>
    <row r="6115" spans="1:15">
      <c r="A6115" s="647">
        <v>6114</v>
      </c>
      <c r="B6115" s="647">
        <v>1500</v>
      </c>
      <c r="C6115" s="646" t="s">
        <v>213</v>
      </c>
      <c r="D6115" s="646">
        <v>205</v>
      </c>
      <c r="F6115" s="654" t="str">
        <f>IF(M6115="R",VLOOKUP(D6115,'Routes and Directions'!$A$2:$D$283,3,FALSE),VLOOKUP(D6115,'Routes and Directions'!$A$2:$D$283,4,FALSE))</f>
        <v>WB</v>
      </c>
      <c r="G6115" s="646" t="s">
        <v>121</v>
      </c>
      <c r="H6115" s="646">
        <v>0</v>
      </c>
      <c r="I6115" s="646">
        <v>5.2999999999999999E-2</v>
      </c>
      <c r="K6115" s="646">
        <v>0.877</v>
      </c>
      <c r="L6115" s="646">
        <v>0.93</v>
      </c>
      <c r="M6115" s="646" t="s">
        <v>121</v>
      </c>
      <c r="N6115" s="657" t="s">
        <v>123</v>
      </c>
      <c r="O6115" s="646" t="s">
        <v>725</v>
      </c>
    </row>
    <row r="6116" spans="1:15">
      <c r="A6116" s="647">
        <v>6115</v>
      </c>
      <c r="B6116" s="647">
        <v>1600</v>
      </c>
      <c r="C6116" s="646" t="s">
        <v>213</v>
      </c>
      <c r="D6116" s="646">
        <v>205</v>
      </c>
      <c r="F6116" s="654" t="str">
        <f>IF(M6116="R",VLOOKUP(D6116,'Routes and Directions'!$A$2:$D$283,3,FALSE),VLOOKUP(D6116,'Routes and Directions'!$A$2:$D$283,4,FALSE))</f>
        <v>WB</v>
      </c>
      <c r="H6116" s="646">
        <v>0</v>
      </c>
      <c r="I6116" s="646">
        <v>2.9790000000000001</v>
      </c>
      <c r="K6116" s="646">
        <v>0.93</v>
      </c>
      <c r="L6116" s="646">
        <v>3.9089999999999998</v>
      </c>
      <c r="M6116" s="646" t="s">
        <v>121</v>
      </c>
      <c r="N6116" s="657" t="s">
        <v>123</v>
      </c>
      <c r="O6116" s="646" t="s">
        <v>725</v>
      </c>
    </row>
    <row r="6117" spans="1:15">
      <c r="A6117" s="647">
        <v>6116</v>
      </c>
      <c r="B6117" s="647">
        <v>2200</v>
      </c>
      <c r="C6117" s="646" t="s">
        <v>213</v>
      </c>
      <c r="D6117" s="646">
        <v>205</v>
      </c>
      <c r="F6117" s="654" t="str">
        <f>IF(M6117="R",VLOOKUP(D6117,'Routes and Directions'!$A$2:$D$283,3,FALSE),VLOOKUP(D6117,'Routes and Directions'!$A$2:$D$283,4,FALSE))</f>
        <v>WB</v>
      </c>
      <c r="G6117" s="646" t="s">
        <v>118</v>
      </c>
      <c r="H6117" s="646">
        <v>2.9790000000000001</v>
      </c>
      <c r="I6117" s="646">
        <v>13.398</v>
      </c>
      <c r="K6117" s="646">
        <v>3.9089999999999998</v>
      </c>
      <c r="L6117" s="646">
        <v>14.327999999999999</v>
      </c>
      <c r="M6117" s="646" t="s">
        <v>121</v>
      </c>
      <c r="N6117" s="657" t="s">
        <v>123</v>
      </c>
      <c r="O6117" s="646" t="s">
        <v>725</v>
      </c>
    </row>
    <row r="6118" spans="1:15">
      <c r="A6118" s="647">
        <v>6117</v>
      </c>
      <c r="B6118" s="647">
        <v>100</v>
      </c>
      <c r="C6118" s="646" t="s">
        <v>209</v>
      </c>
      <c r="D6118" s="646">
        <v>207</v>
      </c>
      <c r="F6118" s="654" t="str">
        <f>IF(M6118="R",VLOOKUP(D6118,'Routes and Directions'!$A$2:$D$283,3,FALSE),VLOOKUP(D6118,'Routes and Directions'!$A$2:$D$283,4,FALSE))</f>
        <v>NB</v>
      </c>
      <c r="H6118" s="646">
        <v>0</v>
      </c>
      <c r="I6118" s="646">
        <v>1.36</v>
      </c>
      <c r="K6118" s="646">
        <v>0</v>
      </c>
      <c r="L6118" s="646">
        <v>1.36</v>
      </c>
      <c r="M6118" s="646" t="s">
        <v>118</v>
      </c>
      <c r="N6118" s="657" t="s">
        <v>115</v>
      </c>
      <c r="O6118" s="646" t="s">
        <v>726</v>
      </c>
    </row>
    <row r="6119" spans="1:15">
      <c r="A6119" s="647">
        <v>6118</v>
      </c>
      <c r="B6119" s="647">
        <v>100</v>
      </c>
      <c r="C6119" s="646" t="s">
        <v>209</v>
      </c>
      <c r="D6119" s="646">
        <v>207</v>
      </c>
      <c r="F6119" s="654" t="str">
        <f>IF(M6119="R",VLOOKUP(D6119,'Routes and Directions'!$A$2:$D$283,3,FALSE),VLOOKUP(D6119,'Routes and Directions'!$A$2:$D$283,4,FALSE))</f>
        <v>SB</v>
      </c>
      <c r="H6119" s="646">
        <v>0</v>
      </c>
      <c r="I6119" s="646">
        <v>1.36</v>
      </c>
      <c r="K6119" s="646">
        <v>0</v>
      </c>
      <c r="L6119" s="646">
        <v>1.36</v>
      </c>
      <c r="M6119" s="646" t="s">
        <v>121</v>
      </c>
      <c r="N6119" s="657" t="s">
        <v>115</v>
      </c>
      <c r="O6119" s="646" t="s">
        <v>727</v>
      </c>
    </row>
    <row r="6120" spans="1:15">
      <c r="A6120" s="647">
        <v>6119</v>
      </c>
      <c r="B6120" s="647">
        <v>100</v>
      </c>
      <c r="C6120" s="646" t="s">
        <v>203</v>
      </c>
      <c r="D6120" s="646">
        <v>210</v>
      </c>
      <c r="E6120" s="646" t="s">
        <v>115</v>
      </c>
      <c r="F6120" s="654" t="str">
        <f>IF(M6120="R",VLOOKUP(D6120,'Routes and Directions'!$A$2:$D$283,3,FALSE),VLOOKUP(D6120,'Routes and Directions'!$A$2:$D$283,4,FALSE))</f>
        <v>EB</v>
      </c>
      <c r="G6120" s="646" t="s">
        <v>118</v>
      </c>
      <c r="H6120" s="646">
        <v>0</v>
      </c>
      <c r="I6120" s="646">
        <v>2.5249999999999999</v>
      </c>
      <c r="K6120" s="646">
        <v>0</v>
      </c>
      <c r="L6120" s="646">
        <v>2.5249999999999999</v>
      </c>
      <c r="M6120" s="646" t="s">
        <v>118</v>
      </c>
      <c r="N6120" s="657" t="s">
        <v>123</v>
      </c>
      <c r="O6120" s="646" t="s">
        <v>728</v>
      </c>
    </row>
    <row r="6121" spans="1:15">
      <c r="A6121" s="647">
        <v>6120</v>
      </c>
      <c r="B6121" s="647">
        <v>4000</v>
      </c>
      <c r="C6121" s="646" t="s">
        <v>203</v>
      </c>
      <c r="D6121" s="646">
        <v>210</v>
      </c>
      <c r="E6121" s="646" t="s">
        <v>115</v>
      </c>
      <c r="F6121" s="654" t="str">
        <f>IF(M6121="R",VLOOKUP(D6121,'Routes and Directions'!$A$2:$D$283,3,FALSE),VLOOKUP(D6121,'Routes and Directions'!$A$2:$D$283,4,FALSE))</f>
        <v>EB</v>
      </c>
      <c r="G6121" s="646" t="s">
        <v>122</v>
      </c>
      <c r="H6121" s="646">
        <v>2.5249999999999999</v>
      </c>
      <c r="I6121" s="646">
        <v>2.6890000000000001</v>
      </c>
      <c r="K6121" s="646">
        <v>2.5249999999999999</v>
      </c>
      <c r="L6121" s="646">
        <v>2.6890000000000001</v>
      </c>
      <c r="M6121" s="646" t="s">
        <v>118</v>
      </c>
      <c r="N6121" s="657" t="s">
        <v>123</v>
      </c>
      <c r="O6121" s="646" t="s">
        <v>728</v>
      </c>
    </row>
    <row r="6122" spans="1:15">
      <c r="A6122" s="647">
        <v>6121</v>
      </c>
      <c r="B6122" s="647">
        <v>4400</v>
      </c>
      <c r="C6122" s="646" t="s">
        <v>203</v>
      </c>
      <c r="D6122" s="646">
        <v>210</v>
      </c>
      <c r="E6122" s="646" t="s">
        <v>115</v>
      </c>
      <c r="F6122" s="654" t="str">
        <f>IF(M6122="R",VLOOKUP(D6122,'Routes and Directions'!$A$2:$D$283,3,FALSE),VLOOKUP(D6122,'Routes and Directions'!$A$2:$D$283,4,FALSE))</f>
        <v>EB</v>
      </c>
      <c r="H6122" s="646">
        <v>1.8049999999999999</v>
      </c>
      <c r="I6122" s="646">
        <v>2.4729999999999999</v>
      </c>
      <c r="K6122" s="646">
        <v>2.6890000000000001</v>
      </c>
      <c r="L6122" s="646">
        <v>3.3570000000000002</v>
      </c>
      <c r="M6122" s="646" t="s">
        <v>118</v>
      </c>
      <c r="N6122" s="657" t="s">
        <v>123</v>
      </c>
      <c r="O6122" s="646" t="s">
        <v>728</v>
      </c>
    </row>
    <row r="6123" spans="1:15">
      <c r="A6123" s="647">
        <v>6122</v>
      </c>
      <c r="B6123" s="647">
        <v>4420</v>
      </c>
      <c r="C6123" s="646" t="s">
        <v>203</v>
      </c>
      <c r="D6123" s="646">
        <v>210</v>
      </c>
      <c r="E6123" s="646" t="s">
        <v>115</v>
      </c>
      <c r="F6123" s="654" t="str">
        <f>IF(M6123="R",VLOOKUP(D6123,'Routes and Directions'!$A$2:$D$283,3,FALSE),VLOOKUP(D6123,'Routes and Directions'!$A$2:$D$283,4,FALSE))</f>
        <v>EB</v>
      </c>
      <c r="H6123" s="646">
        <v>2.4740000000000002</v>
      </c>
      <c r="I6123" s="646">
        <v>4.0599999999999996</v>
      </c>
      <c r="K6123" s="646">
        <v>3.3570000000000002</v>
      </c>
      <c r="L6123" s="646">
        <v>4.9429999999999996</v>
      </c>
      <c r="M6123" s="646" t="s">
        <v>118</v>
      </c>
      <c r="N6123" s="657" t="s">
        <v>123</v>
      </c>
      <c r="O6123" s="646" t="s">
        <v>728</v>
      </c>
    </row>
    <row r="6124" spans="1:15">
      <c r="A6124" s="647">
        <v>6123</v>
      </c>
      <c r="B6124" s="647">
        <v>5000</v>
      </c>
      <c r="C6124" s="646" t="s">
        <v>203</v>
      </c>
      <c r="D6124" s="646">
        <v>210</v>
      </c>
      <c r="E6124" s="646" t="s">
        <v>115</v>
      </c>
      <c r="F6124" s="654" t="str">
        <f>IF(M6124="R",VLOOKUP(D6124,'Routes and Directions'!$A$2:$D$283,3,FALSE),VLOOKUP(D6124,'Routes and Directions'!$A$2:$D$283,4,FALSE))</f>
        <v>EB</v>
      </c>
      <c r="G6124" s="646" t="s">
        <v>118</v>
      </c>
      <c r="H6124" s="646">
        <v>4.0599999999999996</v>
      </c>
      <c r="I6124" s="646">
        <v>4.5250000000000004</v>
      </c>
      <c r="K6124" s="646">
        <v>4.9429999999999996</v>
      </c>
      <c r="L6124" s="646">
        <v>5.4080000000000004</v>
      </c>
      <c r="M6124" s="646" t="s">
        <v>118</v>
      </c>
      <c r="N6124" s="657" t="s">
        <v>123</v>
      </c>
      <c r="O6124" s="646" t="s">
        <v>728</v>
      </c>
    </row>
    <row r="6125" spans="1:15">
      <c r="A6125" s="647">
        <v>6124</v>
      </c>
      <c r="B6125" s="647">
        <v>6000</v>
      </c>
      <c r="C6125" s="646" t="s">
        <v>203</v>
      </c>
      <c r="D6125" s="646">
        <v>210</v>
      </c>
      <c r="E6125" s="646" t="s">
        <v>115</v>
      </c>
      <c r="F6125" s="654" t="str">
        <f>IF(M6125="R",VLOOKUP(D6125,'Routes and Directions'!$A$2:$D$283,3,FALSE),VLOOKUP(D6125,'Routes and Directions'!$A$2:$D$283,4,FALSE))</f>
        <v>EB</v>
      </c>
      <c r="H6125" s="646">
        <v>4.8499999999999996</v>
      </c>
      <c r="I6125" s="646">
        <v>7.6890000000000001</v>
      </c>
      <c r="K6125" s="646">
        <v>5.4080000000000004</v>
      </c>
      <c r="L6125" s="646">
        <v>8.2469999999999999</v>
      </c>
      <c r="M6125" s="646" t="s">
        <v>118</v>
      </c>
      <c r="N6125" s="657" t="s">
        <v>123</v>
      </c>
      <c r="O6125" s="646" t="s">
        <v>728</v>
      </c>
    </row>
    <row r="6126" spans="1:15">
      <c r="A6126" s="647">
        <v>6125</v>
      </c>
      <c r="B6126" s="647">
        <v>10500</v>
      </c>
      <c r="C6126" s="646" t="s">
        <v>206</v>
      </c>
      <c r="D6126" s="646">
        <v>210</v>
      </c>
      <c r="E6126" s="646" t="s">
        <v>115</v>
      </c>
      <c r="F6126" s="654" t="str">
        <f>IF(M6126="R",VLOOKUP(D6126,'Routes and Directions'!$A$2:$D$283,3,FALSE),VLOOKUP(D6126,'Routes and Directions'!$A$2:$D$283,4,FALSE))</f>
        <v>EB</v>
      </c>
      <c r="H6126" s="646">
        <v>15.528</v>
      </c>
      <c r="I6126" s="646">
        <v>19.445</v>
      </c>
      <c r="K6126" s="646">
        <v>8.2469999999999999</v>
      </c>
      <c r="L6126" s="646">
        <v>12.164</v>
      </c>
      <c r="M6126" s="646" t="s">
        <v>118</v>
      </c>
      <c r="N6126" s="657" t="s">
        <v>115</v>
      </c>
      <c r="O6126" s="646" t="s">
        <v>728</v>
      </c>
    </row>
    <row r="6127" spans="1:15">
      <c r="A6127" s="647">
        <v>6126</v>
      </c>
      <c r="B6127" s="647">
        <v>10500</v>
      </c>
      <c r="C6127" s="646" t="s">
        <v>206</v>
      </c>
      <c r="D6127" s="646">
        <v>210</v>
      </c>
      <c r="E6127" s="646" t="s">
        <v>115</v>
      </c>
      <c r="F6127" s="654" t="str">
        <f>IF(M6127="R",VLOOKUP(D6127,'Routes and Directions'!$A$2:$D$283,3,FALSE),VLOOKUP(D6127,'Routes and Directions'!$A$2:$D$283,4,FALSE))</f>
        <v>EB</v>
      </c>
      <c r="H6127" s="646">
        <v>19.445</v>
      </c>
      <c r="I6127" s="646">
        <v>20.5</v>
      </c>
      <c r="K6127" s="646">
        <v>12.164</v>
      </c>
      <c r="L6127" s="646">
        <v>13.218999999999999</v>
      </c>
      <c r="M6127" s="646" t="s">
        <v>118</v>
      </c>
      <c r="N6127" s="657" t="s">
        <v>123</v>
      </c>
      <c r="O6127" s="646" t="s">
        <v>728</v>
      </c>
    </row>
    <row r="6128" spans="1:15">
      <c r="A6128" s="647">
        <v>6127</v>
      </c>
      <c r="B6128" s="647">
        <v>10500</v>
      </c>
      <c r="C6128" s="646" t="s">
        <v>206</v>
      </c>
      <c r="D6128" s="646">
        <v>210</v>
      </c>
      <c r="E6128" s="646" t="s">
        <v>115</v>
      </c>
      <c r="F6128" s="654" t="str">
        <f>IF(M6128="R",VLOOKUP(D6128,'Routes and Directions'!$A$2:$D$283,3,FALSE),VLOOKUP(D6128,'Routes and Directions'!$A$2:$D$283,4,FALSE))</f>
        <v>EB</v>
      </c>
      <c r="H6128" s="646">
        <v>20.5</v>
      </c>
      <c r="I6128" s="646">
        <v>21.274999999999999</v>
      </c>
      <c r="K6128" s="646">
        <v>13.218999999999999</v>
      </c>
      <c r="L6128" s="646">
        <v>13.994</v>
      </c>
      <c r="M6128" s="646" t="s">
        <v>118</v>
      </c>
      <c r="N6128" s="657" t="s">
        <v>115</v>
      </c>
      <c r="O6128" s="646" t="s">
        <v>728</v>
      </c>
    </row>
    <row r="6129" spans="1:15">
      <c r="A6129" s="647">
        <v>6128</v>
      </c>
      <c r="B6129" s="647">
        <v>10500</v>
      </c>
      <c r="C6129" s="646" t="s">
        <v>206</v>
      </c>
      <c r="D6129" s="646">
        <v>210</v>
      </c>
      <c r="E6129" s="646" t="s">
        <v>115</v>
      </c>
      <c r="F6129" s="654" t="str">
        <f>IF(M6129="R",VLOOKUP(D6129,'Routes and Directions'!$A$2:$D$283,3,FALSE),VLOOKUP(D6129,'Routes and Directions'!$A$2:$D$283,4,FALSE))</f>
        <v>EB</v>
      </c>
      <c r="H6129" s="646">
        <v>21.274999999999999</v>
      </c>
      <c r="I6129" s="646">
        <v>22.003</v>
      </c>
      <c r="K6129" s="646">
        <v>13.994</v>
      </c>
      <c r="L6129" s="646">
        <v>14.722</v>
      </c>
      <c r="M6129" s="646" t="s">
        <v>118</v>
      </c>
      <c r="N6129" s="657" t="s">
        <v>123</v>
      </c>
      <c r="O6129" s="646" t="s">
        <v>728</v>
      </c>
    </row>
    <row r="6130" spans="1:15">
      <c r="A6130" s="647">
        <v>6129</v>
      </c>
      <c r="B6130" s="647">
        <v>13420</v>
      </c>
      <c r="C6130" s="646" t="s">
        <v>206</v>
      </c>
      <c r="D6130" s="646">
        <v>210</v>
      </c>
      <c r="E6130" s="646" t="s">
        <v>115</v>
      </c>
      <c r="F6130" s="654" t="str">
        <f>IF(M6130="R",VLOOKUP(D6130,'Routes and Directions'!$A$2:$D$283,3,FALSE),VLOOKUP(D6130,'Routes and Directions'!$A$2:$D$283,4,FALSE))</f>
        <v>EB</v>
      </c>
      <c r="G6130" s="646" t="s">
        <v>122</v>
      </c>
      <c r="H6130" s="646">
        <v>21.126999999999999</v>
      </c>
      <c r="I6130" s="646">
        <v>21.658000000000001</v>
      </c>
      <c r="K6130" s="646">
        <v>14.722</v>
      </c>
      <c r="L6130" s="646">
        <v>15.253</v>
      </c>
      <c r="M6130" s="646" t="s">
        <v>118</v>
      </c>
      <c r="N6130" s="657" t="s">
        <v>123</v>
      </c>
      <c r="O6130" s="646" t="s">
        <v>728</v>
      </c>
    </row>
    <row r="6131" spans="1:15">
      <c r="A6131" s="647">
        <v>6130</v>
      </c>
      <c r="B6131" s="647">
        <v>13700</v>
      </c>
      <c r="C6131" s="646" t="s">
        <v>206</v>
      </c>
      <c r="D6131" s="646">
        <v>210</v>
      </c>
      <c r="E6131" s="646" t="s">
        <v>115</v>
      </c>
      <c r="F6131" s="654" t="str">
        <f>IF(M6131="R",VLOOKUP(D6131,'Routes and Directions'!$A$2:$D$283,3,FALSE),VLOOKUP(D6131,'Routes and Directions'!$A$2:$D$283,4,FALSE))</f>
        <v>EB</v>
      </c>
      <c r="G6131" s="646" t="s">
        <v>118</v>
      </c>
      <c r="H6131" s="646">
        <v>21.658000000000001</v>
      </c>
      <c r="I6131" s="646">
        <v>33.18</v>
      </c>
      <c r="K6131" s="646">
        <v>15.253</v>
      </c>
      <c r="L6131" s="646">
        <v>26.774999999999999</v>
      </c>
      <c r="M6131" s="646" t="s">
        <v>118</v>
      </c>
      <c r="N6131" s="657" t="s">
        <v>123</v>
      </c>
      <c r="O6131" s="646" t="s">
        <v>728</v>
      </c>
    </row>
    <row r="6132" spans="1:15">
      <c r="A6132" s="647">
        <v>6131</v>
      </c>
      <c r="B6132" s="647">
        <v>100</v>
      </c>
      <c r="C6132" s="646" t="s">
        <v>203</v>
      </c>
      <c r="D6132" s="646">
        <v>210</v>
      </c>
      <c r="E6132" s="646" t="s">
        <v>115</v>
      </c>
      <c r="F6132" s="654" t="str">
        <f>IF(M6132="R",VLOOKUP(D6132,'Routes and Directions'!$A$2:$D$283,3,FALSE),VLOOKUP(D6132,'Routes and Directions'!$A$2:$D$283,4,FALSE))</f>
        <v>WB</v>
      </c>
      <c r="G6132" s="646" t="s">
        <v>118</v>
      </c>
      <c r="H6132" s="646">
        <v>0</v>
      </c>
      <c r="I6132" s="646">
        <v>2.5249999999999999</v>
      </c>
      <c r="K6132" s="646">
        <v>0</v>
      </c>
      <c r="L6132" s="646">
        <v>2.5249999999999999</v>
      </c>
      <c r="M6132" s="646" t="s">
        <v>121</v>
      </c>
      <c r="N6132" s="657" t="s">
        <v>123</v>
      </c>
      <c r="O6132" s="646" t="s">
        <v>729</v>
      </c>
    </row>
    <row r="6133" spans="1:15">
      <c r="A6133" s="647">
        <v>6132</v>
      </c>
      <c r="B6133" s="647">
        <v>4000</v>
      </c>
      <c r="C6133" s="646" t="s">
        <v>203</v>
      </c>
      <c r="D6133" s="646">
        <v>210</v>
      </c>
      <c r="E6133" s="646" t="s">
        <v>115</v>
      </c>
      <c r="F6133" s="654" t="str">
        <f>IF(M6133="R",VLOOKUP(D6133,'Routes and Directions'!$A$2:$D$283,3,FALSE),VLOOKUP(D6133,'Routes and Directions'!$A$2:$D$283,4,FALSE))</f>
        <v>WB</v>
      </c>
      <c r="G6133" s="646" t="s">
        <v>122</v>
      </c>
      <c r="H6133" s="646">
        <v>2.5249999999999999</v>
      </c>
      <c r="I6133" s="646">
        <v>2.6890000000000001</v>
      </c>
      <c r="K6133" s="646">
        <v>2.5249999999999999</v>
      </c>
      <c r="L6133" s="646">
        <v>2.6890000000000001</v>
      </c>
      <c r="M6133" s="646" t="s">
        <v>121</v>
      </c>
      <c r="N6133" s="657" t="s">
        <v>123</v>
      </c>
      <c r="O6133" s="646" t="s">
        <v>729</v>
      </c>
    </row>
    <row r="6134" spans="1:15">
      <c r="A6134" s="647">
        <v>6133</v>
      </c>
      <c r="B6134" s="647">
        <v>4400</v>
      </c>
      <c r="C6134" s="646" t="s">
        <v>203</v>
      </c>
      <c r="D6134" s="646">
        <v>210</v>
      </c>
      <c r="E6134" s="646" t="s">
        <v>115</v>
      </c>
      <c r="F6134" s="654" t="str">
        <f>IF(M6134="R",VLOOKUP(D6134,'Routes and Directions'!$A$2:$D$283,3,FALSE),VLOOKUP(D6134,'Routes and Directions'!$A$2:$D$283,4,FALSE))</f>
        <v>WB</v>
      </c>
      <c r="H6134" s="646">
        <v>1.8049999999999999</v>
      </c>
      <c r="I6134" s="646">
        <v>2.4729999999999999</v>
      </c>
      <c r="K6134" s="646">
        <v>2.6890000000000001</v>
      </c>
      <c r="L6134" s="646">
        <v>3.3570000000000002</v>
      </c>
      <c r="M6134" s="646" t="s">
        <v>121</v>
      </c>
      <c r="N6134" s="657" t="s">
        <v>123</v>
      </c>
      <c r="O6134" s="646" t="s">
        <v>729</v>
      </c>
    </row>
    <row r="6135" spans="1:15">
      <c r="A6135" s="647">
        <v>6134</v>
      </c>
      <c r="B6135" s="647">
        <v>4420</v>
      </c>
      <c r="C6135" s="646" t="s">
        <v>203</v>
      </c>
      <c r="D6135" s="646">
        <v>210</v>
      </c>
      <c r="E6135" s="646" t="s">
        <v>115</v>
      </c>
      <c r="F6135" s="654" t="str">
        <f>IF(M6135="R",VLOOKUP(D6135,'Routes and Directions'!$A$2:$D$283,3,FALSE),VLOOKUP(D6135,'Routes and Directions'!$A$2:$D$283,4,FALSE))</f>
        <v>WB</v>
      </c>
      <c r="H6135" s="646">
        <v>2.4740000000000002</v>
      </c>
      <c r="I6135" s="646">
        <v>4.0599999999999996</v>
      </c>
      <c r="K6135" s="646">
        <v>3.3570000000000002</v>
      </c>
      <c r="L6135" s="646">
        <v>4.9429999999999996</v>
      </c>
      <c r="M6135" s="646" t="s">
        <v>121</v>
      </c>
      <c r="N6135" s="657" t="s">
        <v>123</v>
      </c>
      <c r="O6135" s="646" t="s">
        <v>729</v>
      </c>
    </row>
    <row r="6136" spans="1:15">
      <c r="A6136" s="647">
        <v>6135</v>
      </c>
      <c r="B6136" s="647">
        <v>5000</v>
      </c>
      <c r="C6136" s="646" t="s">
        <v>203</v>
      </c>
      <c r="D6136" s="646">
        <v>210</v>
      </c>
      <c r="E6136" s="646" t="s">
        <v>115</v>
      </c>
      <c r="F6136" s="654" t="str">
        <f>IF(M6136="R",VLOOKUP(D6136,'Routes and Directions'!$A$2:$D$283,3,FALSE),VLOOKUP(D6136,'Routes and Directions'!$A$2:$D$283,4,FALSE))</f>
        <v>WB</v>
      </c>
      <c r="G6136" s="646" t="s">
        <v>118</v>
      </c>
      <c r="H6136" s="646">
        <v>4.0599999999999996</v>
      </c>
      <c r="I6136" s="646">
        <v>4.5250000000000004</v>
      </c>
      <c r="K6136" s="646">
        <v>4.9429999999999996</v>
      </c>
      <c r="L6136" s="646">
        <v>5.4080000000000004</v>
      </c>
      <c r="M6136" s="646" t="s">
        <v>121</v>
      </c>
      <c r="N6136" s="657" t="s">
        <v>123</v>
      </c>
      <c r="O6136" s="646" t="s">
        <v>729</v>
      </c>
    </row>
    <row r="6137" spans="1:15">
      <c r="A6137" s="647">
        <v>6136</v>
      </c>
      <c r="B6137" s="647">
        <v>6000</v>
      </c>
      <c r="C6137" s="646" t="s">
        <v>203</v>
      </c>
      <c r="D6137" s="646">
        <v>210</v>
      </c>
      <c r="E6137" s="646" t="s">
        <v>115</v>
      </c>
      <c r="F6137" s="654" t="str">
        <f>IF(M6137="R",VLOOKUP(D6137,'Routes and Directions'!$A$2:$D$283,3,FALSE),VLOOKUP(D6137,'Routes and Directions'!$A$2:$D$283,4,FALSE))</f>
        <v>WB</v>
      </c>
      <c r="H6137" s="646">
        <v>4.8499999999999996</v>
      </c>
      <c r="I6137" s="646">
        <v>7.6890000000000001</v>
      </c>
      <c r="K6137" s="646">
        <v>5.4080000000000004</v>
      </c>
      <c r="L6137" s="646">
        <v>8.2469999999999999</v>
      </c>
      <c r="M6137" s="646" t="s">
        <v>121</v>
      </c>
      <c r="N6137" s="657" t="s">
        <v>123</v>
      </c>
      <c r="O6137" s="646" t="s">
        <v>729</v>
      </c>
    </row>
    <row r="6138" spans="1:15">
      <c r="A6138" s="647">
        <v>6137</v>
      </c>
      <c r="B6138" s="647">
        <v>10500</v>
      </c>
      <c r="C6138" s="646" t="s">
        <v>206</v>
      </c>
      <c r="D6138" s="646">
        <v>210</v>
      </c>
      <c r="E6138" s="646" t="s">
        <v>115</v>
      </c>
      <c r="F6138" s="654" t="str">
        <f>IF(M6138="R",VLOOKUP(D6138,'Routes and Directions'!$A$2:$D$283,3,FALSE),VLOOKUP(D6138,'Routes and Directions'!$A$2:$D$283,4,FALSE))</f>
        <v>WB</v>
      </c>
      <c r="H6138" s="646">
        <v>15.528</v>
      </c>
      <c r="I6138" s="646">
        <v>19.445</v>
      </c>
      <c r="K6138" s="646">
        <v>8.2469999999999999</v>
      </c>
      <c r="L6138" s="646">
        <v>12.164</v>
      </c>
      <c r="M6138" s="646" t="s">
        <v>121</v>
      </c>
      <c r="N6138" s="657" t="s">
        <v>115</v>
      </c>
      <c r="O6138" s="646" t="s">
        <v>729</v>
      </c>
    </row>
    <row r="6139" spans="1:15">
      <c r="A6139" s="647">
        <v>6138</v>
      </c>
      <c r="B6139" s="647">
        <v>10500</v>
      </c>
      <c r="C6139" s="646" t="s">
        <v>206</v>
      </c>
      <c r="D6139" s="646">
        <v>210</v>
      </c>
      <c r="E6139" s="646" t="s">
        <v>115</v>
      </c>
      <c r="F6139" s="654" t="str">
        <f>IF(M6139="R",VLOOKUP(D6139,'Routes and Directions'!$A$2:$D$283,3,FALSE),VLOOKUP(D6139,'Routes and Directions'!$A$2:$D$283,4,FALSE))</f>
        <v>WB</v>
      </c>
      <c r="H6139" s="646">
        <v>19.445</v>
      </c>
      <c r="I6139" s="646">
        <v>20.5</v>
      </c>
      <c r="K6139" s="646">
        <v>12.164</v>
      </c>
      <c r="L6139" s="646">
        <v>13.218999999999999</v>
      </c>
      <c r="M6139" s="646" t="s">
        <v>121</v>
      </c>
      <c r="N6139" s="657" t="s">
        <v>123</v>
      </c>
      <c r="O6139" s="646" t="s">
        <v>729</v>
      </c>
    </row>
    <row r="6140" spans="1:15">
      <c r="A6140" s="647">
        <v>6139</v>
      </c>
      <c r="B6140" s="647">
        <v>10500</v>
      </c>
      <c r="C6140" s="646" t="s">
        <v>206</v>
      </c>
      <c r="D6140" s="646">
        <v>210</v>
      </c>
      <c r="E6140" s="646" t="s">
        <v>115</v>
      </c>
      <c r="F6140" s="654" t="str">
        <f>IF(M6140="R",VLOOKUP(D6140,'Routes and Directions'!$A$2:$D$283,3,FALSE),VLOOKUP(D6140,'Routes and Directions'!$A$2:$D$283,4,FALSE))</f>
        <v>WB</v>
      </c>
      <c r="H6140" s="646">
        <v>20.5</v>
      </c>
      <c r="I6140" s="646">
        <v>21.274999999999999</v>
      </c>
      <c r="K6140" s="646">
        <v>13.218999999999999</v>
      </c>
      <c r="L6140" s="646">
        <v>13.994</v>
      </c>
      <c r="M6140" s="646" t="s">
        <v>121</v>
      </c>
      <c r="N6140" s="657" t="s">
        <v>115</v>
      </c>
      <c r="O6140" s="646" t="s">
        <v>729</v>
      </c>
    </row>
    <row r="6141" spans="1:15">
      <c r="A6141" s="647">
        <v>6140</v>
      </c>
      <c r="B6141" s="647">
        <v>10500</v>
      </c>
      <c r="C6141" s="646" t="s">
        <v>206</v>
      </c>
      <c r="D6141" s="646">
        <v>210</v>
      </c>
      <c r="E6141" s="646" t="s">
        <v>115</v>
      </c>
      <c r="F6141" s="654" t="str">
        <f>IF(M6141="R",VLOOKUP(D6141,'Routes and Directions'!$A$2:$D$283,3,FALSE),VLOOKUP(D6141,'Routes and Directions'!$A$2:$D$283,4,FALSE))</f>
        <v>WB</v>
      </c>
      <c r="H6141" s="646">
        <v>21.274999999999999</v>
      </c>
      <c r="I6141" s="646">
        <v>22.003</v>
      </c>
      <c r="K6141" s="646">
        <v>13.994</v>
      </c>
      <c r="L6141" s="646">
        <v>14.722</v>
      </c>
      <c r="M6141" s="646" t="s">
        <v>121</v>
      </c>
      <c r="N6141" s="657" t="s">
        <v>123</v>
      </c>
      <c r="O6141" s="646" t="s">
        <v>729</v>
      </c>
    </row>
    <row r="6142" spans="1:15">
      <c r="A6142" s="647">
        <v>6141</v>
      </c>
      <c r="B6142" s="647">
        <v>13420</v>
      </c>
      <c r="C6142" s="646" t="s">
        <v>206</v>
      </c>
      <c r="D6142" s="646">
        <v>210</v>
      </c>
      <c r="E6142" s="646" t="s">
        <v>115</v>
      </c>
      <c r="F6142" s="654" t="str">
        <f>IF(M6142="R",VLOOKUP(D6142,'Routes and Directions'!$A$2:$D$283,3,FALSE),VLOOKUP(D6142,'Routes and Directions'!$A$2:$D$283,4,FALSE))</f>
        <v>WB</v>
      </c>
      <c r="G6142" s="646" t="s">
        <v>122</v>
      </c>
      <c r="H6142" s="646">
        <v>21.126999999999999</v>
      </c>
      <c r="I6142" s="646">
        <v>21.658000000000001</v>
      </c>
      <c r="K6142" s="646">
        <v>14.722</v>
      </c>
      <c r="L6142" s="646">
        <v>15.253</v>
      </c>
      <c r="M6142" s="646" t="s">
        <v>121</v>
      </c>
      <c r="N6142" s="657" t="s">
        <v>123</v>
      </c>
      <c r="O6142" s="646" t="s">
        <v>729</v>
      </c>
    </row>
    <row r="6143" spans="1:15">
      <c r="A6143" s="647">
        <v>6142</v>
      </c>
      <c r="B6143" s="647">
        <v>13700</v>
      </c>
      <c r="C6143" s="646" t="s">
        <v>206</v>
      </c>
      <c r="D6143" s="646">
        <v>210</v>
      </c>
      <c r="E6143" s="646" t="s">
        <v>115</v>
      </c>
      <c r="F6143" s="654" t="str">
        <f>IF(M6143="R",VLOOKUP(D6143,'Routes and Directions'!$A$2:$D$283,3,FALSE),VLOOKUP(D6143,'Routes and Directions'!$A$2:$D$283,4,FALSE))</f>
        <v>WB</v>
      </c>
      <c r="G6143" s="646" t="s">
        <v>118</v>
      </c>
      <c r="H6143" s="646">
        <v>21.658000000000001</v>
      </c>
      <c r="I6143" s="646">
        <v>33.18</v>
      </c>
      <c r="K6143" s="646">
        <v>15.253</v>
      </c>
      <c r="L6143" s="646">
        <v>26.774999999999999</v>
      </c>
      <c r="M6143" s="646" t="s">
        <v>121</v>
      </c>
      <c r="N6143" s="657" t="s">
        <v>123</v>
      </c>
      <c r="O6143" s="646" t="s">
        <v>729</v>
      </c>
    </row>
    <row r="6144" spans="1:15">
      <c r="A6144" s="647">
        <v>6143</v>
      </c>
      <c r="B6144" s="647">
        <v>800</v>
      </c>
      <c r="C6144" s="646" t="s">
        <v>203</v>
      </c>
      <c r="D6144" s="646">
        <v>210</v>
      </c>
      <c r="F6144" s="654" t="str">
        <f>IF(M6144="R",VLOOKUP(D6144,'Routes and Directions'!$A$2:$D$283,3,FALSE),VLOOKUP(D6144,'Routes and Directions'!$A$2:$D$283,4,FALSE))</f>
        <v>EB</v>
      </c>
      <c r="G6144" s="646" t="s">
        <v>118</v>
      </c>
      <c r="H6144" s="646">
        <v>0</v>
      </c>
      <c r="I6144" s="646">
        <v>11.593</v>
      </c>
      <c r="K6144" s="646">
        <v>0</v>
      </c>
      <c r="L6144" s="646">
        <v>11.593</v>
      </c>
      <c r="M6144" s="646" t="s">
        <v>118</v>
      </c>
      <c r="N6144" s="657" t="s">
        <v>123</v>
      </c>
      <c r="O6144" s="646" t="s">
        <v>730</v>
      </c>
    </row>
    <row r="6145" spans="1:15">
      <c r="A6145" s="647">
        <v>6144</v>
      </c>
      <c r="B6145" s="647">
        <v>8060</v>
      </c>
      <c r="C6145" s="646" t="s">
        <v>203</v>
      </c>
      <c r="D6145" s="646">
        <v>210</v>
      </c>
      <c r="F6145" s="654" t="str">
        <f>IF(M6145="R",VLOOKUP(D6145,'Routes and Directions'!$A$2:$D$283,3,FALSE),VLOOKUP(D6145,'Routes and Directions'!$A$2:$D$283,4,FALSE))</f>
        <v>EB</v>
      </c>
      <c r="G6145" s="646" t="s">
        <v>118</v>
      </c>
      <c r="H6145" s="646">
        <v>11.613</v>
      </c>
      <c r="I6145" s="646">
        <v>29.486000000000001</v>
      </c>
      <c r="K6145" s="646">
        <v>11.593</v>
      </c>
      <c r="L6145" s="646">
        <v>29.466000000000001</v>
      </c>
      <c r="M6145" s="646" t="s">
        <v>118</v>
      </c>
      <c r="N6145" s="657" t="s">
        <v>123</v>
      </c>
      <c r="O6145" s="646" t="s">
        <v>730</v>
      </c>
    </row>
    <row r="6146" spans="1:15">
      <c r="A6146" s="647">
        <v>6145</v>
      </c>
      <c r="B6146" s="647">
        <v>15630</v>
      </c>
      <c r="C6146" s="646" t="s">
        <v>203</v>
      </c>
      <c r="D6146" s="646">
        <v>210</v>
      </c>
      <c r="F6146" s="654" t="str">
        <f>IF(M6146="R",VLOOKUP(D6146,'Routes and Directions'!$A$2:$D$283,3,FALSE),VLOOKUP(D6146,'Routes and Directions'!$A$2:$D$283,4,FALSE))</f>
        <v>EB</v>
      </c>
      <c r="G6146" s="646" t="s">
        <v>121</v>
      </c>
      <c r="H6146" s="646">
        <v>29.486000000000001</v>
      </c>
      <c r="I6146" s="646">
        <v>29.795000000000002</v>
      </c>
      <c r="K6146" s="646">
        <v>29.466000000000001</v>
      </c>
      <c r="L6146" s="646">
        <v>29.774999999999999</v>
      </c>
      <c r="M6146" s="646" t="s">
        <v>118</v>
      </c>
      <c r="N6146" s="657" t="s">
        <v>123</v>
      </c>
      <c r="O6146" s="646" t="s">
        <v>730</v>
      </c>
    </row>
    <row r="6147" spans="1:15">
      <c r="A6147" s="647">
        <v>6146</v>
      </c>
      <c r="B6147" s="647">
        <v>15670</v>
      </c>
      <c r="C6147" s="646" t="s">
        <v>203</v>
      </c>
      <c r="D6147" s="646">
        <v>210</v>
      </c>
      <c r="F6147" s="654" t="str">
        <f>IF(M6147="R",VLOOKUP(D6147,'Routes and Directions'!$A$2:$D$283,3,FALSE),VLOOKUP(D6147,'Routes and Directions'!$A$2:$D$283,4,FALSE))</f>
        <v>EB</v>
      </c>
      <c r="G6147" s="646" t="s">
        <v>118</v>
      </c>
      <c r="H6147" s="646">
        <v>29.486000000000001</v>
      </c>
      <c r="I6147" s="646">
        <v>52.15</v>
      </c>
      <c r="K6147" s="646">
        <v>29.774999999999999</v>
      </c>
      <c r="L6147" s="646">
        <v>52.439</v>
      </c>
      <c r="M6147" s="646" t="s">
        <v>118</v>
      </c>
      <c r="N6147" s="657" t="s">
        <v>123</v>
      </c>
      <c r="O6147" s="646" t="s">
        <v>730</v>
      </c>
    </row>
    <row r="6148" spans="1:15">
      <c r="A6148" s="647">
        <v>6147</v>
      </c>
      <c r="B6148" s="647">
        <v>50000</v>
      </c>
      <c r="C6148" s="646" t="s">
        <v>206</v>
      </c>
      <c r="D6148" s="646">
        <v>210</v>
      </c>
      <c r="F6148" s="654" t="str">
        <f>IF(M6148="R",VLOOKUP(D6148,'Routes and Directions'!$A$2:$D$283,3,FALSE),VLOOKUP(D6148,'Routes and Directions'!$A$2:$D$283,4,FALSE))</f>
        <v>EB</v>
      </c>
      <c r="H6148" s="646">
        <v>0</v>
      </c>
      <c r="I6148" s="646">
        <v>16.977</v>
      </c>
      <c r="K6148" s="646">
        <v>52.439</v>
      </c>
      <c r="L6148" s="646">
        <v>69.415999999999997</v>
      </c>
      <c r="M6148" s="646" t="s">
        <v>118</v>
      </c>
      <c r="N6148" s="657" t="s">
        <v>123</v>
      </c>
      <c r="O6148" s="646" t="s">
        <v>730</v>
      </c>
    </row>
    <row r="6149" spans="1:15">
      <c r="A6149" s="647">
        <v>6148</v>
      </c>
      <c r="B6149" s="647">
        <v>800</v>
      </c>
      <c r="C6149" s="646" t="s">
        <v>203</v>
      </c>
      <c r="D6149" s="646">
        <v>210</v>
      </c>
      <c r="F6149" s="654" t="str">
        <f>IF(M6149="R",VLOOKUP(D6149,'Routes and Directions'!$A$2:$D$283,3,FALSE),VLOOKUP(D6149,'Routes and Directions'!$A$2:$D$283,4,FALSE))</f>
        <v>WB</v>
      </c>
      <c r="G6149" s="646" t="s">
        <v>118</v>
      </c>
      <c r="H6149" s="646">
        <v>0</v>
      </c>
      <c r="I6149" s="646">
        <v>11.593</v>
      </c>
      <c r="K6149" s="646">
        <v>0</v>
      </c>
      <c r="L6149" s="646">
        <v>11.593</v>
      </c>
      <c r="M6149" s="646" t="s">
        <v>121</v>
      </c>
      <c r="N6149" s="657" t="s">
        <v>123</v>
      </c>
      <c r="O6149" s="646" t="s">
        <v>731</v>
      </c>
    </row>
    <row r="6150" spans="1:15">
      <c r="A6150" s="647">
        <v>6149</v>
      </c>
      <c r="B6150" s="647">
        <v>8060</v>
      </c>
      <c r="C6150" s="646" t="s">
        <v>203</v>
      </c>
      <c r="D6150" s="646">
        <v>210</v>
      </c>
      <c r="F6150" s="654" t="str">
        <f>IF(M6150="R",VLOOKUP(D6150,'Routes and Directions'!$A$2:$D$283,3,FALSE),VLOOKUP(D6150,'Routes and Directions'!$A$2:$D$283,4,FALSE))</f>
        <v>WB</v>
      </c>
      <c r="G6150" s="646" t="s">
        <v>118</v>
      </c>
      <c r="H6150" s="646">
        <v>11.613</v>
      </c>
      <c r="I6150" s="646">
        <v>29.486000000000001</v>
      </c>
      <c r="K6150" s="646">
        <v>11.593</v>
      </c>
      <c r="L6150" s="646">
        <v>29.466000000000001</v>
      </c>
      <c r="M6150" s="646" t="s">
        <v>121</v>
      </c>
      <c r="N6150" s="657" t="s">
        <v>123</v>
      </c>
      <c r="O6150" s="646" t="s">
        <v>731</v>
      </c>
    </row>
    <row r="6151" spans="1:15">
      <c r="A6151" s="647">
        <v>6150</v>
      </c>
      <c r="B6151" s="647">
        <v>15630</v>
      </c>
      <c r="C6151" s="646" t="s">
        <v>203</v>
      </c>
      <c r="D6151" s="646">
        <v>210</v>
      </c>
      <c r="F6151" s="654" t="str">
        <f>IF(M6151="R",VLOOKUP(D6151,'Routes and Directions'!$A$2:$D$283,3,FALSE),VLOOKUP(D6151,'Routes and Directions'!$A$2:$D$283,4,FALSE))</f>
        <v>WB</v>
      </c>
      <c r="G6151" s="646" t="s">
        <v>121</v>
      </c>
      <c r="H6151" s="646">
        <v>29.486000000000001</v>
      </c>
      <c r="I6151" s="646">
        <v>29.795000000000002</v>
      </c>
      <c r="K6151" s="646">
        <v>29.466000000000001</v>
      </c>
      <c r="L6151" s="646">
        <v>29.774999999999999</v>
      </c>
      <c r="M6151" s="646" t="s">
        <v>121</v>
      </c>
      <c r="N6151" s="657" t="s">
        <v>123</v>
      </c>
      <c r="O6151" s="646" t="s">
        <v>731</v>
      </c>
    </row>
    <row r="6152" spans="1:15">
      <c r="A6152" s="647">
        <v>6151</v>
      </c>
      <c r="B6152" s="647">
        <v>15670</v>
      </c>
      <c r="C6152" s="646" t="s">
        <v>203</v>
      </c>
      <c r="D6152" s="646">
        <v>210</v>
      </c>
      <c r="F6152" s="654" t="str">
        <f>IF(M6152="R",VLOOKUP(D6152,'Routes and Directions'!$A$2:$D$283,3,FALSE),VLOOKUP(D6152,'Routes and Directions'!$A$2:$D$283,4,FALSE))</f>
        <v>WB</v>
      </c>
      <c r="G6152" s="646" t="s">
        <v>118</v>
      </c>
      <c r="H6152" s="646">
        <v>29.486000000000001</v>
      </c>
      <c r="I6152" s="646">
        <v>52.15</v>
      </c>
      <c r="K6152" s="646">
        <v>29.774999999999999</v>
      </c>
      <c r="L6152" s="646">
        <v>52.439</v>
      </c>
      <c r="M6152" s="646" t="s">
        <v>121</v>
      </c>
      <c r="N6152" s="657" t="s">
        <v>123</v>
      </c>
      <c r="O6152" s="646" t="s">
        <v>731</v>
      </c>
    </row>
    <row r="6153" spans="1:15">
      <c r="A6153" s="647">
        <v>6152</v>
      </c>
      <c r="B6153" s="647">
        <v>50000</v>
      </c>
      <c r="C6153" s="646" t="s">
        <v>206</v>
      </c>
      <c r="D6153" s="646">
        <v>210</v>
      </c>
      <c r="F6153" s="654" t="str">
        <f>IF(M6153="R",VLOOKUP(D6153,'Routes and Directions'!$A$2:$D$283,3,FALSE),VLOOKUP(D6153,'Routes and Directions'!$A$2:$D$283,4,FALSE))</f>
        <v>WB</v>
      </c>
      <c r="H6153" s="646">
        <v>0</v>
      </c>
      <c r="I6153" s="646">
        <v>16.977</v>
      </c>
      <c r="K6153" s="646">
        <v>52.439</v>
      </c>
      <c r="L6153" s="646">
        <v>69.415999999999997</v>
      </c>
      <c r="M6153" s="646" t="s">
        <v>121</v>
      </c>
      <c r="N6153" s="657" t="s">
        <v>123</v>
      </c>
      <c r="O6153" s="646" t="s">
        <v>731</v>
      </c>
    </row>
    <row r="6154" spans="1:15">
      <c r="A6154" s="647">
        <v>6153</v>
      </c>
      <c r="B6154" s="647">
        <v>20100</v>
      </c>
      <c r="C6154" s="646" t="s">
        <v>162</v>
      </c>
      <c r="D6154" s="646">
        <v>211</v>
      </c>
      <c r="F6154" s="654" t="str">
        <f>IF(M6154="R",VLOOKUP(D6154,'Routes and Directions'!$A$2:$D$283,3,FALSE),VLOOKUP(D6154,'Routes and Directions'!$A$2:$D$283,4,FALSE))</f>
        <v>NB</v>
      </c>
      <c r="H6154" s="646">
        <v>73.2</v>
      </c>
      <c r="I6154" s="646">
        <v>74.174000000000007</v>
      </c>
      <c r="K6154" s="646">
        <v>0</v>
      </c>
      <c r="L6154" s="646">
        <v>0.97399999999999998</v>
      </c>
      <c r="M6154" s="646" t="s">
        <v>118</v>
      </c>
      <c r="N6154" s="657" t="s">
        <v>115</v>
      </c>
      <c r="O6154" s="646" t="s">
        <v>732</v>
      </c>
    </row>
    <row r="6155" spans="1:15">
      <c r="A6155" s="647">
        <v>6154</v>
      </c>
      <c r="B6155" s="647">
        <v>20500</v>
      </c>
      <c r="C6155" s="646" t="s">
        <v>162</v>
      </c>
      <c r="D6155" s="646">
        <v>211</v>
      </c>
      <c r="F6155" s="654" t="str">
        <f>IF(M6155="R",VLOOKUP(D6155,'Routes and Directions'!$A$2:$D$283,3,FALSE),VLOOKUP(D6155,'Routes and Directions'!$A$2:$D$283,4,FALSE))</f>
        <v>NB</v>
      </c>
      <c r="G6155" s="646" t="s">
        <v>118</v>
      </c>
      <c r="H6155" s="646">
        <v>74.174000000000007</v>
      </c>
      <c r="I6155" s="646">
        <v>77.531999999999996</v>
      </c>
      <c r="K6155" s="646">
        <v>0.97399999999999998</v>
      </c>
      <c r="L6155" s="646">
        <v>4.3319999999999999</v>
      </c>
      <c r="M6155" s="646" t="s">
        <v>118</v>
      </c>
      <c r="N6155" s="657" t="s">
        <v>115</v>
      </c>
      <c r="O6155" s="646" t="s">
        <v>732</v>
      </c>
    </row>
    <row r="6156" spans="1:15">
      <c r="A6156" s="647">
        <v>6155</v>
      </c>
      <c r="B6156" s="647">
        <v>21300</v>
      </c>
      <c r="C6156" s="646" t="s">
        <v>162</v>
      </c>
      <c r="D6156" s="646">
        <v>211</v>
      </c>
      <c r="F6156" s="654" t="str">
        <f>IF(M6156="R",VLOOKUP(D6156,'Routes and Directions'!$A$2:$D$283,3,FALSE),VLOOKUP(D6156,'Routes and Directions'!$A$2:$D$283,4,FALSE))</f>
        <v>NB</v>
      </c>
      <c r="H6156" s="646">
        <v>78.097999999999999</v>
      </c>
      <c r="I6156" s="646">
        <v>79.161000000000001</v>
      </c>
      <c r="K6156" s="646">
        <v>4.3319999999999999</v>
      </c>
      <c r="L6156" s="646">
        <v>5.3949999999999996</v>
      </c>
      <c r="M6156" s="646" t="s">
        <v>118</v>
      </c>
      <c r="N6156" s="657" t="s">
        <v>115</v>
      </c>
      <c r="O6156" s="646" t="s">
        <v>732</v>
      </c>
    </row>
    <row r="6157" spans="1:15">
      <c r="A6157" s="647">
        <v>6156</v>
      </c>
      <c r="B6157" s="647">
        <v>20100</v>
      </c>
      <c r="C6157" s="646" t="s">
        <v>162</v>
      </c>
      <c r="D6157" s="646">
        <v>211</v>
      </c>
      <c r="F6157" s="654" t="str">
        <f>IF(M6157="R",VLOOKUP(D6157,'Routes and Directions'!$A$2:$D$283,3,FALSE),VLOOKUP(D6157,'Routes and Directions'!$A$2:$D$283,4,FALSE))</f>
        <v>SB</v>
      </c>
      <c r="H6157" s="646">
        <v>73.2</v>
      </c>
      <c r="I6157" s="646">
        <v>74.174000000000007</v>
      </c>
      <c r="K6157" s="646">
        <v>0</v>
      </c>
      <c r="L6157" s="646">
        <v>0.97399999999999998</v>
      </c>
      <c r="M6157" s="646" t="s">
        <v>121</v>
      </c>
      <c r="N6157" s="657" t="s">
        <v>115</v>
      </c>
      <c r="O6157" s="646" t="s">
        <v>733</v>
      </c>
    </row>
    <row r="6158" spans="1:15">
      <c r="A6158" s="647">
        <v>6157</v>
      </c>
      <c r="B6158" s="647">
        <v>20500</v>
      </c>
      <c r="C6158" s="646" t="s">
        <v>162</v>
      </c>
      <c r="D6158" s="646">
        <v>211</v>
      </c>
      <c r="F6158" s="654" t="str">
        <f>IF(M6158="R",VLOOKUP(D6158,'Routes and Directions'!$A$2:$D$283,3,FALSE),VLOOKUP(D6158,'Routes and Directions'!$A$2:$D$283,4,FALSE))</f>
        <v>SB</v>
      </c>
      <c r="G6158" s="646" t="s">
        <v>118</v>
      </c>
      <c r="H6158" s="646">
        <v>74.174000000000007</v>
      </c>
      <c r="I6158" s="646">
        <v>77.531999999999996</v>
      </c>
      <c r="K6158" s="646">
        <v>0.97399999999999998</v>
      </c>
      <c r="L6158" s="646">
        <v>4.3319999999999999</v>
      </c>
      <c r="M6158" s="646" t="s">
        <v>121</v>
      </c>
      <c r="N6158" s="657" t="s">
        <v>115</v>
      </c>
      <c r="O6158" s="646" t="s">
        <v>733</v>
      </c>
    </row>
    <row r="6159" spans="1:15">
      <c r="A6159" s="647">
        <v>6158</v>
      </c>
      <c r="B6159" s="647">
        <v>21300</v>
      </c>
      <c r="C6159" s="646" t="s">
        <v>162</v>
      </c>
      <c r="D6159" s="646">
        <v>211</v>
      </c>
      <c r="F6159" s="654" t="str">
        <f>IF(M6159="R",VLOOKUP(D6159,'Routes and Directions'!$A$2:$D$283,3,FALSE),VLOOKUP(D6159,'Routes and Directions'!$A$2:$D$283,4,FALSE))</f>
        <v>SB</v>
      </c>
      <c r="H6159" s="646">
        <v>78.097999999999999</v>
      </c>
      <c r="I6159" s="646">
        <v>79.161000000000001</v>
      </c>
      <c r="K6159" s="646">
        <v>4.3319999999999999</v>
      </c>
      <c r="L6159" s="646">
        <v>5.3949999999999996</v>
      </c>
      <c r="M6159" s="646" t="s">
        <v>121</v>
      </c>
      <c r="N6159" s="657" t="s">
        <v>115</v>
      </c>
      <c r="O6159" s="646" t="s">
        <v>733</v>
      </c>
    </row>
    <row r="6160" spans="1:15">
      <c r="A6160" s="643">
        <v>6159</v>
      </c>
      <c r="B6160" s="643">
        <v>1000</v>
      </c>
      <c r="C6160" s="649" t="s">
        <v>203</v>
      </c>
      <c r="D6160" s="649">
        <v>213</v>
      </c>
      <c r="E6160" s="649"/>
      <c r="F6160" s="654" t="str">
        <f>IF(M6160="R",VLOOKUP(D6160,'Routes and Directions'!$A$2:$D$283,3,FALSE),VLOOKUP(D6160,'Routes and Directions'!$A$2:$D$283,4,FALSE))</f>
        <v>NB</v>
      </c>
      <c r="G6160" s="649"/>
      <c r="H6160" s="659">
        <v>0</v>
      </c>
      <c r="I6160" s="659">
        <v>7.984</v>
      </c>
      <c r="J6160" s="649"/>
      <c r="K6160" s="649">
        <v>0</v>
      </c>
      <c r="L6160" s="649">
        <v>7.984</v>
      </c>
      <c r="M6160" s="649" t="s">
        <v>118</v>
      </c>
      <c r="N6160" s="657" t="s">
        <v>123</v>
      </c>
      <c r="O6160" s="646" t="s">
        <v>734</v>
      </c>
    </row>
    <row r="6161" spans="1:15">
      <c r="A6161" s="643">
        <v>6160</v>
      </c>
      <c r="B6161" s="643">
        <v>1000</v>
      </c>
      <c r="C6161" s="649" t="s">
        <v>203</v>
      </c>
      <c r="D6161" s="649">
        <v>213</v>
      </c>
      <c r="E6161" s="649"/>
      <c r="F6161" s="654" t="str">
        <f>IF(M6161="R",VLOOKUP(D6161,'Routes and Directions'!$A$2:$D$283,3,FALSE),VLOOKUP(D6161,'Routes and Directions'!$A$2:$D$283,4,FALSE))</f>
        <v>SB</v>
      </c>
      <c r="G6161" s="649"/>
      <c r="H6161" s="649">
        <v>0</v>
      </c>
      <c r="I6161" s="649">
        <v>7.984</v>
      </c>
      <c r="J6161" s="649"/>
      <c r="K6161" s="649">
        <v>0</v>
      </c>
      <c r="L6161" s="649">
        <v>7.984</v>
      </c>
      <c r="M6161" s="649" t="s">
        <v>121</v>
      </c>
      <c r="N6161" s="657" t="s">
        <v>123</v>
      </c>
      <c r="O6161" s="646" t="s">
        <v>735</v>
      </c>
    </row>
    <row r="6162" spans="1:15">
      <c r="A6162" s="647">
        <v>6161</v>
      </c>
      <c r="B6162" s="647">
        <v>10</v>
      </c>
      <c r="C6162" s="646" t="s">
        <v>205</v>
      </c>
      <c r="D6162" s="646">
        <v>215</v>
      </c>
      <c r="F6162" s="654" t="str">
        <f>IF(M6162="R",VLOOKUP(D6162,'Routes and Directions'!$A$2:$D$283,3,FALSE),VLOOKUP(D6162,'Routes and Directions'!$A$2:$D$283,4,FALSE))</f>
        <v>NB</v>
      </c>
      <c r="G6162" s="646" t="s">
        <v>118</v>
      </c>
      <c r="H6162" s="646">
        <v>8.43</v>
      </c>
      <c r="I6162" s="646">
        <v>20.875</v>
      </c>
      <c r="K6162" s="646">
        <v>0</v>
      </c>
      <c r="L6162" s="646">
        <v>12.445</v>
      </c>
      <c r="M6162" s="646" t="s">
        <v>118</v>
      </c>
      <c r="N6162" s="657" t="s">
        <v>123</v>
      </c>
      <c r="O6162" s="646" t="s">
        <v>736</v>
      </c>
    </row>
    <row r="6163" spans="1:15">
      <c r="A6163" s="647">
        <v>6162</v>
      </c>
      <c r="B6163" s="647">
        <v>3100</v>
      </c>
      <c r="C6163" s="646" t="s">
        <v>205</v>
      </c>
      <c r="D6163" s="646">
        <v>215</v>
      </c>
      <c r="F6163" s="654" t="str">
        <f>IF(M6163="R",VLOOKUP(D6163,'Routes and Directions'!$A$2:$D$283,3,FALSE),VLOOKUP(D6163,'Routes and Directions'!$A$2:$D$283,4,FALSE))</f>
        <v>NB</v>
      </c>
      <c r="H6163" s="646">
        <v>20.876000000000001</v>
      </c>
      <c r="I6163" s="646">
        <v>27.623000000000001</v>
      </c>
      <c r="K6163" s="646">
        <v>12.445</v>
      </c>
      <c r="L6163" s="646">
        <v>19.192</v>
      </c>
      <c r="M6163" s="646" t="s">
        <v>118</v>
      </c>
      <c r="N6163" s="657" t="s">
        <v>123</v>
      </c>
      <c r="O6163" s="646" t="s">
        <v>736</v>
      </c>
    </row>
    <row r="6164" spans="1:15">
      <c r="A6164" s="647">
        <v>6163</v>
      </c>
      <c r="B6164" s="647">
        <v>6400</v>
      </c>
      <c r="C6164" s="646" t="s">
        <v>205</v>
      </c>
      <c r="D6164" s="646">
        <v>215</v>
      </c>
      <c r="F6164" s="654" t="str">
        <f>IF(M6164="R",VLOOKUP(D6164,'Routes and Directions'!$A$2:$D$283,3,FALSE),VLOOKUP(D6164,'Routes and Directions'!$A$2:$D$283,4,FALSE))</f>
        <v>NB</v>
      </c>
      <c r="G6164" s="646" t="s">
        <v>118</v>
      </c>
      <c r="H6164" s="646">
        <v>27.524999999999999</v>
      </c>
      <c r="I6164" s="646">
        <v>38.93</v>
      </c>
      <c r="K6164" s="646">
        <v>19.192</v>
      </c>
      <c r="L6164" s="646">
        <v>30.597000000000001</v>
      </c>
      <c r="M6164" s="646" t="s">
        <v>118</v>
      </c>
      <c r="N6164" s="657" t="s">
        <v>123</v>
      </c>
      <c r="O6164" s="646" t="s">
        <v>736</v>
      </c>
    </row>
    <row r="6165" spans="1:15">
      <c r="A6165" s="647">
        <v>6164</v>
      </c>
      <c r="B6165" s="647">
        <v>12000</v>
      </c>
      <c r="C6165" s="646" t="s">
        <v>205</v>
      </c>
      <c r="D6165" s="646">
        <v>215</v>
      </c>
      <c r="F6165" s="654" t="str">
        <f>IF(M6165="R",VLOOKUP(D6165,'Routes and Directions'!$A$2:$D$283,3,FALSE),VLOOKUP(D6165,'Routes and Directions'!$A$2:$D$283,4,FALSE))</f>
        <v>NB</v>
      </c>
      <c r="H6165" s="646">
        <v>38.622999999999998</v>
      </c>
      <c r="I6165" s="646">
        <v>45.332999999999998</v>
      </c>
      <c r="K6165" s="646">
        <v>30.597000000000001</v>
      </c>
      <c r="L6165" s="646">
        <v>37.307000000000002</v>
      </c>
      <c r="M6165" s="646" t="s">
        <v>118</v>
      </c>
      <c r="N6165" s="657" t="s">
        <v>123</v>
      </c>
      <c r="O6165" s="646" t="s">
        <v>736</v>
      </c>
    </row>
    <row r="6166" spans="1:15">
      <c r="A6166" s="647">
        <v>6165</v>
      </c>
      <c r="B6166" s="647">
        <v>40100</v>
      </c>
      <c r="C6166" s="646" t="s">
        <v>206</v>
      </c>
      <c r="D6166" s="646">
        <v>215</v>
      </c>
      <c r="F6166" s="654" t="str">
        <f>IF(M6166="R",VLOOKUP(D6166,'Routes and Directions'!$A$2:$D$283,3,FALSE),VLOOKUP(D6166,'Routes and Directions'!$A$2:$D$283,4,FALSE))</f>
        <v>NB</v>
      </c>
      <c r="H6166" s="646">
        <v>0</v>
      </c>
      <c r="I6166" s="646">
        <v>17.753</v>
      </c>
      <c r="K6166" s="646">
        <v>37.307000000000002</v>
      </c>
      <c r="L6166" s="646">
        <v>55.06</v>
      </c>
      <c r="M6166" s="646" t="s">
        <v>118</v>
      </c>
      <c r="N6166" s="657" t="s">
        <v>123</v>
      </c>
      <c r="O6166" s="646" t="s">
        <v>736</v>
      </c>
    </row>
    <row r="6167" spans="1:15">
      <c r="A6167" s="647">
        <v>6166</v>
      </c>
      <c r="B6167" s="647">
        <v>10</v>
      </c>
      <c r="C6167" s="646" t="s">
        <v>205</v>
      </c>
      <c r="D6167" s="646">
        <v>215</v>
      </c>
      <c r="F6167" s="654" t="str">
        <f>IF(M6167="R",VLOOKUP(D6167,'Routes and Directions'!$A$2:$D$283,3,FALSE),VLOOKUP(D6167,'Routes and Directions'!$A$2:$D$283,4,FALSE))</f>
        <v>SB</v>
      </c>
      <c r="G6167" s="646" t="s">
        <v>118</v>
      </c>
      <c r="H6167" s="646">
        <v>8.43</v>
      </c>
      <c r="I6167" s="646">
        <v>20.875</v>
      </c>
      <c r="K6167" s="646">
        <v>0</v>
      </c>
      <c r="L6167" s="646">
        <v>12.445</v>
      </c>
      <c r="M6167" s="646" t="s">
        <v>121</v>
      </c>
      <c r="N6167" s="657" t="s">
        <v>123</v>
      </c>
      <c r="O6167" s="646" t="s">
        <v>737</v>
      </c>
    </row>
    <row r="6168" spans="1:15">
      <c r="A6168" s="647">
        <v>6167</v>
      </c>
      <c r="B6168" s="647">
        <v>3100</v>
      </c>
      <c r="C6168" s="646" t="s">
        <v>205</v>
      </c>
      <c r="D6168" s="646">
        <v>215</v>
      </c>
      <c r="F6168" s="654" t="str">
        <f>IF(M6168="R",VLOOKUP(D6168,'Routes and Directions'!$A$2:$D$283,3,FALSE),VLOOKUP(D6168,'Routes and Directions'!$A$2:$D$283,4,FALSE))</f>
        <v>SB</v>
      </c>
      <c r="H6168" s="646">
        <v>20.876000000000001</v>
      </c>
      <c r="I6168" s="646">
        <v>27.623000000000001</v>
      </c>
      <c r="K6168" s="646">
        <v>12.445</v>
      </c>
      <c r="L6168" s="646">
        <v>19.192</v>
      </c>
      <c r="M6168" s="646" t="s">
        <v>121</v>
      </c>
      <c r="N6168" s="657" t="s">
        <v>123</v>
      </c>
      <c r="O6168" s="646" t="s">
        <v>737</v>
      </c>
    </row>
    <row r="6169" spans="1:15">
      <c r="A6169" s="647">
        <v>6168</v>
      </c>
      <c r="B6169" s="647">
        <v>6400</v>
      </c>
      <c r="C6169" s="646" t="s">
        <v>205</v>
      </c>
      <c r="D6169" s="646">
        <v>215</v>
      </c>
      <c r="F6169" s="654" t="str">
        <f>IF(M6169="R",VLOOKUP(D6169,'Routes and Directions'!$A$2:$D$283,3,FALSE),VLOOKUP(D6169,'Routes and Directions'!$A$2:$D$283,4,FALSE))</f>
        <v>SB</v>
      </c>
      <c r="G6169" s="646" t="s">
        <v>118</v>
      </c>
      <c r="H6169" s="646">
        <v>27.524999999999999</v>
      </c>
      <c r="I6169" s="646">
        <v>38.93</v>
      </c>
      <c r="K6169" s="646">
        <v>19.192</v>
      </c>
      <c r="L6169" s="646">
        <v>30.597000000000001</v>
      </c>
      <c r="M6169" s="646" t="s">
        <v>121</v>
      </c>
      <c r="N6169" s="657" t="s">
        <v>123</v>
      </c>
      <c r="O6169" s="646" t="s">
        <v>737</v>
      </c>
    </row>
    <row r="6170" spans="1:15">
      <c r="A6170" s="647">
        <v>6169</v>
      </c>
      <c r="B6170" s="647">
        <v>12000</v>
      </c>
      <c r="C6170" s="646" t="s">
        <v>205</v>
      </c>
      <c r="D6170" s="646">
        <v>215</v>
      </c>
      <c r="F6170" s="654" t="str">
        <f>IF(M6170="R",VLOOKUP(D6170,'Routes and Directions'!$A$2:$D$283,3,FALSE),VLOOKUP(D6170,'Routes and Directions'!$A$2:$D$283,4,FALSE))</f>
        <v>SB</v>
      </c>
      <c r="H6170" s="646">
        <v>38.622999999999998</v>
      </c>
      <c r="I6170" s="646">
        <v>45.332999999999998</v>
      </c>
      <c r="K6170" s="646">
        <v>30.597000000000001</v>
      </c>
      <c r="L6170" s="646">
        <v>37.307000000000002</v>
      </c>
      <c r="M6170" s="646" t="s">
        <v>121</v>
      </c>
      <c r="N6170" s="657" t="s">
        <v>123</v>
      </c>
      <c r="O6170" s="646" t="s">
        <v>737</v>
      </c>
    </row>
    <row r="6171" spans="1:15">
      <c r="A6171" s="647">
        <v>6170</v>
      </c>
      <c r="B6171" s="647">
        <v>40100</v>
      </c>
      <c r="C6171" s="646" t="s">
        <v>206</v>
      </c>
      <c r="D6171" s="646">
        <v>215</v>
      </c>
      <c r="F6171" s="654" t="str">
        <f>IF(M6171="R",VLOOKUP(D6171,'Routes and Directions'!$A$2:$D$283,3,FALSE),VLOOKUP(D6171,'Routes and Directions'!$A$2:$D$283,4,FALSE))</f>
        <v>SB</v>
      </c>
      <c r="H6171" s="646">
        <v>0</v>
      </c>
      <c r="I6171" s="646">
        <v>17.753</v>
      </c>
      <c r="K6171" s="646">
        <v>37.307000000000002</v>
      </c>
      <c r="L6171" s="646">
        <v>55.06</v>
      </c>
      <c r="M6171" s="646" t="s">
        <v>121</v>
      </c>
      <c r="N6171" s="657" t="s">
        <v>123</v>
      </c>
      <c r="O6171" s="646" t="s">
        <v>737</v>
      </c>
    </row>
    <row r="6172" spans="1:15">
      <c r="A6172" s="647">
        <v>6171</v>
      </c>
      <c r="B6172" s="647">
        <v>1575</v>
      </c>
      <c r="C6172" s="646" t="s">
        <v>202</v>
      </c>
      <c r="D6172" s="646">
        <v>216</v>
      </c>
      <c r="F6172" s="654" t="str">
        <f>IF(M6172="R",VLOOKUP(D6172,'Routes and Directions'!$A$2:$D$283,3,FALSE),VLOOKUP(D6172,'Routes and Directions'!$A$2:$D$283,4,FALSE))</f>
        <v>EB</v>
      </c>
      <c r="G6172" s="646" t="s">
        <v>118</v>
      </c>
      <c r="H6172" s="646">
        <v>0</v>
      </c>
      <c r="I6172" s="646">
        <v>0.99</v>
      </c>
      <c r="K6172" s="646">
        <v>0</v>
      </c>
      <c r="L6172" s="646">
        <v>0.99</v>
      </c>
      <c r="M6172" s="646" t="s">
        <v>118</v>
      </c>
      <c r="N6172" s="657" t="s">
        <v>123</v>
      </c>
      <c r="O6172" s="646" t="s">
        <v>738</v>
      </c>
    </row>
    <row r="6173" spans="1:15">
      <c r="A6173" s="647">
        <v>6172</v>
      </c>
      <c r="B6173" s="647">
        <v>1600</v>
      </c>
      <c r="C6173" s="646" t="s">
        <v>202</v>
      </c>
      <c r="D6173" s="646">
        <v>216</v>
      </c>
      <c r="F6173" s="654" t="str">
        <f>IF(M6173="R",VLOOKUP(D6173,'Routes and Directions'!$A$2:$D$283,3,FALSE),VLOOKUP(D6173,'Routes and Directions'!$A$2:$D$283,4,FALSE))</f>
        <v>EB</v>
      </c>
      <c r="H6173" s="646">
        <v>1.96</v>
      </c>
      <c r="I6173" s="646">
        <v>19.245000000000001</v>
      </c>
      <c r="K6173" s="646">
        <v>0.99</v>
      </c>
      <c r="L6173" s="646">
        <v>18.274999999999999</v>
      </c>
      <c r="M6173" s="646" t="s">
        <v>118</v>
      </c>
      <c r="N6173" s="657" t="s">
        <v>115</v>
      </c>
      <c r="O6173" s="646" t="s">
        <v>738</v>
      </c>
    </row>
    <row r="6174" spans="1:15">
      <c r="A6174" s="647">
        <v>6173</v>
      </c>
      <c r="B6174" s="647">
        <v>1575</v>
      </c>
      <c r="C6174" s="646" t="s">
        <v>202</v>
      </c>
      <c r="D6174" s="646">
        <v>216</v>
      </c>
      <c r="F6174" s="654" t="str">
        <f>IF(M6174="R",VLOOKUP(D6174,'Routes and Directions'!$A$2:$D$283,3,FALSE),VLOOKUP(D6174,'Routes and Directions'!$A$2:$D$283,4,FALSE))</f>
        <v>WB</v>
      </c>
      <c r="G6174" s="646" t="s">
        <v>118</v>
      </c>
      <c r="H6174" s="646">
        <v>0</v>
      </c>
      <c r="I6174" s="646">
        <v>0.99</v>
      </c>
      <c r="K6174" s="646">
        <v>0</v>
      </c>
      <c r="L6174" s="646">
        <v>0.99</v>
      </c>
      <c r="M6174" s="646" t="s">
        <v>121</v>
      </c>
      <c r="N6174" s="657" t="s">
        <v>123</v>
      </c>
      <c r="O6174" s="646" t="s">
        <v>739</v>
      </c>
    </row>
    <row r="6175" spans="1:15">
      <c r="A6175" s="647">
        <v>6174</v>
      </c>
      <c r="B6175" s="647">
        <v>1600</v>
      </c>
      <c r="C6175" s="646" t="s">
        <v>202</v>
      </c>
      <c r="D6175" s="646">
        <v>216</v>
      </c>
      <c r="F6175" s="654" t="str">
        <f>IF(M6175="R",VLOOKUP(D6175,'Routes and Directions'!$A$2:$D$283,3,FALSE),VLOOKUP(D6175,'Routes and Directions'!$A$2:$D$283,4,FALSE))</f>
        <v>WB</v>
      </c>
      <c r="H6175" s="646">
        <v>1.96</v>
      </c>
      <c r="I6175" s="646">
        <v>19.245000000000001</v>
      </c>
      <c r="K6175" s="646">
        <v>0.99</v>
      </c>
      <c r="L6175" s="646">
        <v>18.274999999999999</v>
      </c>
      <c r="M6175" s="646" t="s">
        <v>121</v>
      </c>
      <c r="N6175" s="657" t="s">
        <v>115</v>
      </c>
      <c r="O6175" s="646" t="s">
        <v>739</v>
      </c>
    </row>
    <row r="6176" spans="1:15">
      <c r="A6176" s="647">
        <v>6175</v>
      </c>
      <c r="B6176" s="647">
        <v>500</v>
      </c>
      <c r="C6176" s="646" t="s">
        <v>193</v>
      </c>
      <c r="D6176" s="646">
        <v>217</v>
      </c>
      <c r="F6176" s="654" t="str">
        <f>IF(M6176="R",VLOOKUP(D6176,'Routes and Directions'!$A$2:$D$283,3,FALSE),VLOOKUP(D6176,'Routes and Directions'!$A$2:$D$283,4,FALSE))</f>
        <v>EB</v>
      </c>
      <c r="H6176" s="646">
        <v>0.46400000000000002</v>
      </c>
      <c r="I6176" s="646">
        <v>1.014</v>
      </c>
      <c r="K6176" s="646">
        <v>0</v>
      </c>
      <c r="L6176" s="646">
        <v>0.55000000000000004</v>
      </c>
      <c r="M6176" s="646" t="s">
        <v>118</v>
      </c>
      <c r="N6176" s="657" t="s">
        <v>115</v>
      </c>
      <c r="O6176" s="646" t="s">
        <v>740</v>
      </c>
    </row>
    <row r="6177" spans="1:15">
      <c r="A6177" s="647">
        <v>6176</v>
      </c>
      <c r="B6177" s="647">
        <v>500</v>
      </c>
      <c r="C6177" s="646" t="s">
        <v>193</v>
      </c>
      <c r="D6177" s="646">
        <v>217</v>
      </c>
      <c r="F6177" s="654" t="str">
        <f>IF(M6177="R",VLOOKUP(D6177,'Routes and Directions'!$A$2:$D$283,3,FALSE),VLOOKUP(D6177,'Routes and Directions'!$A$2:$D$283,4,FALSE))</f>
        <v>EB</v>
      </c>
      <c r="H6177" s="646">
        <v>1.014</v>
      </c>
      <c r="I6177" s="646">
        <v>2.9889999999999999</v>
      </c>
      <c r="K6177" s="646">
        <v>0.55000000000000004</v>
      </c>
      <c r="L6177" s="646">
        <v>2.5249999999999999</v>
      </c>
      <c r="M6177" s="646" t="s">
        <v>118</v>
      </c>
      <c r="N6177" s="657" t="s">
        <v>123</v>
      </c>
      <c r="O6177" s="646" t="s">
        <v>740</v>
      </c>
    </row>
    <row r="6178" spans="1:15">
      <c r="A6178" s="647">
        <v>6177</v>
      </c>
      <c r="B6178" s="647">
        <v>500</v>
      </c>
      <c r="C6178" s="646" t="s">
        <v>193</v>
      </c>
      <c r="D6178" s="646">
        <v>217</v>
      </c>
      <c r="F6178" s="654" t="str">
        <f>IF(M6178="R",VLOOKUP(D6178,'Routes and Directions'!$A$2:$D$283,3,FALSE),VLOOKUP(D6178,'Routes and Directions'!$A$2:$D$283,4,FALSE))</f>
        <v>WB</v>
      </c>
      <c r="H6178" s="646">
        <v>0.46400000000000002</v>
      </c>
      <c r="I6178" s="646">
        <v>1.014</v>
      </c>
      <c r="K6178" s="646">
        <v>0</v>
      </c>
      <c r="L6178" s="646">
        <v>0.55000000000000004</v>
      </c>
      <c r="M6178" s="646" t="s">
        <v>121</v>
      </c>
      <c r="N6178" s="657" t="s">
        <v>115</v>
      </c>
      <c r="O6178" s="646" t="s">
        <v>741</v>
      </c>
    </row>
    <row r="6179" spans="1:15">
      <c r="A6179" s="647">
        <v>6178</v>
      </c>
      <c r="B6179" s="647">
        <v>500</v>
      </c>
      <c r="C6179" s="646" t="s">
        <v>193</v>
      </c>
      <c r="D6179" s="646">
        <v>217</v>
      </c>
      <c r="F6179" s="654" t="str">
        <f>IF(M6179="R",VLOOKUP(D6179,'Routes and Directions'!$A$2:$D$283,3,FALSE),VLOOKUP(D6179,'Routes and Directions'!$A$2:$D$283,4,FALSE))</f>
        <v>WB</v>
      </c>
      <c r="H6179" s="646">
        <v>1.014</v>
      </c>
      <c r="I6179" s="646">
        <v>2.9889999999999999</v>
      </c>
      <c r="K6179" s="646">
        <v>0.55000000000000004</v>
      </c>
      <c r="L6179" s="646">
        <v>2.5249999999999999</v>
      </c>
      <c r="M6179" s="646" t="s">
        <v>121</v>
      </c>
      <c r="N6179" s="657" t="s">
        <v>123</v>
      </c>
      <c r="O6179" s="646" t="s">
        <v>741</v>
      </c>
    </row>
    <row r="6180" spans="1:15">
      <c r="A6180" s="647">
        <v>6179</v>
      </c>
      <c r="B6180" s="647">
        <v>50</v>
      </c>
      <c r="C6180" s="646" t="s">
        <v>192</v>
      </c>
      <c r="D6180" s="646">
        <v>218</v>
      </c>
      <c r="F6180" s="654" t="str">
        <f>IF(M6180="R",VLOOKUP(D6180,'Routes and Directions'!$A$2:$D$283,3,FALSE),VLOOKUP(D6180,'Routes and Directions'!$A$2:$D$283,4,FALSE))</f>
        <v>EB</v>
      </c>
      <c r="G6180" s="646" t="s">
        <v>118</v>
      </c>
      <c r="H6180" s="646">
        <v>0</v>
      </c>
      <c r="I6180" s="646">
        <v>3.6999999999999998E-2</v>
      </c>
      <c r="K6180" s="646">
        <v>0</v>
      </c>
      <c r="L6180" s="646">
        <v>3.6999999999999998E-2</v>
      </c>
      <c r="M6180" s="646" t="s">
        <v>118</v>
      </c>
      <c r="N6180" s="657" t="s">
        <v>115</v>
      </c>
      <c r="O6180" s="646" t="s">
        <v>742</v>
      </c>
    </row>
    <row r="6181" spans="1:15">
      <c r="A6181" s="647">
        <v>6180</v>
      </c>
      <c r="B6181" s="647">
        <v>50</v>
      </c>
      <c r="C6181" s="646" t="s">
        <v>192</v>
      </c>
      <c r="D6181" s="646">
        <v>218</v>
      </c>
      <c r="F6181" s="654" t="str">
        <f>IF(M6181="R",VLOOKUP(D6181,'Routes and Directions'!$A$2:$D$283,3,FALSE),VLOOKUP(D6181,'Routes and Directions'!$A$2:$D$283,4,FALSE))</f>
        <v>EB</v>
      </c>
      <c r="G6181" s="646" t="s">
        <v>118</v>
      </c>
      <c r="H6181" s="646">
        <v>3.6999999999999998E-2</v>
      </c>
      <c r="I6181" s="646">
        <v>0.222</v>
      </c>
      <c r="K6181" s="646">
        <v>3.6999999999999998E-2</v>
      </c>
      <c r="L6181" s="646">
        <v>0.222</v>
      </c>
      <c r="M6181" s="646" t="s">
        <v>118</v>
      </c>
      <c r="N6181" s="657" t="s">
        <v>123</v>
      </c>
      <c r="O6181" s="646" t="s">
        <v>742</v>
      </c>
    </row>
    <row r="6182" spans="1:15">
      <c r="A6182" s="647">
        <v>6181</v>
      </c>
      <c r="B6182" s="647">
        <v>310</v>
      </c>
      <c r="C6182" s="646" t="s">
        <v>192</v>
      </c>
      <c r="D6182" s="646">
        <v>218</v>
      </c>
      <c r="F6182" s="654" t="str">
        <f>IF(M6182="R",VLOOKUP(D6182,'Routes and Directions'!$A$2:$D$283,3,FALSE),VLOOKUP(D6182,'Routes and Directions'!$A$2:$D$283,4,FALSE))</f>
        <v>EB</v>
      </c>
      <c r="G6182" s="646" t="s">
        <v>121</v>
      </c>
      <c r="H6182" s="646">
        <v>0.25</v>
      </c>
      <c r="I6182" s="646">
        <v>0.30399999999999999</v>
      </c>
      <c r="K6182" s="646">
        <v>0.222</v>
      </c>
      <c r="L6182" s="646">
        <v>0.27600000000000002</v>
      </c>
      <c r="M6182" s="646" t="s">
        <v>118</v>
      </c>
      <c r="N6182" s="657" t="s">
        <v>123</v>
      </c>
      <c r="O6182" s="646" t="s">
        <v>742</v>
      </c>
    </row>
    <row r="6183" spans="1:15">
      <c r="A6183" s="647">
        <v>6182</v>
      </c>
      <c r="B6183" s="647">
        <v>310</v>
      </c>
      <c r="C6183" s="646" t="s">
        <v>192</v>
      </c>
      <c r="D6183" s="646">
        <v>218</v>
      </c>
      <c r="F6183" s="654" t="str">
        <f>IF(M6183="R",VLOOKUP(D6183,'Routes and Directions'!$A$2:$D$283,3,FALSE),VLOOKUP(D6183,'Routes and Directions'!$A$2:$D$283,4,FALSE))</f>
        <v>EB</v>
      </c>
      <c r="G6183" s="646" t="s">
        <v>121</v>
      </c>
      <c r="H6183" s="646">
        <v>0.30399999999999999</v>
      </c>
      <c r="I6183" s="646">
        <v>0.92200000000000004</v>
      </c>
      <c r="K6183" s="646">
        <v>0.27600000000000002</v>
      </c>
      <c r="L6183" s="646">
        <v>0.89400000000000002</v>
      </c>
      <c r="M6183" s="646" t="s">
        <v>118</v>
      </c>
      <c r="N6183" s="657" t="s">
        <v>115</v>
      </c>
      <c r="O6183" s="646" t="s">
        <v>742</v>
      </c>
    </row>
    <row r="6184" spans="1:15">
      <c r="A6184" s="647">
        <v>6183</v>
      </c>
      <c r="B6184" s="647">
        <v>400</v>
      </c>
      <c r="C6184" s="646" t="s">
        <v>192</v>
      </c>
      <c r="D6184" s="646">
        <v>218</v>
      </c>
      <c r="F6184" s="654" t="str">
        <f>IF(M6184="R",VLOOKUP(D6184,'Routes and Directions'!$A$2:$D$283,3,FALSE),VLOOKUP(D6184,'Routes and Directions'!$A$2:$D$283,4,FALSE))</f>
        <v>EB</v>
      </c>
      <c r="H6184" s="646">
        <v>0</v>
      </c>
      <c r="I6184" s="646">
        <v>1.956</v>
      </c>
      <c r="K6184" s="646">
        <v>0.89400000000000002</v>
      </c>
      <c r="L6184" s="646">
        <v>2.85</v>
      </c>
      <c r="M6184" s="646" t="s">
        <v>118</v>
      </c>
      <c r="N6184" s="657" t="s">
        <v>115</v>
      </c>
      <c r="O6184" s="646" t="s">
        <v>742</v>
      </c>
    </row>
    <row r="6185" spans="1:15">
      <c r="A6185" s="647">
        <v>6184</v>
      </c>
      <c r="B6185" s="647">
        <v>50</v>
      </c>
      <c r="C6185" s="646" t="s">
        <v>192</v>
      </c>
      <c r="D6185" s="646">
        <v>218</v>
      </c>
      <c r="F6185" s="654" t="str">
        <f>IF(M6185="R",VLOOKUP(D6185,'Routes and Directions'!$A$2:$D$283,3,FALSE),VLOOKUP(D6185,'Routes and Directions'!$A$2:$D$283,4,FALSE))</f>
        <v>WB</v>
      </c>
      <c r="G6185" s="646" t="s">
        <v>118</v>
      </c>
      <c r="H6185" s="646">
        <v>0</v>
      </c>
      <c r="I6185" s="646">
        <v>3.6999999999999998E-2</v>
      </c>
      <c r="K6185" s="646">
        <v>0</v>
      </c>
      <c r="L6185" s="646">
        <v>3.6999999999999998E-2</v>
      </c>
      <c r="M6185" s="646" t="s">
        <v>121</v>
      </c>
      <c r="N6185" s="657" t="s">
        <v>115</v>
      </c>
      <c r="O6185" s="646" t="s">
        <v>743</v>
      </c>
    </row>
    <row r="6186" spans="1:15">
      <c r="A6186" s="647">
        <v>6185</v>
      </c>
      <c r="B6186" s="647">
        <v>50</v>
      </c>
      <c r="C6186" s="646" t="s">
        <v>192</v>
      </c>
      <c r="D6186" s="646">
        <v>218</v>
      </c>
      <c r="F6186" s="654" t="str">
        <f>IF(M6186="R",VLOOKUP(D6186,'Routes and Directions'!$A$2:$D$283,3,FALSE),VLOOKUP(D6186,'Routes and Directions'!$A$2:$D$283,4,FALSE))</f>
        <v>WB</v>
      </c>
      <c r="G6186" s="646" t="s">
        <v>118</v>
      </c>
      <c r="H6186" s="646">
        <v>3.6999999999999998E-2</v>
      </c>
      <c r="I6186" s="646">
        <v>0.222</v>
      </c>
      <c r="K6186" s="646">
        <v>3.6999999999999998E-2</v>
      </c>
      <c r="L6186" s="646">
        <v>0.222</v>
      </c>
      <c r="M6186" s="646" t="s">
        <v>121</v>
      </c>
      <c r="N6186" s="657" t="s">
        <v>123</v>
      </c>
      <c r="O6186" s="646" t="s">
        <v>743</v>
      </c>
    </row>
    <row r="6187" spans="1:15">
      <c r="A6187" s="647">
        <v>6186</v>
      </c>
      <c r="B6187" s="647">
        <v>310</v>
      </c>
      <c r="C6187" s="646" t="s">
        <v>192</v>
      </c>
      <c r="D6187" s="646">
        <v>218</v>
      </c>
      <c r="F6187" s="654" t="str">
        <f>IF(M6187="R",VLOOKUP(D6187,'Routes and Directions'!$A$2:$D$283,3,FALSE),VLOOKUP(D6187,'Routes and Directions'!$A$2:$D$283,4,FALSE))</f>
        <v>WB</v>
      </c>
      <c r="G6187" s="646" t="s">
        <v>121</v>
      </c>
      <c r="H6187" s="646">
        <v>0.25</v>
      </c>
      <c r="I6187" s="646">
        <v>0.30399999999999999</v>
      </c>
      <c r="K6187" s="646">
        <v>0.222</v>
      </c>
      <c r="L6187" s="646">
        <v>0.27600000000000002</v>
      </c>
      <c r="M6187" s="646" t="s">
        <v>121</v>
      </c>
      <c r="N6187" s="657" t="s">
        <v>123</v>
      </c>
      <c r="O6187" s="646" t="s">
        <v>743</v>
      </c>
    </row>
    <row r="6188" spans="1:15">
      <c r="A6188" s="647">
        <v>6187</v>
      </c>
      <c r="B6188" s="647">
        <v>310</v>
      </c>
      <c r="C6188" s="646" t="s">
        <v>192</v>
      </c>
      <c r="D6188" s="646">
        <v>218</v>
      </c>
      <c r="F6188" s="654" t="str">
        <f>IF(M6188="R",VLOOKUP(D6188,'Routes and Directions'!$A$2:$D$283,3,FALSE),VLOOKUP(D6188,'Routes and Directions'!$A$2:$D$283,4,FALSE))</f>
        <v>WB</v>
      </c>
      <c r="G6188" s="646" t="s">
        <v>121</v>
      </c>
      <c r="H6188" s="646">
        <v>0.30399999999999999</v>
      </c>
      <c r="I6188" s="646">
        <v>0.92200000000000004</v>
      </c>
      <c r="K6188" s="646">
        <v>0.27600000000000002</v>
      </c>
      <c r="L6188" s="646">
        <v>0.89400000000000002</v>
      </c>
      <c r="M6188" s="646" t="s">
        <v>121</v>
      </c>
      <c r="N6188" s="657" t="s">
        <v>115</v>
      </c>
      <c r="O6188" s="646" t="s">
        <v>743</v>
      </c>
    </row>
    <row r="6189" spans="1:15">
      <c r="A6189" s="647">
        <v>6188</v>
      </c>
      <c r="B6189" s="647">
        <v>400</v>
      </c>
      <c r="C6189" s="646" t="s">
        <v>192</v>
      </c>
      <c r="D6189" s="646">
        <v>218</v>
      </c>
      <c r="F6189" s="654" t="str">
        <f>IF(M6189="R",VLOOKUP(D6189,'Routes and Directions'!$A$2:$D$283,3,FALSE),VLOOKUP(D6189,'Routes and Directions'!$A$2:$D$283,4,FALSE))</f>
        <v>WB</v>
      </c>
      <c r="H6189" s="646">
        <v>0</v>
      </c>
      <c r="I6189" s="646">
        <v>1.956</v>
      </c>
      <c r="K6189" s="646">
        <v>0.89400000000000002</v>
      </c>
      <c r="L6189" s="646">
        <v>2.85</v>
      </c>
      <c r="M6189" s="646" t="s">
        <v>121</v>
      </c>
      <c r="N6189" s="657" t="s">
        <v>115</v>
      </c>
      <c r="O6189" s="646" t="s">
        <v>743</v>
      </c>
    </row>
    <row r="6190" spans="1:15">
      <c r="A6190" s="647">
        <v>6189</v>
      </c>
      <c r="B6190" s="647">
        <v>100</v>
      </c>
      <c r="C6190" s="646" t="s">
        <v>215</v>
      </c>
      <c r="D6190" s="646">
        <v>219</v>
      </c>
      <c r="F6190" s="654" t="str">
        <f>IF(M6190="R",VLOOKUP(D6190,'Routes and Directions'!$A$2:$D$283,3,FALSE),VLOOKUP(D6190,'Routes and Directions'!$A$2:$D$283,4,FALSE))</f>
        <v>EB</v>
      </c>
      <c r="H6190" s="646">
        <v>7.5999999999999998E-2</v>
      </c>
      <c r="I6190" s="646">
        <v>0.372</v>
      </c>
      <c r="K6190" s="646">
        <v>0</v>
      </c>
      <c r="L6190" s="646">
        <v>0.29599999999999999</v>
      </c>
      <c r="M6190" s="646" t="s">
        <v>118</v>
      </c>
      <c r="N6190" s="657" t="s">
        <v>123</v>
      </c>
      <c r="O6190" s="646" t="s">
        <v>744</v>
      </c>
    </row>
    <row r="6191" spans="1:15">
      <c r="A6191" s="647">
        <v>6190</v>
      </c>
      <c r="B6191" s="647">
        <v>100</v>
      </c>
      <c r="C6191" s="646" t="s">
        <v>215</v>
      </c>
      <c r="D6191" s="646">
        <v>219</v>
      </c>
      <c r="F6191" s="654" t="str">
        <f>IF(M6191="R",VLOOKUP(D6191,'Routes and Directions'!$A$2:$D$283,3,FALSE),VLOOKUP(D6191,'Routes and Directions'!$A$2:$D$283,4,FALSE))</f>
        <v>EB</v>
      </c>
      <c r="H6191" s="646">
        <v>0.372</v>
      </c>
      <c r="I6191" s="646">
        <v>4.8579999999999997</v>
      </c>
      <c r="K6191" s="646">
        <v>0.29599999999999999</v>
      </c>
      <c r="L6191" s="646">
        <v>4.782</v>
      </c>
      <c r="M6191" s="646" t="s">
        <v>118</v>
      </c>
      <c r="N6191" s="657" t="s">
        <v>115</v>
      </c>
      <c r="O6191" s="646" t="s">
        <v>744</v>
      </c>
    </row>
    <row r="6192" spans="1:15">
      <c r="A6192" s="647">
        <v>6191</v>
      </c>
      <c r="B6192" s="647">
        <v>100</v>
      </c>
      <c r="C6192" s="646" t="s">
        <v>215</v>
      </c>
      <c r="D6192" s="646">
        <v>219</v>
      </c>
      <c r="F6192" s="654" t="str">
        <f>IF(M6192="R",VLOOKUP(D6192,'Routes and Directions'!$A$2:$D$283,3,FALSE),VLOOKUP(D6192,'Routes and Directions'!$A$2:$D$283,4,FALSE))</f>
        <v>WB</v>
      </c>
      <c r="H6192" s="646">
        <v>7.5999999999999998E-2</v>
      </c>
      <c r="I6192" s="646">
        <v>0.372</v>
      </c>
      <c r="K6192" s="646">
        <v>0</v>
      </c>
      <c r="L6192" s="646">
        <v>0.29599999999999999</v>
      </c>
      <c r="M6192" s="646" t="s">
        <v>121</v>
      </c>
      <c r="N6192" s="657" t="s">
        <v>123</v>
      </c>
      <c r="O6192" s="646" t="s">
        <v>745</v>
      </c>
    </row>
    <row r="6193" spans="1:15">
      <c r="A6193" s="647">
        <v>6192</v>
      </c>
      <c r="B6193" s="647">
        <v>100</v>
      </c>
      <c r="C6193" s="646" t="s">
        <v>215</v>
      </c>
      <c r="D6193" s="646">
        <v>219</v>
      </c>
      <c r="F6193" s="654" t="str">
        <f>IF(M6193="R",VLOOKUP(D6193,'Routes and Directions'!$A$2:$D$283,3,FALSE),VLOOKUP(D6193,'Routes and Directions'!$A$2:$D$283,4,FALSE))</f>
        <v>WB</v>
      </c>
      <c r="H6193" s="646">
        <v>0.372</v>
      </c>
      <c r="I6193" s="646">
        <v>4.8579999999999997</v>
      </c>
      <c r="K6193" s="646">
        <v>0.29599999999999999</v>
      </c>
      <c r="L6193" s="646">
        <v>4.782</v>
      </c>
      <c r="M6193" s="646" t="s">
        <v>121</v>
      </c>
      <c r="N6193" s="657" t="s">
        <v>115</v>
      </c>
      <c r="O6193" s="646" t="s">
        <v>745</v>
      </c>
    </row>
    <row r="6194" spans="1:15">
      <c r="A6194" s="647">
        <v>6193</v>
      </c>
      <c r="B6194" s="647">
        <v>100</v>
      </c>
      <c r="C6194" s="646" t="s">
        <v>214</v>
      </c>
      <c r="D6194" s="646">
        <v>220</v>
      </c>
      <c r="F6194" s="654" t="str">
        <f>IF(M6194="R",VLOOKUP(D6194,'Routes and Directions'!$A$2:$D$283,3,FALSE),VLOOKUP(D6194,'Routes and Directions'!$A$2:$D$283,4,FALSE))</f>
        <v>EB</v>
      </c>
      <c r="H6194" s="646">
        <v>0</v>
      </c>
      <c r="I6194" s="646">
        <v>3.2</v>
      </c>
      <c r="K6194" s="646">
        <v>0</v>
      </c>
      <c r="L6194" s="646">
        <v>3.2</v>
      </c>
      <c r="M6194" s="646" t="s">
        <v>118</v>
      </c>
      <c r="N6194" s="657" t="s">
        <v>115</v>
      </c>
      <c r="O6194" s="646" t="s">
        <v>746</v>
      </c>
    </row>
    <row r="6195" spans="1:15">
      <c r="A6195" s="647">
        <v>6194</v>
      </c>
      <c r="B6195" s="647">
        <v>500</v>
      </c>
      <c r="C6195" s="646" t="s">
        <v>178</v>
      </c>
      <c r="D6195" s="646">
        <v>220</v>
      </c>
      <c r="F6195" s="654" t="str">
        <f>IF(M6195="R",VLOOKUP(D6195,'Routes and Directions'!$A$2:$D$283,3,FALSE),VLOOKUP(D6195,'Routes and Directions'!$A$2:$D$283,4,FALSE))</f>
        <v>EB</v>
      </c>
      <c r="H6195" s="646">
        <v>0</v>
      </c>
      <c r="I6195" s="646">
        <v>3.1139999999999999</v>
      </c>
      <c r="K6195" s="646">
        <v>3.2</v>
      </c>
      <c r="L6195" s="646">
        <v>6.3140000000000001</v>
      </c>
      <c r="M6195" s="646" t="s">
        <v>118</v>
      </c>
      <c r="N6195" s="657" t="s">
        <v>115</v>
      </c>
      <c r="O6195" s="646" t="s">
        <v>746</v>
      </c>
    </row>
    <row r="6196" spans="1:15">
      <c r="A6196" s="647">
        <v>6195</v>
      </c>
      <c r="B6196" s="647">
        <v>100</v>
      </c>
      <c r="C6196" s="646" t="s">
        <v>214</v>
      </c>
      <c r="D6196" s="646">
        <v>220</v>
      </c>
      <c r="F6196" s="654" t="str">
        <f>IF(M6196="R",VLOOKUP(D6196,'Routes and Directions'!$A$2:$D$283,3,FALSE),VLOOKUP(D6196,'Routes and Directions'!$A$2:$D$283,4,FALSE))</f>
        <v>WB</v>
      </c>
      <c r="H6196" s="646">
        <v>0</v>
      </c>
      <c r="I6196" s="646">
        <v>3.2</v>
      </c>
      <c r="K6196" s="646">
        <v>0</v>
      </c>
      <c r="L6196" s="646">
        <v>3.2</v>
      </c>
      <c r="M6196" s="646" t="s">
        <v>121</v>
      </c>
      <c r="N6196" s="657" t="s">
        <v>115</v>
      </c>
      <c r="O6196" s="646" t="s">
        <v>747</v>
      </c>
    </row>
    <row r="6197" spans="1:15">
      <c r="A6197" s="647">
        <v>6196</v>
      </c>
      <c r="B6197" s="647">
        <v>500</v>
      </c>
      <c r="C6197" s="646" t="s">
        <v>178</v>
      </c>
      <c r="D6197" s="646">
        <v>220</v>
      </c>
      <c r="F6197" s="654" t="str">
        <f>IF(M6197="R",VLOOKUP(D6197,'Routes and Directions'!$A$2:$D$283,3,FALSE),VLOOKUP(D6197,'Routes and Directions'!$A$2:$D$283,4,FALSE))</f>
        <v>WB</v>
      </c>
      <c r="H6197" s="646">
        <v>0</v>
      </c>
      <c r="I6197" s="646">
        <v>3.1139999999999999</v>
      </c>
      <c r="K6197" s="646">
        <v>3.2</v>
      </c>
      <c r="L6197" s="646">
        <v>6.3140000000000001</v>
      </c>
      <c r="M6197" s="646" t="s">
        <v>121</v>
      </c>
      <c r="N6197" s="657" t="s">
        <v>115</v>
      </c>
      <c r="O6197" s="646" t="s">
        <v>747</v>
      </c>
    </row>
    <row r="6198" spans="1:15">
      <c r="A6198" s="647">
        <v>6197</v>
      </c>
      <c r="B6198" s="647">
        <v>1060</v>
      </c>
      <c r="C6198" s="646" t="s">
        <v>186</v>
      </c>
      <c r="D6198" s="646">
        <v>221</v>
      </c>
      <c r="F6198" s="654" t="str">
        <f>IF(M6198="R",VLOOKUP(D6198,'Routes and Directions'!$A$2:$D$283,3,FALSE),VLOOKUP(D6198,'Routes and Directions'!$A$2:$D$283,4,FALSE))</f>
        <v>NB</v>
      </c>
      <c r="H6198" s="646">
        <v>0</v>
      </c>
      <c r="I6198" s="646">
        <v>2.6819999999999999</v>
      </c>
      <c r="K6198" s="646">
        <v>0</v>
      </c>
      <c r="L6198" s="646">
        <v>2.6819999999999999</v>
      </c>
      <c r="M6198" s="646" t="s">
        <v>118</v>
      </c>
      <c r="N6198" s="657" t="s">
        <v>123</v>
      </c>
      <c r="O6198" s="646" t="s">
        <v>748</v>
      </c>
    </row>
    <row r="6199" spans="1:15">
      <c r="A6199" s="647">
        <v>6198</v>
      </c>
      <c r="B6199" s="647">
        <v>1060</v>
      </c>
      <c r="C6199" s="646" t="s">
        <v>186</v>
      </c>
      <c r="D6199" s="646">
        <v>221</v>
      </c>
      <c r="F6199" s="654" t="str">
        <f>IF(M6199="R",VLOOKUP(D6199,'Routes and Directions'!$A$2:$D$283,3,FALSE),VLOOKUP(D6199,'Routes and Directions'!$A$2:$D$283,4,FALSE))</f>
        <v>SB</v>
      </c>
      <c r="H6199" s="646">
        <v>0</v>
      </c>
      <c r="I6199" s="646">
        <v>2.6819999999999999</v>
      </c>
      <c r="K6199" s="646">
        <v>0</v>
      </c>
      <c r="L6199" s="646">
        <v>2.6819999999999999</v>
      </c>
      <c r="M6199" s="646" t="s">
        <v>121</v>
      </c>
      <c r="N6199" s="657" t="s">
        <v>123</v>
      </c>
      <c r="O6199" s="646" t="s">
        <v>749</v>
      </c>
    </row>
    <row r="6200" spans="1:15">
      <c r="A6200" s="647">
        <v>6199</v>
      </c>
      <c r="B6200" s="647">
        <v>100</v>
      </c>
      <c r="C6200" s="646" t="s">
        <v>164</v>
      </c>
      <c r="D6200" s="646">
        <v>222</v>
      </c>
      <c r="F6200" s="654" t="str">
        <f>IF(M6200="R",VLOOKUP(D6200,'Routes and Directions'!$A$2:$D$283,3,FALSE),VLOOKUP(D6200,'Routes and Directions'!$A$2:$D$283,4,FALSE))</f>
        <v>EB</v>
      </c>
      <c r="G6200" s="646" t="s">
        <v>121</v>
      </c>
      <c r="H6200" s="646">
        <v>0</v>
      </c>
      <c r="I6200" s="646">
        <v>0.53</v>
      </c>
      <c r="K6200" s="646">
        <v>0</v>
      </c>
      <c r="L6200" s="646">
        <v>0.53</v>
      </c>
      <c r="M6200" s="646" t="s">
        <v>118</v>
      </c>
      <c r="N6200" s="657" t="s">
        <v>115</v>
      </c>
      <c r="O6200" s="646" t="s">
        <v>750</v>
      </c>
    </row>
    <row r="6201" spans="1:15">
      <c r="A6201" s="647">
        <v>6200</v>
      </c>
      <c r="B6201" s="647">
        <v>390</v>
      </c>
      <c r="C6201" s="646" t="s">
        <v>164</v>
      </c>
      <c r="D6201" s="646">
        <v>222</v>
      </c>
      <c r="F6201" s="654" t="str">
        <f>IF(M6201="R",VLOOKUP(D6201,'Routes and Directions'!$A$2:$D$283,3,FALSE),VLOOKUP(D6201,'Routes and Directions'!$A$2:$D$283,4,FALSE))</f>
        <v>EB</v>
      </c>
      <c r="G6201" s="646" t="s">
        <v>118</v>
      </c>
      <c r="H6201" s="646">
        <v>0</v>
      </c>
      <c r="I6201" s="646">
        <v>0.32900000000000001</v>
      </c>
      <c r="K6201" s="646">
        <v>0.53</v>
      </c>
      <c r="L6201" s="646">
        <v>0.85899999999999999</v>
      </c>
      <c r="M6201" s="646" t="s">
        <v>118</v>
      </c>
      <c r="N6201" s="657" t="s">
        <v>115</v>
      </c>
      <c r="O6201" s="646" t="s">
        <v>750</v>
      </c>
    </row>
    <row r="6202" spans="1:15">
      <c r="A6202" s="647">
        <v>6201</v>
      </c>
      <c r="B6202" s="647">
        <v>600</v>
      </c>
      <c r="C6202" s="646" t="s">
        <v>164</v>
      </c>
      <c r="D6202" s="646">
        <v>222</v>
      </c>
      <c r="F6202" s="654" t="str">
        <f>IF(M6202="R",VLOOKUP(D6202,'Routes and Directions'!$A$2:$D$283,3,FALSE),VLOOKUP(D6202,'Routes and Directions'!$A$2:$D$283,4,FALSE))</f>
        <v>EB</v>
      </c>
      <c r="H6202" s="646">
        <v>0.85599999999999998</v>
      </c>
      <c r="I6202" s="646">
        <v>2.153</v>
      </c>
      <c r="K6202" s="646">
        <v>0.85899999999999999</v>
      </c>
      <c r="L6202" s="646">
        <v>2.1560000000000001</v>
      </c>
      <c r="M6202" s="646" t="s">
        <v>118</v>
      </c>
      <c r="N6202" s="657" t="s">
        <v>115</v>
      </c>
      <c r="O6202" s="646" t="s">
        <v>750</v>
      </c>
    </row>
    <row r="6203" spans="1:15">
      <c r="A6203" s="647">
        <v>6202</v>
      </c>
      <c r="B6203" s="647">
        <v>100</v>
      </c>
      <c r="C6203" s="646" t="s">
        <v>164</v>
      </c>
      <c r="D6203" s="646">
        <v>222</v>
      </c>
      <c r="F6203" s="654" t="str">
        <f>IF(M6203="R",VLOOKUP(D6203,'Routes and Directions'!$A$2:$D$283,3,FALSE),VLOOKUP(D6203,'Routes and Directions'!$A$2:$D$283,4,FALSE))</f>
        <v>WB</v>
      </c>
      <c r="G6203" s="646" t="s">
        <v>121</v>
      </c>
      <c r="H6203" s="646">
        <v>0</v>
      </c>
      <c r="I6203" s="646">
        <v>0.53</v>
      </c>
      <c r="K6203" s="646">
        <v>0</v>
      </c>
      <c r="L6203" s="646">
        <v>0.53</v>
      </c>
      <c r="M6203" s="646" t="s">
        <v>121</v>
      </c>
      <c r="N6203" s="657" t="s">
        <v>115</v>
      </c>
      <c r="O6203" s="646" t="s">
        <v>751</v>
      </c>
    </row>
    <row r="6204" spans="1:15">
      <c r="A6204" s="647">
        <v>6203</v>
      </c>
      <c r="B6204" s="647">
        <v>390</v>
      </c>
      <c r="C6204" s="646" t="s">
        <v>164</v>
      </c>
      <c r="D6204" s="646">
        <v>222</v>
      </c>
      <c r="F6204" s="654" t="str">
        <f>IF(M6204="R",VLOOKUP(D6204,'Routes and Directions'!$A$2:$D$283,3,FALSE),VLOOKUP(D6204,'Routes and Directions'!$A$2:$D$283,4,FALSE))</f>
        <v>WB</v>
      </c>
      <c r="G6204" s="646" t="s">
        <v>118</v>
      </c>
      <c r="H6204" s="646">
        <v>0</v>
      </c>
      <c r="I6204" s="646">
        <v>0.32900000000000001</v>
      </c>
      <c r="K6204" s="646">
        <v>0.53</v>
      </c>
      <c r="L6204" s="646">
        <v>0.85899999999999999</v>
      </c>
      <c r="M6204" s="646" t="s">
        <v>121</v>
      </c>
      <c r="N6204" s="657" t="s">
        <v>115</v>
      </c>
      <c r="O6204" s="646" t="s">
        <v>751</v>
      </c>
    </row>
    <row r="6205" spans="1:15">
      <c r="A6205" s="647">
        <v>6204</v>
      </c>
      <c r="B6205" s="647">
        <v>600</v>
      </c>
      <c r="C6205" s="646" t="s">
        <v>164</v>
      </c>
      <c r="D6205" s="646">
        <v>222</v>
      </c>
      <c r="F6205" s="654" t="str">
        <f>IF(M6205="R",VLOOKUP(D6205,'Routes and Directions'!$A$2:$D$283,3,FALSE),VLOOKUP(D6205,'Routes and Directions'!$A$2:$D$283,4,FALSE))</f>
        <v>WB</v>
      </c>
      <c r="H6205" s="646">
        <v>0.85599999999999998</v>
      </c>
      <c r="I6205" s="646">
        <v>2.153</v>
      </c>
      <c r="K6205" s="646">
        <v>0.85899999999999999</v>
      </c>
      <c r="L6205" s="646">
        <v>2.1560000000000001</v>
      </c>
      <c r="M6205" s="646" t="s">
        <v>121</v>
      </c>
      <c r="N6205" s="657" t="s">
        <v>115</v>
      </c>
      <c r="O6205" s="646" t="s">
        <v>751</v>
      </c>
    </row>
    <row r="6206" spans="1:15">
      <c r="A6206" s="647">
        <v>6205</v>
      </c>
      <c r="B6206" s="647">
        <v>20</v>
      </c>
      <c r="C6206" s="646" t="s">
        <v>198</v>
      </c>
      <c r="D6206" s="646">
        <v>223</v>
      </c>
      <c r="F6206" s="654" t="str">
        <f>IF(M6206="R",VLOOKUP(D6206,'Routes and Directions'!$A$2:$D$283,3,FALSE),VLOOKUP(D6206,'Routes and Directions'!$A$2:$D$283,4,FALSE))</f>
        <v>EB</v>
      </c>
      <c r="H6206" s="646">
        <v>1.85</v>
      </c>
      <c r="I6206" s="646">
        <v>10.509</v>
      </c>
      <c r="K6206" s="646">
        <v>0</v>
      </c>
      <c r="L6206" s="646">
        <v>8.6590000000000007</v>
      </c>
      <c r="M6206" s="646" t="s">
        <v>118</v>
      </c>
      <c r="N6206" s="657" t="s">
        <v>115</v>
      </c>
      <c r="O6206" s="646" t="s">
        <v>752</v>
      </c>
    </row>
    <row r="6207" spans="1:15">
      <c r="A6207" s="647">
        <v>6206</v>
      </c>
      <c r="B6207" s="647">
        <v>400</v>
      </c>
      <c r="C6207" s="646" t="s">
        <v>198</v>
      </c>
      <c r="D6207" s="646">
        <v>223</v>
      </c>
      <c r="F6207" s="654" t="str">
        <f>IF(M6207="R",VLOOKUP(D6207,'Routes and Directions'!$A$2:$D$283,3,FALSE),VLOOKUP(D6207,'Routes and Directions'!$A$2:$D$283,4,FALSE))</f>
        <v>EB</v>
      </c>
      <c r="G6207" s="646" t="s">
        <v>118</v>
      </c>
      <c r="H6207" s="646">
        <v>10.509</v>
      </c>
      <c r="I6207" s="646">
        <v>20.149999999999999</v>
      </c>
      <c r="K6207" s="646">
        <v>8.6590000000000007</v>
      </c>
      <c r="L6207" s="646">
        <v>18.3</v>
      </c>
      <c r="M6207" s="646" t="s">
        <v>118</v>
      </c>
      <c r="N6207" s="657" t="s">
        <v>115</v>
      </c>
      <c r="O6207" s="646" t="s">
        <v>752</v>
      </c>
    </row>
    <row r="6208" spans="1:15">
      <c r="A6208" s="647">
        <v>6207</v>
      </c>
      <c r="B6208" s="647">
        <v>1600</v>
      </c>
      <c r="C6208" s="646" t="s">
        <v>198</v>
      </c>
      <c r="D6208" s="646">
        <v>223</v>
      </c>
      <c r="F6208" s="654" t="str">
        <f>IF(M6208="R",VLOOKUP(D6208,'Routes and Directions'!$A$2:$D$283,3,FALSE),VLOOKUP(D6208,'Routes and Directions'!$A$2:$D$283,4,FALSE))</f>
        <v>EB</v>
      </c>
      <c r="H6208" s="646">
        <v>20.149999999999999</v>
      </c>
      <c r="I6208" s="646">
        <v>21.164999999999999</v>
      </c>
      <c r="K6208" s="646">
        <v>18.3</v>
      </c>
      <c r="L6208" s="646">
        <v>19.315000000000001</v>
      </c>
      <c r="M6208" s="646" t="s">
        <v>118</v>
      </c>
      <c r="N6208" s="657" t="s">
        <v>123</v>
      </c>
      <c r="O6208" s="646" t="s">
        <v>752</v>
      </c>
    </row>
    <row r="6209" spans="1:15">
      <c r="A6209" s="647">
        <v>6208</v>
      </c>
      <c r="B6209" s="647">
        <v>1600</v>
      </c>
      <c r="C6209" s="646" t="s">
        <v>198</v>
      </c>
      <c r="D6209" s="646">
        <v>223</v>
      </c>
      <c r="F6209" s="654" t="str">
        <f>IF(M6209="R",VLOOKUP(D6209,'Routes and Directions'!$A$2:$D$283,3,FALSE),VLOOKUP(D6209,'Routes and Directions'!$A$2:$D$283,4,FALSE))</f>
        <v>EB</v>
      </c>
      <c r="H6209" s="646">
        <v>21.164999999999999</v>
      </c>
      <c r="I6209" s="646">
        <v>31.92</v>
      </c>
      <c r="K6209" s="646">
        <v>19.315000000000001</v>
      </c>
      <c r="L6209" s="646">
        <v>30.07</v>
      </c>
      <c r="M6209" s="646" t="s">
        <v>118</v>
      </c>
      <c r="N6209" s="657" t="s">
        <v>115</v>
      </c>
      <c r="O6209" s="646" t="s">
        <v>752</v>
      </c>
    </row>
    <row r="6210" spans="1:15">
      <c r="A6210" s="647">
        <v>6209</v>
      </c>
      <c r="B6210" s="647">
        <v>20</v>
      </c>
      <c r="C6210" s="646" t="s">
        <v>198</v>
      </c>
      <c r="D6210" s="646">
        <v>223</v>
      </c>
      <c r="F6210" s="654" t="str">
        <f>IF(M6210="R",VLOOKUP(D6210,'Routes and Directions'!$A$2:$D$283,3,FALSE),VLOOKUP(D6210,'Routes and Directions'!$A$2:$D$283,4,FALSE))</f>
        <v>WB</v>
      </c>
      <c r="H6210" s="646">
        <v>1.85</v>
      </c>
      <c r="I6210" s="646">
        <v>10.509</v>
      </c>
      <c r="K6210" s="646">
        <v>0</v>
      </c>
      <c r="L6210" s="646">
        <v>8.6590000000000007</v>
      </c>
      <c r="M6210" s="646" t="s">
        <v>121</v>
      </c>
      <c r="N6210" s="657" t="s">
        <v>115</v>
      </c>
      <c r="O6210" s="646" t="s">
        <v>753</v>
      </c>
    </row>
    <row r="6211" spans="1:15">
      <c r="A6211" s="647">
        <v>6210</v>
      </c>
      <c r="B6211" s="647">
        <v>400</v>
      </c>
      <c r="C6211" s="646" t="s">
        <v>198</v>
      </c>
      <c r="D6211" s="646">
        <v>223</v>
      </c>
      <c r="F6211" s="654" t="str">
        <f>IF(M6211="R",VLOOKUP(D6211,'Routes and Directions'!$A$2:$D$283,3,FALSE),VLOOKUP(D6211,'Routes and Directions'!$A$2:$D$283,4,FALSE))</f>
        <v>WB</v>
      </c>
      <c r="G6211" s="646" t="s">
        <v>118</v>
      </c>
      <c r="H6211" s="646">
        <v>10.509</v>
      </c>
      <c r="I6211" s="646">
        <v>20.149999999999999</v>
      </c>
      <c r="K6211" s="646">
        <v>8.6590000000000007</v>
      </c>
      <c r="L6211" s="646">
        <v>18.3</v>
      </c>
      <c r="M6211" s="646" t="s">
        <v>121</v>
      </c>
      <c r="N6211" s="657" t="s">
        <v>115</v>
      </c>
      <c r="O6211" s="646" t="s">
        <v>753</v>
      </c>
    </row>
    <row r="6212" spans="1:15">
      <c r="A6212" s="647">
        <v>6211</v>
      </c>
      <c r="B6212" s="647">
        <v>1600</v>
      </c>
      <c r="C6212" s="646" t="s">
        <v>198</v>
      </c>
      <c r="D6212" s="646">
        <v>223</v>
      </c>
      <c r="F6212" s="654" t="str">
        <f>IF(M6212="R",VLOOKUP(D6212,'Routes and Directions'!$A$2:$D$283,3,FALSE),VLOOKUP(D6212,'Routes and Directions'!$A$2:$D$283,4,FALSE))</f>
        <v>WB</v>
      </c>
      <c r="H6212" s="646">
        <v>20.149999999999999</v>
      </c>
      <c r="I6212" s="646">
        <v>21.164999999999999</v>
      </c>
      <c r="K6212" s="646">
        <v>18.3</v>
      </c>
      <c r="L6212" s="646">
        <v>19.315000000000001</v>
      </c>
      <c r="M6212" s="646" t="s">
        <v>121</v>
      </c>
      <c r="N6212" s="657" t="s">
        <v>123</v>
      </c>
      <c r="O6212" s="646" t="s">
        <v>753</v>
      </c>
    </row>
    <row r="6213" spans="1:15">
      <c r="A6213" s="647">
        <v>6212</v>
      </c>
      <c r="B6213" s="647">
        <v>1600</v>
      </c>
      <c r="C6213" s="646" t="s">
        <v>198</v>
      </c>
      <c r="D6213" s="646">
        <v>223</v>
      </c>
      <c r="F6213" s="654" t="str">
        <f>IF(M6213="R",VLOOKUP(D6213,'Routes and Directions'!$A$2:$D$283,3,FALSE),VLOOKUP(D6213,'Routes and Directions'!$A$2:$D$283,4,FALSE))</f>
        <v>WB</v>
      </c>
      <c r="H6213" s="646">
        <v>21.164999999999999</v>
      </c>
      <c r="I6213" s="646">
        <v>31.92</v>
      </c>
      <c r="K6213" s="646">
        <v>19.315000000000001</v>
      </c>
      <c r="L6213" s="646">
        <v>30.07</v>
      </c>
      <c r="M6213" s="646" t="s">
        <v>121</v>
      </c>
      <c r="N6213" s="657" t="s">
        <v>115</v>
      </c>
      <c r="O6213" s="646" t="s">
        <v>753</v>
      </c>
    </row>
    <row r="6214" spans="1:15">
      <c r="A6214" s="647">
        <v>6213</v>
      </c>
      <c r="B6214" s="647">
        <v>100</v>
      </c>
      <c r="C6214" s="646" t="s">
        <v>193</v>
      </c>
      <c r="D6214" s="646">
        <v>225</v>
      </c>
      <c r="F6214" s="654" t="str">
        <f>IF(M6214="R",VLOOKUP(D6214,'Routes and Directions'!$A$2:$D$283,3,FALSE),VLOOKUP(D6214,'Routes and Directions'!$A$2:$D$283,4,FALSE))</f>
        <v>EB</v>
      </c>
      <c r="H6214" s="646">
        <v>0</v>
      </c>
      <c r="I6214" s="646">
        <v>3.85</v>
      </c>
      <c r="K6214" s="646">
        <v>0</v>
      </c>
      <c r="L6214" s="646">
        <v>3.85</v>
      </c>
      <c r="M6214" s="646" t="s">
        <v>118</v>
      </c>
      <c r="N6214" s="657" t="s">
        <v>115</v>
      </c>
      <c r="O6214" s="646" t="s">
        <v>754</v>
      </c>
    </row>
    <row r="6215" spans="1:15">
      <c r="A6215" s="647">
        <v>6214</v>
      </c>
      <c r="B6215" s="647">
        <v>100</v>
      </c>
      <c r="C6215" s="646" t="s">
        <v>193</v>
      </c>
      <c r="D6215" s="646">
        <v>225</v>
      </c>
      <c r="F6215" s="654" t="str">
        <f>IF(M6215="R",VLOOKUP(D6215,'Routes and Directions'!$A$2:$D$283,3,FALSE),VLOOKUP(D6215,'Routes and Directions'!$A$2:$D$283,4,FALSE))</f>
        <v>EB</v>
      </c>
      <c r="H6215" s="646">
        <v>3.85</v>
      </c>
      <c r="I6215" s="646">
        <v>4.1399999999999997</v>
      </c>
      <c r="K6215" s="646">
        <v>3.85</v>
      </c>
      <c r="L6215" s="646">
        <v>4.1399999999999997</v>
      </c>
      <c r="M6215" s="646" t="s">
        <v>118</v>
      </c>
      <c r="N6215" s="657" t="s">
        <v>123</v>
      </c>
      <c r="O6215" s="646" t="s">
        <v>754</v>
      </c>
    </row>
    <row r="6216" spans="1:15">
      <c r="A6216" s="647">
        <v>6215</v>
      </c>
      <c r="B6216" s="647">
        <v>100</v>
      </c>
      <c r="C6216" s="646" t="s">
        <v>193</v>
      </c>
      <c r="D6216" s="646">
        <v>225</v>
      </c>
      <c r="F6216" s="654" t="str">
        <f>IF(M6216="R",VLOOKUP(D6216,'Routes and Directions'!$A$2:$D$283,3,FALSE),VLOOKUP(D6216,'Routes and Directions'!$A$2:$D$283,4,FALSE))</f>
        <v>EB</v>
      </c>
      <c r="H6216" s="646">
        <v>4.1399999999999997</v>
      </c>
      <c r="I6216" s="646">
        <v>4.5</v>
      </c>
      <c r="K6216" s="646">
        <v>4.1399999999999997</v>
      </c>
      <c r="L6216" s="646">
        <v>4.5</v>
      </c>
      <c r="M6216" s="646" t="s">
        <v>118</v>
      </c>
      <c r="N6216" s="657" t="s">
        <v>115</v>
      </c>
      <c r="O6216" s="646" t="s">
        <v>754</v>
      </c>
    </row>
    <row r="6217" spans="1:15">
      <c r="A6217" s="647">
        <v>6216</v>
      </c>
      <c r="B6217" s="647">
        <v>2000</v>
      </c>
      <c r="C6217" s="646" t="s">
        <v>193</v>
      </c>
      <c r="D6217" s="646">
        <v>225</v>
      </c>
      <c r="F6217" s="654" t="str">
        <f>IF(M6217="R",VLOOKUP(D6217,'Routes and Directions'!$A$2:$D$283,3,FALSE),VLOOKUP(D6217,'Routes and Directions'!$A$2:$D$283,4,FALSE))</f>
        <v>EB</v>
      </c>
      <c r="G6217" s="646" t="s">
        <v>118</v>
      </c>
      <c r="H6217" s="646">
        <v>4.5</v>
      </c>
      <c r="I6217" s="646">
        <v>4.6429999999999998</v>
      </c>
      <c r="K6217" s="646">
        <v>4.5</v>
      </c>
      <c r="L6217" s="646">
        <v>4.6429999999999998</v>
      </c>
      <c r="M6217" s="646" t="s">
        <v>118</v>
      </c>
      <c r="N6217" s="657" t="s">
        <v>115</v>
      </c>
      <c r="O6217" s="646" t="s">
        <v>754</v>
      </c>
    </row>
    <row r="6218" spans="1:15">
      <c r="A6218" s="647">
        <v>6217</v>
      </c>
      <c r="B6218" s="647">
        <v>100</v>
      </c>
      <c r="C6218" s="646" t="s">
        <v>193</v>
      </c>
      <c r="D6218" s="646">
        <v>225</v>
      </c>
      <c r="F6218" s="654" t="str">
        <f>IF(M6218="R",VLOOKUP(D6218,'Routes and Directions'!$A$2:$D$283,3,FALSE),VLOOKUP(D6218,'Routes and Directions'!$A$2:$D$283,4,FALSE))</f>
        <v>WB</v>
      </c>
      <c r="H6218" s="646">
        <v>0</v>
      </c>
      <c r="I6218" s="646">
        <v>3.85</v>
      </c>
      <c r="K6218" s="646">
        <v>0</v>
      </c>
      <c r="L6218" s="646">
        <v>3.85</v>
      </c>
      <c r="M6218" s="646" t="s">
        <v>121</v>
      </c>
      <c r="N6218" s="657" t="s">
        <v>115</v>
      </c>
      <c r="O6218" s="646" t="s">
        <v>755</v>
      </c>
    </row>
    <row r="6219" spans="1:15">
      <c r="A6219" s="647">
        <v>6218</v>
      </c>
      <c r="B6219" s="647">
        <v>100</v>
      </c>
      <c r="C6219" s="646" t="s">
        <v>193</v>
      </c>
      <c r="D6219" s="646">
        <v>225</v>
      </c>
      <c r="F6219" s="654" t="str">
        <f>IF(M6219="R",VLOOKUP(D6219,'Routes and Directions'!$A$2:$D$283,3,FALSE),VLOOKUP(D6219,'Routes and Directions'!$A$2:$D$283,4,FALSE))</f>
        <v>WB</v>
      </c>
      <c r="H6219" s="646">
        <v>3.85</v>
      </c>
      <c r="I6219" s="646">
        <v>4.1399999999999997</v>
      </c>
      <c r="K6219" s="646">
        <v>3.85</v>
      </c>
      <c r="L6219" s="646">
        <v>4.1399999999999997</v>
      </c>
      <c r="M6219" s="646" t="s">
        <v>121</v>
      </c>
      <c r="N6219" s="657" t="s">
        <v>123</v>
      </c>
      <c r="O6219" s="646" t="s">
        <v>755</v>
      </c>
    </row>
    <row r="6220" spans="1:15">
      <c r="A6220" s="647">
        <v>6219</v>
      </c>
      <c r="B6220" s="647">
        <v>100</v>
      </c>
      <c r="C6220" s="646" t="s">
        <v>193</v>
      </c>
      <c r="D6220" s="646">
        <v>225</v>
      </c>
      <c r="F6220" s="654" t="str">
        <f>IF(M6220="R",VLOOKUP(D6220,'Routes and Directions'!$A$2:$D$283,3,FALSE),VLOOKUP(D6220,'Routes and Directions'!$A$2:$D$283,4,FALSE))</f>
        <v>WB</v>
      </c>
      <c r="H6220" s="646">
        <v>4.1399999999999997</v>
      </c>
      <c r="I6220" s="646">
        <v>4.5</v>
      </c>
      <c r="K6220" s="646">
        <v>4.1399999999999997</v>
      </c>
      <c r="L6220" s="646">
        <v>4.5</v>
      </c>
      <c r="M6220" s="646" t="s">
        <v>121</v>
      </c>
      <c r="N6220" s="657" t="s">
        <v>115</v>
      </c>
      <c r="O6220" s="646" t="s">
        <v>755</v>
      </c>
    </row>
    <row r="6221" spans="1:15">
      <c r="A6221" s="647">
        <v>6220</v>
      </c>
      <c r="B6221" s="647">
        <v>2000</v>
      </c>
      <c r="C6221" s="646" t="s">
        <v>193</v>
      </c>
      <c r="D6221" s="646">
        <v>225</v>
      </c>
      <c r="F6221" s="654" t="str">
        <f>IF(M6221="R",VLOOKUP(D6221,'Routes and Directions'!$A$2:$D$283,3,FALSE),VLOOKUP(D6221,'Routes and Directions'!$A$2:$D$283,4,FALSE))</f>
        <v>WB</v>
      </c>
      <c r="G6221" s="646" t="s">
        <v>118</v>
      </c>
      <c r="H6221" s="646">
        <v>4.5</v>
      </c>
      <c r="I6221" s="646">
        <v>4.6429999999999998</v>
      </c>
      <c r="K6221" s="646">
        <v>4.5</v>
      </c>
      <c r="L6221" s="646">
        <v>4.6429999999999998</v>
      </c>
      <c r="M6221" s="646" t="s">
        <v>121</v>
      </c>
      <c r="N6221" s="657" t="s">
        <v>115</v>
      </c>
      <c r="O6221" s="646" t="s">
        <v>755</v>
      </c>
    </row>
    <row r="6222" spans="1:15">
      <c r="A6222" s="647">
        <v>6221</v>
      </c>
      <c r="B6222" s="647">
        <v>600</v>
      </c>
      <c r="C6222" s="646" t="s">
        <v>195</v>
      </c>
      <c r="D6222" s="646">
        <v>227</v>
      </c>
      <c r="F6222" s="654" t="str">
        <f>IF(M6222="R",VLOOKUP(D6222,'Routes and Directions'!$A$2:$D$283,3,FALSE),VLOOKUP(D6222,'Routes and Directions'!$A$2:$D$283,4,FALSE))</f>
        <v>NB</v>
      </c>
      <c r="H6222" s="646">
        <v>0</v>
      </c>
      <c r="I6222" s="646">
        <v>1.6E-2</v>
      </c>
      <c r="K6222" s="646">
        <v>0</v>
      </c>
      <c r="L6222" s="646">
        <v>1.6E-2</v>
      </c>
      <c r="M6222" s="646" t="s">
        <v>118</v>
      </c>
      <c r="N6222" s="657" t="s">
        <v>115</v>
      </c>
      <c r="O6222" s="646" t="s">
        <v>756</v>
      </c>
    </row>
    <row r="6223" spans="1:15">
      <c r="A6223" s="647">
        <v>6222</v>
      </c>
      <c r="B6223" s="647">
        <v>700</v>
      </c>
      <c r="C6223" s="646" t="s">
        <v>195</v>
      </c>
      <c r="D6223" s="646">
        <v>227</v>
      </c>
      <c r="F6223" s="654" t="str">
        <f>IF(M6223="R",VLOOKUP(D6223,'Routes and Directions'!$A$2:$D$283,3,FALSE),VLOOKUP(D6223,'Routes and Directions'!$A$2:$D$283,4,FALSE))</f>
        <v>NB</v>
      </c>
      <c r="G6223" s="646" t="s">
        <v>118</v>
      </c>
      <c r="H6223" s="646">
        <v>1.6E-2</v>
      </c>
      <c r="I6223" s="646">
        <v>0.19400000000000001</v>
      </c>
      <c r="K6223" s="646">
        <v>1.6E-2</v>
      </c>
      <c r="L6223" s="646">
        <v>0.19400000000000001</v>
      </c>
      <c r="M6223" s="646" t="s">
        <v>118</v>
      </c>
      <c r="N6223" s="657" t="s">
        <v>115</v>
      </c>
      <c r="O6223" s="646" t="s">
        <v>756</v>
      </c>
    </row>
    <row r="6224" spans="1:15">
      <c r="A6224" s="647">
        <v>6223</v>
      </c>
      <c r="B6224" s="647">
        <v>1000</v>
      </c>
      <c r="C6224" s="646" t="s">
        <v>195</v>
      </c>
      <c r="D6224" s="646">
        <v>227</v>
      </c>
      <c r="F6224" s="654" t="str">
        <f>IF(M6224="R",VLOOKUP(D6224,'Routes and Directions'!$A$2:$D$283,3,FALSE),VLOOKUP(D6224,'Routes and Directions'!$A$2:$D$283,4,FALSE))</f>
        <v>NB</v>
      </c>
      <c r="H6224" s="646">
        <v>0.19500000000000001</v>
      </c>
      <c r="I6224" s="646">
        <v>6.4139999999999997</v>
      </c>
      <c r="K6224" s="646">
        <v>0.19400000000000001</v>
      </c>
      <c r="L6224" s="646">
        <v>6.4130000000000003</v>
      </c>
      <c r="M6224" s="646" t="s">
        <v>118</v>
      </c>
      <c r="N6224" s="657" t="s">
        <v>115</v>
      </c>
      <c r="O6224" s="646" t="s">
        <v>756</v>
      </c>
    </row>
    <row r="6225" spans="1:15">
      <c r="A6225" s="647">
        <v>6224</v>
      </c>
      <c r="B6225" s="647">
        <v>2450</v>
      </c>
      <c r="C6225" s="646" t="s">
        <v>195</v>
      </c>
      <c r="D6225" s="646">
        <v>227</v>
      </c>
      <c r="F6225" s="654" t="str">
        <f>IF(M6225="R",VLOOKUP(D6225,'Routes and Directions'!$A$2:$D$283,3,FALSE),VLOOKUP(D6225,'Routes and Directions'!$A$2:$D$283,4,FALSE))</f>
        <v>NB</v>
      </c>
      <c r="G6225" s="646" t="s">
        <v>118</v>
      </c>
      <c r="H6225" s="646">
        <v>6.4139999999999997</v>
      </c>
      <c r="I6225" s="646">
        <v>6.9969999999999999</v>
      </c>
      <c r="K6225" s="646">
        <v>6.4130000000000003</v>
      </c>
      <c r="L6225" s="646">
        <v>6.9960000000000004</v>
      </c>
      <c r="M6225" s="646" t="s">
        <v>118</v>
      </c>
      <c r="N6225" s="657" t="s">
        <v>115</v>
      </c>
      <c r="O6225" s="646" t="s">
        <v>756</v>
      </c>
    </row>
    <row r="6226" spans="1:15">
      <c r="A6226" s="647">
        <v>6225</v>
      </c>
      <c r="B6226" s="647">
        <v>2510</v>
      </c>
      <c r="C6226" s="646" t="s">
        <v>195</v>
      </c>
      <c r="D6226" s="646">
        <v>227</v>
      </c>
      <c r="F6226" s="654" t="str">
        <f>IF(M6226="R",VLOOKUP(D6226,'Routes and Directions'!$A$2:$D$283,3,FALSE),VLOOKUP(D6226,'Routes and Directions'!$A$2:$D$283,4,FALSE))</f>
        <v>NB</v>
      </c>
      <c r="H6226" s="646">
        <v>6.9969999999999999</v>
      </c>
      <c r="I6226" s="646">
        <v>7.2430000000000003</v>
      </c>
      <c r="K6226" s="646">
        <v>6.9960000000000004</v>
      </c>
      <c r="L6226" s="646">
        <v>7.242</v>
      </c>
      <c r="M6226" s="646" t="s">
        <v>118</v>
      </c>
      <c r="N6226" s="657" t="s">
        <v>115</v>
      </c>
      <c r="O6226" s="646" t="s">
        <v>756</v>
      </c>
    </row>
    <row r="6227" spans="1:15">
      <c r="A6227" s="647">
        <v>6226</v>
      </c>
      <c r="B6227" s="647">
        <v>2800</v>
      </c>
      <c r="C6227" s="646" t="s">
        <v>195</v>
      </c>
      <c r="D6227" s="646">
        <v>227</v>
      </c>
      <c r="F6227" s="654" t="str">
        <f>IF(M6227="R",VLOOKUP(D6227,'Routes and Directions'!$A$2:$D$283,3,FALSE),VLOOKUP(D6227,'Routes and Directions'!$A$2:$D$283,4,FALSE))</f>
        <v>NB</v>
      </c>
      <c r="G6227" s="646" t="s">
        <v>118</v>
      </c>
      <c r="H6227" s="646">
        <v>7.2430000000000003</v>
      </c>
      <c r="I6227" s="646">
        <v>8.1129999999999995</v>
      </c>
      <c r="K6227" s="646">
        <v>7.242</v>
      </c>
      <c r="L6227" s="646">
        <v>8.1120000000000001</v>
      </c>
      <c r="M6227" s="646" t="s">
        <v>118</v>
      </c>
      <c r="N6227" s="657" t="s">
        <v>115</v>
      </c>
      <c r="O6227" s="646" t="s">
        <v>756</v>
      </c>
    </row>
    <row r="6228" spans="1:15">
      <c r="A6228" s="647">
        <v>6227</v>
      </c>
      <c r="B6228" s="647">
        <v>3020</v>
      </c>
      <c r="C6228" s="646" t="s">
        <v>195</v>
      </c>
      <c r="D6228" s="646">
        <v>227</v>
      </c>
      <c r="F6228" s="654" t="str">
        <f>IF(M6228="R",VLOOKUP(D6228,'Routes and Directions'!$A$2:$D$283,3,FALSE),VLOOKUP(D6228,'Routes and Directions'!$A$2:$D$283,4,FALSE))</f>
        <v>NB</v>
      </c>
      <c r="G6228" s="646" t="s">
        <v>118</v>
      </c>
      <c r="H6228" s="646">
        <v>8.1129999999999995</v>
      </c>
      <c r="I6228" s="646">
        <v>8.3829999999999991</v>
      </c>
      <c r="K6228" s="646">
        <v>8.1120000000000001</v>
      </c>
      <c r="L6228" s="646">
        <v>8.3819999999999997</v>
      </c>
      <c r="M6228" s="646" t="s">
        <v>118</v>
      </c>
      <c r="N6228" s="657" t="s">
        <v>123</v>
      </c>
      <c r="O6228" s="646" t="s">
        <v>756</v>
      </c>
    </row>
    <row r="6229" spans="1:15">
      <c r="A6229" s="647">
        <v>6228</v>
      </c>
      <c r="B6229" s="647">
        <v>3020</v>
      </c>
      <c r="C6229" s="646" t="s">
        <v>195</v>
      </c>
      <c r="D6229" s="646">
        <v>227</v>
      </c>
      <c r="F6229" s="654" t="str">
        <f>IF(M6229="R",VLOOKUP(D6229,'Routes and Directions'!$A$2:$D$283,3,FALSE),VLOOKUP(D6229,'Routes and Directions'!$A$2:$D$283,4,FALSE))</f>
        <v>NB</v>
      </c>
      <c r="G6229" s="646" t="s">
        <v>118</v>
      </c>
      <c r="H6229" s="646">
        <v>8.3829999999999991</v>
      </c>
      <c r="I6229" s="646">
        <v>8.9600000000000009</v>
      </c>
      <c r="K6229" s="646">
        <v>8.3819999999999997</v>
      </c>
      <c r="L6229" s="646">
        <v>8.9589999999999996</v>
      </c>
      <c r="M6229" s="646" t="s">
        <v>118</v>
      </c>
      <c r="N6229" s="657" t="s">
        <v>115</v>
      </c>
      <c r="O6229" s="646" t="s">
        <v>756</v>
      </c>
    </row>
    <row r="6230" spans="1:15">
      <c r="A6230" s="647">
        <v>6229</v>
      </c>
      <c r="B6230" s="647">
        <v>3020</v>
      </c>
      <c r="C6230" s="646" t="s">
        <v>195</v>
      </c>
      <c r="D6230" s="646">
        <v>227</v>
      </c>
      <c r="F6230" s="654" t="str">
        <f>IF(M6230="R",VLOOKUP(D6230,'Routes and Directions'!$A$2:$D$283,3,FALSE),VLOOKUP(D6230,'Routes and Directions'!$A$2:$D$283,4,FALSE))</f>
        <v>NB</v>
      </c>
      <c r="G6230" s="646" t="s">
        <v>118</v>
      </c>
      <c r="H6230" s="646">
        <v>8.9600000000000009</v>
      </c>
      <c r="I6230" s="646">
        <v>9.1980000000000004</v>
      </c>
      <c r="K6230" s="646">
        <v>8.9589999999999996</v>
      </c>
      <c r="L6230" s="646">
        <v>9.1969999999999992</v>
      </c>
      <c r="M6230" s="646" t="s">
        <v>118</v>
      </c>
      <c r="N6230" s="657" t="s">
        <v>123</v>
      </c>
      <c r="O6230" s="646" t="s">
        <v>756</v>
      </c>
    </row>
    <row r="6231" spans="1:15">
      <c r="A6231" s="647">
        <v>6230</v>
      </c>
      <c r="B6231" s="647">
        <v>3020</v>
      </c>
      <c r="C6231" s="646" t="s">
        <v>195</v>
      </c>
      <c r="D6231" s="646">
        <v>227</v>
      </c>
      <c r="F6231" s="654" t="str">
        <f>IF(M6231="R",VLOOKUP(D6231,'Routes and Directions'!$A$2:$D$283,3,FALSE),VLOOKUP(D6231,'Routes and Directions'!$A$2:$D$283,4,FALSE))</f>
        <v>NB</v>
      </c>
      <c r="G6231" s="646" t="s">
        <v>118</v>
      </c>
      <c r="H6231" s="646">
        <v>9.1980000000000004</v>
      </c>
      <c r="I6231" s="646">
        <v>9.2449999999999992</v>
      </c>
      <c r="K6231" s="646">
        <v>9.1969999999999992</v>
      </c>
      <c r="L6231" s="646">
        <v>9.2439999999999998</v>
      </c>
      <c r="M6231" s="646" t="s">
        <v>118</v>
      </c>
      <c r="N6231" s="657" t="s">
        <v>115</v>
      </c>
      <c r="O6231" s="646" t="s">
        <v>756</v>
      </c>
    </row>
    <row r="6232" spans="1:15">
      <c r="A6232" s="647">
        <v>6231</v>
      </c>
      <c r="B6232" s="647">
        <v>3020</v>
      </c>
      <c r="C6232" s="646" t="s">
        <v>195</v>
      </c>
      <c r="D6232" s="646">
        <v>227</v>
      </c>
      <c r="F6232" s="654" t="str">
        <f>IF(M6232="R",VLOOKUP(D6232,'Routes and Directions'!$A$2:$D$283,3,FALSE),VLOOKUP(D6232,'Routes and Directions'!$A$2:$D$283,4,FALSE))</f>
        <v>NB</v>
      </c>
      <c r="G6232" s="646" t="s">
        <v>118</v>
      </c>
      <c r="H6232" s="646">
        <v>9.2449999999999992</v>
      </c>
      <c r="I6232" s="646">
        <v>9.4819999999999993</v>
      </c>
      <c r="K6232" s="646">
        <v>9.2439999999999998</v>
      </c>
      <c r="L6232" s="646">
        <v>9.4809999999999999</v>
      </c>
      <c r="M6232" s="646" t="s">
        <v>118</v>
      </c>
      <c r="N6232" s="657" t="s">
        <v>123</v>
      </c>
      <c r="O6232" s="646" t="s">
        <v>756</v>
      </c>
    </row>
    <row r="6233" spans="1:15">
      <c r="A6233" s="647">
        <v>6232</v>
      </c>
      <c r="B6233" s="647">
        <v>3020</v>
      </c>
      <c r="C6233" s="646" t="s">
        <v>195</v>
      </c>
      <c r="D6233" s="646">
        <v>227</v>
      </c>
      <c r="F6233" s="654" t="str">
        <f>IF(M6233="R",VLOOKUP(D6233,'Routes and Directions'!$A$2:$D$283,3,FALSE),VLOOKUP(D6233,'Routes and Directions'!$A$2:$D$283,4,FALSE))</f>
        <v>NB</v>
      </c>
      <c r="G6233" s="646" t="s">
        <v>118</v>
      </c>
      <c r="H6233" s="646">
        <v>9.4819999999999993</v>
      </c>
      <c r="I6233" s="646">
        <v>9.6999999999999993</v>
      </c>
      <c r="K6233" s="646">
        <v>9.4809999999999999</v>
      </c>
      <c r="L6233" s="646">
        <v>9.6989999999999998</v>
      </c>
      <c r="M6233" s="646" t="s">
        <v>118</v>
      </c>
      <c r="N6233" s="657" t="s">
        <v>115</v>
      </c>
      <c r="O6233" s="646" t="s">
        <v>756</v>
      </c>
    </row>
    <row r="6234" spans="1:15">
      <c r="A6234" s="647">
        <v>6233</v>
      </c>
      <c r="B6234" s="647">
        <v>3020</v>
      </c>
      <c r="C6234" s="646" t="s">
        <v>195</v>
      </c>
      <c r="D6234" s="646">
        <v>227</v>
      </c>
      <c r="F6234" s="654" t="str">
        <f>IF(M6234="R",VLOOKUP(D6234,'Routes and Directions'!$A$2:$D$283,3,FALSE),VLOOKUP(D6234,'Routes and Directions'!$A$2:$D$283,4,FALSE))</f>
        <v>NB</v>
      </c>
      <c r="G6234" s="646" t="s">
        <v>118</v>
      </c>
      <c r="H6234" s="646">
        <v>9.6999999999999993</v>
      </c>
      <c r="I6234" s="646">
        <v>9.9380000000000006</v>
      </c>
      <c r="K6234" s="646">
        <v>9.6989999999999998</v>
      </c>
      <c r="L6234" s="646">
        <v>9.9369999999999994</v>
      </c>
      <c r="M6234" s="646" t="s">
        <v>118</v>
      </c>
      <c r="N6234" s="657" t="s">
        <v>123</v>
      </c>
      <c r="O6234" s="646" t="s">
        <v>756</v>
      </c>
    </row>
    <row r="6235" spans="1:15">
      <c r="A6235" s="647">
        <v>6234</v>
      </c>
      <c r="B6235" s="647">
        <v>3020</v>
      </c>
      <c r="C6235" s="646" t="s">
        <v>195</v>
      </c>
      <c r="D6235" s="646">
        <v>227</v>
      </c>
      <c r="F6235" s="654" t="str">
        <f>IF(M6235="R",VLOOKUP(D6235,'Routes and Directions'!$A$2:$D$283,3,FALSE),VLOOKUP(D6235,'Routes and Directions'!$A$2:$D$283,4,FALSE))</f>
        <v>NB</v>
      </c>
      <c r="G6235" s="646" t="s">
        <v>118</v>
      </c>
      <c r="H6235" s="646">
        <v>9.9380000000000006</v>
      </c>
      <c r="I6235" s="646">
        <v>10.239000000000001</v>
      </c>
      <c r="K6235" s="646">
        <v>9.9369999999999994</v>
      </c>
      <c r="L6235" s="646">
        <v>10.238</v>
      </c>
      <c r="M6235" s="646" t="s">
        <v>118</v>
      </c>
      <c r="N6235" s="657" t="s">
        <v>115</v>
      </c>
      <c r="O6235" s="646" t="s">
        <v>756</v>
      </c>
    </row>
    <row r="6236" spans="1:15">
      <c r="A6236" s="647">
        <v>6235</v>
      </c>
      <c r="B6236" s="647">
        <v>3020</v>
      </c>
      <c r="C6236" s="646" t="s">
        <v>195</v>
      </c>
      <c r="D6236" s="646">
        <v>227</v>
      </c>
      <c r="F6236" s="654" t="str">
        <f>IF(M6236="R",VLOOKUP(D6236,'Routes and Directions'!$A$2:$D$283,3,FALSE),VLOOKUP(D6236,'Routes and Directions'!$A$2:$D$283,4,FALSE))</f>
        <v>NB</v>
      </c>
      <c r="G6236" s="646" t="s">
        <v>118</v>
      </c>
      <c r="H6236" s="646">
        <v>10.239000000000001</v>
      </c>
      <c r="I6236" s="646">
        <v>10.618</v>
      </c>
      <c r="K6236" s="646">
        <v>10.238</v>
      </c>
      <c r="L6236" s="646">
        <v>10.617000000000001</v>
      </c>
      <c r="M6236" s="646" t="s">
        <v>118</v>
      </c>
      <c r="N6236" s="657" t="s">
        <v>123</v>
      </c>
      <c r="O6236" s="646" t="s">
        <v>756</v>
      </c>
    </row>
    <row r="6237" spans="1:15">
      <c r="A6237" s="647">
        <v>6236</v>
      </c>
      <c r="B6237" s="647">
        <v>3020</v>
      </c>
      <c r="C6237" s="646" t="s">
        <v>195</v>
      </c>
      <c r="D6237" s="646">
        <v>227</v>
      </c>
      <c r="F6237" s="654" t="str">
        <f>IF(M6237="R",VLOOKUP(D6237,'Routes and Directions'!$A$2:$D$283,3,FALSE),VLOOKUP(D6237,'Routes and Directions'!$A$2:$D$283,4,FALSE))</f>
        <v>NB</v>
      </c>
      <c r="G6237" s="646" t="s">
        <v>118</v>
      </c>
      <c r="H6237" s="646">
        <v>10.618</v>
      </c>
      <c r="I6237" s="646">
        <v>10.637</v>
      </c>
      <c r="K6237" s="646">
        <v>10.617000000000001</v>
      </c>
      <c r="L6237" s="646">
        <v>10.635999999999999</v>
      </c>
      <c r="M6237" s="646" t="s">
        <v>118</v>
      </c>
      <c r="N6237" s="657" t="s">
        <v>115</v>
      </c>
      <c r="O6237" s="646" t="s">
        <v>756</v>
      </c>
    </row>
    <row r="6238" spans="1:15">
      <c r="A6238" s="647">
        <v>6237</v>
      </c>
      <c r="B6238" s="647">
        <v>3020</v>
      </c>
      <c r="C6238" s="646" t="s">
        <v>195</v>
      </c>
      <c r="D6238" s="646">
        <v>227</v>
      </c>
      <c r="F6238" s="654" t="str">
        <f>IF(M6238="R",VLOOKUP(D6238,'Routes and Directions'!$A$2:$D$283,3,FALSE),VLOOKUP(D6238,'Routes and Directions'!$A$2:$D$283,4,FALSE))</f>
        <v>NB</v>
      </c>
      <c r="G6238" s="646" t="s">
        <v>118</v>
      </c>
      <c r="H6238" s="650">
        <v>10.637</v>
      </c>
      <c r="I6238" s="650">
        <v>12.723000000000001</v>
      </c>
      <c r="K6238" s="646">
        <v>10.635999999999999</v>
      </c>
      <c r="L6238" s="646">
        <v>12.722</v>
      </c>
      <c r="M6238" s="646" t="s">
        <v>118</v>
      </c>
      <c r="N6238" s="657" t="s">
        <v>123</v>
      </c>
      <c r="O6238" s="646" t="s">
        <v>756</v>
      </c>
    </row>
    <row r="6239" spans="1:15">
      <c r="A6239" s="647">
        <v>6238</v>
      </c>
      <c r="B6239" s="647">
        <v>4500</v>
      </c>
      <c r="C6239" s="646" t="s">
        <v>195</v>
      </c>
      <c r="D6239" s="646">
        <v>227</v>
      </c>
      <c r="F6239" s="654" t="str">
        <f>IF(M6239="R",VLOOKUP(D6239,'Routes and Directions'!$A$2:$D$283,3,FALSE),VLOOKUP(D6239,'Routes and Directions'!$A$2:$D$283,4,FALSE))</f>
        <v>NB</v>
      </c>
      <c r="G6239" s="646" t="s">
        <v>118</v>
      </c>
      <c r="H6239" s="650">
        <v>12.95</v>
      </c>
      <c r="I6239" s="650">
        <v>13.215999999999999</v>
      </c>
      <c r="K6239" s="646">
        <v>12.722</v>
      </c>
      <c r="L6239" s="646">
        <v>12.988</v>
      </c>
      <c r="M6239" s="646" t="s">
        <v>118</v>
      </c>
      <c r="N6239" s="657" t="s">
        <v>115</v>
      </c>
      <c r="O6239" s="646" t="s">
        <v>756</v>
      </c>
    </row>
    <row r="6240" spans="1:15">
      <c r="A6240" s="647">
        <v>6239</v>
      </c>
      <c r="B6240" s="647">
        <v>4500</v>
      </c>
      <c r="C6240" s="646" t="s">
        <v>195</v>
      </c>
      <c r="D6240" s="646">
        <v>227</v>
      </c>
      <c r="F6240" s="654" t="str">
        <f>IF(M6240="R",VLOOKUP(D6240,'Routes and Directions'!$A$2:$D$283,3,FALSE),VLOOKUP(D6240,'Routes and Directions'!$A$2:$D$283,4,FALSE))</f>
        <v>NB</v>
      </c>
      <c r="G6240" s="646" t="s">
        <v>118</v>
      </c>
      <c r="H6240" s="646">
        <v>13.215999999999999</v>
      </c>
      <c r="I6240" s="646">
        <v>13.326000000000001</v>
      </c>
      <c r="K6240" s="646">
        <v>12.988</v>
      </c>
      <c r="L6240" s="646">
        <v>13.098000000000001</v>
      </c>
      <c r="M6240" s="646" t="s">
        <v>118</v>
      </c>
      <c r="N6240" s="657" t="s">
        <v>123</v>
      </c>
      <c r="O6240" s="646" t="s">
        <v>756</v>
      </c>
    </row>
    <row r="6241" spans="1:15">
      <c r="A6241" s="647">
        <v>6240</v>
      </c>
      <c r="B6241" s="647">
        <v>4500</v>
      </c>
      <c r="C6241" s="646" t="s">
        <v>195</v>
      </c>
      <c r="D6241" s="646">
        <v>227</v>
      </c>
      <c r="F6241" s="654" t="str">
        <f>IF(M6241="R",VLOOKUP(D6241,'Routes and Directions'!$A$2:$D$283,3,FALSE),VLOOKUP(D6241,'Routes and Directions'!$A$2:$D$283,4,FALSE))</f>
        <v>NB</v>
      </c>
      <c r="G6241" s="646" t="s">
        <v>118</v>
      </c>
      <c r="H6241" s="646">
        <v>13.326000000000001</v>
      </c>
      <c r="I6241" s="646">
        <v>13.847</v>
      </c>
      <c r="K6241" s="646">
        <v>13.098000000000001</v>
      </c>
      <c r="L6241" s="646">
        <v>13.619</v>
      </c>
      <c r="M6241" s="646" t="s">
        <v>118</v>
      </c>
      <c r="N6241" s="657" t="s">
        <v>115</v>
      </c>
      <c r="O6241" s="646" t="s">
        <v>756</v>
      </c>
    </row>
    <row r="6242" spans="1:15">
      <c r="A6242" s="647">
        <v>6241</v>
      </c>
      <c r="B6242" s="647">
        <v>4500</v>
      </c>
      <c r="C6242" s="646" t="s">
        <v>195</v>
      </c>
      <c r="D6242" s="646">
        <v>227</v>
      </c>
      <c r="F6242" s="654" t="str">
        <f>IF(M6242="R",VLOOKUP(D6242,'Routes and Directions'!$A$2:$D$283,3,FALSE),VLOOKUP(D6242,'Routes and Directions'!$A$2:$D$283,4,FALSE))</f>
        <v>NB</v>
      </c>
      <c r="G6242" s="646" t="s">
        <v>118</v>
      </c>
      <c r="H6242" s="646">
        <v>13.847</v>
      </c>
      <c r="I6242" s="646">
        <v>14.231</v>
      </c>
      <c r="K6242" s="646">
        <v>13.619</v>
      </c>
      <c r="L6242" s="646">
        <v>14.003</v>
      </c>
      <c r="M6242" s="646" t="s">
        <v>118</v>
      </c>
      <c r="N6242" s="657" t="s">
        <v>123</v>
      </c>
      <c r="O6242" s="646" t="s">
        <v>756</v>
      </c>
    </row>
    <row r="6243" spans="1:15">
      <c r="A6243" s="647">
        <v>6242</v>
      </c>
      <c r="B6243" s="647">
        <v>600</v>
      </c>
      <c r="C6243" s="646" t="s">
        <v>195</v>
      </c>
      <c r="D6243" s="646">
        <v>227</v>
      </c>
      <c r="F6243" s="654" t="str">
        <f>IF(M6243="R",VLOOKUP(D6243,'Routes and Directions'!$A$2:$D$283,3,FALSE),VLOOKUP(D6243,'Routes and Directions'!$A$2:$D$283,4,FALSE))</f>
        <v>SB</v>
      </c>
      <c r="H6243" s="646">
        <v>0</v>
      </c>
      <c r="I6243" s="646">
        <v>1.6E-2</v>
      </c>
      <c r="K6243" s="646">
        <v>0</v>
      </c>
      <c r="L6243" s="646">
        <v>1.6E-2</v>
      </c>
      <c r="M6243" s="646" t="s">
        <v>121</v>
      </c>
      <c r="N6243" s="657" t="s">
        <v>115</v>
      </c>
      <c r="O6243" s="646" t="s">
        <v>757</v>
      </c>
    </row>
    <row r="6244" spans="1:15">
      <c r="A6244" s="647">
        <v>6243</v>
      </c>
      <c r="B6244" s="647">
        <v>700</v>
      </c>
      <c r="C6244" s="646" t="s">
        <v>195</v>
      </c>
      <c r="D6244" s="646">
        <v>227</v>
      </c>
      <c r="F6244" s="654" t="str">
        <f>IF(M6244="R",VLOOKUP(D6244,'Routes and Directions'!$A$2:$D$283,3,FALSE),VLOOKUP(D6244,'Routes and Directions'!$A$2:$D$283,4,FALSE))</f>
        <v>SB</v>
      </c>
      <c r="G6244" s="646" t="s">
        <v>118</v>
      </c>
      <c r="H6244" s="646">
        <v>1.6E-2</v>
      </c>
      <c r="I6244" s="646">
        <v>0.19400000000000001</v>
      </c>
      <c r="K6244" s="646">
        <v>1.6E-2</v>
      </c>
      <c r="L6244" s="646">
        <v>0.19400000000000001</v>
      </c>
      <c r="M6244" s="646" t="s">
        <v>121</v>
      </c>
      <c r="N6244" s="657" t="s">
        <v>115</v>
      </c>
      <c r="O6244" s="646" t="s">
        <v>757</v>
      </c>
    </row>
    <row r="6245" spans="1:15">
      <c r="A6245" s="647">
        <v>6244</v>
      </c>
      <c r="B6245" s="647">
        <v>1000</v>
      </c>
      <c r="C6245" s="646" t="s">
        <v>195</v>
      </c>
      <c r="D6245" s="646">
        <v>227</v>
      </c>
      <c r="F6245" s="654" t="str">
        <f>IF(M6245="R",VLOOKUP(D6245,'Routes and Directions'!$A$2:$D$283,3,FALSE),VLOOKUP(D6245,'Routes and Directions'!$A$2:$D$283,4,FALSE))</f>
        <v>SB</v>
      </c>
      <c r="H6245" s="646">
        <v>0.19500000000000001</v>
      </c>
      <c r="I6245" s="646">
        <v>6.4139999999999997</v>
      </c>
      <c r="K6245" s="646">
        <v>0.19400000000000001</v>
      </c>
      <c r="L6245" s="646">
        <v>6.4130000000000003</v>
      </c>
      <c r="M6245" s="646" t="s">
        <v>121</v>
      </c>
      <c r="N6245" s="657" t="s">
        <v>115</v>
      </c>
      <c r="O6245" s="646" t="s">
        <v>757</v>
      </c>
    </row>
    <row r="6246" spans="1:15">
      <c r="A6246" s="647">
        <v>6245</v>
      </c>
      <c r="B6246" s="647">
        <v>2450</v>
      </c>
      <c r="C6246" s="646" t="s">
        <v>195</v>
      </c>
      <c r="D6246" s="646">
        <v>227</v>
      </c>
      <c r="F6246" s="654" t="str">
        <f>IF(M6246="R",VLOOKUP(D6246,'Routes and Directions'!$A$2:$D$283,3,FALSE),VLOOKUP(D6246,'Routes and Directions'!$A$2:$D$283,4,FALSE))</f>
        <v>SB</v>
      </c>
      <c r="G6246" s="646" t="s">
        <v>118</v>
      </c>
      <c r="H6246" s="646">
        <v>6.4139999999999997</v>
      </c>
      <c r="I6246" s="646">
        <v>6.9969999999999999</v>
      </c>
      <c r="K6246" s="646">
        <v>6.4130000000000003</v>
      </c>
      <c r="L6246" s="646">
        <v>6.9960000000000004</v>
      </c>
      <c r="M6246" s="646" t="s">
        <v>121</v>
      </c>
      <c r="N6246" s="657" t="s">
        <v>115</v>
      </c>
      <c r="O6246" s="646" t="s">
        <v>757</v>
      </c>
    </row>
    <row r="6247" spans="1:15">
      <c r="A6247" s="647">
        <v>6246</v>
      </c>
      <c r="B6247" s="647">
        <v>2510</v>
      </c>
      <c r="C6247" s="646" t="s">
        <v>195</v>
      </c>
      <c r="D6247" s="646">
        <v>227</v>
      </c>
      <c r="F6247" s="654" t="str">
        <f>IF(M6247="R",VLOOKUP(D6247,'Routes and Directions'!$A$2:$D$283,3,FALSE),VLOOKUP(D6247,'Routes and Directions'!$A$2:$D$283,4,FALSE))</f>
        <v>SB</v>
      </c>
      <c r="H6247" s="646">
        <v>6.9969999999999999</v>
      </c>
      <c r="I6247" s="646">
        <v>7.2430000000000003</v>
      </c>
      <c r="K6247" s="646">
        <v>6.9960000000000004</v>
      </c>
      <c r="L6247" s="646">
        <v>7.242</v>
      </c>
      <c r="M6247" s="646" t="s">
        <v>121</v>
      </c>
      <c r="N6247" s="657" t="s">
        <v>115</v>
      </c>
      <c r="O6247" s="646" t="s">
        <v>757</v>
      </c>
    </row>
    <row r="6248" spans="1:15">
      <c r="A6248" s="647">
        <v>6247</v>
      </c>
      <c r="B6248" s="647">
        <v>2800</v>
      </c>
      <c r="C6248" s="646" t="s">
        <v>195</v>
      </c>
      <c r="D6248" s="646">
        <v>227</v>
      </c>
      <c r="F6248" s="654" t="str">
        <f>IF(M6248="R",VLOOKUP(D6248,'Routes and Directions'!$A$2:$D$283,3,FALSE),VLOOKUP(D6248,'Routes and Directions'!$A$2:$D$283,4,FALSE))</f>
        <v>SB</v>
      </c>
      <c r="G6248" s="646" t="s">
        <v>118</v>
      </c>
      <c r="H6248" s="646">
        <v>7.2430000000000003</v>
      </c>
      <c r="I6248" s="646">
        <v>8.1129999999999995</v>
      </c>
      <c r="K6248" s="646">
        <v>7.242</v>
      </c>
      <c r="L6248" s="646">
        <v>8.1120000000000001</v>
      </c>
      <c r="M6248" s="646" t="s">
        <v>121</v>
      </c>
      <c r="N6248" s="657" t="s">
        <v>115</v>
      </c>
      <c r="O6248" s="646" t="s">
        <v>757</v>
      </c>
    </row>
    <row r="6249" spans="1:15">
      <c r="A6249" s="647">
        <v>6248</v>
      </c>
      <c r="B6249" s="647">
        <v>3020</v>
      </c>
      <c r="C6249" s="646" t="s">
        <v>195</v>
      </c>
      <c r="D6249" s="646">
        <v>227</v>
      </c>
      <c r="F6249" s="654" t="str">
        <f>IF(M6249="R",VLOOKUP(D6249,'Routes and Directions'!$A$2:$D$283,3,FALSE),VLOOKUP(D6249,'Routes and Directions'!$A$2:$D$283,4,FALSE))</f>
        <v>SB</v>
      </c>
      <c r="G6249" s="646" t="s">
        <v>118</v>
      </c>
      <c r="H6249" s="646">
        <v>8.1129999999999995</v>
      </c>
      <c r="I6249" s="646">
        <v>8.3829999999999991</v>
      </c>
      <c r="K6249" s="646">
        <v>8.1120000000000001</v>
      </c>
      <c r="L6249" s="646">
        <v>8.3819999999999997</v>
      </c>
      <c r="M6249" s="646" t="s">
        <v>121</v>
      </c>
      <c r="N6249" s="657" t="s">
        <v>123</v>
      </c>
      <c r="O6249" s="646" t="s">
        <v>757</v>
      </c>
    </row>
    <row r="6250" spans="1:15">
      <c r="A6250" s="647">
        <v>6249</v>
      </c>
      <c r="B6250" s="647">
        <v>3020</v>
      </c>
      <c r="C6250" s="646" t="s">
        <v>195</v>
      </c>
      <c r="D6250" s="646">
        <v>227</v>
      </c>
      <c r="F6250" s="654" t="str">
        <f>IF(M6250="R",VLOOKUP(D6250,'Routes and Directions'!$A$2:$D$283,3,FALSE),VLOOKUP(D6250,'Routes and Directions'!$A$2:$D$283,4,FALSE))</f>
        <v>SB</v>
      </c>
      <c r="G6250" s="646" t="s">
        <v>118</v>
      </c>
      <c r="H6250" s="646">
        <v>8.3829999999999991</v>
      </c>
      <c r="I6250" s="646">
        <v>8.9600000000000009</v>
      </c>
      <c r="K6250" s="646">
        <v>8.3819999999999997</v>
      </c>
      <c r="L6250" s="646">
        <v>8.9589999999999996</v>
      </c>
      <c r="M6250" s="646" t="s">
        <v>121</v>
      </c>
      <c r="N6250" s="657" t="s">
        <v>115</v>
      </c>
      <c r="O6250" s="646" t="s">
        <v>757</v>
      </c>
    </row>
    <row r="6251" spans="1:15">
      <c r="A6251" s="647">
        <v>6250</v>
      </c>
      <c r="B6251" s="647">
        <v>3020</v>
      </c>
      <c r="C6251" s="646" t="s">
        <v>195</v>
      </c>
      <c r="D6251" s="646">
        <v>227</v>
      </c>
      <c r="F6251" s="654" t="str">
        <f>IF(M6251="R",VLOOKUP(D6251,'Routes and Directions'!$A$2:$D$283,3,FALSE),VLOOKUP(D6251,'Routes and Directions'!$A$2:$D$283,4,FALSE))</f>
        <v>SB</v>
      </c>
      <c r="G6251" s="646" t="s">
        <v>118</v>
      </c>
      <c r="H6251" s="646">
        <v>8.9600000000000009</v>
      </c>
      <c r="I6251" s="646">
        <v>9.1980000000000004</v>
      </c>
      <c r="K6251" s="646">
        <v>8.9589999999999996</v>
      </c>
      <c r="L6251" s="646">
        <v>9.1969999999999992</v>
      </c>
      <c r="M6251" s="646" t="s">
        <v>121</v>
      </c>
      <c r="N6251" s="657" t="s">
        <v>123</v>
      </c>
      <c r="O6251" s="646" t="s">
        <v>757</v>
      </c>
    </row>
    <row r="6252" spans="1:15">
      <c r="A6252" s="647">
        <v>6251</v>
      </c>
      <c r="B6252" s="647">
        <v>3020</v>
      </c>
      <c r="C6252" s="646" t="s">
        <v>195</v>
      </c>
      <c r="D6252" s="646">
        <v>227</v>
      </c>
      <c r="F6252" s="654" t="str">
        <f>IF(M6252="R",VLOOKUP(D6252,'Routes and Directions'!$A$2:$D$283,3,FALSE),VLOOKUP(D6252,'Routes and Directions'!$A$2:$D$283,4,FALSE))</f>
        <v>SB</v>
      </c>
      <c r="G6252" s="646" t="s">
        <v>118</v>
      </c>
      <c r="H6252" s="646">
        <v>9.1980000000000004</v>
      </c>
      <c r="I6252" s="646">
        <v>9.2449999999999992</v>
      </c>
      <c r="K6252" s="646">
        <v>9.1969999999999992</v>
      </c>
      <c r="L6252" s="646">
        <v>9.2439999999999998</v>
      </c>
      <c r="M6252" s="646" t="s">
        <v>121</v>
      </c>
      <c r="N6252" s="657" t="s">
        <v>115</v>
      </c>
      <c r="O6252" s="646" t="s">
        <v>757</v>
      </c>
    </row>
    <row r="6253" spans="1:15">
      <c r="A6253" s="647">
        <v>6252</v>
      </c>
      <c r="B6253" s="647">
        <v>3020</v>
      </c>
      <c r="C6253" s="646" t="s">
        <v>195</v>
      </c>
      <c r="D6253" s="646">
        <v>227</v>
      </c>
      <c r="F6253" s="654" t="str">
        <f>IF(M6253="R",VLOOKUP(D6253,'Routes and Directions'!$A$2:$D$283,3,FALSE),VLOOKUP(D6253,'Routes and Directions'!$A$2:$D$283,4,FALSE))</f>
        <v>SB</v>
      </c>
      <c r="G6253" s="646" t="s">
        <v>118</v>
      </c>
      <c r="H6253" s="646">
        <v>9.2449999999999992</v>
      </c>
      <c r="I6253" s="646">
        <v>9.4819999999999993</v>
      </c>
      <c r="K6253" s="646">
        <v>9.2439999999999998</v>
      </c>
      <c r="L6253" s="646">
        <v>9.4809999999999999</v>
      </c>
      <c r="M6253" s="646" t="s">
        <v>121</v>
      </c>
      <c r="N6253" s="657" t="s">
        <v>123</v>
      </c>
      <c r="O6253" s="646" t="s">
        <v>757</v>
      </c>
    </row>
    <row r="6254" spans="1:15">
      <c r="A6254" s="647">
        <v>6253</v>
      </c>
      <c r="B6254" s="647">
        <v>3020</v>
      </c>
      <c r="C6254" s="646" t="s">
        <v>195</v>
      </c>
      <c r="D6254" s="646">
        <v>227</v>
      </c>
      <c r="F6254" s="654" t="str">
        <f>IF(M6254="R",VLOOKUP(D6254,'Routes and Directions'!$A$2:$D$283,3,FALSE),VLOOKUP(D6254,'Routes and Directions'!$A$2:$D$283,4,FALSE))</f>
        <v>SB</v>
      </c>
      <c r="G6254" s="646" t="s">
        <v>118</v>
      </c>
      <c r="H6254" s="646">
        <v>9.4819999999999993</v>
      </c>
      <c r="I6254" s="646">
        <v>9.6999999999999993</v>
      </c>
      <c r="K6254" s="646">
        <v>9.4809999999999999</v>
      </c>
      <c r="L6254" s="646">
        <v>9.6989999999999998</v>
      </c>
      <c r="M6254" s="646" t="s">
        <v>121</v>
      </c>
      <c r="N6254" s="657" t="s">
        <v>115</v>
      </c>
      <c r="O6254" s="646" t="s">
        <v>757</v>
      </c>
    </row>
    <row r="6255" spans="1:15">
      <c r="A6255" s="647">
        <v>6254</v>
      </c>
      <c r="B6255" s="647">
        <v>3020</v>
      </c>
      <c r="C6255" s="646" t="s">
        <v>195</v>
      </c>
      <c r="D6255" s="646">
        <v>227</v>
      </c>
      <c r="F6255" s="654" t="str">
        <f>IF(M6255="R",VLOOKUP(D6255,'Routes and Directions'!$A$2:$D$283,3,FALSE),VLOOKUP(D6255,'Routes and Directions'!$A$2:$D$283,4,FALSE))</f>
        <v>SB</v>
      </c>
      <c r="G6255" s="646" t="s">
        <v>118</v>
      </c>
      <c r="H6255" s="646">
        <v>9.6999999999999993</v>
      </c>
      <c r="I6255" s="646">
        <v>9.9380000000000006</v>
      </c>
      <c r="K6255" s="646">
        <v>9.6989999999999998</v>
      </c>
      <c r="L6255" s="646">
        <v>9.9369999999999994</v>
      </c>
      <c r="M6255" s="646" t="s">
        <v>121</v>
      </c>
      <c r="N6255" s="657" t="s">
        <v>123</v>
      </c>
      <c r="O6255" s="646" t="s">
        <v>757</v>
      </c>
    </row>
    <row r="6256" spans="1:15">
      <c r="A6256" s="647">
        <v>6255</v>
      </c>
      <c r="B6256" s="647">
        <v>3020</v>
      </c>
      <c r="C6256" s="646" t="s">
        <v>195</v>
      </c>
      <c r="D6256" s="646">
        <v>227</v>
      </c>
      <c r="F6256" s="654" t="str">
        <f>IF(M6256="R",VLOOKUP(D6256,'Routes and Directions'!$A$2:$D$283,3,FALSE),VLOOKUP(D6256,'Routes and Directions'!$A$2:$D$283,4,FALSE))</f>
        <v>SB</v>
      </c>
      <c r="G6256" s="646" t="s">
        <v>118</v>
      </c>
      <c r="H6256" s="646">
        <v>9.9380000000000006</v>
      </c>
      <c r="I6256" s="646">
        <v>10.239000000000001</v>
      </c>
      <c r="K6256" s="646">
        <v>9.9369999999999994</v>
      </c>
      <c r="L6256" s="646">
        <v>10.238</v>
      </c>
      <c r="M6256" s="646" t="s">
        <v>121</v>
      </c>
      <c r="N6256" s="657" t="s">
        <v>115</v>
      </c>
      <c r="O6256" s="646" t="s">
        <v>757</v>
      </c>
    </row>
    <row r="6257" spans="1:15">
      <c r="A6257" s="647">
        <v>6256</v>
      </c>
      <c r="B6257" s="647">
        <v>3020</v>
      </c>
      <c r="C6257" s="646" t="s">
        <v>195</v>
      </c>
      <c r="D6257" s="646">
        <v>227</v>
      </c>
      <c r="F6257" s="654" t="str">
        <f>IF(M6257="R",VLOOKUP(D6257,'Routes and Directions'!$A$2:$D$283,3,FALSE),VLOOKUP(D6257,'Routes and Directions'!$A$2:$D$283,4,FALSE))</f>
        <v>SB</v>
      </c>
      <c r="G6257" s="646" t="s">
        <v>118</v>
      </c>
      <c r="H6257" s="646">
        <v>10.239000000000001</v>
      </c>
      <c r="I6257" s="646">
        <v>10.618</v>
      </c>
      <c r="K6257" s="646">
        <v>10.238</v>
      </c>
      <c r="L6257" s="646">
        <v>10.617000000000001</v>
      </c>
      <c r="M6257" s="646" t="s">
        <v>121</v>
      </c>
      <c r="N6257" s="657" t="s">
        <v>123</v>
      </c>
      <c r="O6257" s="646" t="s">
        <v>757</v>
      </c>
    </row>
    <row r="6258" spans="1:15">
      <c r="A6258" s="647">
        <v>6257</v>
      </c>
      <c r="B6258" s="647">
        <v>3020</v>
      </c>
      <c r="C6258" s="646" t="s">
        <v>195</v>
      </c>
      <c r="D6258" s="646">
        <v>227</v>
      </c>
      <c r="F6258" s="654" t="str">
        <f>IF(M6258="R",VLOOKUP(D6258,'Routes and Directions'!$A$2:$D$283,3,FALSE),VLOOKUP(D6258,'Routes and Directions'!$A$2:$D$283,4,FALSE))</f>
        <v>SB</v>
      </c>
      <c r="G6258" s="646" t="s">
        <v>118</v>
      </c>
      <c r="H6258" s="646">
        <v>10.618</v>
      </c>
      <c r="I6258" s="646">
        <v>10.637</v>
      </c>
      <c r="K6258" s="646">
        <v>10.617000000000001</v>
      </c>
      <c r="L6258" s="646">
        <v>10.635999999999999</v>
      </c>
      <c r="M6258" s="646" t="s">
        <v>121</v>
      </c>
      <c r="N6258" s="657" t="s">
        <v>115</v>
      </c>
      <c r="O6258" s="646" t="s">
        <v>757</v>
      </c>
    </row>
    <row r="6259" spans="1:15">
      <c r="A6259" s="647">
        <v>6258</v>
      </c>
      <c r="B6259" s="647">
        <v>3020</v>
      </c>
      <c r="C6259" s="646" t="s">
        <v>195</v>
      </c>
      <c r="D6259" s="646">
        <v>227</v>
      </c>
      <c r="F6259" s="654" t="str">
        <f>IF(M6259="R",VLOOKUP(D6259,'Routes and Directions'!$A$2:$D$283,3,FALSE),VLOOKUP(D6259,'Routes and Directions'!$A$2:$D$283,4,FALSE))</f>
        <v>SB</v>
      </c>
      <c r="G6259" s="646" t="s">
        <v>118</v>
      </c>
      <c r="H6259" s="646">
        <v>10.637</v>
      </c>
      <c r="I6259" s="646">
        <v>12.723000000000001</v>
      </c>
      <c r="K6259" s="646">
        <v>10.635999999999999</v>
      </c>
      <c r="L6259" s="646">
        <v>12.722</v>
      </c>
      <c r="M6259" s="646" t="s">
        <v>121</v>
      </c>
      <c r="N6259" s="657" t="s">
        <v>123</v>
      </c>
      <c r="O6259" s="646" t="s">
        <v>757</v>
      </c>
    </row>
    <row r="6260" spans="1:15">
      <c r="A6260" s="647">
        <v>6259</v>
      </c>
      <c r="B6260" s="647">
        <v>4500</v>
      </c>
      <c r="C6260" s="646" t="s">
        <v>195</v>
      </c>
      <c r="D6260" s="646">
        <v>227</v>
      </c>
      <c r="F6260" s="654" t="str">
        <f>IF(M6260="R",VLOOKUP(D6260,'Routes and Directions'!$A$2:$D$283,3,FALSE),VLOOKUP(D6260,'Routes and Directions'!$A$2:$D$283,4,FALSE))</f>
        <v>SB</v>
      </c>
      <c r="G6260" s="646" t="s">
        <v>118</v>
      </c>
      <c r="H6260" s="646">
        <v>12.95</v>
      </c>
      <c r="I6260" s="646">
        <v>13.215999999999999</v>
      </c>
      <c r="K6260" s="646">
        <v>12.722</v>
      </c>
      <c r="L6260" s="646">
        <v>12.988</v>
      </c>
      <c r="M6260" s="646" t="s">
        <v>121</v>
      </c>
      <c r="N6260" s="657" t="s">
        <v>115</v>
      </c>
      <c r="O6260" s="646" t="s">
        <v>757</v>
      </c>
    </row>
    <row r="6261" spans="1:15">
      <c r="A6261" s="647">
        <v>6260</v>
      </c>
      <c r="B6261" s="647">
        <v>4500</v>
      </c>
      <c r="C6261" s="646" t="s">
        <v>195</v>
      </c>
      <c r="D6261" s="646">
        <v>227</v>
      </c>
      <c r="F6261" s="654" t="str">
        <f>IF(M6261="R",VLOOKUP(D6261,'Routes and Directions'!$A$2:$D$283,3,FALSE),VLOOKUP(D6261,'Routes and Directions'!$A$2:$D$283,4,FALSE))</f>
        <v>SB</v>
      </c>
      <c r="G6261" s="646" t="s">
        <v>118</v>
      </c>
      <c r="H6261" s="646">
        <v>13.215999999999999</v>
      </c>
      <c r="I6261" s="646">
        <v>13.326000000000001</v>
      </c>
      <c r="K6261" s="646">
        <v>12.988</v>
      </c>
      <c r="L6261" s="646">
        <v>13.098000000000001</v>
      </c>
      <c r="M6261" s="646" t="s">
        <v>121</v>
      </c>
      <c r="N6261" s="657" t="s">
        <v>123</v>
      </c>
      <c r="O6261" s="646" t="s">
        <v>757</v>
      </c>
    </row>
    <row r="6262" spans="1:15">
      <c r="A6262" s="647">
        <v>6261</v>
      </c>
      <c r="B6262" s="647">
        <v>4500</v>
      </c>
      <c r="C6262" s="646" t="s">
        <v>195</v>
      </c>
      <c r="D6262" s="646">
        <v>227</v>
      </c>
      <c r="F6262" s="654" t="str">
        <f>IF(M6262="R",VLOOKUP(D6262,'Routes and Directions'!$A$2:$D$283,3,FALSE),VLOOKUP(D6262,'Routes and Directions'!$A$2:$D$283,4,FALSE))</f>
        <v>SB</v>
      </c>
      <c r="G6262" s="646" t="s">
        <v>118</v>
      </c>
      <c r="H6262" s="646">
        <v>13.326000000000001</v>
      </c>
      <c r="I6262" s="646">
        <v>13.847</v>
      </c>
      <c r="K6262" s="646">
        <v>13.098000000000001</v>
      </c>
      <c r="L6262" s="646">
        <v>13.619</v>
      </c>
      <c r="M6262" s="646" t="s">
        <v>121</v>
      </c>
      <c r="N6262" s="657" t="s">
        <v>115</v>
      </c>
      <c r="O6262" s="646" t="s">
        <v>757</v>
      </c>
    </row>
    <row r="6263" spans="1:15">
      <c r="A6263" s="647">
        <v>6262</v>
      </c>
      <c r="B6263" s="647">
        <v>4500</v>
      </c>
      <c r="C6263" s="646" t="s">
        <v>195</v>
      </c>
      <c r="D6263" s="646">
        <v>227</v>
      </c>
      <c r="F6263" s="654" t="str">
        <f>IF(M6263="R",VLOOKUP(D6263,'Routes and Directions'!$A$2:$D$283,3,FALSE),VLOOKUP(D6263,'Routes and Directions'!$A$2:$D$283,4,FALSE))</f>
        <v>SB</v>
      </c>
      <c r="G6263" s="646" t="s">
        <v>118</v>
      </c>
      <c r="H6263" s="646">
        <v>13.847</v>
      </c>
      <c r="I6263" s="646">
        <v>14.231</v>
      </c>
      <c r="K6263" s="646">
        <v>13.619</v>
      </c>
      <c r="L6263" s="646">
        <v>14.003</v>
      </c>
      <c r="M6263" s="646" t="s">
        <v>121</v>
      </c>
      <c r="N6263" s="657" t="s">
        <v>123</v>
      </c>
      <c r="O6263" s="646" t="s">
        <v>757</v>
      </c>
    </row>
    <row r="6264" spans="1:15">
      <c r="A6264" s="647">
        <v>6263</v>
      </c>
      <c r="B6264" s="647">
        <v>100</v>
      </c>
      <c r="C6264" s="646" t="s">
        <v>195</v>
      </c>
      <c r="D6264" s="646">
        <v>229</v>
      </c>
      <c r="F6264" s="654" t="str">
        <f>IF(M6264="R",VLOOKUP(D6264,'Routes and Directions'!$A$2:$D$283,3,FALSE),VLOOKUP(D6264,'Routes and Directions'!$A$2:$D$283,4,FALSE))</f>
        <v>NB</v>
      </c>
      <c r="H6264" s="646">
        <v>0</v>
      </c>
      <c r="I6264" s="646">
        <v>9.16</v>
      </c>
      <c r="K6264" s="646">
        <v>0</v>
      </c>
      <c r="L6264" s="646">
        <v>9.16</v>
      </c>
      <c r="M6264" s="646" t="s">
        <v>118</v>
      </c>
      <c r="N6264" s="657" t="s">
        <v>115</v>
      </c>
      <c r="O6264" s="646" t="s">
        <v>758</v>
      </c>
    </row>
    <row r="6265" spans="1:15">
      <c r="A6265" s="647">
        <v>6264</v>
      </c>
      <c r="B6265" s="647">
        <v>100</v>
      </c>
      <c r="C6265" s="646" t="s">
        <v>195</v>
      </c>
      <c r="D6265" s="646">
        <v>229</v>
      </c>
      <c r="F6265" s="654" t="str">
        <f>IF(M6265="R",VLOOKUP(D6265,'Routes and Directions'!$A$2:$D$283,3,FALSE),VLOOKUP(D6265,'Routes and Directions'!$A$2:$D$283,4,FALSE))</f>
        <v>SB</v>
      </c>
      <c r="H6265" s="646">
        <v>0</v>
      </c>
      <c r="I6265" s="646">
        <v>9.16</v>
      </c>
      <c r="K6265" s="646">
        <v>0</v>
      </c>
      <c r="L6265" s="646">
        <v>9.16</v>
      </c>
      <c r="M6265" s="646" t="s">
        <v>121</v>
      </c>
      <c r="N6265" s="657" t="s">
        <v>115</v>
      </c>
      <c r="O6265" s="646" t="s">
        <v>759</v>
      </c>
    </row>
    <row r="6266" spans="1:15">
      <c r="A6266" s="647">
        <v>6265</v>
      </c>
      <c r="B6266" s="647">
        <v>100</v>
      </c>
      <c r="C6266" s="646" t="s">
        <v>196</v>
      </c>
      <c r="D6266" s="646">
        <v>232</v>
      </c>
      <c r="F6266" s="654" t="str">
        <f>IF(M6266="R",VLOOKUP(D6266,'Routes and Directions'!$A$2:$D$283,3,FALSE),VLOOKUP(D6266,'Routes and Directions'!$A$2:$D$283,4,FALSE))</f>
        <v>NB</v>
      </c>
      <c r="H6266" s="646">
        <v>0</v>
      </c>
      <c r="I6266" s="646">
        <v>0.57899999999999996</v>
      </c>
      <c r="K6266" s="646">
        <v>0</v>
      </c>
      <c r="L6266" s="646">
        <v>0.57899999999999996</v>
      </c>
      <c r="M6266" s="646" t="s">
        <v>118</v>
      </c>
      <c r="N6266" s="657" t="s">
        <v>123</v>
      </c>
      <c r="O6266" s="646" t="s">
        <v>760</v>
      </c>
    </row>
    <row r="6267" spans="1:15">
      <c r="A6267" s="647">
        <v>6266</v>
      </c>
      <c r="B6267" s="647">
        <v>100</v>
      </c>
      <c r="C6267" s="646" t="s">
        <v>196</v>
      </c>
      <c r="D6267" s="646">
        <v>232</v>
      </c>
      <c r="F6267" s="654" t="str">
        <f>IF(M6267="R",VLOOKUP(D6267,'Routes and Directions'!$A$2:$D$283,3,FALSE),VLOOKUP(D6267,'Routes and Directions'!$A$2:$D$283,4,FALSE))</f>
        <v>NB</v>
      </c>
      <c r="H6267" s="646">
        <v>0.57899999999999996</v>
      </c>
      <c r="I6267" s="646">
        <v>0.873</v>
      </c>
      <c r="K6267" s="646">
        <v>0.57899999999999996</v>
      </c>
      <c r="L6267" s="646">
        <v>0.873</v>
      </c>
      <c r="M6267" s="646" t="s">
        <v>118</v>
      </c>
      <c r="N6267" s="657" t="s">
        <v>115</v>
      </c>
      <c r="O6267" s="646" t="s">
        <v>760</v>
      </c>
    </row>
    <row r="6268" spans="1:15">
      <c r="A6268" s="647">
        <v>6267</v>
      </c>
      <c r="B6268" s="647">
        <v>100</v>
      </c>
      <c r="C6268" s="646" t="s">
        <v>196</v>
      </c>
      <c r="D6268" s="646">
        <v>232</v>
      </c>
      <c r="F6268" s="654" t="str">
        <f>IF(M6268="R",VLOOKUP(D6268,'Routes and Directions'!$A$2:$D$283,3,FALSE),VLOOKUP(D6268,'Routes and Directions'!$A$2:$D$283,4,FALSE))</f>
        <v>NB</v>
      </c>
      <c r="H6268" s="646">
        <v>0.873</v>
      </c>
      <c r="I6268" s="646">
        <v>2.5790000000000002</v>
      </c>
      <c r="K6268" s="646">
        <v>0.873</v>
      </c>
      <c r="L6268" s="646">
        <v>2.5790000000000002</v>
      </c>
      <c r="M6268" s="646" t="s">
        <v>118</v>
      </c>
      <c r="N6268" s="657" t="s">
        <v>123</v>
      </c>
      <c r="O6268" s="646" t="s">
        <v>760</v>
      </c>
    </row>
    <row r="6269" spans="1:15">
      <c r="A6269" s="647">
        <v>6268</v>
      </c>
      <c r="B6269" s="647">
        <v>100</v>
      </c>
      <c r="C6269" s="646" t="s">
        <v>196</v>
      </c>
      <c r="D6269" s="646">
        <v>232</v>
      </c>
      <c r="F6269" s="654" t="str">
        <f>IF(M6269="R",VLOOKUP(D6269,'Routes and Directions'!$A$2:$D$283,3,FALSE),VLOOKUP(D6269,'Routes and Directions'!$A$2:$D$283,4,FALSE))</f>
        <v>NB</v>
      </c>
      <c r="H6269" s="646">
        <v>2.5790000000000002</v>
      </c>
      <c r="I6269" s="646">
        <v>2.7610000000000001</v>
      </c>
      <c r="K6269" s="646">
        <v>2.5790000000000002</v>
      </c>
      <c r="L6269" s="646">
        <v>2.7610000000000001</v>
      </c>
      <c r="M6269" s="646" t="s">
        <v>118</v>
      </c>
      <c r="N6269" s="657" t="s">
        <v>115</v>
      </c>
      <c r="O6269" s="646" t="s">
        <v>760</v>
      </c>
    </row>
    <row r="6270" spans="1:15">
      <c r="A6270" s="647">
        <v>6269</v>
      </c>
      <c r="B6270" s="647">
        <v>2000</v>
      </c>
      <c r="C6270" s="646" t="s">
        <v>196</v>
      </c>
      <c r="D6270" s="646">
        <v>232</v>
      </c>
      <c r="F6270" s="654" t="str">
        <f>IF(M6270="R",VLOOKUP(D6270,'Routes and Directions'!$A$2:$D$283,3,FALSE),VLOOKUP(D6270,'Routes and Directions'!$A$2:$D$283,4,FALSE))</f>
        <v>NB</v>
      </c>
      <c r="G6270" s="646" t="s">
        <v>118</v>
      </c>
      <c r="H6270" s="646">
        <v>2.7610000000000001</v>
      </c>
      <c r="I6270" s="646">
        <v>3.44</v>
      </c>
      <c r="K6270" s="646">
        <v>2.7610000000000001</v>
      </c>
      <c r="L6270" s="646">
        <v>3.44</v>
      </c>
      <c r="M6270" s="646" t="s">
        <v>118</v>
      </c>
      <c r="N6270" s="657" t="s">
        <v>115</v>
      </c>
      <c r="O6270" s="646" t="s">
        <v>760</v>
      </c>
    </row>
    <row r="6271" spans="1:15">
      <c r="A6271" s="647">
        <v>6270</v>
      </c>
      <c r="B6271" s="647">
        <v>2000</v>
      </c>
      <c r="C6271" s="646" t="s">
        <v>196</v>
      </c>
      <c r="D6271" s="646">
        <v>232</v>
      </c>
      <c r="F6271" s="654" t="str">
        <f>IF(M6271="R",VLOOKUP(D6271,'Routes and Directions'!$A$2:$D$283,3,FALSE),VLOOKUP(D6271,'Routes and Directions'!$A$2:$D$283,4,FALSE))</f>
        <v>NB</v>
      </c>
      <c r="G6271" s="646" t="s">
        <v>118</v>
      </c>
      <c r="H6271" s="646">
        <v>3.44</v>
      </c>
      <c r="I6271" s="646">
        <v>4.1100000000000003</v>
      </c>
      <c r="K6271" s="646">
        <v>3.44</v>
      </c>
      <c r="L6271" s="646">
        <v>4.1100000000000003</v>
      </c>
      <c r="M6271" s="646" t="s">
        <v>118</v>
      </c>
      <c r="N6271" s="657" t="s">
        <v>123</v>
      </c>
      <c r="O6271" s="646" t="s">
        <v>760</v>
      </c>
    </row>
    <row r="6272" spans="1:15">
      <c r="A6272" s="647">
        <v>6271</v>
      </c>
      <c r="B6272" s="647">
        <v>100</v>
      </c>
      <c r="C6272" s="646" t="s">
        <v>196</v>
      </c>
      <c r="D6272" s="646">
        <v>232</v>
      </c>
      <c r="F6272" s="654" t="str">
        <f>IF(M6272="R",VLOOKUP(D6272,'Routes and Directions'!$A$2:$D$283,3,FALSE),VLOOKUP(D6272,'Routes and Directions'!$A$2:$D$283,4,FALSE))</f>
        <v>SB</v>
      </c>
      <c r="H6272" s="646">
        <v>0</v>
      </c>
      <c r="I6272" s="646">
        <v>0.57899999999999996</v>
      </c>
      <c r="K6272" s="646">
        <v>0</v>
      </c>
      <c r="L6272" s="646">
        <v>0.57899999999999996</v>
      </c>
      <c r="M6272" s="646" t="s">
        <v>121</v>
      </c>
      <c r="N6272" s="657" t="s">
        <v>123</v>
      </c>
      <c r="O6272" s="646" t="s">
        <v>761</v>
      </c>
    </row>
    <row r="6273" spans="1:15">
      <c r="A6273" s="647">
        <v>6272</v>
      </c>
      <c r="B6273" s="647">
        <v>100</v>
      </c>
      <c r="C6273" s="646" t="s">
        <v>196</v>
      </c>
      <c r="D6273" s="646">
        <v>232</v>
      </c>
      <c r="F6273" s="654" t="str">
        <f>IF(M6273="R",VLOOKUP(D6273,'Routes and Directions'!$A$2:$D$283,3,FALSE),VLOOKUP(D6273,'Routes and Directions'!$A$2:$D$283,4,FALSE))</f>
        <v>SB</v>
      </c>
      <c r="H6273" s="646">
        <v>0.57899999999999996</v>
      </c>
      <c r="I6273" s="646">
        <v>0.873</v>
      </c>
      <c r="K6273" s="646">
        <v>0.57899999999999996</v>
      </c>
      <c r="L6273" s="646">
        <v>0.873</v>
      </c>
      <c r="M6273" s="646" t="s">
        <v>121</v>
      </c>
      <c r="N6273" s="657" t="s">
        <v>115</v>
      </c>
      <c r="O6273" s="646" t="s">
        <v>761</v>
      </c>
    </row>
    <row r="6274" spans="1:15">
      <c r="A6274" s="647">
        <v>6273</v>
      </c>
      <c r="B6274" s="647">
        <v>100</v>
      </c>
      <c r="C6274" s="646" t="s">
        <v>196</v>
      </c>
      <c r="D6274" s="646">
        <v>232</v>
      </c>
      <c r="F6274" s="654" t="str">
        <f>IF(M6274="R",VLOOKUP(D6274,'Routes and Directions'!$A$2:$D$283,3,FALSE),VLOOKUP(D6274,'Routes and Directions'!$A$2:$D$283,4,FALSE))</f>
        <v>SB</v>
      </c>
      <c r="H6274" s="646">
        <v>0.873</v>
      </c>
      <c r="I6274" s="646">
        <v>2.5790000000000002</v>
      </c>
      <c r="K6274" s="646">
        <v>0.873</v>
      </c>
      <c r="L6274" s="646">
        <v>2.5790000000000002</v>
      </c>
      <c r="M6274" s="646" t="s">
        <v>121</v>
      </c>
      <c r="N6274" s="657" t="s">
        <v>123</v>
      </c>
      <c r="O6274" s="646" t="s">
        <v>761</v>
      </c>
    </row>
    <row r="6275" spans="1:15">
      <c r="A6275" s="647">
        <v>6274</v>
      </c>
      <c r="B6275" s="647">
        <v>100</v>
      </c>
      <c r="C6275" s="646" t="s">
        <v>196</v>
      </c>
      <c r="D6275" s="646">
        <v>232</v>
      </c>
      <c r="F6275" s="654" t="str">
        <f>IF(M6275="R",VLOOKUP(D6275,'Routes and Directions'!$A$2:$D$283,3,FALSE),VLOOKUP(D6275,'Routes and Directions'!$A$2:$D$283,4,FALSE))</f>
        <v>SB</v>
      </c>
      <c r="H6275" s="646">
        <v>2.5790000000000002</v>
      </c>
      <c r="I6275" s="646">
        <v>2.7610000000000001</v>
      </c>
      <c r="K6275" s="646">
        <v>2.5790000000000002</v>
      </c>
      <c r="L6275" s="646">
        <v>2.7610000000000001</v>
      </c>
      <c r="M6275" s="646" t="s">
        <v>121</v>
      </c>
      <c r="N6275" s="657" t="s">
        <v>115</v>
      </c>
      <c r="O6275" s="646" t="s">
        <v>761</v>
      </c>
    </row>
    <row r="6276" spans="1:15">
      <c r="A6276" s="647">
        <v>6275</v>
      </c>
      <c r="B6276" s="647">
        <v>2000</v>
      </c>
      <c r="C6276" s="646" t="s">
        <v>196</v>
      </c>
      <c r="D6276" s="646">
        <v>232</v>
      </c>
      <c r="F6276" s="654" t="str">
        <f>IF(M6276="R",VLOOKUP(D6276,'Routes and Directions'!$A$2:$D$283,3,FALSE),VLOOKUP(D6276,'Routes and Directions'!$A$2:$D$283,4,FALSE))</f>
        <v>SB</v>
      </c>
      <c r="G6276" s="646" t="s">
        <v>118</v>
      </c>
      <c r="H6276" s="646">
        <v>2.7610000000000001</v>
      </c>
      <c r="I6276" s="646">
        <v>3.44</v>
      </c>
      <c r="K6276" s="646">
        <v>2.7610000000000001</v>
      </c>
      <c r="L6276" s="646">
        <v>3.44</v>
      </c>
      <c r="M6276" s="646" t="s">
        <v>121</v>
      </c>
      <c r="N6276" s="657" t="s">
        <v>115</v>
      </c>
      <c r="O6276" s="646" t="s">
        <v>761</v>
      </c>
    </row>
    <row r="6277" spans="1:15">
      <c r="A6277" s="647">
        <v>6276</v>
      </c>
      <c r="B6277" s="647">
        <v>2000</v>
      </c>
      <c r="C6277" s="646" t="s">
        <v>196</v>
      </c>
      <c r="D6277" s="646">
        <v>232</v>
      </c>
      <c r="F6277" s="654" t="str">
        <f>IF(M6277="R",VLOOKUP(D6277,'Routes and Directions'!$A$2:$D$283,3,FALSE),VLOOKUP(D6277,'Routes and Directions'!$A$2:$D$283,4,FALSE))</f>
        <v>SB</v>
      </c>
      <c r="G6277" s="646" t="s">
        <v>118</v>
      </c>
      <c r="H6277" s="646">
        <v>3.44</v>
      </c>
      <c r="I6277" s="646">
        <v>4.1100000000000003</v>
      </c>
      <c r="K6277" s="646">
        <v>3.44</v>
      </c>
      <c r="L6277" s="646">
        <v>4.1100000000000003</v>
      </c>
      <c r="M6277" s="646" t="s">
        <v>121</v>
      </c>
      <c r="N6277" s="657" t="s">
        <v>123</v>
      </c>
      <c r="O6277" s="646" t="s">
        <v>761</v>
      </c>
    </row>
    <row r="6278" spans="1:15">
      <c r="A6278" s="647">
        <v>6277</v>
      </c>
      <c r="B6278" s="647">
        <v>100</v>
      </c>
      <c r="C6278" s="646" t="s">
        <v>200</v>
      </c>
      <c r="D6278" s="646">
        <v>233</v>
      </c>
      <c r="F6278" s="654" t="str">
        <f>IF(M6278="R",VLOOKUP(D6278,'Routes and Directions'!$A$2:$D$283,3,FALSE),VLOOKUP(D6278,'Routes and Directions'!$A$2:$D$283,4,FALSE))</f>
        <v>NB</v>
      </c>
      <c r="G6278" s="646" t="s">
        <v>121</v>
      </c>
      <c r="H6278" s="646">
        <v>0</v>
      </c>
      <c r="I6278" s="646">
        <v>0.14599999999999999</v>
      </c>
      <c r="K6278" s="646">
        <v>0</v>
      </c>
      <c r="L6278" s="646">
        <v>0.14599999999999999</v>
      </c>
      <c r="M6278" s="646" t="s">
        <v>118</v>
      </c>
      <c r="N6278" s="657" t="s">
        <v>115</v>
      </c>
      <c r="O6278" s="646" t="s">
        <v>762</v>
      </c>
    </row>
    <row r="6279" spans="1:15">
      <c r="A6279" s="647">
        <v>6278</v>
      </c>
      <c r="B6279" s="647">
        <v>400</v>
      </c>
      <c r="C6279" s="646" t="s">
        <v>200</v>
      </c>
      <c r="D6279" s="646">
        <v>233</v>
      </c>
      <c r="F6279" s="654" t="str">
        <f>IF(M6279="R",VLOOKUP(D6279,'Routes and Directions'!$A$2:$D$283,3,FALSE),VLOOKUP(D6279,'Routes and Directions'!$A$2:$D$283,4,FALSE))</f>
        <v>NB</v>
      </c>
      <c r="H6279" s="646">
        <v>5.0000000000000001E-3</v>
      </c>
      <c r="I6279" s="646">
        <v>2.081</v>
      </c>
      <c r="K6279" s="646">
        <v>0.14599999999999999</v>
      </c>
      <c r="L6279" s="646">
        <v>2.222</v>
      </c>
      <c r="M6279" s="646" t="s">
        <v>118</v>
      </c>
      <c r="N6279" s="657" t="s">
        <v>115</v>
      </c>
      <c r="O6279" s="646" t="s">
        <v>762</v>
      </c>
    </row>
    <row r="6280" spans="1:15">
      <c r="A6280" s="647">
        <v>6279</v>
      </c>
      <c r="B6280" s="647">
        <v>400</v>
      </c>
      <c r="C6280" s="646" t="s">
        <v>200</v>
      </c>
      <c r="D6280" s="646">
        <v>233</v>
      </c>
      <c r="F6280" s="654" t="str">
        <f>IF(M6280="R",VLOOKUP(D6280,'Routes and Directions'!$A$2:$D$283,3,FALSE),VLOOKUP(D6280,'Routes and Directions'!$A$2:$D$283,4,FALSE))</f>
        <v>NB</v>
      </c>
      <c r="H6280" s="646">
        <v>2.081</v>
      </c>
      <c r="I6280" s="646">
        <v>3.5139999999999998</v>
      </c>
      <c r="K6280" s="646">
        <v>2.222</v>
      </c>
      <c r="L6280" s="646">
        <v>3.6549999999999998</v>
      </c>
      <c r="M6280" s="646" t="s">
        <v>118</v>
      </c>
      <c r="N6280" s="657" t="s">
        <v>123</v>
      </c>
      <c r="O6280" s="646" t="s">
        <v>762</v>
      </c>
    </row>
    <row r="6281" spans="1:15">
      <c r="A6281" s="647">
        <v>6280</v>
      </c>
      <c r="B6281" s="647">
        <v>400</v>
      </c>
      <c r="C6281" s="646" t="s">
        <v>200</v>
      </c>
      <c r="D6281" s="646">
        <v>233</v>
      </c>
      <c r="F6281" s="654" t="str">
        <f>IF(M6281="R",VLOOKUP(D6281,'Routes and Directions'!$A$2:$D$283,3,FALSE),VLOOKUP(D6281,'Routes and Directions'!$A$2:$D$283,4,FALSE))</f>
        <v>NB</v>
      </c>
      <c r="H6281" s="646">
        <v>3.5139999999999998</v>
      </c>
      <c r="I6281" s="646">
        <v>3.887</v>
      </c>
      <c r="K6281" s="646">
        <v>3.6549999999999998</v>
      </c>
      <c r="L6281" s="646">
        <v>4.0279999999999996</v>
      </c>
      <c r="M6281" s="646" t="s">
        <v>118</v>
      </c>
      <c r="N6281" s="657" t="s">
        <v>115</v>
      </c>
      <c r="O6281" s="646" t="s">
        <v>762</v>
      </c>
    </row>
    <row r="6282" spans="1:15">
      <c r="A6282" s="647">
        <v>6281</v>
      </c>
      <c r="B6282" s="647">
        <v>100</v>
      </c>
      <c r="C6282" s="646" t="s">
        <v>200</v>
      </c>
      <c r="D6282" s="646">
        <v>233</v>
      </c>
      <c r="F6282" s="654" t="str">
        <f>IF(M6282="R",VLOOKUP(D6282,'Routes and Directions'!$A$2:$D$283,3,FALSE),VLOOKUP(D6282,'Routes and Directions'!$A$2:$D$283,4,FALSE))</f>
        <v>SB</v>
      </c>
      <c r="G6282" s="646" t="s">
        <v>121</v>
      </c>
      <c r="H6282" s="646">
        <v>0</v>
      </c>
      <c r="I6282" s="646">
        <v>0.14599999999999999</v>
      </c>
      <c r="K6282" s="646">
        <v>0</v>
      </c>
      <c r="L6282" s="646">
        <v>0.14599999999999999</v>
      </c>
      <c r="M6282" s="646" t="s">
        <v>121</v>
      </c>
      <c r="N6282" s="657" t="s">
        <v>115</v>
      </c>
      <c r="O6282" s="646" t="s">
        <v>763</v>
      </c>
    </row>
    <row r="6283" spans="1:15">
      <c r="A6283" s="647">
        <v>6282</v>
      </c>
      <c r="B6283" s="647">
        <v>400</v>
      </c>
      <c r="C6283" s="646" t="s">
        <v>200</v>
      </c>
      <c r="D6283" s="646">
        <v>233</v>
      </c>
      <c r="F6283" s="654" t="str">
        <f>IF(M6283="R",VLOOKUP(D6283,'Routes and Directions'!$A$2:$D$283,3,FALSE),VLOOKUP(D6283,'Routes and Directions'!$A$2:$D$283,4,FALSE))</f>
        <v>SB</v>
      </c>
      <c r="H6283" s="646">
        <v>5.0000000000000001E-3</v>
      </c>
      <c r="I6283" s="646">
        <v>2.081</v>
      </c>
      <c r="K6283" s="646">
        <v>0.14599999999999999</v>
      </c>
      <c r="L6283" s="646">
        <v>2.222</v>
      </c>
      <c r="M6283" s="646" t="s">
        <v>121</v>
      </c>
      <c r="N6283" s="657" t="s">
        <v>115</v>
      </c>
      <c r="O6283" s="646" t="s">
        <v>763</v>
      </c>
    </row>
    <row r="6284" spans="1:15">
      <c r="A6284" s="647">
        <v>6283</v>
      </c>
      <c r="B6284" s="647">
        <v>400</v>
      </c>
      <c r="C6284" s="646" t="s">
        <v>200</v>
      </c>
      <c r="D6284" s="646">
        <v>233</v>
      </c>
      <c r="F6284" s="654" t="str">
        <f>IF(M6284="R",VLOOKUP(D6284,'Routes and Directions'!$A$2:$D$283,3,FALSE),VLOOKUP(D6284,'Routes and Directions'!$A$2:$D$283,4,FALSE))</f>
        <v>SB</v>
      </c>
      <c r="H6284" s="646">
        <v>2.081</v>
      </c>
      <c r="I6284" s="646">
        <v>3.5139999999999998</v>
      </c>
      <c r="K6284" s="646">
        <v>2.222</v>
      </c>
      <c r="L6284" s="646">
        <v>3.6549999999999998</v>
      </c>
      <c r="M6284" s="646" t="s">
        <v>121</v>
      </c>
      <c r="N6284" s="657" t="s">
        <v>123</v>
      </c>
      <c r="O6284" s="646" t="s">
        <v>763</v>
      </c>
    </row>
    <row r="6285" spans="1:15">
      <c r="A6285" s="647">
        <v>6284</v>
      </c>
      <c r="B6285" s="647">
        <v>400</v>
      </c>
      <c r="C6285" s="646" t="s">
        <v>200</v>
      </c>
      <c r="D6285" s="646">
        <v>233</v>
      </c>
      <c r="F6285" s="654" t="str">
        <f>IF(M6285="R",VLOOKUP(D6285,'Routes and Directions'!$A$2:$D$283,3,FALSE),VLOOKUP(D6285,'Routes and Directions'!$A$2:$D$283,4,FALSE))</f>
        <v>SB</v>
      </c>
      <c r="H6285" s="646">
        <v>3.5139999999999998</v>
      </c>
      <c r="I6285" s="646">
        <v>3.887</v>
      </c>
      <c r="K6285" s="646">
        <v>3.6549999999999998</v>
      </c>
      <c r="L6285" s="646">
        <v>4.0279999999999996</v>
      </c>
      <c r="M6285" s="646" t="s">
        <v>121</v>
      </c>
      <c r="N6285" s="657" t="s">
        <v>115</v>
      </c>
      <c r="O6285" s="646" t="s">
        <v>763</v>
      </c>
    </row>
    <row r="6286" spans="1:15">
      <c r="A6286" s="647">
        <v>6285</v>
      </c>
      <c r="B6286" s="647">
        <v>100</v>
      </c>
      <c r="C6286" s="646" t="s">
        <v>189</v>
      </c>
      <c r="D6286" s="646">
        <v>236</v>
      </c>
      <c r="F6286" s="654" t="str">
        <f>IF(M6286="R",VLOOKUP(D6286,'Routes and Directions'!$A$2:$D$283,3,FALSE),VLOOKUP(D6286,'Routes and Directions'!$A$2:$D$283,4,FALSE))</f>
        <v>NB</v>
      </c>
      <c r="H6286" s="646">
        <v>0</v>
      </c>
      <c r="I6286" s="646">
        <v>17.721</v>
      </c>
      <c r="K6286" s="646">
        <v>0</v>
      </c>
      <c r="L6286" s="646">
        <v>17.721</v>
      </c>
      <c r="M6286" s="646" t="s">
        <v>118</v>
      </c>
      <c r="N6286" s="657" t="s">
        <v>115</v>
      </c>
      <c r="O6286" s="646" t="s">
        <v>764</v>
      </c>
    </row>
    <row r="6287" spans="1:15">
      <c r="A6287" s="647">
        <v>6286</v>
      </c>
      <c r="B6287" s="647">
        <v>100</v>
      </c>
      <c r="C6287" s="646" t="s">
        <v>189</v>
      </c>
      <c r="D6287" s="646">
        <v>236</v>
      </c>
      <c r="F6287" s="654" t="str">
        <f>IF(M6287="R",VLOOKUP(D6287,'Routes and Directions'!$A$2:$D$283,3,FALSE),VLOOKUP(D6287,'Routes and Directions'!$A$2:$D$283,4,FALSE))</f>
        <v>SB</v>
      </c>
      <c r="H6287" s="646">
        <v>0</v>
      </c>
      <c r="I6287" s="646">
        <v>17.721</v>
      </c>
      <c r="K6287" s="646">
        <v>0</v>
      </c>
      <c r="L6287" s="646">
        <v>17.721</v>
      </c>
      <c r="M6287" s="646" t="s">
        <v>121</v>
      </c>
      <c r="N6287" s="657" t="s">
        <v>115</v>
      </c>
      <c r="O6287" s="646" t="s">
        <v>765</v>
      </c>
    </row>
    <row r="6288" spans="1:15">
      <c r="A6288" s="647">
        <v>6287</v>
      </c>
      <c r="B6288" s="647">
        <v>110</v>
      </c>
      <c r="C6288" s="646" t="s">
        <v>188</v>
      </c>
      <c r="D6288" s="646">
        <v>237</v>
      </c>
      <c r="F6288" s="654" t="str">
        <f>IF(M6288="R",VLOOKUP(D6288,'Routes and Directions'!$A$2:$D$283,3,FALSE),VLOOKUP(D6288,'Routes and Directions'!$A$2:$D$283,4,FALSE))</f>
        <v>EB</v>
      </c>
      <c r="G6288" s="646" t="s">
        <v>118</v>
      </c>
      <c r="H6288" s="646">
        <v>0</v>
      </c>
      <c r="I6288" s="646">
        <v>1.292</v>
      </c>
      <c r="K6288" s="646">
        <v>0</v>
      </c>
      <c r="L6288" s="646">
        <v>1.292</v>
      </c>
      <c r="M6288" s="646" t="s">
        <v>118</v>
      </c>
      <c r="N6288" s="657" t="s">
        <v>123</v>
      </c>
      <c r="O6288" s="646" t="s">
        <v>766</v>
      </c>
    </row>
    <row r="6289" spans="1:15">
      <c r="A6289" s="647">
        <v>6288</v>
      </c>
      <c r="B6289" s="647">
        <v>2000</v>
      </c>
      <c r="C6289" s="646" t="s">
        <v>188</v>
      </c>
      <c r="D6289" s="646">
        <v>237</v>
      </c>
      <c r="F6289" s="654" t="str">
        <f>IF(M6289="R",VLOOKUP(D6289,'Routes and Directions'!$A$2:$D$283,3,FALSE),VLOOKUP(D6289,'Routes and Directions'!$A$2:$D$283,4,FALSE))</f>
        <v>EB</v>
      </c>
      <c r="G6289" s="646" t="s">
        <v>119</v>
      </c>
      <c r="H6289" s="646">
        <v>1.292</v>
      </c>
      <c r="I6289" s="646">
        <v>2.0840000000000001</v>
      </c>
      <c r="K6289" s="646">
        <v>1.292</v>
      </c>
      <c r="L6289" s="646">
        <v>2.0840000000000001</v>
      </c>
      <c r="M6289" s="646" t="s">
        <v>118</v>
      </c>
      <c r="N6289" s="657" t="s">
        <v>123</v>
      </c>
      <c r="O6289" s="646" t="s">
        <v>766</v>
      </c>
    </row>
    <row r="6290" spans="1:15">
      <c r="A6290" s="647">
        <v>6289</v>
      </c>
      <c r="B6290" s="647">
        <v>2410</v>
      </c>
      <c r="C6290" s="646" t="s">
        <v>188</v>
      </c>
      <c r="D6290" s="646">
        <v>237</v>
      </c>
      <c r="F6290" s="654" t="str">
        <f>IF(M6290="R",VLOOKUP(D6290,'Routes and Directions'!$A$2:$D$283,3,FALSE),VLOOKUP(D6290,'Routes and Directions'!$A$2:$D$283,4,FALSE))</f>
        <v>EB</v>
      </c>
      <c r="H6290" s="646">
        <v>2.0270000000000001</v>
      </c>
      <c r="I6290" s="646">
        <v>3.3250000000000002</v>
      </c>
      <c r="K6290" s="646">
        <v>2.0840000000000001</v>
      </c>
      <c r="L6290" s="646">
        <v>3.3820000000000001</v>
      </c>
      <c r="M6290" s="646" t="s">
        <v>118</v>
      </c>
      <c r="N6290" s="657" t="s">
        <v>123</v>
      </c>
      <c r="O6290" s="646" t="s">
        <v>766</v>
      </c>
    </row>
    <row r="6291" spans="1:15">
      <c r="A6291" s="647">
        <v>6290</v>
      </c>
      <c r="B6291" s="647">
        <v>3800</v>
      </c>
      <c r="C6291" s="646" t="s">
        <v>188</v>
      </c>
      <c r="D6291" s="646">
        <v>237</v>
      </c>
      <c r="F6291" s="654" t="str">
        <f>IF(M6291="R",VLOOKUP(D6291,'Routes and Directions'!$A$2:$D$283,3,FALSE),VLOOKUP(D6291,'Routes and Directions'!$A$2:$D$283,4,FALSE))</f>
        <v>EB</v>
      </c>
      <c r="G6291" s="646" t="s">
        <v>118</v>
      </c>
      <c r="H6291" s="646">
        <v>3.3250000000000002</v>
      </c>
      <c r="I6291" s="646">
        <v>4.9349999999999996</v>
      </c>
      <c r="K6291" s="646">
        <v>3.3820000000000001</v>
      </c>
      <c r="L6291" s="646">
        <v>4.992</v>
      </c>
      <c r="M6291" s="646" t="s">
        <v>118</v>
      </c>
      <c r="N6291" s="657" t="s">
        <v>123</v>
      </c>
      <c r="O6291" s="646" t="s">
        <v>766</v>
      </c>
    </row>
    <row r="6292" spans="1:15">
      <c r="A6292" s="647">
        <v>6291</v>
      </c>
      <c r="B6292" s="647">
        <v>4800</v>
      </c>
      <c r="C6292" s="646" t="s">
        <v>188</v>
      </c>
      <c r="D6292" s="646">
        <v>237</v>
      </c>
      <c r="F6292" s="654" t="str">
        <f>IF(M6292="R",VLOOKUP(D6292,'Routes and Directions'!$A$2:$D$283,3,FALSE),VLOOKUP(D6292,'Routes and Directions'!$A$2:$D$283,4,FALSE))</f>
        <v>EB</v>
      </c>
      <c r="G6292" s="646" t="s">
        <v>119</v>
      </c>
      <c r="H6292" s="646">
        <v>4.9349999999999996</v>
      </c>
      <c r="I6292" s="646">
        <v>5.3</v>
      </c>
      <c r="K6292" s="646">
        <v>4.992</v>
      </c>
      <c r="L6292" s="646">
        <v>5.3570000000000002</v>
      </c>
      <c r="M6292" s="646" t="s">
        <v>118</v>
      </c>
      <c r="N6292" s="657" t="s">
        <v>123</v>
      </c>
      <c r="O6292" s="646" t="s">
        <v>766</v>
      </c>
    </row>
    <row r="6293" spans="1:15">
      <c r="A6293" s="647">
        <v>6292</v>
      </c>
      <c r="B6293" s="647">
        <v>5170</v>
      </c>
      <c r="C6293" s="646" t="s">
        <v>188</v>
      </c>
      <c r="D6293" s="646">
        <v>237</v>
      </c>
      <c r="F6293" s="654" t="str">
        <f>IF(M6293="R",VLOOKUP(D6293,'Routes and Directions'!$A$2:$D$283,3,FALSE),VLOOKUP(D6293,'Routes and Directions'!$A$2:$D$283,4,FALSE))</f>
        <v>EB</v>
      </c>
      <c r="G6293" s="646" t="s">
        <v>118</v>
      </c>
      <c r="H6293" s="646">
        <v>5.3</v>
      </c>
      <c r="I6293" s="646">
        <v>6.54</v>
      </c>
      <c r="K6293" s="646">
        <v>5.3570000000000002</v>
      </c>
      <c r="L6293" s="646">
        <v>6.5970000000000004</v>
      </c>
      <c r="M6293" s="646" t="s">
        <v>118</v>
      </c>
      <c r="N6293" s="657" t="s">
        <v>123</v>
      </c>
      <c r="O6293" s="646" t="s">
        <v>766</v>
      </c>
    </row>
    <row r="6294" spans="1:15">
      <c r="A6294" s="647">
        <v>6293</v>
      </c>
      <c r="B6294" s="647">
        <v>6520</v>
      </c>
      <c r="C6294" s="646" t="s">
        <v>188</v>
      </c>
      <c r="D6294" s="646">
        <v>237</v>
      </c>
      <c r="F6294" s="654" t="str">
        <f>IF(M6294="R",VLOOKUP(D6294,'Routes and Directions'!$A$2:$D$283,3,FALSE),VLOOKUP(D6294,'Routes and Directions'!$A$2:$D$283,4,FALSE))</f>
        <v>EB</v>
      </c>
      <c r="H6294" s="646">
        <v>6.5449999999999999</v>
      </c>
      <c r="I6294" s="646">
        <v>8.7260000000000009</v>
      </c>
      <c r="K6294" s="646">
        <v>6.5970000000000004</v>
      </c>
      <c r="L6294" s="646">
        <v>8.7780000000000005</v>
      </c>
      <c r="M6294" s="646" t="s">
        <v>118</v>
      </c>
      <c r="N6294" s="657" t="s">
        <v>123</v>
      </c>
      <c r="O6294" s="646" t="s">
        <v>766</v>
      </c>
    </row>
    <row r="6295" spans="1:15">
      <c r="A6295" s="647">
        <v>6294</v>
      </c>
      <c r="B6295" s="647">
        <v>7000</v>
      </c>
      <c r="C6295" s="646" t="s">
        <v>188</v>
      </c>
      <c r="D6295" s="646">
        <v>237</v>
      </c>
      <c r="F6295" s="654" t="str">
        <f>IF(M6295="R",VLOOKUP(D6295,'Routes and Directions'!$A$2:$D$283,3,FALSE),VLOOKUP(D6295,'Routes and Directions'!$A$2:$D$283,4,FALSE))</f>
        <v>EB</v>
      </c>
      <c r="G6295" s="646" t="s">
        <v>118</v>
      </c>
      <c r="H6295" s="646">
        <v>8.7260000000000009</v>
      </c>
      <c r="I6295" s="646">
        <v>9.3119999999999994</v>
      </c>
      <c r="J6295" s="646" t="s">
        <v>118</v>
      </c>
      <c r="K6295" s="646">
        <v>8.7780000000000005</v>
      </c>
      <c r="L6295" s="646">
        <v>9.3640000000000008</v>
      </c>
      <c r="M6295" s="646" t="s">
        <v>118</v>
      </c>
      <c r="N6295" s="657" t="s">
        <v>118</v>
      </c>
      <c r="O6295" s="646" t="s">
        <v>766</v>
      </c>
    </row>
    <row r="6296" spans="1:15">
      <c r="A6296" s="647">
        <v>6295</v>
      </c>
      <c r="B6296" s="647">
        <v>7500</v>
      </c>
      <c r="C6296" s="646" t="s">
        <v>188</v>
      </c>
      <c r="D6296" s="646">
        <v>237</v>
      </c>
      <c r="F6296" s="654" t="str">
        <f>IF(M6296="R",VLOOKUP(D6296,'Routes and Directions'!$A$2:$D$283,3,FALSE),VLOOKUP(D6296,'Routes and Directions'!$A$2:$D$283,4,FALSE))</f>
        <v>EB</v>
      </c>
      <c r="H6296" s="646">
        <v>9.3249999999999993</v>
      </c>
      <c r="I6296" s="646">
        <v>9.69</v>
      </c>
      <c r="K6296" s="646">
        <v>9.3640000000000008</v>
      </c>
      <c r="L6296" s="646">
        <v>9.7289999999999992</v>
      </c>
      <c r="M6296" s="646" t="s">
        <v>118</v>
      </c>
      <c r="N6296" s="657" t="s">
        <v>123</v>
      </c>
      <c r="O6296" s="646" t="s">
        <v>766</v>
      </c>
    </row>
    <row r="6297" spans="1:15">
      <c r="A6297" s="647">
        <v>6296</v>
      </c>
      <c r="B6297" s="647">
        <v>8710</v>
      </c>
      <c r="C6297" s="646" t="s">
        <v>188</v>
      </c>
      <c r="D6297" s="646">
        <v>237</v>
      </c>
      <c r="F6297" s="654" t="str">
        <f>IF(M6297="R",VLOOKUP(D6297,'Routes and Directions'!$A$2:$D$283,3,FALSE),VLOOKUP(D6297,'Routes and Directions'!$A$2:$D$283,4,FALSE))</f>
        <v>EB</v>
      </c>
      <c r="G6297" s="646" t="s">
        <v>122</v>
      </c>
      <c r="H6297" s="646">
        <v>9.69</v>
      </c>
      <c r="I6297" s="646">
        <v>9.8000000000000007</v>
      </c>
      <c r="K6297" s="646">
        <v>9.7289999999999992</v>
      </c>
      <c r="L6297" s="646">
        <v>9.8390000000000004</v>
      </c>
      <c r="M6297" s="646" t="s">
        <v>118</v>
      </c>
      <c r="N6297" s="657" t="s">
        <v>115</v>
      </c>
      <c r="O6297" s="646" t="s">
        <v>766</v>
      </c>
    </row>
    <row r="6298" spans="1:15">
      <c r="A6298" s="647">
        <v>6297</v>
      </c>
      <c r="B6298" s="647">
        <v>8710</v>
      </c>
      <c r="C6298" s="646" t="s">
        <v>188</v>
      </c>
      <c r="D6298" s="646">
        <v>237</v>
      </c>
      <c r="F6298" s="654" t="str">
        <f>IF(M6298="R",VLOOKUP(D6298,'Routes and Directions'!$A$2:$D$283,3,FALSE),VLOOKUP(D6298,'Routes and Directions'!$A$2:$D$283,4,FALSE))</f>
        <v>EB</v>
      </c>
      <c r="G6298" s="646" t="s">
        <v>122</v>
      </c>
      <c r="H6298" s="646">
        <v>9.8000000000000007</v>
      </c>
      <c r="I6298" s="646">
        <v>10</v>
      </c>
      <c r="K6298" s="646">
        <v>9.8390000000000004</v>
      </c>
      <c r="L6298" s="646">
        <v>10.039</v>
      </c>
      <c r="M6298" s="646" t="s">
        <v>118</v>
      </c>
      <c r="N6298" s="657" t="s">
        <v>123</v>
      </c>
      <c r="O6298" s="646" t="s">
        <v>766</v>
      </c>
    </row>
    <row r="6299" spans="1:15">
      <c r="A6299" s="647">
        <v>6298</v>
      </c>
      <c r="B6299" s="647">
        <v>8940</v>
      </c>
      <c r="C6299" s="646" t="s">
        <v>188</v>
      </c>
      <c r="D6299" s="646">
        <v>237</v>
      </c>
      <c r="F6299" s="654" t="str">
        <f>IF(M6299="R",VLOOKUP(D6299,'Routes and Directions'!$A$2:$D$283,3,FALSE),VLOOKUP(D6299,'Routes and Directions'!$A$2:$D$283,4,FALSE))</f>
        <v>EB</v>
      </c>
      <c r="H6299" s="646">
        <v>10</v>
      </c>
      <c r="I6299" s="646">
        <v>11.08</v>
      </c>
      <c r="K6299" s="646">
        <v>10.039</v>
      </c>
      <c r="L6299" s="646">
        <v>11.119</v>
      </c>
      <c r="M6299" s="646" t="s">
        <v>118</v>
      </c>
      <c r="N6299" s="657" t="s">
        <v>123</v>
      </c>
      <c r="O6299" s="646" t="s">
        <v>766</v>
      </c>
    </row>
    <row r="6300" spans="1:15">
      <c r="A6300" s="647">
        <v>6299</v>
      </c>
      <c r="B6300" s="647">
        <v>110</v>
      </c>
      <c r="C6300" s="646" t="s">
        <v>188</v>
      </c>
      <c r="D6300" s="646">
        <v>237</v>
      </c>
      <c r="F6300" s="654" t="str">
        <f>IF(M6300="R",VLOOKUP(D6300,'Routes and Directions'!$A$2:$D$283,3,FALSE),VLOOKUP(D6300,'Routes and Directions'!$A$2:$D$283,4,FALSE))</f>
        <v>WB</v>
      </c>
      <c r="G6300" s="646" t="s">
        <v>118</v>
      </c>
      <c r="H6300" s="646">
        <v>0</v>
      </c>
      <c r="I6300" s="646">
        <v>1.292</v>
      </c>
      <c r="K6300" s="646">
        <v>0</v>
      </c>
      <c r="L6300" s="646">
        <v>1.292</v>
      </c>
      <c r="M6300" s="646" t="s">
        <v>121</v>
      </c>
      <c r="N6300" s="657" t="s">
        <v>123</v>
      </c>
      <c r="O6300" s="646" t="s">
        <v>767</v>
      </c>
    </row>
    <row r="6301" spans="1:15">
      <c r="A6301" s="647">
        <v>6300</v>
      </c>
      <c r="B6301" s="647">
        <v>2000</v>
      </c>
      <c r="C6301" s="646" t="s">
        <v>188</v>
      </c>
      <c r="D6301" s="646">
        <v>237</v>
      </c>
      <c r="F6301" s="654" t="str">
        <f>IF(M6301="R",VLOOKUP(D6301,'Routes and Directions'!$A$2:$D$283,3,FALSE),VLOOKUP(D6301,'Routes and Directions'!$A$2:$D$283,4,FALSE))</f>
        <v>WB</v>
      </c>
      <c r="G6301" s="646" t="s">
        <v>119</v>
      </c>
      <c r="H6301" s="646">
        <v>1.292</v>
      </c>
      <c r="I6301" s="646">
        <v>2.0840000000000001</v>
      </c>
      <c r="K6301" s="646">
        <v>1.292</v>
      </c>
      <c r="L6301" s="646">
        <v>2.0840000000000001</v>
      </c>
      <c r="M6301" s="646" t="s">
        <v>121</v>
      </c>
      <c r="N6301" s="657" t="s">
        <v>123</v>
      </c>
      <c r="O6301" s="646" t="s">
        <v>767</v>
      </c>
    </row>
    <row r="6302" spans="1:15">
      <c r="A6302" s="647">
        <v>6301</v>
      </c>
      <c r="B6302" s="647">
        <v>2410</v>
      </c>
      <c r="C6302" s="646" t="s">
        <v>188</v>
      </c>
      <c r="D6302" s="646">
        <v>237</v>
      </c>
      <c r="F6302" s="654" t="str">
        <f>IF(M6302="R",VLOOKUP(D6302,'Routes and Directions'!$A$2:$D$283,3,FALSE),VLOOKUP(D6302,'Routes and Directions'!$A$2:$D$283,4,FALSE))</f>
        <v>WB</v>
      </c>
      <c r="H6302" s="646">
        <v>2.0270000000000001</v>
      </c>
      <c r="I6302" s="646">
        <v>3.3250000000000002</v>
      </c>
      <c r="K6302" s="646">
        <v>2.0840000000000001</v>
      </c>
      <c r="L6302" s="646">
        <v>3.3820000000000001</v>
      </c>
      <c r="M6302" s="646" t="s">
        <v>121</v>
      </c>
      <c r="N6302" s="657" t="s">
        <v>123</v>
      </c>
      <c r="O6302" s="646" t="s">
        <v>767</v>
      </c>
    </row>
    <row r="6303" spans="1:15">
      <c r="A6303" s="647">
        <v>6302</v>
      </c>
      <c r="B6303" s="647">
        <v>3800</v>
      </c>
      <c r="C6303" s="646" t="s">
        <v>188</v>
      </c>
      <c r="D6303" s="646">
        <v>237</v>
      </c>
      <c r="F6303" s="654" t="str">
        <f>IF(M6303="R",VLOOKUP(D6303,'Routes and Directions'!$A$2:$D$283,3,FALSE),VLOOKUP(D6303,'Routes and Directions'!$A$2:$D$283,4,FALSE))</f>
        <v>WB</v>
      </c>
      <c r="G6303" s="646" t="s">
        <v>118</v>
      </c>
      <c r="H6303" s="646">
        <v>3.3250000000000002</v>
      </c>
      <c r="I6303" s="646">
        <v>4.9349999999999996</v>
      </c>
      <c r="K6303" s="646">
        <v>3.3820000000000001</v>
      </c>
      <c r="L6303" s="646">
        <v>4.992</v>
      </c>
      <c r="M6303" s="646" t="s">
        <v>121</v>
      </c>
      <c r="N6303" s="657" t="s">
        <v>123</v>
      </c>
      <c r="O6303" s="646" t="s">
        <v>767</v>
      </c>
    </row>
    <row r="6304" spans="1:15">
      <c r="A6304" s="647">
        <v>6303</v>
      </c>
      <c r="B6304" s="647">
        <v>4800</v>
      </c>
      <c r="C6304" s="646" t="s">
        <v>188</v>
      </c>
      <c r="D6304" s="646">
        <v>237</v>
      </c>
      <c r="F6304" s="654" t="str">
        <f>IF(M6304="R",VLOOKUP(D6304,'Routes and Directions'!$A$2:$D$283,3,FALSE),VLOOKUP(D6304,'Routes and Directions'!$A$2:$D$283,4,FALSE))</f>
        <v>WB</v>
      </c>
      <c r="G6304" s="646" t="s">
        <v>119</v>
      </c>
      <c r="H6304" s="646">
        <v>4.9349999999999996</v>
      </c>
      <c r="I6304" s="646">
        <v>5.3</v>
      </c>
      <c r="K6304" s="646">
        <v>4.992</v>
      </c>
      <c r="L6304" s="646">
        <v>5.3570000000000002</v>
      </c>
      <c r="M6304" s="646" t="s">
        <v>121</v>
      </c>
      <c r="N6304" s="657" t="s">
        <v>123</v>
      </c>
      <c r="O6304" s="646" t="s">
        <v>767</v>
      </c>
    </row>
    <row r="6305" spans="1:15">
      <c r="A6305" s="647">
        <v>6304</v>
      </c>
      <c r="B6305" s="647">
        <v>5170</v>
      </c>
      <c r="C6305" s="646" t="s">
        <v>188</v>
      </c>
      <c r="D6305" s="646">
        <v>237</v>
      </c>
      <c r="F6305" s="654" t="str">
        <f>IF(M6305="R",VLOOKUP(D6305,'Routes and Directions'!$A$2:$D$283,3,FALSE),VLOOKUP(D6305,'Routes and Directions'!$A$2:$D$283,4,FALSE))</f>
        <v>WB</v>
      </c>
      <c r="G6305" s="646" t="s">
        <v>118</v>
      </c>
      <c r="H6305" s="646">
        <v>5.3</v>
      </c>
      <c r="I6305" s="646">
        <v>6.54</v>
      </c>
      <c r="K6305" s="646">
        <v>5.3570000000000002</v>
      </c>
      <c r="L6305" s="646">
        <v>6.5970000000000004</v>
      </c>
      <c r="M6305" s="646" t="s">
        <v>121</v>
      </c>
      <c r="N6305" s="657" t="s">
        <v>123</v>
      </c>
      <c r="O6305" s="646" t="s">
        <v>767</v>
      </c>
    </row>
    <row r="6306" spans="1:15">
      <c r="A6306" s="647">
        <v>6305</v>
      </c>
      <c r="B6306" s="647">
        <v>6520</v>
      </c>
      <c r="C6306" s="646" t="s">
        <v>188</v>
      </c>
      <c r="D6306" s="646">
        <v>237</v>
      </c>
      <c r="F6306" s="654" t="str">
        <f>IF(M6306="R",VLOOKUP(D6306,'Routes and Directions'!$A$2:$D$283,3,FALSE),VLOOKUP(D6306,'Routes and Directions'!$A$2:$D$283,4,FALSE))</f>
        <v>WB</v>
      </c>
      <c r="H6306" s="646">
        <v>6.5449999999999999</v>
      </c>
      <c r="I6306" s="646">
        <v>8.7260000000000009</v>
      </c>
      <c r="K6306" s="646">
        <v>6.5970000000000004</v>
      </c>
      <c r="L6306" s="646">
        <v>8.7780000000000005</v>
      </c>
      <c r="M6306" s="646" t="s">
        <v>121</v>
      </c>
      <c r="N6306" s="657" t="s">
        <v>123</v>
      </c>
      <c r="O6306" s="646" t="s">
        <v>767</v>
      </c>
    </row>
    <row r="6307" spans="1:15">
      <c r="A6307" s="647">
        <v>6306</v>
      </c>
      <c r="B6307" s="647">
        <v>7200</v>
      </c>
      <c r="C6307" s="646" t="s">
        <v>188</v>
      </c>
      <c r="D6307" s="646">
        <v>237</v>
      </c>
      <c r="F6307" s="654" t="str">
        <f>IF(M6307="R",VLOOKUP(D6307,'Routes and Directions'!$A$2:$D$283,3,FALSE),VLOOKUP(D6307,'Routes and Directions'!$A$2:$D$283,4,FALSE))</f>
        <v>WB</v>
      </c>
      <c r="G6307" s="646" t="s">
        <v>118</v>
      </c>
      <c r="H6307" s="646">
        <v>8.7260000000000009</v>
      </c>
      <c r="I6307" s="646">
        <v>9.3610000000000007</v>
      </c>
      <c r="J6307" s="646" t="s">
        <v>121</v>
      </c>
      <c r="K6307" s="646">
        <v>8.7780000000000005</v>
      </c>
      <c r="L6307" s="646">
        <v>9.4130000000000003</v>
      </c>
      <c r="M6307" s="646" t="s">
        <v>121</v>
      </c>
      <c r="N6307" s="657" t="s">
        <v>121</v>
      </c>
      <c r="O6307" s="646" t="s">
        <v>767</v>
      </c>
    </row>
    <row r="6308" spans="1:15">
      <c r="A6308" s="647">
        <v>6307</v>
      </c>
      <c r="B6308" s="647">
        <v>7500</v>
      </c>
      <c r="C6308" s="646" t="s">
        <v>188</v>
      </c>
      <c r="D6308" s="646">
        <v>237</v>
      </c>
      <c r="F6308" s="654" t="str">
        <f>IF(M6308="R",VLOOKUP(D6308,'Routes and Directions'!$A$2:$D$283,3,FALSE),VLOOKUP(D6308,'Routes and Directions'!$A$2:$D$283,4,FALSE))</f>
        <v>WB</v>
      </c>
      <c r="H6308" s="646">
        <v>9.3249999999999993</v>
      </c>
      <c r="I6308" s="646">
        <v>9.69</v>
      </c>
      <c r="K6308" s="646">
        <v>9.4130000000000003</v>
      </c>
      <c r="L6308" s="646">
        <v>9.7780000000000005</v>
      </c>
      <c r="M6308" s="646" t="s">
        <v>121</v>
      </c>
      <c r="N6308" s="657" t="s">
        <v>123</v>
      </c>
      <c r="O6308" s="646" t="s">
        <v>767</v>
      </c>
    </row>
    <row r="6309" spans="1:15">
      <c r="A6309" s="647">
        <v>6308</v>
      </c>
      <c r="B6309" s="647">
        <v>8710</v>
      </c>
      <c r="C6309" s="646" t="s">
        <v>188</v>
      </c>
      <c r="D6309" s="646">
        <v>237</v>
      </c>
      <c r="F6309" s="654" t="str">
        <f>IF(M6309="R",VLOOKUP(D6309,'Routes and Directions'!$A$2:$D$283,3,FALSE),VLOOKUP(D6309,'Routes and Directions'!$A$2:$D$283,4,FALSE))</f>
        <v>WB</v>
      </c>
      <c r="G6309" s="646" t="s">
        <v>122</v>
      </c>
      <c r="H6309" s="646">
        <v>9.69</v>
      </c>
      <c r="I6309" s="646">
        <v>9.8000000000000007</v>
      </c>
      <c r="K6309" s="646">
        <v>9.7780000000000005</v>
      </c>
      <c r="L6309" s="646">
        <v>9.8879999999999999</v>
      </c>
      <c r="M6309" s="646" t="s">
        <v>121</v>
      </c>
      <c r="N6309" s="657" t="s">
        <v>115</v>
      </c>
      <c r="O6309" s="646" t="s">
        <v>767</v>
      </c>
    </row>
    <row r="6310" spans="1:15">
      <c r="A6310" s="647">
        <v>6309</v>
      </c>
      <c r="B6310" s="647">
        <v>8710</v>
      </c>
      <c r="C6310" s="646" t="s">
        <v>188</v>
      </c>
      <c r="D6310" s="646">
        <v>237</v>
      </c>
      <c r="F6310" s="654" t="str">
        <f>IF(M6310="R",VLOOKUP(D6310,'Routes and Directions'!$A$2:$D$283,3,FALSE),VLOOKUP(D6310,'Routes and Directions'!$A$2:$D$283,4,FALSE))</f>
        <v>WB</v>
      </c>
      <c r="G6310" s="646" t="s">
        <v>122</v>
      </c>
      <c r="H6310" s="646">
        <v>9.8000000000000007</v>
      </c>
      <c r="I6310" s="646">
        <v>10</v>
      </c>
      <c r="K6310" s="646">
        <v>9.8879999999999999</v>
      </c>
      <c r="L6310" s="646">
        <v>10.087999999999999</v>
      </c>
      <c r="M6310" s="646" t="s">
        <v>121</v>
      </c>
      <c r="N6310" s="657" t="s">
        <v>123</v>
      </c>
      <c r="O6310" s="646" t="s">
        <v>767</v>
      </c>
    </row>
    <row r="6311" spans="1:15">
      <c r="A6311" s="647">
        <v>6310</v>
      </c>
      <c r="B6311" s="647">
        <v>8940</v>
      </c>
      <c r="C6311" s="646" t="s">
        <v>188</v>
      </c>
      <c r="D6311" s="646">
        <v>237</v>
      </c>
      <c r="F6311" s="654" t="str">
        <f>IF(M6311="R",VLOOKUP(D6311,'Routes and Directions'!$A$2:$D$283,3,FALSE),VLOOKUP(D6311,'Routes and Directions'!$A$2:$D$283,4,FALSE))</f>
        <v>WB</v>
      </c>
      <c r="H6311" s="646">
        <v>10</v>
      </c>
      <c r="I6311" s="646">
        <v>11.08</v>
      </c>
      <c r="K6311" s="646">
        <v>10.087999999999999</v>
      </c>
      <c r="L6311" s="646">
        <v>11.167999999999999</v>
      </c>
      <c r="M6311" s="646" t="s">
        <v>121</v>
      </c>
      <c r="N6311" s="657" t="s">
        <v>123</v>
      </c>
      <c r="O6311" s="646" t="s">
        <v>767</v>
      </c>
    </row>
    <row r="6312" spans="1:15">
      <c r="A6312" s="647">
        <v>6311</v>
      </c>
      <c r="B6312" s="647">
        <v>100</v>
      </c>
      <c r="C6312" s="646" t="s">
        <v>183</v>
      </c>
      <c r="D6312" s="646">
        <v>238</v>
      </c>
      <c r="F6312" s="654" t="str">
        <f>IF(M6312="R",VLOOKUP(D6312,'Routes and Directions'!$A$2:$D$283,3,FALSE),VLOOKUP(D6312,'Routes and Directions'!$A$2:$D$283,4,FALSE))</f>
        <v>NB</v>
      </c>
      <c r="H6312" s="646">
        <v>0</v>
      </c>
      <c r="I6312" s="646">
        <v>3.3140000000000001</v>
      </c>
      <c r="K6312" s="646">
        <v>0</v>
      </c>
      <c r="L6312" s="646">
        <v>3.3140000000000001</v>
      </c>
      <c r="M6312" s="646" t="s">
        <v>118</v>
      </c>
      <c r="N6312" s="657" t="s">
        <v>123</v>
      </c>
      <c r="O6312" s="646" t="s">
        <v>768</v>
      </c>
    </row>
    <row r="6313" spans="1:15">
      <c r="A6313" s="647">
        <v>6312</v>
      </c>
      <c r="B6313" s="647">
        <v>1000</v>
      </c>
      <c r="C6313" s="646" t="s">
        <v>183</v>
      </c>
      <c r="D6313" s="646">
        <v>238</v>
      </c>
      <c r="F6313" s="654" t="str">
        <f>IF(M6313="R",VLOOKUP(D6313,'Routes and Directions'!$A$2:$D$283,3,FALSE),VLOOKUP(D6313,'Routes and Directions'!$A$2:$D$283,4,FALSE))</f>
        <v>NB</v>
      </c>
      <c r="H6313" s="646">
        <v>3.3140000000000001</v>
      </c>
      <c r="I6313" s="646">
        <v>3.8730000000000002</v>
      </c>
      <c r="K6313" s="646">
        <v>3.3140000000000001</v>
      </c>
      <c r="L6313" s="646">
        <v>3.8730000000000002</v>
      </c>
      <c r="M6313" s="646" t="s">
        <v>118</v>
      </c>
      <c r="N6313" s="657" t="s">
        <v>115</v>
      </c>
      <c r="O6313" s="646" t="s">
        <v>768</v>
      </c>
    </row>
    <row r="6314" spans="1:15">
      <c r="A6314" s="647">
        <v>6313</v>
      </c>
      <c r="B6314" s="647">
        <v>1000</v>
      </c>
      <c r="C6314" s="646" t="s">
        <v>183</v>
      </c>
      <c r="D6314" s="646">
        <v>238</v>
      </c>
      <c r="F6314" s="654" t="str">
        <f>IF(M6314="R",VLOOKUP(D6314,'Routes and Directions'!$A$2:$D$283,3,FALSE),VLOOKUP(D6314,'Routes and Directions'!$A$2:$D$283,4,FALSE))</f>
        <v>NB</v>
      </c>
      <c r="H6314" s="646">
        <v>3.8730000000000002</v>
      </c>
      <c r="I6314" s="646">
        <v>14.292</v>
      </c>
      <c r="K6314" s="646">
        <v>3.8730000000000002</v>
      </c>
      <c r="L6314" s="646">
        <v>14.292</v>
      </c>
      <c r="M6314" s="646" t="s">
        <v>118</v>
      </c>
      <c r="N6314" s="657" t="s">
        <v>123</v>
      </c>
      <c r="O6314" s="646" t="s">
        <v>768</v>
      </c>
    </row>
    <row r="6315" spans="1:15">
      <c r="A6315" s="647">
        <v>6314</v>
      </c>
      <c r="B6315" s="647">
        <v>8000</v>
      </c>
      <c r="C6315" s="646" t="s">
        <v>183</v>
      </c>
      <c r="D6315" s="646">
        <v>238</v>
      </c>
      <c r="F6315" s="654" t="str">
        <f>IF(M6315="R",VLOOKUP(D6315,'Routes and Directions'!$A$2:$D$283,3,FALSE),VLOOKUP(D6315,'Routes and Directions'!$A$2:$D$283,4,FALSE))</f>
        <v>NB</v>
      </c>
      <c r="G6315" s="646" t="s">
        <v>118</v>
      </c>
      <c r="H6315" s="646">
        <v>14.468999999999999</v>
      </c>
      <c r="I6315" s="646">
        <v>14.926</v>
      </c>
      <c r="K6315" s="646">
        <v>14.292</v>
      </c>
      <c r="L6315" s="646">
        <v>14.749000000000001</v>
      </c>
      <c r="M6315" s="646" t="s">
        <v>118</v>
      </c>
      <c r="N6315" s="657" t="s">
        <v>123</v>
      </c>
      <c r="O6315" s="646" t="s">
        <v>768</v>
      </c>
    </row>
    <row r="6316" spans="1:15">
      <c r="A6316" s="647">
        <v>6315</v>
      </c>
      <c r="B6316" s="647">
        <v>11300</v>
      </c>
      <c r="C6316" s="646" t="s">
        <v>183</v>
      </c>
      <c r="D6316" s="646">
        <v>238</v>
      </c>
      <c r="F6316" s="654" t="str">
        <f>IF(M6316="R",VLOOKUP(D6316,'Routes and Directions'!$A$2:$D$283,3,FALSE),VLOOKUP(D6316,'Routes and Directions'!$A$2:$D$283,4,FALSE))</f>
        <v>NB</v>
      </c>
      <c r="H6316" s="646">
        <v>14.926</v>
      </c>
      <c r="I6316" s="646">
        <v>16.696000000000002</v>
      </c>
      <c r="K6316" s="646">
        <v>14.749000000000001</v>
      </c>
      <c r="L6316" s="646">
        <v>16.518999999999998</v>
      </c>
      <c r="M6316" s="646" t="s">
        <v>118</v>
      </c>
      <c r="N6316" s="657" t="s">
        <v>123</v>
      </c>
      <c r="O6316" s="646" t="s">
        <v>768</v>
      </c>
    </row>
    <row r="6317" spans="1:15">
      <c r="A6317" s="647">
        <v>6316</v>
      </c>
      <c r="B6317" s="647">
        <v>100</v>
      </c>
      <c r="C6317" s="646" t="s">
        <v>183</v>
      </c>
      <c r="D6317" s="646">
        <v>238</v>
      </c>
      <c r="F6317" s="654" t="str">
        <f>IF(M6317="R",VLOOKUP(D6317,'Routes and Directions'!$A$2:$D$283,3,FALSE),VLOOKUP(D6317,'Routes and Directions'!$A$2:$D$283,4,FALSE))</f>
        <v>SB</v>
      </c>
      <c r="H6317" s="646">
        <v>0</v>
      </c>
      <c r="I6317" s="646">
        <v>3.3140000000000001</v>
      </c>
      <c r="K6317" s="646">
        <v>0</v>
      </c>
      <c r="L6317" s="646">
        <v>3.3140000000000001</v>
      </c>
      <c r="M6317" s="646" t="s">
        <v>121</v>
      </c>
      <c r="N6317" s="657" t="s">
        <v>123</v>
      </c>
      <c r="O6317" s="646" t="s">
        <v>769</v>
      </c>
    </row>
    <row r="6318" spans="1:15">
      <c r="A6318" s="647">
        <v>6317</v>
      </c>
      <c r="B6318" s="647">
        <v>1000</v>
      </c>
      <c r="C6318" s="646" t="s">
        <v>183</v>
      </c>
      <c r="D6318" s="646">
        <v>238</v>
      </c>
      <c r="F6318" s="654" t="str">
        <f>IF(M6318="R",VLOOKUP(D6318,'Routes and Directions'!$A$2:$D$283,3,FALSE),VLOOKUP(D6318,'Routes and Directions'!$A$2:$D$283,4,FALSE))</f>
        <v>SB</v>
      </c>
      <c r="H6318" s="646">
        <v>3.3140000000000001</v>
      </c>
      <c r="I6318" s="646">
        <v>3.8730000000000002</v>
      </c>
      <c r="K6318" s="646">
        <v>3.3140000000000001</v>
      </c>
      <c r="L6318" s="646">
        <v>3.8730000000000002</v>
      </c>
      <c r="M6318" s="646" t="s">
        <v>121</v>
      </c>
      <c r="N6318" s="657" t="s">
        <v>115</v>
      </c>
      <c r="O6318" s="646" t="s">
        <v>769</v>
      </c>
    </row>
    <row r="6319" spans="1:15">
      <c r="A6319" s="647">
        <v>6318</v>
      </c>
      <c r="B6319" s="647">
        <v>1000</v>
      </c>
      <c r="C6319" s="646" t="s">
        <v>183</v>
      </c>
      <c r="D6319" s="646">
        <v>238</v>
      </c>
      <c r="F6319" s="654" t="str">
        <f>IF(M6319="R",VLOOKUP(D6319,'Routes and Directions'!$A$2:$D$283,3,FALSE),VLOOKUP(D6319,'Routes and Directions'!$A$2:$D$283,4,FALSE))</f>
        <v>SB</v>
      </c>
      <c r="H6319" s="659">
        <v>3.8730000000000002</v>
      </c>
      <c r="I6319" s="659">
        <v>14.292</v>
      </c>
      <c r="K6319" s="646">
        <v>3.8730000000000002</v>
      </c>
      <c r="L6319" s="646">
        <v>14.292</v>
      </c>
      <c r="M6319" s="646" t="s">
        <v>121</v>
      </c>
      <c r="N6319" s="657" t="s">
        <v>123</v>
      </c>
      <c r="O6319" s="646" t="s">
        <v>769</v>
      </c>
    </row>
    <row r="6320" spans="1:15">
      <c r="A6320" s="647">
        <v>6319</v>
      </c>
      <c r="B6320" s="647">
        <v>8000</v>
      </c>
      <c r="C6320" s="646" t="s">
        <v>183</v>
      </c>
      <c r="D6320" s="646">
        <v>238</v>
      </c>
      <c r="F6320" s="654" t="str">
        <f>IF(M6320="R",VLOOKUP(D6320,'Routes and Directions'!$A$2:$D$283,3,FALSE),VLOOKUP(D6320,'Routes and Directions'!$A$2:$D$283,4,FALSE))</f>
        <v>SB</v>
      </c>
      <c r="G6320" s="646" t="s">
        <v>118</v>
      </c>
      <c r="H6320" s="659">
        <v>14.468999999999999</v>
      </c>
      <c r="I6320" s="659">
        <v>14.926</v>
      </c>
      <c r="K6320" s="646">
        <v>14.292</v>
      </c>
      <c r="L6320" s="646">
        <v>14.749000000000001</v>
      </c>
      <c r="M6320" s="646" t="s">
        <v>121</v>
      </c>
      <c r="N6320" s="657" t="s">
        <v>123</v>
      </c>
      <c r="O6320" s="646" t="s">
        <v>769</v>
      </c>
    </row>
    <row r="6321" spans="1:15">
      <c r="A6321" s="647">
        <v>6320</v>
      </c>
      <c r="B6321" s="647">
        <v>11300</v>
      </c>
      <c r="C6321" s="646" t="s">
        <v>183</v>
      </c>
      <c r="D6321" s="646">
        <v>238</v>
      </c>
      <c r="F6321" s="654" t="str">
        <f>IF(M6321="R",VLOOKUP(D6321,'Routes and Directions'!$A$2:$D$283,3,FALSE),VLOOKUP(D6321,'Routes and Directions'!$A$2:$D$283,4,FALSE))</f>
        <v>SB</v>
      </c>
      <c r="H6321" s="646">
        <v>14.926</v>
      </c>
      <c r="I6321" s="646">
        <v>16.696000000000002</v>
      </c>
      <c r="K6321" s="646">
        <v>14.749000000000001</v>
      </c>
      <c r="L6321" s="646">
        <v>16.518999999999998</v>
      </c>
      <c r="M6321" s="646" t="s">
        <v>121</v>
      </c>
      <c r="N6321" s="657" t="s">
        <v>123</v>
      </c>
      <c r="O6321" s="646" t="s">
        <v>769</v>
      </c>
    </row>
    <row r="6322" spans="1:15">
      <c r="A6322" s="647">
        <v>6321</v>
      </c>
      <c r="B6322" s="647">
        <v>74500</v>
      </c>
      <c r="C6322" s="646" t="s">
        <v>221</v>
      </c>
      <c r="D6322" s="646">
        <v>241</v>
      </c>
      <c r="F6322" s="654" t="str">
        <f>IF(M6322="R",VLOOKUP(D6322,'Routes and Directions'!$A$2:$D$283,3,FALSE),VLOOKUP(D6322,'Routes and Directions'!$A$2:$D$283,4,FALSE))</f>
        <v>NB</v>
      </c>
      <c r="H6322" s="646">
        <v>14.545</v>
      </c>
      <c r="I6322" s="646">
        <v>39.079000000000001</v>
      </c>
      <c r="K6322" s="646">
        <v>0</v>
      </c>
      <c r="L6322" s="646">
        <v>24.533999999999999</v>
      </c>
      <c r="M6322" s="646" t="s">
        <v>118</v>
      </c>
      <c r="N6322" s="657" t="s">
        <v>123</v>
      </c>
      <c r="O6322" s="646" t="s">
        <v>770</v>
      </c>
    </row>
    <row r="6323" spans="1:15">
      <c r="A6323" s="647">
        <v>6322</v>
      </c>
      <c r="B6323" s="647">
        <v>74500</v>
      </c>
      <c r="C6323" s="646" t="s">
        <v>221</v>
      </c>
      <c r="D6323" s="646">
        <v>241</v>
      </c>
      <c r="F6323" s="654" t="str">
        <f>IF(M6323="R",VLOOKUP(D6323,'Routes and Directions'!$A$2:$D$283,3,FALSE),VLOOKUP(D6323,'Routes and Directions'!$A$2:$D$283,4,FALSE))</f>
        <v>SB</v>
      </c>
      <c r="H6323" s="646">
        <v>14.545</v>
      </c>
      <c r="I6323" s="646">
        <v>39.079000000000001</v>
      </c>
      <c r="K6323" s="646">
        <v>0</v>
      </c>
      <c r="L6323" s="646">
        <v>24.533999999999999</v>
      </c>
      <c r="M6323" s="646" t="s">
        <v>121</v>
      </c>
      <c r="N6323" s="657" t="s">
        <v>123</v>
      </c>
      <c r="O6323" s="646" t="s">
        <v>771</v>
      </c>
    </row>
    <row r="6324" spans="1:15">
      <c r="A6324" s="647">
        <v>6323</v>
      </c>
      <c r="B6324" s="647">
        <v>100</v>
      </c>
      <c r="C6324" s="646" t="s">
        <v>184</v>
      </c>
      <c r="D6324" s="646">
        <v>242</v>
      </c>
      <c r="F6324" s="654" t="str">
        <f>IF(M6324="R",VLOOKUP(D6324,'Routes and Directions'!$A$2:$D$283,3,FALSE),VLOOKUP(D6324,'Routes and Directions'!$A$2:$D$283,4,FALSE))</f>
        <v>NB</v>
      </c>
      <c r="G6324" s="646" t="s">
        <v>121</v>
      </c>
      <c r="H6324" s="646">
        <v>0</v>
      </c>
      <c r="I6324" s="646">
        <v>0.25900000000000001</v>
      </c>
      <c r="K6324" s="646">
        <v>0</v>
      </c>
      <c r="L6324" s="646">
        <v>0.25900000000000001</v>
      </c>
      <c r="M6324" s="646" t="s">
        <v>118</v>
      </c>
      <c r="N6324" s="657" t="s">
        <v>123</v>
      </c>
      <c r="O6324" s="646" t="s">
        <v>772</v>
      </c>
    </row>
    <row r="6325" spans="1:15">
      <c r="A6325" s="647">
        <v>6324</v>
      </c>
      <c r="B6325" s="647">
        <v>1000</v>
      </c>
      <c r="C6325" s="646" t="s">
        <v>184</v>
      </c>
      <c r="D6325" s="646">
        <v>242</v>
      </c>
      <c r="F6325" s="654" t="str">
        <f>IF(M6325="R",VLOOKUP(D6325,'Routes and Directions'!$A$2:$D$283,3,FALSE),VLOOKUP(D6325,'Routes and Directions'!$A$2:$D$283,4,FALSE))</f>
        <v>NB</v>
      </c>
      <c r="G6325" s="646" t="s">
        <v>118</v>
      </c>
      <c r="H6325" s="646">
        <v>0</v>
      </c>
      <c r="I6325" s="646">
        <v>3.3980000000000001</v>
      </c>
      <c r="K6325" s="646">
        <v>0.25900000000000001</v>
      </c>
      <c r="L6325" s="646">
        <v>3.657</v>
      </c>
      <c r="M6325" s="646" t="s">
        <v>118</v>
      </c>
      <c r="N6325" s="657" t="s">
        <v>123</v>
      </c>
      <c r="O6325" s="646" t="s">
        <v>772</v>
      </c>
    </row>
    <row r="6326" spans="1:15">
      <c r="A6326" s="647">
        <v>6325</v>
      </c>
      <c r="B6326" s="647">
        <v>100</v>
      </c>
      <c r="C6326" s="646" t="s">
        <v>184</v>
      </c>
      <c r="D6326" s="646">
        <v>242</v>
      </c>
      <c r="F6326" s="654" t="str">
        <f>IF(M6326="R",VLOOKUP(D6326,'Routes and Directions'!$A$2:$D$283,3,FALSE),VLOOKUP(D6326,'Routes and Directions'!$A$2:$D$283,4,FALSE))</f>
        <v>SB</v>
      </c>
      <c r="G6326" s="646" t="s">
        <v>121</v>
      </c>
      <c r="H6326" s="646">
        <v>0</v>
      </c>
      <c r="I6326" s="646">
        <v>0.25900000000000001</v>
      </c>
      <c r="K6326" s="646">
        <v>0</v>
      </c>
      <c r="L6326" s="646">
        <v>0.25900000000000001</v>
      </c>
      <c r="M6326" s="646" t="s">
        <v>121</v>
      </c>
      <c r="N6326" s="657" t="s">
        <v>123</v>
      </c>
      <c r="O6326" s="646" t="s">
        <v>773</v>
      </c>
    </row>
    <row r="6327" spans="1:15">
      <c r="A6327" s="647">
        <v>6326</v>
      </c>
      <c r="B6327" s="647">
        <v>1000</v>
      </c>
      <c r="C6327" s="646" t="s">
        <v>184</v>
      </c>
      <c r="D6327" s="646">
        <v>242</v>
      </c>
      <c r="F6327" s="654" t="str">
        <f>IF(M6327="R",VLOOKUP(D6327,'Routes and Directions'!$A$2:$D$283,3,FALSE),VLOOKUP(D6327,'Routes and Directions'!$A$2:$D$283,4,FALSE))</f>
        <v>SB</v>
      </c>
      <c r="G6327" s="646" t="s">
        <v>118</v>
      </c>
      <c r="H6327" s="646">
        <v>0</v>
      </c>
      <c r="I6327" s="646">
        <v>3.3980000000000001</v>
      </c>
      <c r="K6327" s="646">
        <v>0.25900000000000001</v>
      </c>
      <c r="L6327" s="646">
        <v>3.657</v>
      </c>
      <c r="M6327" s="646" t="s">
        <v>121</v>
      </c>
      <c r="N6327" s="657" t="s">
        <v>123</v>
      </c>
      <c r="O6327" s="646" t="s">
        <v>773</v>
      </c>
    </row>
    <row r="6328" spans="1:15">
      <c r="A6328" s="647">
        <v>6327</v>
      </c>
      <c r="B6328" s="647">
        <v>100</v>
      </c>
      <c r="C6328" s="646" t="s">
        <v>205</v>
      </c>
      <c r="D6328" s="646">
        <v>243</v>
      </c>
      <c r="F6328" s="654" t="str">
        <f>IF(M6328="R",VLOOKUP(D6328,'Routes and Directions'!$A$2:$D$283,3,FALSE),VLOOKUP(D6328,'Routes and Directions'!$A$2:$D$283,4,FALSE))</f>
        <v>NB</v>
      </c>
      <c r="H6328" s="646">
        <v>0</v>
      </c>
      <c r="I6328" s="646">
        <v>22.5</v>
      </c>
      <c r="K6328" s="646">
        <v>0</v>
      </c>
      <c r="L6328" s="646">
        <v>22.5</v>
      </c>
      <c r="M6328" s="646" t="s">
        <v>118</v>
      </c>
      <c r="N6328" s="657" t="s">
        <v>115</v>
      </c>
      <c r="O6328" s="646" t="s">
        <v>774</v>
      </c>
    </row>
    <row r="6329" spans="1:15">
      <c r="A6329" s="647">
        <v>6328</v>
      </c>
      <c r="B6329" s="647">
        <v>2545</v>
      </c>
      <c r="C6329" s="646" t="s">
        <v>205</v>
      </c>
      <c r="D6329" s="646">
        <v>243</v>
      </c>
      <c r="F6329" s="654" t="str">
        <f>IF(M6329="R",VLOOKUP(D6329,'Routes and Directions'!$A$2:$D$283,3,FALSE),VLOOKUP(D6329,'Routes and Directions'!$A$2:$D$283,4,FALSE))</f>
        <v>NB</v>
      </c>
      <c r="H6329" s="646">
        <v>22.576000000000001</v>
      </c>
      <c r="I6329" s="646">
        <v>29.701000000000001</v>
      </c>
      <c r="K6329" s="646">
        <v>22.5</v>
      </c>
      <c r="L6329" s="646">
        <v>29.625</v>
      </c>
      <c r="M6329" s="646" t="s">
        <v>118</v>
      </c>
      <c r="N6329" s="657" t="s">
        <v>115</v>
      </c>
      <c r="O6329" s="646" t="s">
        <v>774</v>
      </c>
    </row>
    <row r="6330" spans="1:15">
      <c r="A6330" s="647">
        <v>6329</v>
      </c>
      <c r="B6330" s="647">
        <v>100</v>
      </c>
      <c r="C6330" s="646" t="s">
        <v>205</v>
      </c>
      <c r="D6330" s="646">
        <v>243</v>
      </c>
      <c r="F6330" s="654" t="str">
        <f>IF(M6330="R",VLOOKUP(D6330,'Routes and Directions'!$A$2:$D$283,3,FALSE),VLOOKUP(D6330,'Routes and Directions'!$A$2:$D$283,4,FALSE))</f>
        <v>SB</v>
      </c>
      <c r="H6330" s="646">
        <v>0</v>
      </c>
      <c r="I6330" s="646">
        <v>22.5</v>
      </c>
      <c r="K6330" s="646">
        <v>0</v>
      </c>
      <c r="L6330" s="646">
        <v>22.5</v>
      </c>
      <c r="M6330" s="646" t="s">
        <v>121</v>
      </c>
      <c r="N6330" s="657" t="s">
        <v>115</v>
      </c>
      <c r="O6330" s="646" t="s">
        <v>775</v>
      </c>
    </row>
    <row r="6331" spans="1:15">
      <c r="A6331" s="647">
        <v>6330</v>
      </c>
      <c r="B6331" s="647">
        <v>2545</v>
      </c>
      <c r="C6331" s="646" t="s">
        <v>205</v>
      </c>
      <c r="D6331" s="646">
        <v>243</v>
      </c>
      <c r="F6331" s="654" t="str">
        <f>IF(M6331="R",VLOOKUP(D6331,'Routes and Directions'!$A$2:$D$283,3,FALSE),VLOOKUP(D6331,'Routes and Directions'!$A$2:$D$283,4,FALSE))</f>
        <v>SB</v>
      </c>
      <c r="H6331" s="646">
        <v>22.576000000000001</v>
      </c>
      <c r="I6331" s="646">
        <v>29.701000000000001</v>
      </c>
      <c r="K6331" s="646">
        <v>22.5</v>
      </c>
      <c r="L6331" s="646">
        <v>29.625</v>
      </c>
      <c r="M6331" s="646" t="s">
        <v>121</v>
      </c>
      <c r="N6331" s="657" t="s">
        <v>115</v>
      </c>
      <c r="O6331" s="646" t="s">
        <v>775</v>
      </c>
    </row>
    <row r="6332" spans="1:15">
      <c r="A6332" s="647">
        <v>6331</v>
      </c>
      <c r="B6332" s="647">
        <v>100</v>
      </c>
      <c r="C6332" s="646" t="s">
        <v>178</v>
      </c>
      <c r="D6332" s="646">
        <v>244</v>
      </c>
      <c r="F6332" s="654" t="str">
        <f>IF(M6332="R",VLOOKUP(D6332,'Routes and Directions'!$A$2:$D$283,3,FALSE),VLOOKUP(D6332,'Routes and Directions'!$A$2:$D$283,4,FALSE))</f>
        <v>EB</v>
      </c>
      <c r="H6332" s="646">
        <v>0</v>
      </c>
      <c r="I6332" s="646">
        <v>0.82399999999999995</v>
      </c>
      <c r="K6332" s="646">
        <v>0</v>
      </c>
      <c r="L6332" s="646">
        <v>0.82399999999999995</v>
      </c>
      <c r="M6332" s="646" t="s">
        <v>118</v>
      </c>
      <c r="N6332" s="657" t="s">
        <v>123</v>
      </c>
      <c r="O6332" s="646" t="s">
        <v>776</v>
      </c>
    </row>
    <row r="6333" spans="1:15">
      <c r="A6333" s="647">
        <v>6332</v>
      </c>
      <c r="B6333" s="647">
        <v>1300</v>
      </c>
      <c r="C6333" s="646" t="s">
        <v>178</v>
      </c>
      <c r="D6333" s="646">
        <v>244</v>
      </c>
      <c r="F6333" s="654" t="str">
        <f>IF(M6333="R",VLOOKUP(D6333,'Routes and Directions'!$A$2:$D$283,3,FALSE),VLOOKUP(D6333,'Routes and Directions'!$A$2:$D$283,4,FALSE))</f>
        <v>EB</v>
      </c>
      <c r="G6333" s="646" t="s">
        <v>122</v>
      </c>
      <c r="H6333" s="646">
        <v>0.82399999999999995</v>
      </c>
      <c r="I6333" s="646">
        <v>1.077</v>
      </c>
      <c r="K6333" s="646">
        <v>0.82399999999999995</v>
      </c>
      <c r="L6333" s="646">
        <v>1.077</v>
      </c>
      <c r="M6333" s="646" t="s">
        <v>118</v>
      </c>
      <c r="N6333" s="657" t="s">
        <v>123</v>
      </c>
      <c r="O6333" s="646" t="s">
        <v>776</v>
      </c>
    </row>
    <row r="6334" spans="1:15">
      <c r="A6334" s="647">
        <v>6333</v>
      </c>
      <c r="B6334" s="647">
        <v>100</v>
      </c>
      <c r="C6334" s="646" t="s">
        <v>178</v>
      </c>
      <c r="D6334" s="646">
        <v>244</v>
      </c>
      <c r="F6334" s="654" t="str">
        <f>IF(M6334="R",VLOOKUP(D6334,'Routes and Directions'!$A$2:$D$283,3,FALSE),VLOOKUP(D6334,'Routes and Directions'!$A$2:$D$283,4,FALSE))</f>
        <v>WB</v>
      </c>
      <c r="H6334" s="646">
        <v>0</v>
      </c>
      <c r="I6334" s="646">
        <v>0.82399999999999995</v>
      </c>
      <c r="K6334" s="646">
        <v>0</v>
      </c>
      <c r="L6334" s="646">
        <v>0.82399999999999995</v>
      </c>
      <c r="M6334" s="646" t="s">
        <v>121</v>
      </c>
      <c r="N6334" s="657" t="s">
        <v>123</v>
      </c>
      <c r="O6334" s="646" t="s">
        <v>777</v>
      </c>
    </row>
    <row r="6335" spans="1:15">
      <c r="A6335" s="647">
        <v>6334</v>
      </c>
      <c r="B6335" s="647">
        <v>1300</v>
      </c>
      <c r="C6335" s="646" t="s">
        <v>178</v>
      </c>
      <c r="D6335" s="646">
        <v>244</v>
      </c>
      <c r="F6335" s="654" t="str">
        <f>IF(M6335="R",VLOOKUP(D6335,'Routes and Directions'!$A$2:$D$283,3,FALSE),VLOOKUP(D6335,'Routes and Directions'!$A$2:$D$283,4,FALSE))</f>
        <v>WB</v>
      </c>
      <c r="G6335" s="646" t="s">
        <v>122</v>
      </c>
      <c r="H6335" s="646">
        <v>0.82399999999999995</v>
      </c>
      <c r="I6335" s="646">
        <v>1.077</v>
      </c>
      <c r="K6335" s="646">
        <v>0.82399999999999995</v>
      </c>
      <c r="L6335" s="646">
        <v>1.077</v>
      </c>
      <c r="M6335" s="646" t="s">
        <v>121</v>
      </c>
      <c r="N6335" s="657" t="s">
        <v>123</v>
      </c>
      <c r="O6335" s="646" t="s">
        <v>777</v>
      </c>
    </row>
    <row r="6336" spans="1:15">
      <c r="A6336" s="647">
        <v>6335</v>
      </c>
      <c r="B6336" s="647">
        <v>100</v>
      </c>
      <c r="C6336" s="646" t="s">
        <v>202</v>
      </c>
      <c r="D6336" s="646">
        <v>245</v>
      </c>
      <c r="F6336" s="654" t="str">
        <f>IF(M6336="R",VLOOKUP(D6336,'Routes and Directions'!$A$2:$D$283,3,FALSE),VLOOKUP(D6336,'Routes and Directions'!$A$2:$D$283,4,FALSE))</f>
        <v>NB</v>
      </c>
      <c r="H6336" s="646">
        <v>0</v>
      </c>
      <c r="I6336" s="646">
        <v>33.034999999999997</v>
      </c>
      <c r="K6336" s="646">
        <v>0</v>
      </c>
      <c r="L6336" s="646">
        <v>33.034999999999997</v>
      </c>
      <c r="M6336" s="646" t="s">
        <v>118</v>
      </c>
      <c r="N6336" s="657" t="s">
        <v>115</v>
      </c>
      <c r="O6336" s="646" t="s">
        <v>778</v>
      </c>
    </row>
    <row r="6337" spans="1:15">
      <c r="A6337" s="647">
        <v>6336</v>
      </c>
      <c r="B6337" s="647">
        <v>8800</v>
      </c>
      <c r="C6337" s="646" t="s">
        <v>197</v>
      </c>
      <c r="D6337" s="646">
        <v>245</v>
      </c>
      <c r="F6337" s="654" t="str">
        <f>IF(M6337="R",VLOOKUP(D6337,'Routes and Directions'!$A$2:$D$283,3,FALSE),VLOOKUP(D6337,'Routes and Directions'!$A$2:$D$283,4,FALSE))</f>
        <v>NB</v>
      </c>
      <c r="H6337" s="646">
        <v>0</v>
      </c>
      <c r="I6337" s="646">
        <v>8.9719999999999995</v>
      </c>
      <c r="K6337" s="646">
        <v>33.034999999999997</v>
      </c>
      <c r="L6337" s="646">
        <v>42.006999999999998</v>
      </c>
      <c r="M6337" s="646" t="s">
        <v>118</v>
      </c>
      <c r="N6337" s="657" t="s">
        <v>115</v>
      </c>
      <c r="O6337" s="646" t="s">
        <v>778</v>
      </c>
    </row>
    <row r="6338" spans="1:15">
      <c r="A6338" s="647">
        <v>6337</v>
      </c>
      <c r="B6338" s="647">
        <v>100</v>
      </c>
      <c r="C6338" s="646" t="s">
        <v>202</v>
      </c>
      <c r="D6338" s="646">
        <v>245</v>
      </c>
      <c r="F6338" s="654" t="str">
        <f>IF(M6338="R",VLOOKUP(D6338,'Routes and Directions'!$A$2:$D$283,3,FALSE),VLOOKUP(D6338,'Routes and Directions'!$A$2:$D$283,4,FALSE))</f>
        <v>SB</v>
      </c>
      <c r="H6338" s="646">
        <v>0</v>
      </c>
      <c r="I6338" s="646">
        <v>33.034999999999997</v>
      </c>
      <c r="K6338" s="646">
        <v>0</v>
      </c>
      <c r="L6338" s="646">
        <v>33.034999999999997</v>
      </c>
      <c r="M6338" s="646" t="s">
        <v>121</v>
      </c>
      <c r="N6338" s="657" t="s">
        <v>115</v>
      </c>
      <c r="O6338" s="646" t="s">
        <v>779</v>
      </c>
    </row>
    <row r="6339" spans="1:15">
      <c r="A6339" s="647">
        <v>6338</v>
      </c>
      <c r="B6339" s="647">
        <v>8800</v>
      </c>
      <c r="C6339" s="646" t="s">
        <v>197</v>
      </c>
      <c r="D6339" s="646">
        <v>245</v>
      </c>
      <c r="F6339" s="654" t="str">
        <f>IF(M6339="R",VLOOKUP(D6339,'Routes and Directions'!$A$2:$D$283,3,FALSE),VLOOKUP(D6339,'Routes and Directions'!$A$2:$D$283,4,FALSE))</f>
        <v>SB</v>
      </c>
      <c r="H6339" s="646">
        <v>0</v>
      </c>
      <c r="I6339" s="646">
        <v>8.9719999999999995</v>
      </c>
      <c r="K6339" s="646">
        <v>33.034999999999997</v>
      </c>
      <c r="L6339" s="646">
        <v>42.006999999999998</v>
      </c>
      <c r="M6339" s="646" t="s">
        <v>121</v>
      </c>
      <c r="N6339" s="657" t="s">
        <v>115</v>
      </c>
      <c r="O6339" s="646" t="s">
        <v>779</v>
      </c>
    </row>
    <row r="6340" spans="1:15">
      <c r="A6340" s="647">
        <v>6339</v>
      </c>
      <c r="B6340" s="647">
        <v>1800</v>
      </c>
      <c r="C6340" s="646" t="s">
        <v>193</v>
      </c>
      <c r="D6340" s="646">
        <v>246</v>
      </c>
      <c r="F6340" s="654" t="str">
        <f>IF(M6340="R",VLOOKUP(D6340,'Routes and Directions'!$A$2:$D$283,3,FALSE),VLOOKUP(D6340,'Routes and Directions'!$A$2:$D$283,4,FALSE))</f>
        <v>EB</v>
      </c>
      <c r="H6340" s="646">
        <v>8.3019999999999996</v>
      </c>
      <c r="I6340" s="646">
        <v>9.0440000000000005</v>
      </c>
      <c r="K6340" s="646">
        <v>0</v>
      </c>
      <c r="L6340" s="646">
        <v>0.74199999999999999</v>
      </c>
      <c r="M6340" s="646" t="s">
        <v>118</v>
      </c>
      <c r="N6340" s="657" t="s">
        <v>115</v>
      </c>
      <c r="O6340" s="646" t="s">
        <v>780</v>
      </c>
    </row>
    <row r="6341" spans="1:15">
      <c r="A6341" s="647">
        <v>6340</v>
      </c>
      <c r="B6341" s="647">
        <v>1800</v>
      </c>
      <c r="C6341" s="646" t="s">
        <v>193</v>
      </c>
      <c r="D6341" s="646">
        <v>246</v>
      </c>
      <c r="F6341" s="654" t="str">
        <f>IF(M6341="R",VLOOKUP(D6341,'Routes and Directions'!$A$2:$D$283,3,FALSE),VLOOKUP(D6341,'Routes and Directions'!$A$2:$D$283,4,FALSE))</f>
        <v>EB</v>
      </c>
      <c r="H6341" s="646">
        <v>9.0440000000000005</v>
      </c>
      <c r="I6341" s="646">
        <v>9.2690000000000001</v>
      </c>
      <c r="K6341" s="646">
        <v>0.74199999999999999</v>
      </c>
      <c r="L6341" s="646">
        <v>0.96699999999999997</v>
      </c>
      <c r="M6341" s="646" t="s">
        <v>118</v>
      </c>
      <c r="N6341" s="657" t="s">
        <v>123</v>
      </c>
      <c r="O6341" s="646" t="s">
        <v>780</v>
      </c>
    </row>
    <row r="6342" spans="1:15">
      <c r="A6342" s="647">
        <v>6341</v>
      </c>
      <c r="B6342" s="647">
        <v>1800</v>
      </c>
      <c r="C6342" s="646" t="s">
        <v>193</v>
      </c>
      <c r="D6342" s="646">
        <v>246</v>
      </c>
      <c r="F6342" s="654" t="str">
        <f>IF(M6342="R",VLOOKUP(D6342,'Routes and Directions'!$A$2:$D$283,3,FALSE),VLOOKUP(D6342,'Routes and Directions'!$A$2:$D$283,4,FALSE))</f>
        <v>EB</v>
      </c>
      <c r="H6342" s="646">
        <v>9.2690000000000001</v>
      </c>
      <c r="I6342" s="646">
        <v>9.41</v>
      </c>
      <c r="K6342" s="646">
        <v>0.96699999999999997</v>
      </c>
      <c r="L6342" s="646">
        <v>1.1080000000000001</v>
      </c>
      <c r="M6342" s="646" t="s">
        <v>118</v>
      </c>
      <c r="N6342" s="657" t="s">
        <v>115</v>
      </c>
      <c r="O6342" s="646" t="s">
        <v>780</v>
      </c>
    </row>
    <row r="6343" spans="1:15">
      <c r="A6343" s="647">
        <v>6342</v>
      </c>
      <c r="B6343" s="647">
        <v>1800</v>
      </c>
      <c r="C6343" s="646" t="s">
        <v>193</v>
      </c>
      <c r="D6343" s="646">
        <v>246</v>
      </c>
      <c r="F6343" s="654" t="str">
        <f>IF(M6343="R",VLOOKUP(D6343,'Routes and Directions'!$A$2:$D$283,3,FALSE),VLOOKUP(D6343,'Routes and Directions'!$A$2:$D$283,4,FALSE))</f>
        <v>EB</v>
      </c>
      <c r="H6343" s="646">
        <v>9.41</v>
      </c>
      <c r="I6343" s="646">
        <v>9.5500000000000007</v>
      </c>
      <c r="K6343" s="646">
        <v>1.1080000000000001</v>
      </c>
      <c r="L6343" s="646">
        <v>1.248</v>
      </c>
      <c r="M6343" s="646" t="s">
        <v>118</v>
      </c>
      <c r="N6343" s="657" t="s">
        <v>123</v>
      </c>
      <c r="O6343" s="646" t="s">
        <v>780</v>
      </c>
    </row>
    <row r="6344" spans="1:15">
      <c r="A6344" s="647">
        <v>6343</v>
      </c>
      <c r="B6344" s="647">
        <v>2400</v>
      </c>
      <c r="C6344" s="646" t="s">
        <v>193</v>
      </c>
      <c r="D6344" s="646">
        <v>246</v>
      </c>
      <c r="F6344" s="654" t="str">
        <f>IF(M6344="R",VLOOKUP(D6344,'Routes and Directions'!$A$2:$D$283,3,FALSE),VLOOKUP(D6344,'Routes and Directions'!$A$2:$D$283,4,FALSE))</f>
        <v>EB</v>
      </c>
      <c r="H6344" s="646">
        <v>9.56</v>
      </c>
      <c r="I6344" s="646">
        <v>11.148999999999999</v>
      </c>
      <c r="K6344" s="646">
        <v>1.248</v>
      </c>
      <c r="L6344" s="646">
        <v>2.8370000000000002</v>
      </c>
      <c r="M6344" s="646" t="s">
        <v>118</v>
      </c>
      <c r="N6344" s="657" t="s">
        <v>115</v>
      </c>
      <c r="O6344" s="646" t="s">
        <v>780</v>
      </c>
    </row>
    <row r="6345" spans="1:15">
      <c r="A6345" s="647">
        <v>6344</v>
      </c>
      <c r="B6345" s="647">
        <v>3200</v>
      </c>
      <c r="C6345" s="646" t="s">
        <v>193</v>
      </c>
      <c r="D6345" s="646">
        <v>246</v>
      </c>
      <c r="F6345" s="654" t="str">
        <f>IF(M6345="R",VLOOKUP(D6345,'Routes and Directions'!$A$2:$D$283,3,FALSE),VLOOKUP(D6345,'Routes and Directions'!$A$2:$D$283,4,FALSE))</f>
        <v>EB</v>
      </c>
      <c r="G6345" s="646" t="s">
        <v>118</v>
      </c>
      <c r="H6345" s="646">
        <v>11.148999999999999</v>
      </c>
      <c r="I6345" s="646">
        <v>11.622</v>
      </c>
      <c r="K6345" s="646">
        <v>2.8370000000000002</v>
      </c>
      <c r="L6345" s="646">
        <v>3.31</v>
      </c>
      <c r="M6345" s="646" t="s">
        <v>118</v>
      </c>
      <c r="N6345" s="657" t="s">
        <v>115</v>
      </c>
      <c r="O6345" s="646" t="s">
        <v>780</v>
      </c>
    </row>
    <row r="6346" spans="1:15">
      <c r="A6346" s="647">
        <v>6345</v>
      </c>
      <c r="B6346" s="647">
        <v>3320</v>
      </c>
      <c r="C6346" s="646" t="s">
        <v>193</v>
      </c>
      <c r="D6346" s="646">
        <v>246</v>
      </c>
      <c r="F6346" s="654" t="str">
        <f>IF(M6346="R",VLOOKUP(D6346,'Routes and Directions'!$A$2:$D$283,3,FALSE),VLOOKUP(D6346,'Routes and Directions'!$A$2:$D$283,4,FALSE))</f>
        <v>EB</v>
      </c>
      <c r="H6346" s="646">
        <v>11.683999999999999</v>
      </c>
      <c r="I6346" s="646">
        <v>12.465999999999999</v>
      </c>
      <c r="K6346" s="646">
        <v>3.31</v>
      </c>
      <c r="L6346" s="646">
        <v>4.0919999999999996</v>
      </c>
      <c r="M6346" s="646" t="s">
        <v>118</v>
      </c>
      <c r="N6346" s="657" t="s">
        <v>115</v>
      </c>
      <c r="O6346" s="646" t="s">
        <v>780</v>
      </c>
    </row>
    <row r="6347" spans="1:15">
      <c r="A6347" s="647">
        <v>6346</v>
      </c>
      <c r="B6347" s="647">
        <v>3500</v>
      </c>
      <c r="C6347" s="646" t="s">
        <v>193</v>
      </c>
      <c r="D6347" s="646">
        <v>246</v>
      </c>
      <c r="F6347" s="654" t="str">
        <f>IF(M6347="R",VLOOKUP(D6347,'Routes and Directions'!$A$2:$D$283,3,FALSE),VLOOKUP(D6347,'Routes and Directions'!$A$2:$D$283,4,FALSE))</f>
        <v>EB</v>
      </c>
      <c r="G6347" s="646" t="s">
        <v>118</v>
      </c>
      <c r="H6347" s="646">
        <v>12.784000000000001</v>
      </c>
      <c r="I6347" s="646">
        <v>20.991</v>
      </c>
      <c r="K6347" s="646">
        <v>4.0919999999999996</v>
      </c>
      <c r="L6347" s="646">
        <v>12.298999999999999</v>
      </c>
      <c r="M6347" s="646" t="s">
        <v>118</v>
      </c>
      <c r="N6347" s="657" t="s">
        <v>115</v>
      </c>
      <c r="O6347" s="646" t="s">
        <v>780</v>
      </c>
    </row>
    <row r="6348" spans="1:15">
      <c r="A6348" s="647">
        <v>6347</v>
      </c>
      <c r="B6348" s="647">
        <v>4100</v>
      </c>
      <c r="C6348" s="646" t="s">
        <v>193</v>
      </c>
      <c r="D6348" s="646">
        <v>246</v>
      </c>
      <c r="F6348" s="654" t="str">
        <f>IF(M6348="R",VLOOKUP(D6348,'Routes and Directions'!$A$2:$D$283,3,FALSE),VLOOKUP(D6348,'Routes and Directions'!$A$2:$D$283,4,FALSE))</f>
        <v>EB</v>
      </c>
      <c r="G6348" s="646" t="s">
        <v>118</v>
      </c>
      <c r="H6348" s="646">
        <v>20.991</v>
      </c>
      <c r="I6348" s="646">
        <v>23.388000000000002</v>
      </c>
      <c r="K6348" s="646">
        <v>12.298999999999999</v>
      </c>
      <c r="L6348" s="646">
        <v>14.696</v>
      </c>
      <c r="M6348" s="646" t="s">
        <v>118</v>
      </c>
      <c r="N6348" s="657" t="s">
        <v>123</v>
      </c>
      <c r="O6348" s="646" t="s">
        <v>780</v>
      </c>
    </row>
    <row r="6349" spans="1:15">
      <c r="A6349" s="647">
        <v>6348</v>
      </c>
      <c r="B6349" s="647">
        <v>5330</v>
      </c>
      <c r="C6349" s="646" t="s">
        <v>193</v>
      </c>
      <c r="D6349" s="646">
        <v>246</v>
      </c>
      <c r="F6349" s="654" t="str">
        <f>IF(M6349="R",VLOOKUP(D6349,'Routes and Directions'!$A$2:$D$283,3,FALSE),VLOOKUP(D6349,'Routes and Directions'!$A$2:$D$283,4,FALSE))</f>
        <v>EB</v>
      </c>
      <c r="G6349" s="646" t="s">
        <v>119</v>
      </c>
      <c r="H6349" s="646">
        <v>23.388000000000002</v>
      </c>
      <c r="I6349" s="646">
        <v>24.382000000000001</v>
      </c>
      <c r="K6349" s="646">
        <v>14.696</v>
      </c>
      <c r="L6349" s="646">
        <v>15.69</v>
      </c>
      <c r="M6349" s="646" t="s">
        <v>118</v>
      </c>
      <c r="N6349" s="657" t="s">
        <v>123</v>
      </c>
      <c r="O6349" s="646" t="s">
        <v>780</v>
      </c>
    </row>
    <row r="6350" spans="1:15">
      <c r="A6350" s="647">
        <v>6349</v>
      </c>
      <c r="B6350" s="647">
        <v>5360</v>
      </c>
      <c r="C6350" s="646" t="s">
        <v>193</v>
      </c>
      <c r="D6350" s="646">
        <v>246</v>
      </c>
      <c r="F6350" s="654" t="str">
        <f>IF(M6350="R",VLOOKUP(D6350,'Routes and Directions'!$A$2:$D$283,3,FALSE),VLOOKUP(D6350,'Routes and Directions'!$A$2:$D$283,4,FALSE))</f>
        <v>EB</v>
      </c>
      <c r="G6350" s="646" t="s">
        <v>118</v>
      </c>
      <c r="H6350" s="646">
        <v>24.382000000000001</v>
      </c>
      <c r="I6350" s="646">
        <v>26.05</v>
      </c>
      <c r="K6350" s="646">
        <v>15.69</v>
      </c>
      <c r="L6350" s="646">
        <v>17.358000000000001</v>
      </c>
      <c r="M6350" s="646" t="s">
        <v>118</v>
      </c>
      <c r="N6350" s="657" t="s">
        <v>123</v>
      </c>
      <c r="O6350" s="646" t="s">
        <v>780</v>
      </c>
    </row>
    <row r="6351" spans="1:15">
      <c r="A6351" s="647">
        <v>6350</v>
      </c>
      <c r="B6351" s="647">
        <v>5780</v>
      </c>
      <c r="C6351" s="646" t="s">
        <v>193</v>
      </c>
      <c r="D6351" s="646">
        <v>246</v>
      </c>
      <c r="F6351" s="654" t="str">
        <f>IF(M6351="R",VLOOKUP(D6351,'Routes and Directions'!$A$2:$D$283,3,FALSE),VLOOKUP(D6351,'Routes and Directions'!$A$2:$D$283,4,FALSE))</f>
        <v>EB</v>
      </c>
      <c r="H6351" s="646">
        <v>26.065999999999999</v>
      </c>
      <c r="I6351" s="646">
        <v>26.367999999999999</v>
      </c>
      <c r="K6351" s="646">
        <v>17.358000000000001</v>
      </c>
      <c r="L6351" s="646">
        <v>17.66</v>
      </c>
      <c r="M6351" s="646" t="s">
        <v>118</v>
      </c>
      <c r="N6351" s="657" t="s">
        <v>115</v>
      </c>
      <c r="O6351" s="646" t="s">
        <v>780</v>
      </c>
    </row>
    <row r="6352" spans="1:15">
      <c r="A6352" s="647">
        <v>6351</v>
      </c>
      <c r="B6352" s="647">
        <v>5780</v>
      </c>
      <c r="C6352" s="646" t="s">
        <v>193</v>
      </c>
      <c r="D6352" s="646">
        <v>246</v>
      </c>
      <c r="F6352" s="654" t="str">
        <f>IF(M6352="R",VLOOKUP(D6352,'Routes and Directions'!$A$2:$D$283,3,FALSE),VLOOKUP(D6352,'Routes and Directions'!$A$2:$D$283,4,FALSE))</f>
        <v>EB</v>
      </c>
      <c r="H6352" s="646">
        <v>26.367999999999999</v>
      </c>
      <c r="I6352" s="646">
        <v>26.97</v>
      </c>
      <c r="K6352" s="646">
        <v>17.66</v>
      </c>
      <c r="L6352" s="646">
        <v>18.262</v>
      </c>
      <c r="M6352" s="646" t="s">
        <v>118</v>
      </c>
      <c r="N6352" s="657" t="s">
        <v>123</v>
      </c>
      <c r="O6352" s="646" t="s">
        <v>780</v>
      </c>
    </row>
    <row r="6353" spans="1:15">
      <c r="A6353" s="647">
        <v>6352</v>
      </c>
      <c r="B6353" s="647">
        <v>5780</v>
      </c>
      <c r="C6353" s="646" t="s">
        <v>193</v>
      </c>
      <c r="D6353" s="646">
        <v>246</v>
      </c>
      <c r="F6353" s="654" t="str">
        <f>IF(M6353="R",VLOOKUP(D6353,'Routes and Directions'!$A$2:$D$283,3,FALSE),VLOOKUP(D6353,'Routes and Directions'!$A$2:$D$283,4,FALSE))</f>
        <v>EB</v>
      </c>
      <c r="H6353" s="646">
        <v>26.97</v>
      </c>
      <c r="I6353" s="646">
        <v>29.574999999999999</v>
      </c>
      <c r="K6353" s="646">
        <v>18.262</v>
      </c>
      <c r="L6353" s="646">
        <v>20.867000000000001</v>
      </c>
      <c r="M6353" s="646" t="s">
        <v>118</v>
      </c>
      <c r="N6353" s="657" t="s">
        <v>115</v>
      </c>
      <c r="O6353" s="646" t="s">
        <v>780</v>
      </c>
    </row>
    <row r="6354" spans="1:15">
      <c r="A6354" s="647">
        <v>6353</v>
      </c>
      <c r="B6354" s="647">
        <v>5780</v>
      </c>
      <c r="C6354" s="646" t="s">
        <v>193</v>
      </c>
      <c r="D6354" s="646">
        <v>246</v>
      </c>
      <c r="F6354" s="654" t="str">
        <f>IF(M6354="R",VLOOKUP(D6354,'Routes and Directions'!$A$2:$D$283,3,FALSE),VLOOKUP(D6354,'Routes and Directions'!$A$2:$D$283,4,FALSE))</f>
        <v>EB</v>
      </c>
      <c r="H6354" s="646">
        <v>29.574999999999999</v>
      </c>
      <c r="I6354" s="646">
        <v>30</v>
      </c>
      <c r="K6354" s="646">
        <v>20.867000000000001</v>
      </c>
      <c r="L6354" s="646">
        <v>21.292000000000002</v>
      </c>
      <c r="M6354" s="646" t="s">
        <v>118</v>
      </c>
      <c r="N6354" s="657" t="s">
        <v>123</v>
      </c>
      <c r="O6354" s="646" t="s">
        <v>780</v>
      </c>
    </row>
    <row r="6355" spans="1:15">
      <c r="A6355" s="647">
        <v>6354</v>
      </c>
      <c r="B6355" s="647">
        <v>5780</v>
      </c>
      <c r="C6355" s="646" t="s">
        <v>193</v>
      </c>
      <c r="D6355" s="646">
        <v>246</v>
      </c>
      <c r="F6355" s="654" t="str">
        <f>IF(M6355="R",VLOOKUP(D6355,'Routes and Directions'!$A$2:$D$283,3,FALSE),VLOOKUP(D6355,'Routes and Directions'!$A$2:$D$283,4,FALSE))</f>
        <v>EB</v>
      </c>
      <c r="H6355" s="646">
        <v>30</v>
      </c>
      <c r="I6355" s="646">
        <v>31.631</v>
      </c>
      <c r="K6355" s="646">
        <v>21.292000000000002</v>
      </c>
      <c r="L6355" s="646">
        <v>22.922999999999998</v>
      </c>
      <c r="M6355" s="646" t="s">
        <v>118</v>
      </c>
      <c r="N6355" s="657" t="s">
        <v>115</v>
      </c>
      <c r="O6355" s="646" t="s">
        <v>780</v>
      </c>
    </row>
    <row r="6356" spans="1:15">
      <c r="A6356" s="647">
        <v>6355</v>
      </c>
      <c r="B6356" s="647">
        <v>5780</v>
      </c>
      <c r="C6356" s="646" t="s">
        <v>193</v>
      </c>
      <c r="D6356" s="646">
        <v>246</v>
      </c>
      <c r="F6356" s="654" t="str">
        <f>IF(M6356="R",VLOOKUP(D6356,'Routes and Directions'!$A$2:$D$283,3,FALSE),VLOOKUP(D6356,'Routes and Directions'!$A$2:$D$283,4,FALSE))</f>
        <v>EB</v>
      </c>
      <c r="H6356" s="646">
        <v>31.631</v>
      </c>
      <c r="I6356" s="646">
        <v>32.119999999999997</v>
      </c>
      <c r="K6356" s="646">
        <v>22.922999999999998</v>
      </c>
      <c r="L6356" s="646">
        <v>23.411999999999999</v>
      </c>
      <c r="M6356" s="646" t="s">
        <v>118</v>
      </c>
      <c r="N6356" s="657" t="s">
        <v>123</v>
      </c>
      <c r="O6356" s="646" t="s">
        <v>780</v>
      </c>
    </row>
    <row r="6357" spans="1:15">
      <c r="A6357" s="647">
        <v>6356</v>
      </c>
      <c r="B6357" s="647">
        <v>5780</v>
      </c>
      <c r="C6357" s="646" t="s">
        <v>193</v>
      </c>
      <c r="D6357" s="646">
        <v>246</v>
      </c>
      <c r="F6357" s="654" t="str">
        <f>IF(M6357="R",VLOOKUP(D6357,'Routes and Directions'!$A$2:$D$283,3,FALSE),VLOOKUP(D6357,'Routes and Directions'!$A$2:$D$283,4,FALSE))</f>
        <v>EB</v>
      </c>
      <c r="H6357" s="646">
        <v>32.119999999999997</v>
      </c>
      <c r="I6357" s="646">
        <v>33.332000000000001</v>
      </c>
      <c r="K6357" s="646">
        <v>23.411999999999999</v>
      </c>
      <c r="L6357" s="646">
        <v>24.623999999999999</v>
      </c>
      <c r="M6357" s="646" t="s">
        <v>118</v>
      </c>
      <c r="N6357" s="657" t="s">
        <v>115</v>
      </c>
      <c r="O6357" s="646" t="s">
        <v>780</v>
      </c>
    </row>
    <row r="6358" spans="1:15">
      <c r="A6358" s="647">
        <v>6357</v>
      </c>
      <c r="B6358" s="647">
        <v>8010</v>
      </c>
      <c r="C6358" s="646" t="s">
        <v>193</v>
      </c>
      <c r="D6358" s="646">
        <v>246</v>
      </c>
      <c r="F6358" s="654" t="str">
        <f>IF(M6358="R",VLOOKUP(D6358,'Routes and Directions'!$A$2:$D$283,3,FALSE),VLOOKUP(D6358,'Routes and Directions'!$A$2:$D$283,4,FALSE))</f>
        <v>EB</v>
      </c>
      <c r="G6358" s="646" t="s">
        <v>118</v>
      </c>
      <c r="H6358" s="646">
        <v>33.332000000000001</v>
      </c>
      <c r="I6358" s="646">
        <v>34.600999999999999</v>
      </c>
      <c r="K6358" s="646">
        <v>24.623999999999999</v>
      </c>
      <c r="L6358" s="646">
        <v>25.893000000000001</v>
      </c>
      <c r="M6358" s="646" t="s">
        <v>118</v>
      </c>
      <c r="N6358" s="657" t="s">
        <v>115</v>
      </c>
      <c r="O6358" s="646" t="s">
        <v>780</v>
      </c>
    </row>
    <row r="6359" spans="1:15">
      <c r="A6359" s="647">
        <v>6358</v>
      </c>
      <c r="B6359" s="647">
        <v>1800</v>
      </c>
      <c r="C6359" s="646" t="s">
        <v>193</v>
      </c>
      <c r="D6359" s="646">
        <v>246</v>
      </c>
      <c r="F6359" s="654" t="str">
        <f>IF(M6359="R",VLOOKUP(D6359,'Routes and Directions'!$A$2:$D$283,3,FALSE),VLOOKUP(D6359,'Routes and Directions'!$A$2:$D$283,4,FALSE))</f>
        <v>WB</v>
      </c>
      <c r="H6359" s="646">
        <v>8.3019999999999996</v>
      </c>
      <c r="I6359" s="646">
        <v>9.0440000000000005</v>
      </c>
      <c r="K6359" s="646">
        <v>0</v>
      </c>
      <c r="L6359" s="646">
        <v>0.74199999999999999</v>
      </c>
      <c r="M6359" s="646" t="s">
        <v>121</v>
      </c>
      <c r="N6359" s="657" t="s">
        <v>115</v>
      </c>
      <c r="O6359" s="646" t="s">
        <v>781</v>
      </c>
    </row>
    <row r="6360" spans="1:15">
      <c r="A6360" s="647">
        <v>6359</v>
      </c>
      <c r="B6360" s="647">
        <v>1800</v>
      </c>
      <c r="C6360" s="646" t="s">
        <v>193</v>
      </c>
      <c r="D6360" s="646">
        <v>246</v>
      </c>
      <c r="F6360" s="654" t="str">
        <f>IF(M6360="R",VLOOKUP(D6360,'Routes and Directions'!$A$2:$D$283,3,FALSE),VLOOKUP(D6360,'Routes and Directions'!$A$2:$D$283,4,FALSE))</f>
        <v>WB</v>
      </c>
      <c r="H6360" s="646">
        <v>9.0440000000000005</v>
      </c>
      <c r="I6360" s="646">
        <v>9.2690000000000001</v>
      </c>
      <c r="K6360" s="646">
        <v>0.74199999999999999</v>
      </c>
      <c r="L6360" s="646">
        <v>0.96699999999999997</v>
      </c>
      <c r="M6360" s="646" t="s">
        <v>121</v>
      </c>
      <c r="N6360" s="657" t="s">
        <v>123</v>
      </c>
      <c r="O6360" s="646" t="s">
        <v>781</v>
      </c>
    </row>
    <row r="6361" spans="1:15">
      <c r="A6361" s="647">
        <v>6360</v>
      </c>
      <c r="B6361" s="647">
        <v>1800</v>
      </c>
      <c r="C6361" s="646" t="s">
        <v>193</v>
      </c>
      <c r="D6361" s="646">
        <v>246</v>
      </c>
      <c r="F6361" s="654" t="str">
        <f>IF(M6361="R",VLOOKUP(D6361,'Routes and Directions'!$A$2:$D$283,3,FALSE),VLOOKUP(D6361,'Routes and Directions'!$A$2:$D$283,4,FALSE))</f>
        <v>WB</v>
      </c>
      <c r="H6361" s="646">
        <v>9.2690000000000001</v>
      </c>
      <c r="I6361" s="646">
        <v>9.41</v>
      </c>
      <c r="K6361" s="646">
        <v>0.96699999999999997</v>
      </c>
      <c r="L6361" s="646">
        <v>1.1080000000000001</v>
      </c>
      <c r="M6361" s="646" t="s">
        <v>121</v>
      </c>
      <c r="N6361" s="657" t="s">
        <v>115</v>
      </c>
      <c r="O6361" s="646" t="s">
        <v>781</v>
      </c>
    </row>
    <row r="6362" spans="1:15">
      <c r="A6362" s="647">
        <v>6361</v>
      </c>
      <c r="B6362" s="647">
        <v>1800</v>
      </c>
      <c r="C6362" s="646" t="s">
        <v>193</v>
      </c>
      <c r="D6362" s="646">
        <v>246</v>
      </c>
      <c r="F6362" s="654" t="str">
        <f>IF(M6362="R",VLOOKUP(D6362,'Routes and Directions'!$A$2:$D$283,3,FALSE),VLOOKUP(D6362,'Routes and Directions'!$A$2:$D$283,4,FALSE))</f>
        <v>WB</v>
      </c>
      <c r="H6362" s="646">
        <v>9.41</v>
      </c>
      <c r="I6362" s="646">
        <v>9.5500000000000007</v>
      </c>
      <c r="K6362" s="646">
        <v>1.1080000000000001</v>
      </c>
      <c r="L6362" s="646">
        <v>1.248</v>
      </c>
      <c r="M6362" s="646" t="s">
        <v>121</v>
      </c>
      <c r="N6362" s="657" t="s">
        <v>123</v>
      </c>
      <c r="O6362" s="646" t="s">
        <v>781</v>
      </c>
    </row>
    <row r="6363" spans="1:15">
      <c r="A6363" s="647">
        <v>6362</v>
      </c>
      <c r="B6363" s="647">
        <v>2400</v>
      </c>
      <c r="C6363" s="646" t="s">
        <v>193</v>
      </c>
      <c r="D6363" s="646">
        <v>246</v>
      </c>
      <c r="F6363" s="654" t="str">
        <f>IF(M6363="R",VLOOKUP(D6363,'Routes and Directions'!$A$2:$D$283,3,FALSE),VLOOKUP(D6363,'Routes and Directions'!$A$2:$D$283,4,FALSE))</f>
        <v>WB</v>
      </c>
      <c r="H6363" s="646">
        <v>9.56</v>
      </c>
      <c r="I6363" s="646">
        <v>11.148999999999999</v>
      </c>
      <c r="K6363" s="646">
        <v>1.248</v>
      </c>
      <c r="L6363" s="646">
        <v>2.8370000000000002</v>
      </c>
      <c r="M6363" s="646" t="s">
        <v>121</v>
      </c>
      <c r="N6363" s="657" t="s">
        <v>115</v>
      </c>
      <c r="O6363" s="646" t="s">
        <v>781</v>
      </c>
    </row>
    <row r="6364" spans="1:15">
      <c r="A6364" s="647">
        <v>6363</v>
      </c>
      <c r="B6364" s="647">
        <v>3200</v>
      </c>
      <c r="C6364" s="646" t="s">
        <v>193</v>
      </c>
      <c r="D6364" s="646">
        <v>246</v>
      </c>
      <c r="F6364" s="654" t="str">
        <f>IF(M6364="R",VLOOKUP(D6364,'Routes and Directions'!$A$2:$D$283,3,FALSE),VLOOKUP(D6364,'Routes and Directions'!$A$2:$D$283,4,FALSE))</f>
        <v>WB</v>
      </c>
      <c r="G6364" s="646" t="s">
        <v>118</v>
      </c>
      <c r="H6364" s="646">
        <v>11.148999999999999</v>
      </c>
      <c r="I6364" s="646">
        <v>11.622</v>
      </c>
      <c r="K6364" s="646">
        <v>2.8370000000000002</v>
      </c>
      <c r="L6364" s="646">
        <v>3.31</v>
      </c>
      <c r="M6364" s="646" t="s">
        <v>121</v>
      </c>
      <c r="N6364" s="657" t="s">
        <v>115</v>
      </c>
      <c r="O6364" s="646" t="s">
        <v>781</v>
      </c>
    </row>
    <row r="6365" spans="1:15">
      <c r="A6365" s="647">
        <v>6364</v>
      </c>
      <c r="B6365" s="647">
        <v>3320</v>
      </c>
      <c r="C6365" s="646" t="s">
        <v>193</v>
      </c>
      <c r="D6365" s="646">
        <v>246</v>
      </c>
      <c r="F6365" s="654" t="str">
        <f>IF(M6365="R",VLOOKUP(D6365,'Routes and Directions'!$A$2:$D$283,3,FALSE),VLOOKUP(D6365,'Routes and Directions'!$A$2:$D$283,4,FALSE))</f>
        <v>WB</v>
      </c>
      <c r="H6365" s="646">
        <v>11.683999999999999</v>
      </c>
      <c r="I6365" s="646">
        <v>12.465999999999999</v>
      </c>
      <c r="K6365" s="646">
        <v>3.31</v>
      </c>
      <c r="L6365" s="646">
        <v>4.0919999999999996</v>
      </c>
      <c r="M6365" s="646" t="s">
        <v>121</v>
      </c>
      <c r="N6365" s="657" t="s">
        <v>115</v>
      </c>
      <c r="O6365" s="646" t="s">
        <v>781</v>
      </c>
    </row>
    <row r="6366" spans="1:15">
      <c r="A6366" s="647">
        <v>6365</v>
      </c>
      <c r="B6366" s="647">
        <v>3500</v>
      </c>
      <c r="C6366" s="646" t="s">
        <v>193</v>
      </c>
      <c r="D6366" s="646">
        <v>246</v>
      </c>
      <c r="F6366" s="654" t="str">
        <f>IF(M6366="R",VLOOKUP(D6366,'Routes and Directions'!$A$2:$D$283,3,FALSE),VLOOKUP(D6366,'Routes and Directions'!$A$2:$D$283,4,FALSE))</f>
        <v>WB</v>
      </c>
      <c r="G6366" s="646" t="s">
        <v>118</v>
      </c>
      <c r="H6366" s="646">
        <v>12.784000000000001</v>
      </c>
      <c r="I6366" s="646">
        <v>20.991</v>
      </c>
      <c r="K6366" s="646">
        <v>4.0919999999999996</v>
      </c>
      <c r="L6366" s="646">
        <v>12.298999999999999</v>
      </c>
      <c r="M6366" s="646" t="s">
        <v>121</v>
      </c>
      <c r="N6366" s="657" t="s">
        <v>115</v>
      </c>
      <c r="O6366" s="646" t="s">
        <v>781</v>
      </c>
    </row>
    <row r="6367" spans="1:15">
      <c r="A6367" s="647">
        <v>6366</v>
      </c>
      <c r="B6367" s="647">
        <v>4100</v>
      </c>
      <c r="C6367" s="646" t="s">
        <v>193</v>
      </c>
      <c r="D6367" s="646">
        <v>246</v>
      </c>
      <c r="F6367" s="654" t="str">
        <f>IF(M6367="R",VLOOKUP(D6367,'Routes and Directions'!$A$2:$D$283,3,FALSE),VLOOKUP(D6367,'Routes and Directions'!$A$2:$D$283,4,FALSE))</f>
        <v>WB</v>
      </c>
      <c r="G6367" s="646" t="s">
        <v>118</v>
      </c>
      <c r="H6367" s="646">
        <v>20.991</v>
      </c>
      <c r="I6367" s="646">
        <v>23.388000000000002</v>
      </c>
      <c r="K6367" s="646">
        <v>12.298999999999999</v>
      </c>
      <c r="L6367" s="646">
        <v>14.696</v>
      </c>
      <c r="M6367" s="646" t="s">
        <v>121</v>
      </c>
      <c r="N6367" s="657" t="s">
        <v>123</v>
      </c>
      <c r="O6367" s="646" t="s">
        <v>781</v>
      </c>
    </row>
    <row r="6368" spans="1:15">
      <c r="A6368" s="647">
        <v>6367</v>
      </c>
      <c r="B6368" s="647">
        <v>5330</v>
      </c>
      <c r="C6368" s="646" t="s">
        <v>193</v>
      </c>
      <c r="D6368" s="646">
        <v>246</v>
      </c>
      <c r="F6368" s="654" t="str">
        <f>IF(M6368="R",VLOOKUP(D6368,'Routes and Directions'!$A$2:$D$283,3,FALSE),VLOOKUP(D6368,'Routes and Directions'!$A$2:$D$283,4,FALSE))</f>
        <v>WB</v>
      </c>
      <c r="G6368" s="646" t="s">
        <v>119</v>
      </c>
      <c r="H6368" s="646">
        <v>23.388000000000002</v>
      </c>
      <c r="I6368" s="646">
        <v>24.382000000000001</v>
      </c>
      <c r="K6368" s="646">
        <v>14.696</v>
      </c>
      <c r="L6368" s="646">
        <v>15.69</v>
      </c>
      <c r="M6368" s="646" t="s">
        <v>121</v>
      </c>
      <c r="N6368" s="657" t="s">
        <v>123</v>
      </c>
      <c r="O6368" s="646" t="s">
        <v>781</v>
      </c>
    </row>
    <row r="6369" spans="1:15">
      <c r="A6369" s="647">
        <v>6368</v>
      </c>
      <c r="B6369" s="647">
        <v>5360</v>
      </c>
      <c r="C6369" s="646" t="s">
        <v>193</v>
      </c>
      <c r="D6369" s="646">
        <v>246</v>
      </c>
      <c r="F6369" s="654" t="str">
        <f>IF(M6369="R",VLOOKUP(D6369,'Routes and Directions'!$A$2:$D$283,3,FALSE),VLOOKUP(D6369,'Routes and Directions'!$A$2:$D$283,4,FALSE))</f>
        <v>WB</v>
      </c>
      <c r="G6369" s="646" t="s">
        <v>118</v>
      </c>
      <c r="H6369" s="646">
        <v>24.382000000000001</v>
      </c>
      <c r="I6369" s="646">
        <v>26.05</v>
      </c>
      <c r="K6369" s="646">
        <v>15.69</v>
      </c>
      <c r="L6369" s="646">
        <v>17.358000000000001</v>
      </c>
      <c r="M6369" s="646" t="s">
        <v>121</v>
      </c>
      <c r="N6369" s="657" t="s">
        <v>123</v>
      </c>
      <c r="O6369" s="646" t="s">
        <v>781</v>
      </c>
    </row>
    <row r="6370" spans="1:15">
      <c r="A6370" s="647">
        <v>6369</v>
      </c>
      <c r="B6370" s="647">
        <v>5780</v>
      </c>
      <c r="C6370" s="646" t="s">
        <v>193</v>
      </c>
      <c r="D6370" s="646">
        <v>246</v>
      </c>
      <c r="F6370" s="654" t="str">
        <f>IF(M6370="R",VLOOKUP(D6370,'Routes and Directions'!$A$2:$D$283,3,FALSE),VLOOKUP(D6370,'Routes and Directions'!$A$2:$D$283,4,FALSE))</f>
        <v>WB</v>
      </c>
      <c r="H6370" s="646">
        <v>26.065999999999999</v>
      </c>
      <c r="I6370" s="646">
        <v>26.367999999999999</v>
      </c>
      <c r="K6370" s="646">
        <v>17.358000000000001</v>
      </c>
      <c r="L6370" s="646">
        <v>17.66</v>
      </c>
      <c r="M6370" s="646" t="s">
        <v>121</v>
      </c>
      <c r="N6370" s="657" t="s">
        <v>115</v>
      </c>
      <c r="O6370" s="646" t="s">
        <v>781</v>
      </c>
    </row>
    <row r="6371" spans="1:15">
      <c r="A6371" s="647">
        <v>6370</v>
      </c>
      <c r="B6371" s="647">
        <v>5780</v>
      </c>
      <c r="C6371" s="646" t="s">
        <v>193</v>
      </c>
      <c r="D6371" s="646">
        <v>246</v>
      </c>
      <c r="F6371" s="654" t="str">
        <f>IF(M6371="R",VLOOKUP(D6371,'Routes and Directions'!$A$2:$D$283,3,FALSE),VLOOKUP(D6371,'Routes and Directions'!$A$2:$D$283,4,FALSE))</f>
        <v>WB</v>
      </c>
      <c r="H6371" s="646">
        <v>26.367999999999999</v>
      </c>
      <c r="I6371" s="646">
        <v>26.97</v>
      </c>
      <c r="K6371" s="646">
        <v>17.66</v>
      </c>
      <c r="L6371" s="646">
        <v>18.262</v>
      </c>
      <c r="M6371" s="646" t="s">
        <v>121</v>
      </c>
      <c r="N6371" s="657" t="s">
        <v>123</v>
      </c>
      <c r="O6371" s="646" t="s">
        <v>781</v>
      </c>
    </row>
    <row r="6372" spans="1:15">
      <c r="A6372" s="647">
        <v>6371</v>
      </c>
      <c r="B6372" s="647">
        <v>5780</v>
      </c>
      <c r="C6372" s="646" t="s">
        <v>193</v>
      </c>
      <c r="D6372" s="646">
        <v>246</v>
      </c>
      <c r="F6372" s="654" t="str">
        <f>IF(M6372="R",VLOOKUP(D6372,'Routes and Directions'!$A$2:$D$283,3,FALSE),VLOOKUP(D6372,'Routes and Directions'!$A$2:$D$283,4,FALSE))</f>
        <v>WB</v>
      </c>
      <c r="H6372" s="646">
        <v>26.97</v>
      </c>
      <c r="I6372" s="646">
        <v>29.574999999999999</v>
      </c>
      <c r="K6372" s="646">
        <v>18.262</v>
      </c>
      <c r="L6372" s="646">
        <v>20.867000000000001</v>
      </c>
      <c r="M6372" s="646" t="s">
        <v>121</v>
      </c>
      <c r="N6372" s="657" t="s">
        <v>115</v>
      </c>
      <c r="O6372" s="646" t="s">
        <v>781</v>
      </c>
    </row>
    <row r="6373" spans="1:15">
      <c r="A6373" s="647">
        <v>6372</v>
      </c>
      <c r="B6373" s="647">
        <v>5780</v>
      </c>
      <c r="C6373" s="646" t="s">
        <v>193</v>
      </c>
      <c r="D6373" s="646">
        <v>246</v>
      </c>
      <c r="F6373" s="654" t="str">
        <f>IF(M6373="R",VLOOKUP(D6373,'Routes and Directions'!$A$2:$D$283,3,FALSE),VLOOKUP(D6373,'Routes and Directions'!$A$2:$D$283,4,FALSE))</f>
        <v>WB</v>
      </c>
      <c r="H6373" s="646">
        <v>29.574999999999999</v>
      </c>
      <c r="I6373" s="646">
        <v>30</v>
      </c>
      <c r="K6373" s="646">
        <v>20.867000000000001</v>
      </c>
      <c r="L6373" s="646">
        <v>21.292000000000002</v>
      </c>
      <c r="M6373" s="646" t="s">
        <v>121</v>
      </c>
      <c r="N6373" s="657" t="s">
        <v>123</v>
      </c>
      <c r="O6373" s="646" t="s">
        <v>781</v>
      </c>
    </row>
    <row r="6374" spans="1:15">
      <c r="A6374" s="647">
        <v>6373</v>
      </c>
      <c r="B6374" s="647">
        <v>5780</v>
      </c>
      <c r="C6374" s="646" t="s">
        <v>193</v>
      </c>
      <c r="D6374" s="646">
        <v>246</v>
      </c>
      <c r="F6374" s="654" t="str">
        <f>IF(M6374="R",VLOOKUP(D6374,'Routes and Directions'!$A$2:$D$283,3,FALSE),VLOOKUP(D6374,'Routes and Directions'!$A$2:$D$283,4,FALSE))</f>
        <v>WB</v>
      </c>
      <c r="H6374" s="646">
        <v>30</v>
      </c>
      <c r="I6374" s="646">
        <v>31.631</v>
      </c>
      <c r="K6374" s="646">
        <v>21.292000000000002</v>
      </c>
      <c r="L6374" s="646">
        <v>22.922999999999998</v>
      </c>
      <c r="M6374" s="646" t="s">
        <v>121</v>
      </c>
      <c r="N6374" s="657" t="s">
        <v>115</v>
      </c>
      <c r="O6374" s="646" t="s">
        <v>781</v>
      </c>
    </row>
    <row r="6375" spans="1:15">
      <c r="A6375" s="647">
        <v>6374</v>
      </c>
      <c r="B6375" s="647">
        <v>5780</v>
      </c>
      <c r="C6375" s="646" t="s">
        <v>193</v>
      </c>
      <c r="D6375" s="646">
        <v>246</v>
      </c>
      <c r="F6375" s="654" t="str">
        <f>IF(M6375="R",VLOOKUP(D6375,'Routes and Directions'!$A$2:$D$283,3,FALSE),VLOOKUP(D6375,'Routes and Directions'!$A$2:$D$283,4,FALSE))</f>
        <v>WB</v>
      </c>
      <c r="H6375" s="646">
        <v>31.631</v>
      </c>
      <c r="I6375" s="646">
        <v>32.119999999999997</v>
      </c>
      <c r="K6375" s="646">
        <v>22.922999999999998</v>
      </c>
      <c r="L6375" s="646">
        <v>23.411999999999999</v>
      </c>
      <c r="M6375" s="646" t="s">
        <v>121</v>
      </c>
      <c r="N6375" s="657" t="s">
        <v>123</v>
      </c>
      <c r="O6375" s="646" t="s">
        <v>781</v>
      </c>
    </row>
    <row r="6376" spans="1:15">
      <c r="A6376" s="647">
        <v>6375</v>
      </c>
      <c r="B6376" s="647">
        <v>5780</v>
      </c>
      <c r="C6376" s="646" t="s">
        <v>193</v>
      </c>
      <c r="D6376" s="646">
        <v>246</v>
      </c>
      <c r="F6376" s="654" t="str">
        <f>IF(M6376="R",VLOOKUP(D6376,'Routes and Directions'!$A$2:$D$283,3,FALSE),VLOOKUP(D6376,'Routes and Directions'!$A$2:$D$283,4,FALSE))</f>
        <v>WB</v>
      </c>
      <c r="H6376" s="646">
        <v>32.119999999999997</v>
      </c>
      <c r="I6376" s="646">
        <v>33.332000000000001</v>
      </c>
      <c r="K6376" s="646">
        <v>23.411999999999999</v>
      </c>
      <c r="L6376" s="646">
        <v>24.623999999999999</v>
      </c>
      <c r="M6376" s="646" t="s">
        <v>121</v>
      </c>
      <c r="N6376" s="657" t="s">
        <v>115</v>
      </c>
      <c r="O6376" s="646" t="s">
        <v>781</v>
      </c>
    </row>
    <row r="6377" spans="1:15">
      <c r="A6377" s="647">
        <v>6376</v>
      </c>
      <c r="B6377" s="647">
        <v>8010</v>
      </c>
      <c r="C6377" s="646" t="s">
        <v>193</v>
      </c>
      <c r="D6377" s="646">
        <v>246</v>
      </c>
      <c r="F6377" s="654" t="str">
        <f>IF(M6377="R",VLOOKUP(D6377,'Routes and Directions'!$A$2:$D$283,3,FALSE),VLOOKUP(D6377,'Routes and Directions'!$A$2:$D$283,4,FALSE))</f>
        <v>WB</v>
      </c>
      <c r="G6377" s="646" t="s">
        <v>118</v>
      </c>
      <c r="H6377" s="646">
        <v>33.332000000000001</v>
      </c>
      <c r="I6377" s="646">
        <v>34.600999999999999</v>
      </c>
      <c r="K6377" s="646">
        <v>24.623999999999999</v>
      </c>
      <c r="L6377" s="646">
        <v>25.893000000000001</v>
      </c>
      <c r="M6377" s="646" t="s">
        <v>121</v>
      </c>
      <c r="N6377" s="657" t="s">
        <v>115</v>
      </c>
      <c r="O6377" s="646" t="s">
        <v>781</v>
      </c>
    </row>
    <row r="6378" spans="1:15">
      <c r="A6378" s="647">
        <v>6377</v>
      </c>
      <c r="B6378" s="647">
        <v>100</v>
      </c>
      <c r="C6378" s="646" t="s">
        <v>206</v>
      </c>
      <c r="D6378" s="646">
        <v>247</v>
      </c>
      <c r="F6378" s="654" t="str">
        <f>IF(M6378="R",VLOOKUP(D6378,'Routes and Directions'!$A$2:$D$283,3,FALSE),VLOOKUP(D6378,'Routes and Directions'!$A$2:$D$283,4,FALSE))</f>
        <v>NB</v>
      </c>
      <c r="H6378" s="646">
        <v>0</v>
      </c>
      <c r="I6378" s="646">
        <v>0.3</v>
      </c>
      <c r="K6378" s="646">
        <v>0</v>
      </c>
      <c r="L6378" s="646">
        <v>0.3</v>
      </c>
      <c r="M6378" s="646" t="s">
        <v>118</v>
      </c>
      <c r="N6378" s="657" t="s">
        <v>123</v>
      </c>
      <c r="O6378" s="646" t="s">
        <v>782</v>
      </c>
    </row>
    <row r="6379" spans="1:15">
      <c r="A6379" s="647">
        <v>6378</v>
      </c>
      <c r="B6379" s="647">
        <v>100</v>
      </c>
      <c r="C6379" s="646" t="s">
        <v>206</v>
      </c>
      <c r="D6379" s="646">
        <v>247</v>
      </c>
      <c r="F6379" s="654" t="str">
        <f>IF(M6379="R",VLOOKUP(D6379,'Routes and Directions'!$A$2:$D$283,3,FALSE),VLOOKUP(D6379,'Routes and Directions'!$A$2:$D$283,4,FALSE))</f>
        <v>NB</v>
      </c>
      <c r="H6379" s="646">
        <v>0.3</v>
      </c>
      <c r="I6379" s="646">
        <v>5.516</v>
      </c>
      <c r="K6379" s="646">
        <v>0.3</v>
      </c>
      <c r="L6379" s="646">
        <v>5.516</v>
      </c>
      <c r="M6379" s="646" t="s">
        <v>118</v>
      </c>
      <c r="N6379" s="657" t="s">
        <v>115</v>
      </c>
      <c r="O6379" s="646" t="s">
        <v>782</v>
      </c>
    </row>
    <row r="6380" spans="1:15">
      <c r="A6380" s="647">
        <v>6379</v>
      </c>
      <c r="B6380" s="647">
        <v>345</v>
      </c>
      <c r="C6380" s="646" t="s">
        <v>206</v>
      </c>
      <c r="D6380" s="646">
        <v>247</v>
      </c>
      <c r="F6380" s="654" t="str">
        <f>IF(M6380="R",VLOOKUP(D6380,'Routes and Directions'!$A$2:$D$283,3,FALSE),VLOOKUP(D6380,'Routes and Directions'!$A$2:$D$283,4,FALSE))</f>
        <v>NB</v>
      </c>
      <c r="G6380" s="646" t="s">
        <v>118</v>
      </c>
      <c r="H6380" s="646">
        <v>5.516</v>
      </c>
      <c r="I6380" s="646">
        <v>5.9820000000000002</v>
      </c>
      <c r="K6380" s="646">
        <v>5.516</v>
      </c>
      <c r="L6380" s="646">
        <v>5.9820000000000002</v>
      </c>
      <c r="M6380" s="646" t="s">
        <v>118</v>
      </c>
      <c r="N6380" s="657" t="s">
        <v>115</v>
      </c>
      <c r="O6380" s="646" t="s">
        <v>782</v>
      </c>
    </row>
    <row r="6381" spans="1:15">
      <c r="A6381" s="647">
        <v>6380</v>
      </c>
      <c r="B6381" s="647">
        <v>354</v>
      </c>
      <c r="C6381" s="646" t="s">
        <v>206</v>
      </c>
      <c r="D6381" s="646">
        <v>247</v>
      </c>
      <c r="F6381" s="654" t="str">
        <f>IF(M6381="R",VLOOKUP(D6381,'Routes and Directions'!$A$2:$D$283,3,FALSE),VLOOKUP(D6381,'Routes and Directions'!$A$2:$D$283,4,FALSE))</f>
        <v>NB</v>
      </c>
      <c r="H6381" s="646">
        <v>5.9820000000000002</v>
      </c>
      <c r="I6381" s="646">
        <v>31.053000000000001</v>
      </c>
      <c r="K6381" s="646">
        <v>5.9820000000000002</v>
      </c>
      <c r="L6381" s="646">
        <v>31.053000000000001</v>
      </c>
      <c r="M6381" s="646" t="s">
        <v>118</v>
      </c>
      <c r="N6381" s="657" t="s">
        <v>115</v>
      </c>
      <c r="O6381" s="646" t="s">
        <v>782</v>
      </c>
    </row>
    <row r="6382" spans="1:15">
      <c r="A6382" s="647">
        <v>6381</v>
      </c>
      <c r="B6382" s="647">
        <v>1140</v>
      </c>
      <c r="C6382" s="646" t="s">
        <v>206</v>
      </c>
      <c r="D6382" s="646">
        <v>247</v>
      </c>
      <c r="F6382" s="654" t="str">
        <f>IF(M6382="R",VLOOKUP(D6382,'Routes and Directions'!$A$2:$D$283,3,FALSE),VLOOKUP(D6382,'Routes and Directions'!$A$2:$D$283,4,FALSE))</f>
        <v>NB</v>
      </c>
      <c r="G6382" s="646" t="s">
        <v>118</v>
      </c>
      <c r="H6382" s="646">
        <v>31.053000000000001</v>
      </c>
      <c r="I6382" s="646">
        <v>31.302</v>
      </c>
      <c r="K6382" s="646">
        <v>31.053000000000001</v>
      </c>
      <c r="L6382" s="646">
        <v>31.302</v>
      </c>
      <c r="M6382" s="646" t="s">
        <v>118</v>
      </c>
      <c r="N6382" s="657" t="s">
        <v>115</v>
      </c>
      <c r="O6382" s="646" t="s">
        <v>782</v>
      </c>
    </row>
    <row r="6383" spans="1:15">
      <c r="A6383" s="647">
        <v>6382</v>
      </c>
      <c r="B6383" s="647">
        <v>1155</v>
      </c>
      <c r="C6383" s="646" t="s">
        <v>206</v>
      </c>
      <c r="D6383" s="646">
        <v>247</v>
      </c>
      <c r="F6383" s="654" t="str">
        <f>IF(M6383="R",VLOOKUP(D6383,'Routes and Directions'!$A$2:$D$283,3,FALSE),VLOOKUP(D6383,'Routes and Directions'!$A$2:$D$283,4,FALSE))</f>
        <v>NB</v>
      </c>
      <c r="H6383" s="646">
        <v>31.303999999999998</v>
      </c>
      <c r="I6383" s="646">
        <v>44.85</v>
      </c>
      <c r="K6383" s="646">
        <v>31.302</v>
      </c>
      <c r="L6383" s="646">
        <v>44.847999999999999</v>
      </c>
      <c r="M6383" s="646" t="s">
        <v>118</v>
      </c>
      <c r="N6383" s="657" t="s">
        <v>115</v>
      </c>
      <c r="O6383" s="646" t="s">
        <v>782</v>
      </c>
    </row>
    <row r="6384" spans="1:15">
      <c r="A6384" s="647">
        <v>6383</v>
      </c>
      <c r="B6384" s="647">
        <v>1560</v>
      </c>
      <c r="C6384" s="646" t="s">
        <v>206</v>
      </c>
      <c r="D6384" s="646">
        <v>247</v>
      </c>
      <c r="F6384" s="654" t="str">
        <f>IF(M6384="R",VLOOKUP(D6384,'Routes and Directions'!$A$2:$D$283,3,FALSE),VLOOKUP(D6384,'Routes and Directions'!$A$2:$D$283,4,FALSE))</f>
        <v>NB</v>
      </c>
      <c r="H6384" s="646">
        <v>44.86</v>
      </c>
      <c r="I6384" s="646">
        <v>77.468000000000004</v>
      </c>
      <c r="K6384" s="646">
        <v>44.847999999999999</v>
      </c>
      <c r="L6384" s="646">
        <v>77.456000000000003</v>
      </c>
      <c r="M6384" s="646" t="s">
        <v>118</v>
      </c>
      <c r="N6384" s="657" t="s">
        <v>115</v>
      </c>
      <c r="O6384" s="646" t="s">
        <v>782</v>
      </c>
    </row>
    <row r="6385" spans="1:15">
      <c r="A6385" s="647">
        <v>6384</v>
      </c>
      <c r="B6385" s="647">
        <v>2800</v>
      </c>
      <c r="C6385" s="646" t="s">
        <v>206</v>
      </c>
      <c r="D6385" s="646">
        <v>247</v>
      </c>
      <c r="F6385" s="654" t="str">
        <f>IF(M6385="R",VLOOKUP(D6385,'Routes and Directions'!$A$2:$D$283,3,FALSE),VLOOKUP(D6385,'Routes and Directions'!$A$2:$D$283,4,FALSE))</f>
        <v>NB</v>
      </c>
      <c r="H6385" s="646">
        <v>77.468000000000004</v>
      </c>
      <c r="I6385" s="646">
        <v>78.096000000000004</v>
      </c>
      <c r="K6385" s="646">
        <v>77.456000000000003</v>
      </c>
      <c r="L6385" s="646">
        <v>78.084000000000003</v>
      </c>
      <c r="M6385" s="646" t="s">
        <v>118</v>
      </c>
      <c r="N6385" s="657" t="s">
        <v>123</v>
      </c>
      <c r="O6385" s="646" t="s">
        <v>782</v>
      </c>
    </row>
    <row r="6386" spans="1:15">
      <c r="A6386" s="647">
        <v>6385</v>
      </c>
      <c r="B6386" s="647">
        <v>100</v>
      </c>
      <c r="C6386" s="646" t="s">
        <v>206</v>
      </c>
      <c r="D6386" s="646">
        <v>247</v>
      </c>
      <c r="F6386" s="654" t="str">
        <f>IF(M6386="R",VLOOKUP(D6386,'Routes and Directions'!$A$2:$D$283,3,FALSE),VLOOKUP(D6386,'Routes and Directions'!$A$2:$D$283,4,FALSE))</f>
        <v>SB</v>
      </c>
      <c r="H6386" s="646">
        <v>0</v>
      </c>
      <c r="I6386" s="646">
        <v>0.3</v>
      </c>
      <c r="K6386" s="646">
        <v>0</v>
      </c>
      <c r="L6386" s="646">
        <v>0.3</v>
      </c>
      <c r="M6386" s="646" t="s">
        <v>121</v>
      </c>
      <c r="N6386" s="657" t="s">
        <v>123</v>
      </c>
      <c r="O6386" s="646" t="s">
        <v>783</v>
      </c>
    </row>
    <row r="6387" spans="1:15">
      <c r="A6387" s="647">
        <v>6386</v>
      </c>
      <c r="B6387" s="647">
        <v>100</v>
      </c>
      <c r="C6387" s="646" t="s">
        <v>206</v>
      </c>
      <c r="D6387" s="646">
        <v>247</v>
      </c>
      <c r="F6387" s="654" t="str">
        <f>IF(M6387="R",VLOOKUP(D6387,'Routes and Directions'!$A$2:$D$283,3,FALSE),VLOOKUP(D6387,'Routes and Directions'!$A$2:$D$283,4,FALSE))</f>
        <v>SB</v>
      </c>
      <c r="H6387" s="646">
        <v>0.3</v>
      </c>
      <c r="I6387" s="646">
        <v>5.516</v>
      </c>
      <c r="K6387" s="646">
        <v>0.3</v>
      </c>
      <c r="L6387" s="646">
        <v>5.516</v>
      </c>
      <c r="M6387" s="646" t="s">
        <v>121</v>
      </c>
      <c r="N6387" s="657" t="s">
        <v>115</v>
      </c>
      <c r="O6387" s="646" t="s">
        <v>783</v>
      </c>
    </row>
    <row r="6388" spans="1:15">
      <c r="A6388" s="647">
        <v>6387</v>
      </c>
      <c r="B6388" s="647">
        <v>345</v>
      </c>
      <c r="C6388" s="646" t="s">
        <v>206</v>
      </c>
      <c r="D6388" s="646">
        <v>247</v>
      </c>
      <c r="F6388" s="654" t="str">
        <f>IF(M6388="R",VLOOKUP(D6388,'Routes and Directions'!$A$2:$D$283,3,FALSE),VLOOKUP(D6388,'Routes and Directions'!$A$2:$D$283,4,FALSE))</f>
        <v>SB</v>
      </c>
      <c r="G6388" s="646" t="s">
        <v>118</v>
      </c>
      <c r="H6388" s="646">
        <v>5.516</v>
      </c>
      <c r="I6388" s="646">
        <v>5.9820000000000002</v>
      </c>
      <c r="K6388" s="646">
        <v>5.516</v>
      </c>
      <c r="L6388" s="646">
        <v>5.9820000000000002</v>
      </c>
      <c r="M6388" s="646" t="s">
        <v>121</v>
      </c>
      <c r="N6388" s="657" t="s">
        <v>115</v>
      </c>
      <c r="O6388" s="646" t="s">
        <v>783</v>
      </c>
    </row>
    <row r="6389" spans="1:15">
      <c r="A6389" s="647">
        <v>6388</v>
      </c>
      <c r="B6389" s="647">
        <v>354</v>
      </c>
      <c r="C6389" s="646" t="s">
        <v>206</v>
      </c>
      <c r="D6389" s="646">
        <v>247</v>
      </c>
      <c r="F6389" s="654" t="str">
        <f>IF(M6389="R",VLOOKUP(D6389,'Routes and Directions'!$A$2:$D$283,3,FALSE),VLOOKUP(D6389,'Routes and Directions'!$A$2:$D$283,4,FALSE))</f>
        <v>SB</v>
      </c>
      <c r="H6389" s="646">
        <v>5.9820000000000002</v>
      </c>
      <c r="I6389" s="646">
        <v>31.053000000000001</v>
      </c>
      <c r="K6389" s="646">
        <v>5.9820000000000002</v>
      </c>
      <c r="L6389" s="646">
        <v>31.053000000000001</v>
      </c>
      <c r="M6389" s="646" t="s">
        <v>121</v>
      </c>
      <c r="N6389" s="657" t="s">
        <v>115</v>
      </c>
      <c r="O6389" s="646" t="s">
        <v>783</v>
      </c>
    </row>
    <row r="6390" spans="1:15">
      <c r="A6390" s="647">
        <v>6389</v>
      </c>
      <c r="B6390" s="647">
        <v>1140</v>
      </c>
      <c r="C6390" s="646" t="s">
        <v>206</v>
      </c>
      <c r="D6390" s="646">
        <v>247</v>
      </c>
      <c r="F6390" s="654" t="str">
        <f>IF(M6390="R",VLOOKUP(D6390,'Routes and Directions'!$A$2:$D$283,3,FALSE),VLOOKUP(D6390,'Routes and Directions'!$A$2:$D$283,4,FALSE))</f>
        <v>SB</v>
      </c>
      <c r="G6390" s="646" t="s">
        <v>118</v>
      </c>
      <c r="H6390" s="646">
        <v>31.053000000000001</v>
      </c>
      <c r="I6390" s="646">
        <v>31.302</v>
      </c>
      <c r="K6390" s="646">
        <v>31.053000000000001</v>
      </c>
      <c r="L6390" s="646">
        <v>31.302</v>
      </c>
      <c r="M6390" s="646" t="s">
        <v>121</v>
      </c>
      <c r="N6390" s="657" t="s">
        <v>115</v>
      </c>
      <c r="O6390" s="646" t="s">
        <v>783</v>
      </c>
    </row>
    <row r="6391" spans="1:15">
      <c r="A6391" s="647">
        <v>6390</v>
      </c>
      <c r="B6391" s="647">
        <v>1155</v>
      </c>
      <c r="C6391" s="646" t="s">
        <v>206</v>
      </c>
      <c r="D6391" s="646">
        <v>247</v>
      </c>
      <c r="F6391" s="654" t="str">
        <f>IF(M6391="R",VLOOKUP(D6391,'Routes and Directions'!$A$2:$D$283,3,FALSE),VLOOKUP(D6391,'Routes and Directions'!$A$2:$D$283,4,FALSE))</f>
        <v>SB</v>
      </c>
      <c r="H6391" s="646">
        <v>31.303999999999998</v>
      </c>
      <c r="I6391" s="646">
        <v>44.85</v>
      </c>
      <c r="K6391" s="646">
        <v>31.302</v>
      </c>
      <c r="L6391" s="646">
        <v>44.847999999999999</v>
      </c>
      <c r="M6391" s="646" t="s">
        <v>121</v>
      </c>
      <c r="N6391" s="657" t="s">
        <v>115</v>
      </c>
      <c r="O6391" s="646" t="s">
        <v>783</v>
      </c>
    </row>
    <row r="6392" spans="1:15">
      <c r="A6392" s="647">
        <v>6391</v>
      </c>
      <c r="B6392" s="647">
        <v>1560</v>
      </c>
      <c r="C6392" s="646" t="s">
        <v>206</v>
      </c>
      <c r="D6392" s="646">
        <v>247</v>
      </c>
      <c r="F6392" s="654" t="str">
        <f>IF(M6392="R",VLOOKUP(D6392,'Routes and Directions'!$A$2:$D$283,3,FALSE),VLOOKUP(D6392,'Routes and Directions'!$A$2:$D$283,4,FALSE))</f>
        <v>SB</v>
      </c>
      <c r="H6392" s="646">
        <v>44.86</v>
      </c>
      <c r="I6392" s="646">
        <v>77.468000000000004</v>
      </c>
      <c r="K6392" s="646">
        <v>44.847999999999999</v>
      </c>
      <c r="L6392" s="646">
        <v>77.456000000000003</v>
      </c>
      <c r="M6392" s="646" t="s">
        <v>121</v>
      </c>
      <c r="N6392" s="657" t="s">
        <v>115</v>
      </c>
      <c r="O6392" s="646" t="s">
        <v>783</v>
      </c>
    </row>
    <row r="6393" spans="1:15">
      <c r="A6393" s="647">
        <v>6392</v>
      </c>
      <c r="B6393" s="647">
        <v>2800</v>
      </c>
      <c r="C6393" s="646" t="s">
        <v>206</v>
      </c>
      <c r="D6393" s="646">
        <v>247</v>
      </c>
      <c r="F6393" s="654" t="str">
        <f>IF(M6393="R",VLOOKUP(D6393,'Routes and Directions'!$A$2:$D$283,3,FALSE),VLOOKUP(D6393,'Routes and Directions'!$A$2:$D$283,4,FALSE))</f>
        <v>SB</v>
      </c>
      <c r="H6393" s="646">
        <v>77.468000000000004</v>
      </c>
      <c r="I6393" s="646">
        <v>78.096000000000004</v>
      </c>
      <c r="K6393" s="646">
        <v>77.456000000000003</v>
      </c>
      <c r="L6393" s="646">
        <v>78.084000000000003</v>
      </c>
      <c r="M6393" s="646" t="s">
        <v>121</v>
      </c>
      <c r="N6393" s="657" t="s">
        <v>123</v>
      </c>
      <c r="O6393" s="646" t="s">
        <v>783</v>
      </c>
    </row>
    <row r="6394" spans="1:15">
      <c r="A6394" s="647">
        <v>6393</v>
      </c>
      <c r="B6394" s="647">
        <v>100</v>
      </c>
      <c r="C6394" s="646" t="s">
        <v>164</v>
      </c>
      <c r="D6394" s="646">
        <v>253</v>
      </c>
      <c r="F6394" s="654" t="str">
        <f>IF(M6394="R",VLOOKUP(D6394,'Routes and Directions'!$A$2:$D$283,3,FALSE),VLOOKUP(D6394,'Routes and Directions'!$A$2:$D$283,4,FALSE))</f>
        <v>EB</v>
      </c>
      <c r="H6394" s="646">
        <v>0</v>
      </c>
      <c r="I6394" s="646">
        <v>17.18</v>
      </c>
      <c r="K6394" s="646">
        <v>0</v>
      </c>
      <c r="L6394" s="646">
        <v>17.18</v>
      </c>
      <c r="M6394" s="646" t="s">
        <v>118</v>
      </c>
      <c r="N6394" s="657" t="s">
        <v>115</v>
      </c>
      <c r="O6394" s="646" t="s">
        <v>784</v>
      </c>
    </row>
    <row r="6395" spans="1:15">
      <c r="A6395" s="647">
        <v>6394</v>
      </c>
      <c r="B6395" s="647">
        <v>100</v>
      </c>
      <c r="C6395" s="646" t="s">
        <v>164</v>
      </c>
      <c r="D6395" s="646">
        <v>253</v>
      </c>
      <c r="F6395" s="654" t="str">
        <f>IF(M6395="R",VLOOKUP(D6395,'Routes and Directions'!$A$2:$D$283,3,FALSE),VLOOKUP(D6395,'Routes and Directions'!$A$2:$D$283,4,FALSE))</f>
        <v>WB</v>
      </c>
      <c r="H6395" s="646">
        <v>0</v>
      </c>
      <c r="I6395" s="646">
        <v>17.18</v>
      </c>
      <c r="K6395" s="646">
        <v>0</v>
      </c>
      <c r="L6395" s="646">
        <v>17.18</v>
      </c>
      <c r="M6395" s="646" t="s">
        <v>121</v>
      </c>
      <c r="N6395" s="657" t="s">
        <v>115</v>
      </c>
      <c r="O6395" s="646" t="s">
        <v>785</v>
      </c>
    </row>
    <row r="6396" spans="1:15">
      <c r="A6396" s="647">
        <v>6395</v>
      </c>
      <c r="B6396" s="647">
        <v>100</v>
      </c>
      <c r="C6396" s="646" t="s">
        <v>162</v>
      </c>
      <c r="D6396" s="646">
        <v>254</v>
      </c>
      <c r="F6396" s="654" t="str">
        <f>IF(M6396="R",VLOOKUP(D6396,'Routes and Directions'!$A$2:$D$283,3,FALSE),VLOOKUP(D6396,'Routes and Directions'!$A$2:$D$283,4,FALSE))</f>
        <v>NB</v>
      </c>
      <c r="H6396" s="646">
        <v>0</v>
      </c>
      <c r="I6396" s="646">
        <v>24.212</v>
      </c>
      <c r="K6396" s="646">
        <v>0</v>
      </c>
      <c r="L6396" s="646">
        <v>24.212</v>
      </c>
      <c r="M6396" s="646" t="s">
        <v>118</v>
      </c>
      <c r="N6396" s="657" t="s">
        <v>115</v>
      </c>
      <c r="O6396" s="646" t="s">
        <v>786</v>
      </c>
    </row>
    <row r="6397" spans="1:15">
      <c r="A6397" s="647">
        <v>6396</v>
      </c>
      <c r="B6397" s="647">
        <v>5700</v>
      </c>
      <c r="C6397" s="646" t="s">
        <v>162</v>
      </c>
      <c r="D6397" s="646">
        <v>254</v>
      </c>
      <c r="F6397" s="654" t="str">
        <f>IF(M6397="R",VLOOKUP(D6397,'Routes and Directions'!$A$2:$D$283,3,FALSE),VLOOKUP(D6397,'Routes and Directions'!$A$2:$D$283,4,FALSE))</f>
        <v>NB</v>
      </c>
      <c r="H6397" s="646">
        <v>39.146999999999998</v>
      </c>
      <c r="I6397" s="646">
        <v>46.53</v>
      </c>
      <c r="K6397" s="646">
        <v>24.212</v>
      </c>
      <c r="L6397" s="646">
        <v>31.594999999999999</v>
      </c>
      <c r="M6397" s="646" t="s">
        <v>118</v>
      </c>
      <c r="N6397" s="657" t="s">
        <v>115</v>
      </c>
      <c r="O6397" s="646" t="s">
        <v>786</v>
      </c>
    </row>
    <row r="6398" spans="1:15">
      <c r="A6398" s="647">
        <v>6397</v>
      </c>
      <c r="B6398" s="647">
        <v>100</v>
      </c>
      <c r="C6398" s="646" t="s">
        <v>162</v>
      </c>
      <c r="D6398" s="646">
        <v>254</v>
      </c>
      <c r="F6398" s="654" t="str">
        <f>IF(M6398="R",VLOOKUP(D6398,'Routes and Directions'!$A$2:$D$283,3,FALSE),VLOOKUP(D6398,'Routes and Directions'!$A$2:$D$283,4,FALSE))</f>
        <v>SB</v>
      </c>
      <c r="H6398" s="646">
        <v>0</v>
      </c>
      <c r="I6398" s="646">
        <v>24.212</v>
      </c>
      <c r="K6398" s="646">
        <v>0</v>
      </c>
      <c r="L6398" s="646">
        <v>24.212</v>
      </c>
      <c r="M6398" s="646" t="s">
        <v>121</v>
      </c>
      <c r="N6398" s="657" t="s">
        <v>115</v>
      </c>
      <c r="O6398" s="646" t="s">
        <v>787</v>
      </c>
    </row>
    <row r="6399" spans="1:15">
      <c r="A6399" s="647">
        <v>6398</v>
      </c>
      <c r="B6399" s="647">
        <v>5700</v>
      </c>
      <c r="C6399" s="646" t="s">
        <v>162</v>
      </c>
      <c r="D6399" s="646">
        <v>254</v>
      </c>
      <c r="F6399" s="654" t="str">
        <f>IF(M6399="R",VLOOKUP(D6399,'Routes and Directions'!$A$2:$D$283,3,FALSE),VLOOKUP(D6399,'Routes and Directions'!$A$2:$D$283,4,FALSE))</f>
        <v>SB</v>
      </c>
      <c r="H6399" s="646">
        <v>39.146999999999998</v>
      </c>
      <c r="I6399" s="646">
        <v>46.53</v>
      </c>
      <c r="K6399" s="646">
        <v>24.212</v>
      </c>
      <c r="L6399" s="646">
        <v>31.594999999999999</v>
      </c>
      <c r="M6399" s="646" t="s">
        <v>121</v>
      </c>
      <c r="N6399" s="657" t="s">
        <v>115</v>
      </c>
      <c r="O6399" s="646" t="s">
        <v>787</v>
      </c>
    </row>
    <row r="6400" spans="1:15">
      <c r="A6400" s="647">
        <v>6399</v>
      </c>
      <c r="B6400" s="647">
        <v>800</v>
      </c>
      <c r="C6400" s="646" t="s">
        <v>162</v>
      </c>
      <c r="D6400" s="646">
        <v>255</v>
      </c>
      <c r="F6400" s="654" t="str">
        <f>IF(M6400="R",VLOOKUP(D6400,'Routes and Directions'!$A$2:$D$283,3,FALSE),VLOOKUP(D6400,'Routes and Directions'!$A$2:$D$283,4,FALSE))</f>
        <v>NB</v>
      </c>
      <c r="H6400" s="646">
        <v>0</v>
      </c>
      <c r="I6400" s="646">
        <v>5.8000000000000003E-2</v>
      </c>
      <c r="K6400" s="646">
        <v>0</v>
      </c>
      <c r="L6400" s="646">
        <v>5.8000000000000003E-2</v>
      </c>
      <c r="M6400" s="646" t="s">
        <v>118</v>
      </c>
      <c r="N6400" s="657" t="s">
        <v>123</v>
      </c>
      <c r="O6400" s="646" t="s">
        <v>788</v>
      </c>
    </row>
    <row r="6401" spans="1:15">
      <c r="A6401" s="647">
        <v>6400</v>
      </c>
      <c r="B6401" s="647">
        <v>800</v>
      </c>
      <c r="C6401" s="646" t="s">
        <v>162</v>
      </c>
      <c r="D6401" s="646">
        <v>255</v>
      </c>
      <c r="F6401" s="654" t="str">
        <f>IF(M6401="R",VLOOKUP(D6401,'Routes and Directions'!$A$2:$D$283,3,FALSE),VLOOKUP(D6401,'Routes and Directions'!$A$2:$D$283,4,FALSE))</f>
        <v>NB</v>
      </c>
      <c r="H6401" s="646">
        <v>5.8000000000000003E-2</v>
      </c>
      <c r="I6401" s="646">
        <v>4.6139999999999999</v>
      </c>
      <c r="K6401" s="646">
        <v>5.8000000000000003E-2</v>
      </c>
      <c r="L6401" s="646">
        <v>4.6139999999999999</v>
      </c>
      <c r="M6401" s="646" t="s">
        <v>118</v>
      </c>
      <c r="N6401" s="657" t="s">
        <v>115</v>
      </c>
      <c r="O6401" s="646" t="s">
        <v>788</v>
      </c>
    </row>
    <row r="6402" spans="1:15">
      <c r="A6402" s="647">
        <v>6401</v>
      </c>
      <c r="B6402" s="647">
        <v>2300</v>
      </c>
      <c r="C6402" s="646" t="s">
        <v>162</v>
      </c>
      <c r="D6402" s="646">
        <v>255</v>
      </c>
      <c r="F6402" s="654" t="str">
        <f>IF(M6402="R",VLOOKUP(D6402,'Routes and Directions'!$A$2:$D$283,3,FALSE),VLOOKUP(D6402,'Routes and Directions'!$A$2:$D$283,4,FALSE))</f>
        <v>NB</v>
      </c>
      <c r="H6402" s="646">
        <v>4.6139999999999999</v>
      </c>
      <c r="I6402" s="646">
        <v>4.7539999999999996</v>
      </c>
      <c r="K6402" s="646">
        <v>4.6139999999999999</v>
      </c>
      <c r="L6402" s="646">
        <v>4.7539999999999996</v>
      </c>
      <c r="M6402" s="646" t="s">
        <v>118</v>
      </c>
      <c r="N6402" s="657" t="s">
        <v>123</v>
      </c>
      <c r="O6402" s="646" t="s">
        <v>788</v>
      </c>
    </row>
    <row r="6403" spans="1:15">
      <c r="A6403" s="647">
        <v>6402</v>
      </c>
      <c r="B6403" s="647">
        <v>3800</v>
      </c>
      <c r="C6403" s="646" t="s">
        <v>162</v>
      </c>
      <c r="D6403" s="646">
        <v>255</v>
      </c>
      <c r="F6403" s="654" t="str">
        <f>IF(M6403="R",VLOOKUP(D6403,'Routes and Directions'!$A$2:$D$283,3,FALSE),VLOOKUP(D6403,'Routes and Directions'!$A$2:$D$283,4,FALSE))</f>
        <v>NB</v>
      </c>
      <c r="G6403" s="646" t="s">
        <v>118</v>
      </c>
      <c r="H6403" s="646">
        <v>4.7539999999999996</v>
      </c>
      <c r="I6403" s="646">
        <v>5.0259999999999998</v>
      </c>
      <c r="K6403" s="646">
        <v>4.7539999999999996</v>
      </c>
      <c r="L6403" s="646">
        <v>5.0259999999999998</v>
      </c>
      <c r="M6403" s="646" t="s">
        <v>118</v>
      </c>
      <c r="N6403" s="657" t="s">
        <v>123</v>
      </c>
      <c r="O6403" s="646" t="s">
        <v>788</v>
      </c>
    </row>
    <row r="6404" spans="1:15">
      <c r="A6404" s="647">
        <v>6403</v>
      </c>
      <c r="B6404" s="647">
        <v>3800</v>
      </c>
      <c r="C6404" s="646" t="s">
        <v>162</v>
      </c>
      <c r="D6404" s="646">
        <v>255</v>
      </c>
      <c r="F6404" s="654" t="str">
        <f>IF(M6404="R",VLOOKUP(D6404,'Routes and Directions'!$A$2:$D$283,3,FALSE),VLOOKUP(D6404,'Routes and Directions'!$A$2:$D$283,4,FALSE))</f>
        <v>NB</v>
      </c>
      <c r="G6404" s="646" t="s">
        <v>118</v>
      </c>
      <c r="H6404" s="646">
        <v>5.0259999999999998</v>
      </c>
      <c r="I6404" s="646">
        <v>5.4189999999999996</v>
      </c>
      <c r="K6404" s="646">
        <v>5.0259999999999998</v>
      </c>
      <c r="L6404" s="646">
        <v>5.4189999999999996</v>
      </c>
      <c r="M6404" s="646" t="s">
        <v>118</v>
      </c>
      <c r="N6404" s="657" t="s">
        <v>115</v>
      </c>
      <c r="O6404" s="646" t="s">
        <v>788</v>
      </c>
    </row>
    <row r="6405" spans="1:15">
      <c r="A6405" s="647">
        <v>6404</v>
      </c>
      <c r="B6405" s="647">
        <v>5100</v>
      </c>
      <c r="C6405" s="646" t="s">
        <v>162</v>
      </c>
      <c r="D6405" s="646">
        <v>255</v>
      </c>
      <c r="F6405" s="654" t="str">
        <f>IF(M6405="R",VLOOKUP(D6405,'Routes and Directions'!$A$2:$D$283,3,FALSE),VLOOKUP(D6405,'Routes and Directions'!$A$2:$D$283,4,FALSE))</f>
        <v>NB</v>
      </c>
      <c r="H6405" s="646">
        <v>5.4329999999999998</v>
      </c>
      <c r="I6405" s="646">
        <v>7.3</v>
      </c>
      <c r="K6405" s="646">
        <v>5.4189999999999996</v>
      </c>
      <c r="L6405" s="646">
        <v>7.2859999999999996</v>
      </c>
      <c r="M6405" s="646" t="s">
        <v>118</v>
      </c>
      <c r="N6405" s="657" t="s">
        <v>115</v>
      </c>
      <c r="O6405" s="646" t="s">
        <v>788</v>
      </c>
    </row>
    <row r="6406" spans="1:15">
      <c r="A6406" s="647">
        <v>6405</v>
      </c>
      <c r="B6406" s="647">
        <v>5100</v>
      </c>
      <c r="C6406" s="646" t="s">
        <v>162</v>
      </c>
      <c r="D6406" s="646">
        <v>255</v>
      </c>
      <c r="F6406" s="654" t="str">
        <f>IF(M6406="R",VLOOKUP(D6406,'Routes and Directions'!$A$2:$D$283,3,FALSE),VLOOKUP(D6406,'Routes and Directions'!$A$2:$D$283,4,FALSE))</f>
        <v>NB</v>
      </c>
      <c r="H6406" s="646">
        <v>7.3</v>
      </c>
      <c r="I6406" s="646">
        <v>8.8030000000000008</v>
      </c>
      <c r="K6406" s="646">
        <v>7.2859999999999996</v>
      </c>
      <c r="L6406" s="646">
        <v>8.7889999999999997</v>
      </c>
      <c r="M6406" s="646" t="s">
        <v>118</v>
      </c>
      <c r="N6406" s="657" t="s">
        <v>123</v>
      </c>
      <c r="O6406" s="646" t="s">
        <v>788</v>
      </c>
    </row>
    <row r="6407" spans="1:15">
      <c r="A6407" s="647">
        <v>6406</v>
      </c>
      <c r="B6407" s="647">
        <v>800</v>
      </c>
      <c r="C6407" s="646" t="s">
        <v>162</v>
      </c>
      <c r="D6407" s="646">
        <v>255</v>
      </c>
      <c r="F6407" s="654" t="str">
        <f>IF(M6407="R",VLOOKUP(D6407,'Routes and Directions'!$A$2:$D$283,3,FALSE),VLOOKUP(D6407,'Routes and Directions'!$A$2:$D$283,4,FALSE))</f>
        <v>SB</v>
      </c>
      <c r="H6407" s="646">
        <v>0</v>
      </c>
      <c r="I6407" s="646">
        <v>5.8000000000000003E-2</v>
      </c>
      <c r="K6407" s="646">
        <v>0</v>
      </c>
      <c r="L6407" s="646">
        <v>5.8000000000000003E-2</v>
      </c>
      <c r="M6407" s="646" t="s">
        <v>121</v>
      </c>
      <c r="N6407" s="657" t="s">
        <v>123</v>
      </c>
      <c r="O6407" s="646" t="s">
        <v>789</v>
      </c>
    </row>
    <row r="6408" spans="1:15">
      <c r="A6408" s="647">
        <v>6407</v>
      </c>
      <c r="B6408" s="647">
        <v>800</v>
      </c>
      <c r="C6408" s="646" t="s">
        <v>162</v>
      </c>
      <c r="D6408" s="646">
        <v>255</v>
      </c>
      <c r="F6408" s="654" t="str">
        <f>IF(M6408="R",VLOOKUP(D6408,'Routes and Directions'!$A$2:$D$283,3,FALSE),VLOOKUP(D6408,'Routes and Directions'!$A$2:$D$283,4,FALSE))</f>
        <v>SB</v>
      </c>
      <c r="H6408" s="646">
        <v>5.8000000000000003E-2</v>
      </c>
      <c r="I6408" s="646">
        <v>4.6139999999999999</v>
      </c>
      <c r="K6408" s="646">
        <v>5.8000000000000003E-2</v>
      </c>
      <c r="L6408" s="646">
        <v>4.6139999999999999</v>
      </c>
      <c r="M6408" s="646" t="s">
        <v>121</v>
      </c>
      <c r="N6408" s="657" t="s">
        <v>115</v>
      </c>
      <c r="O6408" s="646" t="s">
        <v>789</v>
      </c>
    </row>
    <row r="6409" spans="1:15">
      <c r="A6409" s="647">
        <v>6408</v>
      </c>
      <c r="B6409" s="647">
        <v>2300</v>
      </c>
      <c r="C6409" s="646" t="s">
        <v>162</v>
      </c>
      <c r="D6409" s="646">
        <v>255</v>
      </c>
      <c r="F6409" s="654" t="str">
        <f>IF(M6409="R",VLOOKUP(D6409,'Routes and Directions'!$A$2:$D$283,3,FALSE),VLOOKUP(D6409,'Routes and Directions'!$A$2:$D$283,4,FALSE))</f>
        <v>SB</v>
      </c>
      <c r="H6409" s="646">
        <v>4.6139999999999999</v>
      </c>
      <c r="I6409" s="646">
        <v>4.7539999999999996</v>
      </c>
      <c r="K6409" s="646">
        <v>4.6139999999999999</v>
      </c>
      <c r="L6409" s="646">
        <v>4.7539999999999996</v>
      </c>
      <c r="M6409" s="646" t="s">
        <v>121</v>
      </c>
      <c r="N6409" s="657" t="s">
        <v>123</v>
      </c>
      <c r="O6409" s="646" t="s">
        <v>789</v>
      </c>
    </row>
    <row r="6410" spans="1:15">
      <c r="A6410" s="647">
        <v>6409</v>
      </c>
      <c r="B6410" s="647">
        <v>3800</v>
      </c>
      <c r="C6410" s="646" t="s">
        <v>162</v>
      </c>
      <c r="D6410" s="646">
        <v>255</v>
      </c>
      <c r="F6410" s="654" t="str">
        <f>IF(M6410="R",VLOOKUP(D6410,'Routes and Directions'!$A$2:$D$283,3,FALSE),VLOOKUP(D6410,'Routes and Directions'!$A$2:$D$283,4,FALSE))</f>
        <v>SB</v>
      </c>
      <c r="G6410" s="646" t="s">
        <v>118</v>
      </c>
      <c r="H6410" s="646">
        <v>4.7539999999999996</v>
      </c>
      <c r="I6410" s="646">
        <v>5.0259999999999998</v>
      </c>
      <c r="K6410" s="646">
        <v>4.7539999999999996</v>
      </c>
      <c r="L6410" s="646">
        <v>5.0259999999999998</v>
      </c>
      <c r="M6410" s="646" t="s">
        <v>121</v>
      </c>
      <c r="N6410" s="657" t="s">
        <v>123</v>
      </c>
      <c r="O6410" s="646" t="s">
        <v>789</v>
      </c>
    </row>
    <row r="6411" spans="1:15">
      <c r="A6411" s="647">
        <v>6410</v>
      </c>
      <c r="B6411" s="647">
        <v>3800</v>
      </c>
      <c r="C6411" s="646" t="s">
        <v>162</v>
      </c>
      <c r="D6411" s="646">
        <v>255</v>
      </c>
      <c r="F6411" s="654" t="str">
        <f>IF(M6411="R",VLOOKUP(D6411,'Routes and Directions'!$A$2:$D$283,3,FALSE),VLOOKUP(D6411,'Routes and Directions'!$A$2:$D$283,4,FALSE))</f>
        <v>SB</v>
      </c>
      <c r="G6411" s="646" t="s">
        <v>118</v>
      </c>
      <c r="H6411" s="646">
        <v>5.0259999999999998</v>
      </c>
      <c r="I6411" s="646">
        <v>5.4189999999999996</v>
      </c>
      <c r="K6411" s="646">
        <v>5.0259999999999998</v>
      </c>
      <c r="L6411" s="646">
        <v>5.4189999999999996</v>
      </c>
      <c r="M6411" s="646" t="s">
        <v>121</v>
      </c>
      <c r="N6411" s="657" t="s">
        <v>115</v>
      </c>
      <c r="O6411" s="646" t="s">
        <v>789</v>
      </c>
    </row>
    <row r="6412" spans="1:15">
      <c r="A6412" s="647">
        <v>6411</v>
      </c>
      <c r="B6412" s="647">
        <v>5100</v>
      </c>
      <c r="C6412" s="646" t="s">
        <v>162</v>
      </c>
      <c r="D6412" s="646">
        <v>255</v>
      </c>
      <c r="F6412" s="654" t="str">
        <f>IF(M6412="R",VLOOKUP(D6412,'Routes and Directions'!$A$2:$D$283,3,FALSE),VLOOKUP(D6412,'Routes and Directions'!$A$2:$D$283,4,FALSE))</f>
        <v>SB</v>
      </c>
      <c r="H6412" s="646">
        <v>5.4329999999999998</v>
      </c>
      <c r="I6412" s="646">
        <v>7.3</v>
      </c>
      <c r="K6412" s="646">
        <v>5.4189999999999996</v>
      </c>
      <c r="L6412" s="646">
        <v>7.2859999999999996</v>
      </c>
      <c r="M6412" s="646" t="s">
        <v>121</v>
      </c>
      <c r="N6412" s="657" t="s">
        <v>115</v>
      </c>
      <c r="O6412" s="646" t="s">
        <v>789</v>
      </c>
    </row>
    <row r="6413" spans="1:15">
      <c r="A6413" s="647">
        <v>6412</v>
      </c>
      <c r="B6413" s="647">
        <v>5100</v>
      </c>
      <c r="C6413" s="646" t="s">
        <v>162</v>
      </c>
      <c r="D6413" s="646">
        <v>255</v>
      </c>
      <c r="F6413" s="654" t="str">
        <f>IF(M6413="R",VLOOKUP(D6413,'Routes and Directions'!$A$2:$D$283,3,FALSE),VLOOKUP(D6413,'Routes and Directions'!$A$2:$D$283,4,FALSE))</f>
        <v>SB</v>
      </c>
      <c r="H6413" s="646">
        <v>7.3</v>
      </c>
      <c r="I6413" s="646">
        <v>8.8030000000000008</v>
      </c>
      <c r="K6413" s="646">
        <v>7.2859999999999996</v>
      </c>
      <c r="L6413" s="646">
        <v>8.7889999999999997</v>
      </c>
      <c r="M6413" s="646" t="s">
        <v>121</v>
      </c>
      <c r="N6413" s="657" t="s">
        <v>123</v>
      </c>
      <c r="O6413" s="646" t="s">
        <v>789</v>
      </c>
    </row>
    <row r="6414" spans="1:15">
      <c r="A6414" s="647">
        <v>6413</v>
      </c>
      <c r="B6414" s="647">
        <v>100</v>
      </c>
      <c r="C6414" s="646" t="s">
        <v>206</v>
      </c>
      <c r="D6414" s="646">
        <v>259</v>
      </c>
      <c r="F6414" s="654" t="str">
        <f>IF(M6414="R",VLOOKUP(D6414,'Routes and Directions'!$A$2:$D$283,3,FALSE),VLOOKUP(D6414,'Routes and Directions'!$A$2:$D$283,4,FALSE))</f>
        <v>NB</v>
      </c>
      <c r="G6414" s="646" t="s">
        <v>121</v>
      </c>
      <c r="H6414" s="646">
        <v>0</v>
      </c>
      <c r="I6414" s="646">
        <v>0.14699999999999999</v>
      </c>
      <c r="K6414" s="646">
        <v>0</v>
      </c>
      <c r="L6414" s="646">
        <v>0.14699999999999999</v>
      </c>
      <c r="M6414" s="646" t="s">
        <v>118</v>
      </c>
      <c r="N6414" s="657" t="s">
        <v>123</v>
      </c>
      <c r="O6414" s="646" t="s">
        <v>790</v>
      </c>
    </row>
    <row r="6415" spans="1:15">
      <c r="A6415" s="647">
        <v>6414</v>
      </c>
      <c r="B6415" s="647">
        <v>800</v>
      </c>
      <c r="C6415" s="646" t="s">
        <v>206</v>
      </c>
      <c r="D6415" s="646">
        <v>259</v>
      </c>
      <c r="F6415" s="654" t="str">
        <f>IF(M6415="R",VLOOKUP(D6415,'Routes and Directions'!$A$2:$D$283,3,FALSE),VLOOKUP(D6415,'Routes and Directions'!$A$2:$D$283,4,FALSE))</f>
        <v>NB</v>
      </c>
      <c r="G6415" s="646" t="s">
        <v>118</v>
      </c>
      <c r="H6415" s="646">
        <v>0</v>
      </c>
      <c r="I6415" s="646">
        <v>0.497</v>
      </c>
      <c r="K6415" s="646">
        <v>0.14699999999999999</v>
      </c>
      <c r="L6415" s="646">
        <v>0.64400000000000002</v>
      </c>
      <c r="M6415" s="646" t="s">
        <v>118</v>
      </c>
      <c r="N6415" s="657" t="s">
        <v>123</v>
      </c>
      <c r="O6415" s="646" t="s">
        <v>790</v>
      </c>
    </row>
    <row r="6416" spans="1:15">
      <c r="A6416" s="647">
        <v>6415</v>
      </c>
      <c r="B6416" s="647">
        <v>1600</v>
      </c>
      <c r="C6416" s="646" t="s">
        <v>206</v>
      </c>
      <c r="D6416" s="646">
        <v>259</v>
      </c>
      <c r="F6416" s="654" t="str">
        <f>IF(M6416="R",VLOOKUP(D6416,'Routes and Directions'!$A$2:$D$283,3,FALSE),VLOOKUP(D6416,'Routes and Directions'!$A$2:$D$283,4,FALSE))</f>
        <v>NB</v>
      </c>
      <c r="H6416" s="646">
        <v>0.497</v>
      </c>
      <c r="I6416" s="646">
        <v>1.5149999999999999</v>
      </c>
      <c r="K6416" s="646">
        <v>0.64400000000000002</v>
      </c>
      <c r="L6416" s="646">
        <v>1.6619999999999999</v>
      </c>
      <c r="M6416" s="646" t="s">
        <v>118</v>
      </c>
      <c r="N6416" s="657" t="s">
        <v>123</v>
      </c>
      <c r="O6416" s="646" t="s">
        <v>790</v>
      </c>
    </row>
    <row r="6417" spans="1:15">
      <c r="A6417" s="647">
        <v>6416</v>
      </c>
      <c r="B6417" s="647">
        <v>100</v>
      </c>
      <c r="C6417" s="646" t="s">
        <v>206</v>
      </c>
      <c r="D6417" s="646">
        <v>259</v>
      </c>
      <c r="F6417" s="654" t="str">
        <f>IF(M6417="R",VLOOKUP(D6417,'Routes and Directions'!$A$2:$D$283,3,FALSE),VLOOKUP(D6417,'Routes and Directions'!$A$2:$D$283,4,FALSE))</f>
        <v>SB</v>
      </c>
      <c r="G6417" s="646" t="s">
        <v>121</v>
      </c>
      <c r="H6417" s="646">
        <v>0</v>
      </c>
      <c r="I6417" s="646">
        <v>0.14699999999999999</v>
      </c>
      <c r="K6417" s="646">
        <v>0</v>
      </c>
      <c r="L6417" s="646">
        <v>0.14699999999999999</v>
      </c>
      <c r="M6417" s="646" t="s">
        <v>121</v>
      </c>
      <c r="N6417" s="657" t="s">
        <v>123</v>
      </c>
      <c r="O6417" s="646" t="s">
        <v>791</v>
      </c>
    </row>
    <row r="6418" spans="1:15">
      <c r="A6418" s="647">
        <v>6417</v>
      </c>
      <c r="B6418" s="647">
        <v>800</v>
      </c>
      <c r="C6418" s="646" t="s">
        <v>206</v>
      </c>
      <c r="D6418" s="646">
        <v>259</v>
      </c>
      <c r="F6418" s="654" t="str">
        <f>IF(M6418="R",VLOOKUP(D6418,'Routes and Directions'!$A$2:$D$283,3,FALSE),VLOOKUP(D6418,'Routes and Directions'!$A$2:$D$283,4,FALSE))</f>
        <v>SB</v>
      </c>
      <c r="G6418" s="646" t="s">
        <v>118</v>
      </c>
      <c r="H6418" s="646">
        <v>0</v>
      </c>
      <c r="I6418" s="646">
        <v>0.497</v>
      </c>
      <c r="K6418" s="646">
        <v>0.14699999999999999</v>
      </c>
      <c r="L6418" s="646">
        <v>0.64400000000000002</v>
      </c>
      <c r="M6418" s="646" t="s">
        <v>121</v>
      </c>
      <c r="N6418" s="657" t="s">
        <v>123</v>
      </c>
      <c r="O6418" s="646" t="s">
        <v>791</v>
      </c>
    </row>
    <row r="6419" spans="1:15">
      <c r="A6419" s="647">
        <v>6418</v>
      </c>
      <c r="B6419" s="647">
        <v>1600</v>
      </c>
      <c r="C6419" s="646" t="s">
        <v>206</v>
      </c>
      <c r="D6419" s="646">
        <v>259</v>
      </c>
      <c r="F6419" s="654" t="str">
        <f>IF(M6419="R",VLOOKUP(D6419,'Routes and Directions'!$A$2:$D$283,3,FALSE),VLOOKUP(D6419,'Routes and Directions'!$A$2:$D$283,4,FALSE))</f>
        <v>SB</v>
      </c>
      <c r="H6419" s="646">
        <v>0.497</v>
      </c>
      <c r="I6419" s="646">
        <v>1.5149999999999999</v>
      </c>
      <c r="K6419" s="646">
        <v>0.64400000000000002</v>
      </c>
      <c r="L6419" s="646">
        <v>1.6619999999999999</v>
      </c>
      <c r="M6419" s="646" t="s">
        <v>121</v>
      </c>
      <c r="N6419" s="657" t="s">
        <v>123</v>
      </c>
      <c r="O6419" s="646" t="s">
        <v>791</v>
      </c>
    </row>
    <row r="6420" spans="1:15">
      <c r="A6420" s="647">
        <v>6419</v>
      </c>
      <c r="B6420" s="647">
        <v>110</v>
      </c>
      <c r="C6420" s="646" t="s">
        <v>183</v>
      </c>
      <c r="D6420" s="646">
        <v>260</v>
      </c>
      <c r="F6420" s="654" t="str">
        <f>IF(M6420="R",VLOOKUP(D6420,'Routes and Directions'!$A$2:$D$283,3,FALSE),VLOOKUP(D6420,'Routes and Directions'!$A$2:$D$283,4,FALSE))</f>
        <v>NB</v>
      </c>
      <c r="G6420" s="646" t="s">
        <v>118</v>
      </c>
      <c r="H6420" s="646">
        <v>0.64</v>
      </c>
      <c r="I6420" s="646">
        <v>0.83799999999999997</v>
      </c>
      <c r="K6420" s="646">
        <v>0</v>
      </c>
      <c r="L6420" s="646">
        <v>0.19800000000000001</v>
      </c>
      <c r="M6420" s="646" t="s">
        <v>118</v>
      </c>
      <c r="N6420" s="657" t="s">
        <v>123</v>
      </c>
      <c r="O6420" s="646" t="s">
        <v>792</v>
      </c>
    </row>
    <row r="6421" spans="1:15">
      <c r="A6421" s="647">
        <v>6420</v>
      </c>
      <c r="B6421" s="647">
        <v>810</v>
      </c>
      <c r="C6421" s="646" t="s">
        <v>183</v>
      </c>
      <c r="D6421" s="646">
        <v>260</v>
      </c>
      <c r="F6421" s="654" t="str">
        <f>IF(M6421="R",VLOOKUP(D6421,'Routes and Directions'!$A$2:$D$283,3,FALSE),VLOOKUP(D6421,'Routes and Directions'!$A$2:$D$283,4,FALSE))</f>
        <v>NB</v>
      </c>
      <c r="G6421" s="646" t="s">
        <v>118</v>
      </c>
      <c r="H6421" s="646">
        <v>0.83799999999999997</v>
      </c>
      <c r="I6421" s="646">
        <v>1.9239999999999999</v>
      </c>
      <c r="J6421" s="646" t="s">
        <v>118</v>
      </c>
      <c r="K6421" s="646">
        <v>0.19800000000000001</v>
      </c>
      <c r="L6421" s="646">
        <v>1.284</v>
      </c>
      <c r="M6421" s="646" t="s">
        <v>118</v>
      </c>
      <c r="N6421" s="657" t="s">
        <v>118</v>
      </c>
      <c r="O6421" s="646" t="s">
        <v>792</v>
      </c>
    </row>
    <row r="6422" spans="1:15">
      <c r="A6422" s="647">
        <v>6421</v>
      </c>
      <c r="B6422" s="647">
        <v>110</v>
      </c>
      <c r="C6422" s="646" t="s">
        <v>183</v>
      </c>
      <c r="D6422" s="646">
        <v>260</v>
      </c>
      <c r="F6422" s="654" t="str">
        <f>IF(M6422="R",VLOOKUP(D6422,'Routes and Directions'!$A$2:$D$283,3,FALSE),VLOOKUP(D6422,'Routes and Directions'!$A$2:$D$283,4,FALSE))</f>
        <v>SB</v>
      </c>
      <c r="G6422" s="646" t="s">
        <v>118</v>
      </c>
      <c r="H6422" s="646">
        <v>0.64</v>
      </c>
      <c r="I6422" s="646">
        <v>0.83799999999999997</v>
      </c>
      <c r="K6422" s="646">
        <v>0</v>
      </c>
      <c r="L6422" s="646">
        <v>0.19800000000000001</v>
      </c>
      <c r="M6422" s="646" t="s">
        <v>121</v>
      </c>
      <c r="N6422" s="657" t="s">
        <v>123</v>
      </c>
      <c r="O6422" s="646" t="s">
        <v>793</v>
      </c>
    </row>
    <row r="6423" spans="1:15">
      <c r="A6423" s="647">
        <v>6422</v>
      </c>
      <c r="B6423" s="647">
        <v>1060</v>
      </c>
      <c r="C6423" s="646" t="s">
        <v>183</v>
      </c>
      <c r="D6423" s="646">
        <v>260</v>
      </c>
      <c r="F6423" s="654" t="str">
        <f>IF(M6423="R",VLOOKUP(D6423,'Routes and Directions'!$A$2:$D$283,3,FALSE),VLOOKUP(D6423,'Routes and Directions'!$A$2:$D$283,4,FALSE))</f>
        <v>SB</v>
      </c>
      <c r="G6423" s="646" t="s">
        <v>118</v>
      </c>
      <c r="H6423" s="646">
        <v>0.83799999999999997</v>
      </c>
      <c r="I6423" s="646">
        <v>1.9239999999999999</v>
      </c>
      <c r="J6423" s="646" t="s">
        <v>121</v>
      </c>
      <c r="K6423" s="646">
        <v>0.19800000000000001</v>
      </c>
      <c r="L6423" s="646">
        <v>1.284</v>
      </c>
      <c r="M6423" s="646" t="s">
        <v>121</v>
      </c>
      <c r="N6423" s="657" t="s">
        <v>121</v>
      </c>
      <c r="O6423" s="646" t="s">
        <v>793</v>
      </c>
    </row>
    <row r="6424" spans="1:15">
      <c r="A6424" s="647">
        <v>6423</v>
      </c>
      <c r="B6424" s="647">
        <v>200</v>
      </c>
      <c r="C6424" s="646" t="s">
        <v>221</v>
      </c>
      <c r="D6424" s="646">
        <v>261</v>
      </c>
      <c r="F6424" s="654" t="e">
        <f>IF(M6424="R",VLOOKUP(D6424,'Routes and Directions'!$A$2:$D$283,3,FALSE),VLOOKUP(D6424,'Routes and Directions'!$A$2:$D$283,4,FALSE))</f>
        <v>#N/A</v>
      </c>
      <c r="H6424" s="646">
        <v>0</v>
      </c>
      <c r="I6424" s="646">
        <v>6.2050000000000001</v>
      </c>
      <c r="K6424" s="646">
        <v>0</v>
      </c>
      <c r="L6424" s="646">
        <v>6.2050000000000001</v>
      </c>
      <c r="M6424" s="646" t="s">
        <v>118</v>
      </c>
      <c r="N6424" s="657" t="s">
        <v>123</v>
      </c>
      <c r="O6424" s="646" t="s">
        <v>794</v>
      </c>
    </row>
    <row r="6425" spans="1:15">
      <c r="A6425" s="647">
        <v>6424</v>
      </c>
      <c r="B6425" s="647">
        <v>200</v>
      </c>
      <c r="C6425" s="646" t="s">
        <v>221</v>
      </c>
      <c r="D6425" s="646">
        <v>261</v>
      </c>
      <c r="F6425" s="654" t="e">
        <f>IF(M6425="R",VLOOKUP(D6425,'Routes and Directions'!$A$2:$D$283,3,FALSE),VLOOKUP(D6425,'Routes and Directions'!$A$2:$D$283,4,FALSE))</f>
        <v>#N/A</v>
      </c>
      <c r="H6425" s="646">
        <v>0</v>
      </c>
      <c r="I6425" s="646">
        <v>6.2050000000000001</v>
      </c>
      <c r="K6425" s="646">
        <v>0</v>
      </c>
      <c r="L6425" s="646">
        <v>6.2050000000000001</v>
      </c>
      <c r="M6425" s="646" t="s">
        <v>121</v>
      </c>
      <c r="N6425" s="657" t="s">
        <v>123</v>
      </c>
      <c r="O6425" s="646" t="s">
        <v>795</v>
      </c>
    </row>
    <row r="6426" spans="1:15">
      <c r="A6426" s="647">
        <v>6425</v>
      </c>
      <c r="B6426" s="647">
        <v>100</v>
      </c>
      <c r="C6426" s="646" t="s">
        <v>183</v>
      </c>
      <c r="D6426" s="646">
        <v>262</v>
      </c>
      <c r="F6426" s="654" t="str">
        <f>IF(M6426="R",VLOOKUP(D6426,'Routes and Directions'!$A$2:$D$283,3,FALSE),VLOOKUP(D6426,'Routes and Directions'!$A$2:$D$283,4,FALSE))</f>
        <v>NB</v>
      </c>
      <c r="G6426" s="646" t="s">
        <v>118</v>
      </c>
      <c r="H6426" s="646">
        <v>0</v>
      </c>
      <c r="I6426" s="646">
        <v>1.07</v>
      </c>
      <c r="K6426" s="646">
        <v>0</v>
      </c>
      <c r="L6426" s="646">
        <v>1.07</v>
      </c>
      <c r="M6426" s="646" t="s">
        <v>118</v>
      </c>
      <c r="N6426" s="657" t="s">
        <v>123</v>
      </c>
      <c r="O6426" s="646" t="s">
        <v>796</v>
      </c>
    </row>
    <row r="6427" spans="1:15">
      <c r="A6427" s="647">
        <v>6426</v>
      </c>
      <c r="B6427" s="647">
        <v>100</v>
      </c>
      <c r="C6427" s="646" t="s">
        <v>183</v>
      </c>
      <c r="D6427" s="646">
        <v>262</v>
      </c>
      <c r="F6427" s="654" t="str">
        <f>IF(M6427="R",VLOOKUP(D6427,'Routes and Directions'!$A$2:$D$283,3,FALSE),VLOOKUP(D6427,'Routes and Directions'!$A$2:$D$283,4,FALSE))</f>
        <v>SB</v>
      </c>
      <c r="G6427" s="646" t="s">
        <v>118</v>
      </c>
      <c r="H6427" s="646">
        <v>0</v>
      </c>
      <c r="I6427" s="646">
        <v>1.07</v>
      </c>
      <c r="K6427" s="646">
        <v>0</v>
      </c>
      <c r="L6427" s="646">
        <v>1.07</v>
      </c>
      <c r="M6427" s="646" t="s">
        <v>121</v>
      </c>
      <c r="N6427" s="657" t="s">
        <v>123</v>
      </c>
      <c r="O6427" s="646" t="s">
        <v>797</v>
      </c>
    </row>
    <row r="6428" spans="1:15">
      <c r="A6428" s="647">
        <v>6427</v>
      </c>
      <c r="B6428" s="647">
        <v>900</v>
      </c>
      <c r="C6428" s="646" t="s">
        <v>170</v>
      </c>
      <c r="D6428" s="646">
        <v>263</v>
      </c>
      <c r="F6428" s="654" t="str">
        <f>IF(M6428="R",VLOOKUP(D6428,'Routes and Directions'!$A$2:$D$283,3,FALSE),VLOOKUP(D6428,'Routes and Directions'!$A$2:$D$283,4,FALSE))</f>
        <v>NB</v>
      </c>
      <c r="H6428" s="646">
        <v>49.07</v>
      </c>
      <c r="I6428" s="646">
        <v>57.195</v>
      </c>
      <c r="K6428" s="646">
        <v>0</v>
      </c>
      <c r="L6428" s="646">
        <v>8.125</v>
      </c>
      <c r="M6428" s="646" t="s">
        <v>118</v>
      </c>
      <c r="N6428" s="657" t="s">
        <v>115</v>
      </c>
      <c r="O6428" s="646" t="s">
        <v>798</v>
      </c>
    </row>
    <row r="6429" spans="1:15">
      <c r="A6429" s="647">
        <v>6428</v>
      </c>
      <c r="B6429" s="647">
        <v>900</v>
      </c>
      <c r="C6429" s="646" t="s">
        <v>170</v>
      </c>
      <c r="D6429" s="646">
        <v>263</v>
      </c>
      <c r="F6429" s="654" t="str">
        <f>IF(M6429="R",VLOOKUP(D6429,'Routes and Directions'!$A$2:$D$283,3,FALSE),VLOOKUP(D6429,'Routes and Directions'!$A$2:$D$283,4,FALSE))</f>
        <v>SB</v>
      </c>
      <c r="H6429" s="646">
        <v>49.07</v>
      </c>
      <c r="I6429" s="646">
        <v>57.195</v>
      </c>
      <c r="K6429" s="646">
        <v>0</v>
      </c>
      <c r="L6429" s="646">
        <v>8.125</v>
      </c>
      <c r="M6429" s="646" t="s">
        <v>121</v>
      </c>
      <c r="N6429" s="657" t="s">
        <v>115</v>
      </c>
      <c r="O6429" s="646" t="s">
        <v>799</v>
      </c>
    </row>
    <row r="6430" spans="1:15">
      <c r="A6430" s="647">
        <v>6429</v>
      </c>
      <c r="B6430" s="647">
        <v>110</v>
      </c>
      <c r="C6430" s="646" t="s">
        <v>170</v>
      </c>
      <c r="D6430" s="646">
        <v>265</v>
      </c>
      <c r="F6430" s="654" t="str">
        <f>IF(M6430="R",VLOOKUP(D6430,'Routes and Directions'!$A$2:$D$283,3,FALSE),VLOOKUP(D6430,'Routes and Directions'!$A$2:$D$283,4,FALSE))</f>
        <v>NB</v>
      </c>
      <c r="H6430" s="646">
        <v>19.800999999999998</v>
      </c>
      <c r="I6430" s="646">
        <v>20.327999999999999</v>
      </c>
      <c r="K6430" s="646">
        <v>0</v>
      </c>
      <c r="L6430" s="646">
        <v>0.52700000000000002</v>
      </c>
      <c r="M6430" s="646" t="s">
        <v>118</v>
      </c>
      <c r="N6430" s="657" t="s">
        <v>115</v>
      </c>
      <c r="O6430" s="646" t="s">
        <v>800</v>
      </c>
    </row>
    <row r="6431" spans="1:15">
      <c r="A6431" s="647">
        <v>6430</v>
      </c>
      <c r="B6431" s="647">
        <v>110</v>
      </c>
      <c r="C6431" s="646" t="s">
        <v>170</v>
      </c>
      <c r="D6431" s="646">
        <v>265</v>
      </c>
      <c r="F6431" s="654" t="str">
        <f>IF(M6431="R",VLOOKUP(D6431,'Routes and Directions'!$A$2:$D$283,3,FALSE),VLOOKUP(D6431,'Routes and Directions'!$A$2:$D$283,4,FALSE))</f>
        <v>SB</v>
      </c>
      <c r="H6431" s="646">
        <v>19.800999999999998</v>
      </c>
      <c r="I6431" s="646">
        <v>20.327999999999999</v>
      </c>
      <c r="K6431" s="646">
        <v>0</v>
      </c>
      <c r="L6431" s="646">
        <v>0.52700000000000002</v>
      </c>
      <c r="M6431" s="646" t="s">
        <v>121</v>
      </c>
      <c r="N6431" s="657" t="s">
        <v>115</v>
      </c>
      <c r="O6431" s="646" t="s">
        <v>801</v>
      </c>
    </row>
    <row r="6432" spans="1:15">
      <c r="A6432" s="647">
        <v>6431</v>
      </c>
      <c r="B6432" s="647">
        <v>50</v>
      </c>
      <c r="C6432" s="646" t="s">
        <v>208</v>
      </c>
      <c r="D6432" s="646">
        <v>266</v>
      </c>
      <c r="F6432" s="654" t="str">
        <f>IF(M6432="R",VLOOKUP(D6432,'Routes and Directions'!$A$2:$D$283,3,FALSE),VLOOKUP(D6432,'Routes and Directions'!$A$2:$D$283,4,FALSE))</f>
        <v>NB</v>
      </c>
      <c r="H6432" s="646">
        <v>0</v>
      </c>
      <c r="I6432" s="646">
        <v>11.721</v>
      </c>
      <c r="K6432" s="646">
        <v>0</v>
      </c>
      <c r="L6432" s="646">
        <v>11.721</v>
      </c>
      <c r="M6432" s="646" t="s">
        <v>118</v>
      </c>
      <c r="N6432" s="657" t="s">
        <v>115</v>
      </c>
      <c r="O6432" s="646" t="s">
        <v>802</v>
      </c>
    </row>
    <row r="6433" spans="1:15">
      <c r="A6433" s="647">
        <v>6432</v>
      </c>
      <c r="B6433" s="647">
        <v>50</v>
      </c>
      <c r="C6433" s="646" t="s">
        <v>208</v>
      </c>
      <c r="D6433" s="646">
        <v>266</v>
      </c>
      <c r="F6433" s="654" t="str">
        <f>IF(M6433="R",VLOOKUP(D6433,'Routes and Directions'!$A$2:$D$283,3,FALSE),VLOOKUP(D6433,'Routes and Directions'!$A$2:$D$283,4,FALSE))</f>
        <v>SB</v>
      </c>
      <c r="H6433" s="646">
        <v>0</v>
      </c>
      <c r="I6433" s="646">
        <v>11.721</v>
      </c>
      <c r="K6433" s="646">
        <v>0</v>
      </c>
      <c r="L6433" s="646">
        <v>11.721</v>
      </c>
      <c r="M6433" s="646" t="s">
        <v>121</v>
      </c>
      <c r="N6433" s="657" t="s">
        <v>115</v>
      </c>
      <c r="O6433" s="646" t="s">
        <v>803</v>
      </c>
    </row>
    <row r="6434" spans="1:15">
      <c r="A6434" s="647">
        <v>6433</v>
      </c>
      <c r="B6434" s="647">
        <v>1000</v>
      </c>
      <c r="C6434" s="646" t="s">
        <v>176</v>
      </c>
      <c r="D6434" s="646">
        <v>267</v>
      </c>
      <c r="F6434" s="654" t="str">
        <f>IF(M6434="R",VLOOKUP(D6434,'Routes and Directions'!$A$2:$D$283,3,FALSE),VLOOKUP(D6434,'Routes and Directions'!$A$2:$D$283,4,FALSE))</f>
        <v>EB</v>
      </c>
      <c r="G6434" s="646" t="s">
        <v>119</v>
      </c>
      <c r="H6434" s="646">
        <v>0</v>
      </c>
      <c r="I6434" s="646">
        <v>1.798</v>
      </c>
      <c r="K6434" s="646">
        <v>0</v>
      </c>
      <c r="L6434" s="646">
        <v>1.798</v>
      </c>
      <c r="M6434" s="646" t="s">
        <v>118</v>
      </c>
      <c r="N6434" s="657" t="s">
        <v>115</v>
      </c>
      <c r="O6434" s="646" t="s">
        <v>804</v>
      </c>
    </row>
    <row r="6435" spans="1:15">
      <c r="A6435" s="647">
        <v>6434</v>
      </c>
      <c r="B6435" s="647">
        <v>5000</v>
      </c>
      <c r="C6435" s="646" t="s">
        <v>177</v>
      </c>
      <c r="D6435" s="646">
        <v>267</v>
      </c>
      <c r="F6435" s="654" t="str">
        <f>IF(M6435="R",VLOOKUP(D6435,'Routes and Directions'!$A$2:$D$283,3,FALSE),VLOOKUP(D6435,'Routes and Directions'!$A$2:$D$283,4,FALSE))</f>
        <v>EB</v>
      </c>
      <c r="H6435" s="646">
        <v>0</v>
      </c>
      <c r="I6435" s="646">
        <v>9.8979999999999997</v>
      </c>
      <c r="K6435" s="646">
        <v>1.798</v>
      </c>
      <c r="L6435" s="646">
        <v>11.696</v>
      </c>
      <c r="M6435" s="646" t="s">
        <v>118</v>
      </c>
      <c r="N6435" s="657" t="s">
        <v>115</v>
      </c>
      <c r="O6435" s="646" t="s">
        <v>804</v>
      </c>
    </row>
    <row r="6436" spans="1:15">
      <c r="A6436" s="647">
        <v>6435</v>
      </c>
      <c r="B6436" s="647">
        <v>1000</v>
      </c>
      <c r="C6436" s="646" t="s">
        <v>176</v>
      </c>
      <c r="D6436" s="646">
        <v>267</v>
      </c>
      <c r="F6436" s="654" t="str">
        <f>IF(M6436="R",VLOOKUP(D6436,'Routes and Directions'!$A$2:$D$283,3,FALSE),VLOOKUP(D6436,'Routes and Directions'!$A$2:$D$283,4,FALSE))</f>
        <v>WB</v>
      </c>
      <c r="G6436" s="646" t="s">
        <v>119</v>
      </c>
      <c r="H6436" s="646">
        <v>0</v>
      </c>
      <c r="I6436" s="646">
        <v>1.798</v>
      </c>
      <c r="K6436" s="646">
        <v>0</v>
      </c>
      <c r="L6436" s="646">
        <v>1.798</v>
      </c>
      <c r="M6436" s="646" t="s">
        <v>121</v>
      </c>
      <c r="N6436" s="657" t="s">
        <v>115</v>
      </c>
      <c r="O6436" s="646" t="s">
        <v>805</v>
      </c>
    </row>
    <row r="6437" spans="1:15">
      <c r="A6437" s="647">
        <v>6436</v>
      </c>
      <c r="B6437" s="647">
        <v>5000</v>
      </c>
      <c r="C6437" s="646" t="s">
        <v>177</v>
      </c>
      <c r="D6437" s="646">
        <v>267</v>
      </c>
      <c r="F6437" s="654" t="str">
        <f>IF(M6437="R",VLOOKUP(D6437,'Routes and Directions'!$A$2:$D$283,3,FALSE),VLOOKUP(D6437,'Routes and Directions'!$A$2:$D$283,4,FALSE))</f>
        <v>WB</v>
      </c>
      <c r="H6437" s="646">
        <v>0</v>
      </c>
      <c r="I6437" s="646">
        <v>9.8979999999999997</v>
      </c>
      <c r="K6437" s="646">
        <v>1.798</v>
      </c>
      <c r="L6437" s="646">
        <v>11.696</v>
      </c>
      <c r="M6437" s="646" t="s">
        <v>121</v>
      </c>
      <c r="N6437" s="657" t="s">
        <v>115</v>
      </c>
      <c r="O6437" s="646" t="s">
        <v>805</v>
      </c>
    </row>
    <row r="6438" spans="1:15">
      <c r="A6438" s="647">
        <v>6437</v>
      </c>
      <c r="B6438" s="647">
        <v>100</v>
      </c>
      <c r="C6438" s="646" t="s">
        <v>199</v>
      </c>
      <c r="D6438" s="646">
        <v>269</v>
      </c>
      <c r="F6438" s="654" t="str">
        <f>IF(M6438="R",VLOOKUP(D6438,'Routes and Directions'!$A$2:$D$283,3,FALSE),VLOOKUP(D6438,'Routes and Directions'!$A$2:$D$283,4,FALSE))</f>
        <v>NB</v>
      </c>
      <c r="H6438" s="646">
        <v>0</v>
      </c>
      <c r="I6438" s="646">
        <v>0.96699999999999997</v>
      </c>
      <c r="K6438" s="646">
        <v>0</v>
      </c>
      <c r="L6438" s="646">
        <v>0.96699999999999997</v>
      </c>
      <c r="M6438" s="646" t="s">
        <v>118</v>
      </c>
      <c r="N6438" s="657" t="s">
        <v>123</v>
      </c>
      <c r="O6438" s="646" t="s">
        <v>806</v>
      </c>
    </row>
    <row r="6439" spans="1:15">
      <c r="A6439" s="647">
        <v>6438</v>
      </c>
      <c r="B6439" s="647">
        <v>100</v>
      </c>
      <c r="C6439" s="646" t="s">
        <v>199</v>
      </c>
      <c r="D6439" s="646">
        <v>269</v>
      </c>
      <c r="F6439" s="654" t="str">
        <f>IF(M6439="R",VLOOKUP(D6439,'Routes and Directions'!$A$2:$D$283,3,FALSE),VLOOKUP(D6439,'Routes and Directions'!$A$2:$D$283,4,FALSE))</f>
        <v>NB</v>
      </c>
      <c r="H6439" s="646">
        <v>0.96699999999999997</v>
      </c>
      <c r="I6439" s="646">
        <v>5.6150000000000002</v>
      </c>
      <c r="K6439" s="646">
        <v>0.96699999999999997</v>
      </c>
      <c r="L6439" s="646">
        <v>5.6150000000000002</v>
      </c>
      <c r="M6439" s="646" t="s">
        <v>118</v>
      </c>
      <c r="N6439" s="657" t="s">
        <v>115</v>
      </c>
      <c r="O6439" s="646" t="s">
        <v>806</v>
      </c>
    </row>
    <row r="6440" spans="1:15">
      <c r="A6440" s="647">
        <v>6439</v>
      </c>
      <c r="B6440" s="647">
        <v>10000</v>
      </c>
      <c r="C6440" s="646" t="s">
        <v>197</v>
      </c>
      <c r="D6440" s="646">
        <v>269</v>
      </c>
      <c r="F6440" s="654" t="str">
        <f>IF(M6440="R",VLOOKUP(D6440,'Routes and Directions'!$A$2:$D$283,3,FALSE),VLOOKUP(D6440,'Routes and Directions'!$A$2:$D$283,4,FALSE))</f>
        <v>NB</v>
      </c>
      <c r="H6440" s="646">
        <v>0</v>
      </c>
      <c r="I6440" s="646">
        <v>24.763999999999999</v>
      </c>
      <c r="K6440" s="646">
        <v>5.6150000000000002</v>
      </c>
      <c r="L6440" s="646">
        <v>30.379000000000001</v>
      </c>
      <c r="M6440" s="646" t="s">
        <v>118</v>
      </c>
      <c r="N6440" s="657" t="s">
        <v>115</v>
      </c>
      <c r="O6440" s="646" t="s">
        <v>806</v>
      </c>
    </row>
    <row r="6441" spans="1:15">
      <c r="A6441" s="647">
        <v>6440</v>
      </c>
      <c r="B6441" s="647">
        <v>100</v>
      </c>
      <c r="C6441" s="646" t="s">
        <v>199</v>
      </c>
      <c r="D6441" s="646">
        <v>269</v>
      </c>
      <c r="F6441" s="654" t="str">
        <f>IF(M6441="R",VLOOKUP(D6441,'Routes and Directions'!$A$2:$D$283,3,FALSE),VLOOKUP(D6441,'Routes and Directions'!$A$2:$D$283,4,FALSE))</f>
        <v>SB</v>
      </c>
      <c r="H6441" s="646">
        <v>0</v>
      </c>
      <c r="I6441" s="646">
        <v>0.96699999999999997</v>
      </c>
      <c r="K6441" s="646">
        <v>0</v>
      </c>
      <c r="L6441" s="646">
        <v>0.96699999999999997</v>
      </c>
      <c r="M6441" s="646" t="s">
        <v>121</v>
      </c>
      <c r="N6441" s="657" t="s">
        <v>123</v>
      </c>
      <c r="O6441" s="646" t="s">
        <v>807</v>
      </c>
    </row>
    <row r="6442" spans="1:15">
      <c r="A6442" s="647">
        <v>6441</v>
      </c>
      <c r="B6442" s="647">
        <v>100</v>
      </c>
      <c r="C6442" s="646" t="s">
        <v>199</v>
      </c>
      <c r="D6442" s="646">
        <v>269</v>
      </c>
      <c r="F6442" s="654" t="str">
        <f>IF(M6442="R",VLOOKUP(D6442,'Routes and Directions'!$A$2:$D$283,3,FALSE),VLOOKUP(D6442,'Routes and Directions'!$A$2:$D$283,4,FALSE))</f>
        <v>SB</v>
      </c>
      <c r="H6442" s="646">
        <v>0.96699999999999997</v>
      </c>
      <c r="I6442" s="646">
        <v>5.6150000000000002</v>
      </c>
      <c r="K6442" s="646">
        <v>0.96699999999999997</v>
      </c>
      <c r="L6442" s="646">
        <v>5.6150000000000002</v>
      </c>
      <c r="M6442" s="646" t="s">
        <v>121</v>
      </c>
      <c r="N6442" s="657" t="s">
        <v>115</v>
      </c>
      <c r="O6442" s="646" t="s">
        <v>807</v>
      </c>
    </row>
    <row r="6443" spans="1:15">
      <c r="A6443" s="647">
        <v>6442</v>
      </c>
      <c r="B6443" s="647">
        <v>10000</v>
      </c>
      <c r="C6443" s="646" t="s">
        <v>197</v>
      </c>
      <c r="D6443" s="646">
        <v>269</v>
      </c>
      <c r="F6443" s="654" t="str">
        <f>IF(M6443="R",VLOOKUP(D6443,'Routes and Directions'!$A$2:$D$283,3,FALSE),VLOOKUP(D6443,'Routes and Directions'!$A$2:$D$283,4,FALSE))</f>
        <v>SB</v>
      </c>
      <c r="H6443" s="646">
        <v>0</v>
      </c>
      <c r="I6443" s="646">
        <v>24.763999999999999</v>
      </c>
      <c r="K6443" s="646">
        <v>5.6150000000000002</v>
      </c>
      <c r="L6443" s="646">
        <v>30.379000000000001</v>
      </c>
      <c r="M6443" s="646" t="s">
        <v>121</v>
      </c>
      <c r="N6443" s="657" t="s">
        <v>115</v>
      </c>
      <c r="O6443" s="646" t="s">
        <v>807</v>
      </c>
    </row>
    <row r="6444" spans="1:15">
      <c r="A6444" s="647">
        <v>6443</v>
      </c>
      <c r="B6444" s="647">
        <v>110</v>
      </c>
      <c r="C6444" s="646" t="s">
        <v>208</v>
      </c>
      <c r="D6444" s="646">
        <v>270</v>
      </c>
      <c r="F6444" s="654" t="str">
        <f>IF(M6444="R",VLOOKUP(D6444,'Routes and Directions'!$A$2:$D$283,3,FALSE),VLOOKUP(D6444,'Routes and Directions'!$A$2:$D$283,4,FALSE))</f>
        <v>EB</v>
      </c>
      <c r="H6444" s="646">
        <v>0</v>
      </c>
      <c r="I6444" s="646">
        <v>9.8049999999999997</v>
      </c>
      <c r="K6444" s="646">
        <v>0</v>
      </c>
      <c r="L6444" s="646">
        <v>9.8049999999999997</v>
      </c>
      <c r="M6444" s="646" t="s">
        <v>118</v>
      </c>
      <c r="N6444" s="657" t="s">
        <v>115</v>
      </c>
      <c r="O6444" s="646" t="s">
        <v>808</v>
      </c>
    </row>
    <row r="6445" spans="1:15">
      <c r="A6445" s="647">
        <v>6444</v>
      </c>
      <c r="B6445" s="647">
        <v>110</v>
      </c>
      <c r="C6445" s="646" t="s">
        <v>208</v>
      </c>
      <c r="D6445" s="646">
        <v>270</v>
      </c>
      <c r="F6445" s="654" t="str">
        <f>IF(M6445="R",VLOOKUP(D6445,'Routes and Directions'!$A$2:$D$283,3,FALSE),VLOOKUP(D6445,'Routes and Directions'!$A$2:$D$283,4,FALSE))</f>
        <v>WB</v>
      </c>
      <c r="H6445" s="646">
        <v>0</v>
      </c>
      <c r="I6445" s="646">
        <v>9.8049999999999997</v>
      </c>
      <c r="K6445" s="646">
        <v>0</v>
      </c>
      <c r="L6445" s="646">
        <v>9.8049999999999997</v>
      </c>
      <c r="M6445" s="646" t="s">
        <v>121</v>
      </c>
      <c r="N6445" s="657" t="s">
        <v>115</v>
      </c>
      <c r="O6445" s="646" t="s">
        <v>809</v>
      </c>
    </row>
    <row r="6446" spans="1:15">
      <c r="A6446" s="647">
        <v>6445</v>
      </c>
      <c r="B6446" s="647">
        <v>100</v>
      </c>
      <c r="C6446" s="646" t="s">
        <v>164</v>
      </c>
      <c r="D6446" s="646">
        <v>271</v>
      </c>
      <c r="F6446" s="654" t="str">
        <f>IF(M6446="R",VLOOKUP(D6446,'Routes and Directions'!$A$2:$D$283,3,FALSE),VLOOKUP(D6446,'Routes and Directions'!$A$2:$D$283,4,FALSE))</f>
        <v>NB</v>
      </c>
      <c r="H6446" s="646">
        <v>0</v>
      </c>
      <c r="I6446" s="646">
        <v>7.3079999999999998</v>
      </c>
      <c r="K6446" s="646">
        <v>0</v>
      </c>
      <c r="L6446" s="646">
        <v>7.3079999999999998</v>
      </c>
      <c r="M6446" s="646" t="s">
        <v>118</v>
      </c>
      <c r="N6446" s="657" t="s">
        <v>115</v>
      </c>
      <c r="O6446" s="646" t="s">
        <v>810</v>
      </c>
    </row>
    <row r="6447" spans="1:15">
      <c r="A6447" s="647">
        <v>6446</v>
      </c>
      <c r="B6447" s="647">
        <v>7200</v>
      </c>
      <c r="C6447" s="646" t="s">
        <v>164</v>
      </c>
      <c r="D6447" s="646">
        <v>271</v>
      </c>
      <c r="F6447" s="654" t="str">
        <f>IF(M6447="R",VLOOKUP(D6447,'Routes and Directions'!$A$2:$D$283,3,FALSE),VLOOKUP(D6447,'Routes and Directions'!$A$2:$D$283,4,FALSE))</f>
        <v>NB</v>
      </c>
      <c r="H6447" s="646">
        <v>15.497</v>
      </c>
      <c r="I6447" s="646">
        <v>17.047999999999998</v>
      </c>
      <c r="K6447" s="646">
        <v>7.3079999999999998</v>
      </c>
      <c r="L6447" s="646">
        <v>8.859</v>
      </c>
      <c r="M6447" s="646" t="s">
        <v>118</v>
      </c>
      <c r="N6447" s="657" t="s">
        <v>115</v>
      </c>
      <c r="O6447" s="646" t="s">
        <v>810</v>
      </c>
    </row>
    <row r="6448" spans="1:15">
      <c r="A6448" s="647">
        <v>6447</v>
      </c>
      <c r="B6448" s="647">
        <v>7774</v>
      </c>
      <c r="C6448" s="646" t="s">
        <v>164</v>
      </c>
      <c r="D6448" s="646">
        <v>271</v>
      </c>
      <c r="F6448" s="654" t="str">
        <f>IF(M6448="R",VLOOKUP(D6448,'Routes and Directions'!$A$2:$D$283,3,FALSE),VLOOKUP(D6448,'Routes and Directions'!$A$2:$D$283,4,FALSE))</f>
        <v>NB</v>
      </c>
      <c r="G6448" s="646" t="s">
        <v>118</v>
      </c>
      <c r="H6448" s="646">
        <v>17.047999999999998</v>
      </c>
      <c r="I6448" s="646">
        <v>17.228000000000002</v>
      </c>
      <c r="K6448" s="646">
        <v>8.859</v>
      </c>
      <c r="L6448" s="646">
        <v>9.0389999999999997</v>
      </c>
      <c r="M6448" s="646" t="s">
        <v>118</v>
      </c>
      <c r="N6448" s="657" t="s">
        <v>115</v>
      </c>
      <c r="O6448" s="646" t="s">
        <v>810</v>
      </c>
    </row>
    <row r="6449" spans="1:15">
      <c r="A6449" s="647">
        <v>6448</v>
      </c>
      <c r="B6449" s="647">
        <v>7850</v>
      </c>
      <c r="C6449" s="646" t="s">
        <v>164</v>
      </c>
      <c r="D6449" s="646">
        <v>271</v>
      </c>
      <c r="F6449" s="654" t="str">
        <f>IF(M6449="R",VLOOKUP(D6449,'Routes and Directions'!$A$2:$D$283,3,FALSE),VLOOKUP(D6449,'Routes and Directions'!$A$2:$D$283,4,FALSE))</f>
        <v>NB</v>
      </c>
      <c r="H6449" s="646">
        <v>17.228000000000002</v>
      </c>
      <c r="I6449" s="646">
        <v>22.721</v>
      </c>
      <c r="K6449" s="646">
        <v>9.0389999999999997</v>
      </c>
      <c r="L6449" s="646">
        <v>14.532</v>
      </c>
      <c r="M6449" s="646" t="s">
        <v>118</v>
      </c>
      <c r="N6449" s="657" t="s">
        <v>115</v>
      </c>
      <c r="O6449" s="646" t="s">
        <v>810</v>
      </c>
    </row>
    <row r="6450" spans="1:15">
      <c r="A6450" s="647">
        <v>6449</v>
      </c>
      <c r="B6450" s="647">
        <v>10140</v>
      </c>
      <c r="C6450" s="646" t="s">
        <v>162</v>
      </c>
      <c r="D6450" s="646">
        <v>271</v>
      </c>
      <c r="F6450" s="654" t="str">
        <f>IF(M6450="R",VLOOKUP(D6450,'Routes and Directions'!$A$2:$D$283,3,FALSE),VLOOKUP(D6450,'Routes and Directions'!$A$2:$D$283,4,FALSE))</f>
        <v>NB</v>
      </c>
      <c r="H6450" s="646">
        <v>0</v>
      </c>
      <c r="I6450" s="646">
        <v>0.11600000000000001</v>
      </c>
      <c r="K6450" s="646">
        <v>14.532</v>
      </c>
      <c r="L6450" s="646">
        <v>14.648</v>
      </c>
      <c r="M6450" s="646" t="s">
        <v>118</v>
      </c>
      <c r="N6450" s="657" t="s">
        <v>115</v>
      </c>
      <c r="O6450" s="646" t="s">
        <v>810</v>
      </c>
    </row>
    <row r="6451" spans="1:15">
      <c r="A6451" s="647">
        <v>6450</v>
      </c>
      <c r="B6451" s="647">
        <v>10200</v>
      </c>
      <c r="C6451" s="646" t="s">
        <v>162</v>
      </c>
      <c r="D6451" s="646">
        <v>271</v>
      </c>
      <c r="F6451" s="654" t="str">
        <f>IF(M6451="R",VLOOKUP(D6451,'Routes and Directions'!$A$2:$D$283,3,FALSE),VLOOKUP(D6451,'Routes and Directions'!$A$2:$D$283,4,FALSE))</f>
        <v>NB</v>
      </c>
      <c r="G6451" s="646" t="s">
        <v>122</v>
      </c>
      <c r="H6451" s="646">
        <v>0.11600000000000001</v>
      </c>
      <c r="I6451" s="646">
        <v>0.30599999999999999</v>
      </c>
      <c r="K6451" s="646">
        <v>14.648</v>
      </c>
      <c r="L6451" s="646">
        <v>14.837999999999999</v>
      </c>
      <c r="M6451" s="646" t="s">
        <v>118</v>
      </c>
      <c r="N6451" s="657" t="s">
        <v>115</v>
      </c>
      <c r="O6451" s="646" t="s">
        <v>810</v>
      </c>
    </row>
    <row r="6452" spans="1:15">
      <c r="A6452" s="647">
        <v>6451</v>
      </c>
      <c r="B6452" s="647">
        <v>100</v>
      </c>
      <c r="C6452" s="646" t="s">
        <v>164</v>
      </c>
      <c r="D6452" s="646">
        <v>271</v>
      </c>
      <c r="F6452" s="654" t="str">
        <f>IF(M6452="R",VLOOKUP(D6452,'Routes and Directions'!$A$2:$D$283,3,FALSE),VLOOKUP(D6452,'Routes and Directions'!$A$2:$D$283,4,FALSE))</f>
        <v>SB</v>
      </c>
      <c r="H6452" s="646">
        <v>0</v>
      </c>
      <c r="I6452" s="646">
        <v>7.3079999999999998</v>
      </c>
      <c r="K6452" s="646">
        <v>0</v>
      </c>
      <c r="L6452" s="646">
        <v>7.3079999999999998</v>
      </c>
      <c r="M6452" s="646" t="s">
        <v>121</v>
      </c>
      <c r="N6452" s="657" t="s">
        <v>115</v>
      </c>
      <c r="O6452" s="646" t="s">
        <v>811</v>
      </c>
    </row>
    <row r="6453" spans="1:15">
      <c r="A6453" s="647">
        <v>6452</v>
      </c>
      <c r="B6453" s="647">
        <v>7200</v>
      </c>
      <c r="C6453" s="646" t="s">
        <v>164</v>
      </c>
      <c r="D6453" s="646">
        <v>271</v>
      </c>
      <c r="F6453" s="654" t="str">
        <f>IF(M6453="R",VLOOKUP(D6453,'Routes and Directions'!$A$2:$D$283,3,FALSE),VLOOKUP(D6453,'Routes and Directions'!$A$2:$D$283,4,FALSE))</f>
        <v>SB</v>
      </c>
      <c r="H6453" s="646">
        <v>15.497</v>
      </c>
      <c r="I6453" s="646">
        <v>17.047999999999998</v>
      </c>
      <c r="K6453" s="646">
        <v>7.3079999999999998</v>
      </c>
      <c r="L6453" s="646">
        <v>8.859</v>
      </c>
      <c r="M6453" s="646" t="s">
        <v>121</v>
      </c>
      <c r="N6453" s="657" t="s">
        <v>115</v>
      </c>
      <c r="O6453" s="646" t="s">
        <v>811</v>
      </c>
    </row>
    <row r="6454" spans="1:15">
      <c r="A6454" s="647">
        <v>6453</v>
      </c>
      <c r="B6454" s="647">
        <v>7774</v>
      </c>
      <c r="C6454" s="646" t="s">
        <v>164</v>
      </c>
      <c r="D6454" s="646">
        <v>271</v>
      </c>
      <c r="F6454" s="654" t="str">
        <f>IF(M6454="R",VLOOKUP(D6454,'Routes and Directions'!$A$2:$D$283,3,FALSE),VLOOKUP(D6454,'Routes and Directions'!$A$2:$D$283,4,FALSE))</f>
        <v>SB</v>
      </c>
      <c r="G6454" s="646" t="s">
        <v>118</v>
      </c>
      <c r="H6454" s="646">
        <v>17.047999999999998</v>
      </c>
      <c r="I6454" s="646">
        <v>17.228000000000002</v>
      </c>
      <c r="K6454" s="646">
        <v>8.859</v>
      </c>
      <c r="L6454" s="646">
        <v>9.0389999999999997</v>
      </c>
      <c r="M6454" s="646" t="s">
        <v>121</v>
      </c>
      <c r="N6454" s="657" t="s">
        <v>115</v>
      </c>
      <c r="O6454" s="646" t="s">
        <v>811</v>
      </c>
    </row>
    <row r="6455" spans="1:15">
      <c r="A6455" s="647">
        <v>6454</v>
      </c>
      <c r="B6455" s="647">
        <v>7850</v>
      </c>
      <c r="C6455" s="646" t="s">
        <v>164</v>
      </c>
      <c r="D6455" s="646">
        <v>271</v>
      </c>
      <c r="F6455" s="654" t="str">
        <f>IF(M6455="R",VLOOKUP(D6455,'Routes and Directions'!$A$2:$D$283,3,FALSE),VLOOKUP(D6455,'Routes and Directions'!$A$2:$D$283,4,FALSE))</f>
        <v>SB</v>
      </c>
      <c r="H6455" s="646">
        <v>17.228000000000002</v>
      </c>
      <c r="I6455" s="646">
        <v>22.721</v>
      </c>
      <c r="K6455" s="646">
        <v>9.0389999999999997</v>
      </c>
      <c r="L6455" s="646">
        <v>14.532</v>
      </c>
      <c r="M6455" s="646" t="s">
        <v>121</v>
      </c>
      <c r="N6455" s="657" t="s">
        <v>115</v>
      </c>
      <c r="O6455" s="646" t="s">
        <v>811</v>
      </c>
    </row>
    <row r="6456" spans="1:15">
      <c r="A6456" s="647">
        <v>6455</v>
      </c>
      <c r="B6456" s="647">
        <v>10140</v>
      </c>
      <c r="C6456" s="646" t="s">
        <v>162</v>
      </c>
      <c r="D6456" s="646">
        <v>271</v>
      </c>
      <c r="F6456" s="654" t="str">
        <f>IF(M6456="R",VLOOKUP(D6456,'Routes and Directions'!$A$2:$D$283,3,FALSE),VLOOKUP(D6456,'Routes and Directions'!$A$2:$D$283,4,FALSE))</f>
        <v>SB</v>
      </c>
      <c r="H6456" s="646">
        <v>0</v>
      </c>
      <c r="I6456" s="646">
        <v>0.11600000000000001</v>
      </c>
      <c r="K6456" s="646">
        <v>14.532</v>
      </c>
      <c r="L6456" s="646">
        <v>14.648</v>
      </c>
      <c r="M6456" s="646" t="s">
        <v>121</v>
      </c>
      <c r="N6456" s="657" t="s">
        <v>115</v>
      </c>
      <c r="O6456" s="646" t="s">
        <v>811</v>
      </c>
    </row>
    <row r="6457" spans="1:15">
      <c r="A6457" s="647">
        <v>6456</v>
      </c>
      <c r="B6457" s="647">
        <v>10200</v>
      </c>
      <c r="C6457" s="646" t="s">
        <v>162</v>
      </c>
      <c r="D6457" s="646">
        <v>271</v>
      </c>
      <c r="F6457" s="654" t="str">
        <f>IF(M6457="R",VLOOKUP(D6457,'Routes and Directions'!$A$2:$D$283,3,FALSE),VLOOKUP(D6457,'Routes and Directions'!$A$2:$D$283,4,FALSE))</f>
        <v>SB</v>
      </c>
      <c r="G6457" s="646" t="s">
        <v>122</v>
      </c>
      <c r="H6457" s="646">
        <v>0.11600000000000001</v>
      </c>
      <c r="I6457" s="646">
        <v>0.30599999999999999</v>
      </c>
      <c r="K6457" s="646">
        <v>14.648</v>
      </c>
      <c r="L6457" s="646">
        <v>14.837999999999999</v>
      </c>
      <c r="M6457" s="646" t="s">
        <v>121</v>
      </c>
      <c r="N6457" s="657" t="s">
        <v>115</v>
      </c>
      <c r="O6457" s="646" t="s">
        <v>811</v>
      </c>
    </row>
    <row r="6458" spans="1:15">
      <c r="A6458" s="647">
        <v>6457</v>
      </c>
      <c r="B6458" s="647">
        <v>600</v>
      </c>
      <c r="C6458" s="646" t="s">
        <v>169</v>
      </c>
      <c r="D6458" s="646">
        <v>273</v>
      </c>
      <c r="F6458" s="654" t="str">
        <f>IF(M6458="R",VLOOKUP(D6458,'Routes and Directions'!$A$2:$D$283,3,FALSE),VLOOKUP(D6458,'Routes and Directions'!$A$2:$D$283,4,FALSE))</f>
        <v>NB</v>
      </c>
      <c r="H6458" s="646">
        <v>3.8119999999999998</v>
      </c>
      <c r="I6458" s="646">
        <v>15.920999999999999</v>
      </c>
      <c r="K6458" s="646">
        <v>0</v>
      </c>
      <c r="L6458" s="646">
        <v>12.109</v>
      </c>
      <c r="M6458" s="646" t="s">
        <v>118</v>
      </c>
      <c r="N6458" s="657" t="s">
        <v>123</v>
      </c>
      <c r="O6458" s="646" t="s">
        <v>812</v>
      </c>
    </row>
    <row r="6459" spans="1:15">
      <c r="A6459" s="647">
        <v>6458</v>
      </c>
      <c r="B6459" s="647">
        <v>6920</v>
      </c>
      <c r="C6459" s="646" t="s">
        <v>169</v>
      </c>
      <c r="D6459" s="646">
        <v>273</v>
      </c>
      <c r="F6459" s="654" t="str">
        <f>IF(M6459="R",VLOOKUP(D6459,'Routes and Directions'!$A$2:$D$283,3,FALSE),VLOOKUP(D6459,'Routes and Directions'!$A$2:$D$283,4,FALSE))</f>
        <v>NB</v>
      </c>
      <c r="H6459" s="646">
        <v>15.920999999999999</v>
      </c>
      <c r="I6459" s="646">
        <v>16.254999999999999</v>
      </c>
      <c r="J6459" s="646" t="s">
        <v>118</v>
      </c>
      <c r="K6459" s="646">
        <v>12.109</v>
      </c>
      <c r="L6459" s="646">
        <v>12.443</v>
      </c>
      <c r="M6459" s="646" t="s">
        <v>118</v>
      </c>
      <c r="N6459" s="657" t="s">
        <v>118</v>
      </c>
      <c r="O6459" s="646" t="s">
        <v>812</v>
      </c>
    </row>
    <row r="6460" spans="1:15">
      <c r="A6460" s="647">
        <v>6459</v>
      </c>
      <c r="B6460" s="647">
        <v>6996</v>
      </c>
      <c r="C6460" s="646" t="s">
        <v>169</v>
      </c>
      <c r="D6460" s="646">
        <v>273</v>
      </c>
      <c r="F6460" s="654" t="str">
        <f>IF(M6460="R",VLOOKUP(D6460,'Routes and Directions'!$A$2:$D$283,3,FALSE),VLOOKUP(D6460,'Routes and Directions'!$A$2:$D$283,4,FALSE))</f>
        <v>NB</v>
      </c>
      <c r="G6460" s="646" t="s">
        <v>118</v>
      </c>
      <c r="H6460" s="646">
        <v>16.254999999999999</v>
      </c>
      <c r="I6460" s="646">
        <v>16.73</v>
      </c>
      <c r="J6460" s="646" t="s">
        <v>118</v>
      </c>
      <c r="K6460" s="646">
        <v>12.443</v>
      </c>
      <c r="L6460" s="646">
        <v>12.917999999999999</v>
      </c>
      <c r="M6460" s="646" t="s">
        <v>118</v>
      </c>
      <c r="N6460" s="657" t="s">
        <v>118</v>
      </c>
      <c r="O6460" s="646" t="s">
        <v>812</v>
      </c>
    </row>
    <row r="6461" spans="1:15">
      <c r="A6461" s="647">
        <v>6460</v>
      </c>
      <c r="B6461" s="647">
        <v>8900</v>
      </c>
      <c r="C6461" s="646" t="s">
        <v>169</v>
      </c>
      <c r="D6461" s="646">
        <v>273</v>
      </c>
      <c r="F6461" s="654" t="str">
        <f>IF(M6461="R",VLOOKUP(D6461,'Routes and Directions'!$A$2:$D$283,3,FALSE),VLOOKUP(D6461,'Routes and Directions'!$A$2:$D$283,4,FALSE))</f>
        <v>NB</v>
      </c>
      <c r="H6461" s="646">
        <v>16.832999999999998</v>
      </c>
      <c r="I6461" s="646">
        <v>20.033000000000001</v>
      </c>
      <c r="K6461" s="646">
        <v>12.917999999999999</v>
      </c>
      <c r="L6461" s="646">
        <v>16.117999999999999</v>
      </c>
      <c r="M6461" s="646" t="s">
        <v>118</v>
      </c>
      <c r="N6461" s="657" t="s">
        <v>123</v>
      </c>
      <c r="O6461" s="646" t="s">
        <v>812</v>
      </c>
    </row>
    <row r="6462" spans="1:15">
      <c r="A6462" s="647">
        <v>6461</v>
      </c>
      <c r="B6462" s="647">
        <v>600</v>
      </c>
      <c r="C6462" s="646" t="s">
        <v>169</v>
      </c>
      <c r="D6462" s="646">
        <v>273</v>
      </c>
      <c r="F6462" s="654" t="str">
        <f>IF(M6462="R",VLOOKUP(D6462,'Routes and Directions'!$A$2:$D$283,3,FALSE),VLOOKUP(D6462,'Routes and Directions'!$A$2:$D$283,4,FALSE))</f>
        <v>SB</v>
      </c>
      <c r="H6462" s="646">
        <v>3.8119999999999998</v>
      </c>
      <c r="I6462" s="646">
        <v>15.920999999999999</v>
      </c>
      <c r="K6462" s="646">
        <v>0</v>
      </c>
      <c r="L6462" s="646">
        <v>12.109</v>
      </c>
      <c r="M6462" s="646" t="s">
        <v>121</v>
      </c>
      <c r="N6462" s="657" t="s">
        <v>123</v>
      </c>
      <c r="O6462" s="646" t="s">
        <v>813</v>
      </c>
    </row>
    <row r="6463" spans="1:15">
      <c r="A6463" s="647">
        <v>6462</v>
      </c>
      <c r="B6463" s="647">
        <v>7080</v>
      </c>
      <c r="C6463" s="646" t="s">
        <v>169</v>
      </c>
      <c r="D6463" s="646">
        <v>273</v>
      </c>
      <c r="F6463" s="654" t="str">
        <f>IF(M6463="R",VLOOKUP(D6463,'Routes and Directions'!$A$2:$D$283,3,FALSE),VLOOKUP(D6463,'Routes and Directions'!$A$2:$D$283,4,FALSE))</f>
        <v>SB</v>
      </c>
      <c r="H6463" s="646">
        <v>15.920999999999999</v>
      </c>
      <c r="I6463" s="646">
        <v>16.158999999999999</v>
      </c>
      <c r="J6463" s="646" t="s">
        <v>121</v>
      </c>
      <c r="K6463" s="646">
        <v>12.109</v>
      </c>
      <c r="L6463" s="646">
        <v>12.347</v>
      </c>
      <c r="M6463" s="646" t="s">
        <v>121</v>
      </c>
      <c r="N6463" s="657" t="s">
        <v>121</v>
      </c>
      <c r="O6463" s="646" t="s">
        <v>813</v>
      </c>
    </row>
    <row r="6464" spans="1:15">
      <c r="A6464" s="647">
        <v>6463</v>
      </c>
      <c r="B6464" s="647">
        <v>8070</v>
      </c>
      <c r="C6464" s="646" t="s">
        <v>169</v>
      </c>
      <c r="D6464" s="646">
        <v>273</v>
      </c>
      <c r="F6464" s="654" t="str">
        <f>IF(M6464="R",VLOOKUP(D6464,'Routes and Directions'!$A$2:$D$283,3,FALSE),VLOOKUP(D6464,'Routes and Directions'!$A$2:$D$283,4,FALSE))</f>
        <v>SB</v>
      </c>
      <c r="H6464" s="646">
        <v>16.184000000000001</v>
      </c>
      <c r="I6464" s="646">
        <v>16.254999999999999</v>
      </c>
      <c r="J6464" s="646" t="s">
        <v>121</v>
      </c>
      <c r="K6464" s="646">
        <v>12.347</v>
      </c>
      <c r="L6464" s="646">
        <v>12.417999999999999</v>
      </c>
      <c r="M6464" s="646" t="s">
        <v>121</v>
      </c>
      <c r="N6464" s="657" t="s">
        <v>121</v>
      </c>
      <c r="O6464" s="646" t="s">
        <v>813</v>
      </c>
    </row>
    <row r="6465" spans="1:15">
      <c r="A6465" s="647">
        <v>6464</v>
      </c>
      <c r="B6465" s="647">
        <v>8100</v>
      </c>
      <c r="C6465" s="646" t="s">
        <v>169</v>
      </c>
      <c r="D6465" s="646">
        <v>273</v>
      </c>
      <c r="F6465" s="654" t="str">
        <f>IF(M6465="R",VLOOKUP(D6465,'Routes and Directions'!$A$2:$D$283,3,FALSE),VLOOKUP(D6465,'Routes and Directions'!$A$2:$D$283,4,FALSE))</f>
        <v>SB</v>
      </c>
      <c r="G6465" s="646" t="s">
        <v>118</v>
      </c>
      <c r="H6465" s="646">
        <v>16.254999999999999</v>
      </c>
      <c r="I6465" s="646">
        <v>16.800999999999998</v>
      </c>
      <c r="J6465" s="646" t="s">
        <v>121</v>
      </c>
      <c r="K6465" s="646">
        <v>12.417999999999999</v>
      </c>
      <c r="L6465" s="646">
        <v>12.964</v>
      </c>
      <c r="M6465" s="646" t="s">
        <v>121</v>
      </c>
      <c r="N6465" s="657" t="s">
        <v>121</v>
      </c>
      <c r="O6465" s="646" t="s">
        <v>813</v>
      </c>
    </row>
    <row r="6466" spans="1:15">
      <c r="A6466" s="647">
        <v>6465</v>
      </c>
      <c r="B6466" s="647">
        <v>8900</v>
      </c>
      <c r="C6466" s="646" t="s">
        <v>169</v>
      </c>
      <c r="D6466" s="646">
        <v>273</v>
      </c>
      <c r="F6466" s="654" t="str">
        <f>IF(M6466="R",VLOOKUP(D6466,'Routes and Directions'!$A$2:$D$283,3,FALSE),VLOOKUP(D6466,'Routes and Directions'!$A$2:$D$283,4,FALSE))</f>
        <v>SB</v>
      </c>
      <c r="H6466" s="646">
        <v>16.832999999999998</v>
      </c>
      <c r="I6466" s="646">
        <v>20.033000000000001</v>
      </c>
      <c r="K6466" s="646">
        <v>12.964</v>
      </c>
      <c r="L6466" s="646">
        <v>16.164000000000001</v>
      </c>
      <c r="M6466" s="646" t="s">
        <v>121</v>
      </c>
      <c r="N6466" s="657" t="s">
        <v>123</v>
      </c>
      <c r="O6466" s="646" t="s">
        <v>813</v>
      </c>
    </row>
    <row r="6467" spans="1:15">
      <c r="A6467" s="647">
        <v>6466</v>
      </c>
      <c r="B6467" s="647">
        <v>100</v>
      </c>
      <c r="C6467" s="646" t="s">
        <v>181</v>
      </c>
      <c r="D6467" s="646">
        <v>275</v>
      </c>
      <c r="F6467" s="654" t="str">
        <f>IF(M6467="R",VLOOKUP(D6467,'Routes and Directions'!$A$2:$D$283,3,FALSE),VLOOKUP(D6467,'Routes and Directions'!$A$2:$D$283,4,FALSE))</f>
        <v>EB</v>
      </c>
      <c r="H6467" s="659">
        <v>11.7</v>
      </c>
      <c r="I6467" s="659">
        <v>12.04</v>
      </c>
      <c r="K6467" s="646">
        <v>0</v>
      </c>
      <c r="L6467" s="646">
        <v>0.34</v>
      </c>
      <c r="M6467" s="646" t="s">
        <v>118</v>
      </c>
      <c r="N6467" s="657" t="s">
        <v>123</v>
      </c>
      <c r="O6467" s="646" t="s">
        <v>814</v>
      </c>
    </row>
    <row r="6468" spans="1:15">
      <c r="A6468" s="647">
        <v>6467</v>
      </c>
      <c r="B6468" s="647">
        <v>1000</v>
      </c>
      <c r="C6468" s="646" t="s">
        <v>181</v>
      </c>
      <c r="D6468" s="646">
        <v>275</v>
      </c>
      <c r="F6468" s="654" t="str">
        <f>IF(M6468="R",VLOOKUP(D6468,'Routes and Directions'!$A$2:$D$283,3,FALSE),VLOOKUP(D6468,'Routes and Directions'!$A$2:$D$283,4,FALSE))</f>
        <v>EB</v>
      </c>
      <c r="H6468" s="659">
        <v>13.007</v>
      </c>
      <c r="I6468" s="659">
        <v>13.077</v>
      </c>
      <c r="K6468" s="646">
        <v>0.34</v>
      </c>
      <c r="L6468" s="646">
        <v>0.41</v>
      </c>
      <c r="M6468" s="646" t="s">
        <v>118</v>
      </c>
      <c r="N6468" s="657" t="s">
        <v>123</v>
      </c>
      <c r="O6468" s="646" t="s">
        <v>814</v>
      </c>
    </row>
    <row r="6469" spans="1:15">
      <c r="A6469" s="647">
        <v>6468</v>
      </c>
      <c r="B6469" s="647">
        <v>3000</v>
      </c>
      <c r="C6469" s="646" t="s">
        <v>178</v>
      </c>
      <c r="D6469" s="646">
        <v>275</v>
      </c>
      <c r="F6469" s="654" t="str">
        <f>IF(M6469="R",VLOOKUP(D6469,'Routes and Directions'!$A$2:$D$283,3,FALSE),VLOOKUP(D6469,'Routes and Directions'!$A$2:$D$283,4,FALSE))</f>
        <v>EB</v>
      </c>
      <c r="H6469" s="646">
        <v>0</v>
      </c>
      <c r="I6469" s="646">
        <v>7.1999999999999995E-2</v>
      </c>
      <c r="K6469" s="646">
        <v>0.41</v>
      </c>
      <c r="L6469" s="646">
        <v>0.48199999999999998</v>
      </c>
      <c r="M6469" s="646" t="s">
        <v>118</v>
      </c>
      <c r="N6469" s="657" t="s">
        <v>123</v>
      </c>
      <c r="O6469" s="646" t="s">
        <v>814</v>
      </c>
    </row>
    <row r="6470" spans="1:15">
      <c r="A6470" s="647">
        <v>6469</v>
      </c>
      <c r="B6470" s="647">
        <v>3000</v>
      </c>
      <c r="C6470" s="646" t="s">
        <v>178</v>
      </c>
      <c r="D6470" s="646">
        <v>275</v>
      </c>
      <c r="F6470" s="654" t="str">
        <f>IF(M6470="R",VLOOKUP(D6470,'Routes and Directions'!$A$2:$D$283,3,FALSE),VLOOKUP(D6470,'Routes and Directions'!$A$2:$D$283,4,FALSE))</f>
        <v>EB</v>
      </c>
      <c r="H6470" s="646">
        <v>7.1999999999999995E-2</v>
      </c>
      <c r="I6470" s="646">
        <v>0.09</v>
      </c>
      <c r="K6470" s="646">
        <v>0.48199999999999998</v>
      </c>
      <c r="L6470" s="646">
        <v>0.5</v>
      </c>
      <c r="M6470" s="646" t="s">
        <v>118</v>
      </c>
      <c r="N6470" s="657" t="s">
        <v>115</v>
      </c>
      <c r="O6470" s="646" t="s">
        <v>814</v>
      </c>
    </row>
    <row r="6471" spans="1:15">
      <c r="A6471" s="647">
        <v>6470</v>
      </c>
      <c r="B6471" s="647">
        <v>3000</v>
      </c>
      <c r="C6471" s="646" t="s">
        <v>178</v>
      </c>
      <c r="D6471" s="646">
        <v>275</v>
      </c>
      <c r="F6471" s="654" t="str">
        <f>IF(M6471="R",VLOOKUP(D6471,'Routes and Directions'!$A$2:$D$283,3,FALSE),VLOOKUP(D6471,'Routes and Directions'!$A$2:$D$283,4,FALSE))</f>
        <v>EB</v>
      </c>
      <c r="H6471" s="646">
        <v>0.09</v>
      </c>
      <c r="I6471" s="646">
        <v>0.24099999999999999</v>
      </c>
      <c r="K6471" s="646">
        <v>0.5</v>
      </c>
      <c r="L6471" s="646">
        <v>0.65100000000000002</v>
      </c>
      <c r="M6471" s="646" t="s">
        <v>118</v>
      </c>
      <c r="N6471" s="657" t="s">
        <v>123</v>
      </c>
      <c r="O6471" s="646" t="s">
        <v>814</v>
      </c>
    </row>
    <row r="6472" spans="1:15">
      <c r="A6472" s="647">
        <v>6471</v>
      </c>
      <c r="B6472" s="647">
        <v>4000</v>
      </c>
      <c r="C6472" s="646" t="s">
        <v>178</v>
      </c>
      <c r="D6472" s="646">
        <v>275</v>
      </c>
      <c r="F6472" s="654" t="str">
        <f>IF(M6472="R",VLOOKUP(D6472,'Routes and Directions'!$A$2:$D$283,3,FALSE),VLOOKUP(D6472,'Routes and Directions'!$A$2:$D$283,4,FALSE))</f>
        <v>EB</v>
      </c>
      <c r="H6472" s="646">
        <v>0.248</v>
      </c>
      <c r="I6472" s="646">
        <v>0.70399999999999996</v>
      </c>
      <c r="K6472" s="646">
        <v>0.65100000000000002</v>
      </c>
      <c r="L6472" s="646">
        <v>1.107</v>
      </c>
      <c r="M6472" s="646" t="s">
        <v>118</v>
      </c>
      <c r="N6472" s="657" t="s">
        <v>123</v>
      </c>
      <c r="O6472" s="646" t="s">
        <v>814</v>
      </c>
    </row>
    <row r="6473" spans="1:15">
      <c r="A6473" s="647">
        <v>6472</v>
      </c>
      <c r="B6473" s="647">
        <v>100</v>
      </c>
      <c r="C6473" s="646" t="s">
        <v>181</v>
      </c>
      <c r="D6473" s="646">
        <v>275</v>
      </c>
      <c r="F6473" s="654" t="str">
        <f>IF(M6473="R",VLOOKUP(D6473,'Routes and Directions'!$A$2:$D$283,3,FALSE),VLOOKUP(D6473,'Routes and Directions'!$A$2:$D$283,4,FALSE))</f>
        <v>WB</v>
      </c>
      <c r="H6473" s="646">
        <v>11.7</v>
      </c>
      <c r="I6473" s="646">
        <v>12.04</v>
      </c>
      <c r="K6473" s="646">
        <v>0</v>
      </c>
      <c r="L6473" s="646">
        <v>0.34</v>
      </c>
      <c r="M6473" s="646" t="s">
        <v>121</v>
      </c>
      <c r="N6473" s="657" t="s">
        <v>123</v>
      </c>
      <c r="O6473" s="646" t="s">
        <v>815</v>
      </c>
    </row>
    <row r="6474" spans="1:15">
      <c r="A6474" s="647">
        <v>6473</v>
      </c>
      <c r="B6474" s="647">
        <v>1000</v>
      </c>
      <c r="C6474" s="646" t="s">
        <v>181</v>
      </c>
      <c r="D6474" s="646">
        <v>275</v>
      </c>
      <c r="F6474" s="654" t="str">
        <f>IF(M6474="R",VLOOKUP(D6474,'Routes and Directions'!$A$2:$D$283,3,FALSE),VLOOKUP(D6474,'Routes and Directions'!$A$2:$D$283,4,FALSE))</f>
        <v>WB</v>
      </c>
      <c r="H6474" s="646">
        <v>13.007</v>
      </c>
      <c r="I6474" s="646">
        <v>13.077</v>
      </c>
      <c r="K6474" s="646">
        <v>0.34</v>
      </c>
      <c r="L6474" s="646">
        <v>0.41</v>
      </c>
      <c r="M6474" s="646" t="s">
        <v>121</v>
      </c>
      <c r="N6474" s="657" t="s">
        <v>123</v>
      </c>
      <c r="O6474" s="646" t="s">
        <v>815</v>
      </c>
    </row>
    <row r="6475" spans="1:15">
      <c r="A6475" s="647">
        <v>6474</v>
      </c>
      <c r="B6475" s="647">
        <v>3000</v>
      </c>
      <c r="C6475" s="646" t="s">
        <v>178</v>
      </c>
      <c r="D6475" s="646">
        <v>275</v>
      </c>
      <c r="F6475" s="654" t="str">
        <f>IF(M6475="R",VLOOKUP(D6475,'Routes and Directions'!$A$2:$D$283,3,FALSE),VLOOKUP(D6475,'Routes and Directions'!$A$2:$D$283,4,FALSE))</f>
        <v>WB</v>
      </c>
      <c r="H6475" s="646">
        <v>0</v>
      </c>
      <c r="I6475" s="646">
        <v>7.1999999999999995E-2</v>
      </c>
      <c r="K6475" s="646">
        <v>0.41</v>
      </c>
      <c r="L6475" s="646">
        <v>0.48199999999999998</v>
      </c>
      <c r="M6475" s="646" t="s">
        <v>121</v>
      </c>
      <c r="N6475" s="657" t="s">
        <v>123</v>
      </c>
      <c r="O6475" s="646" t="s">
        <v>815</v>
      </c>
    </row>
    <row r="6476" spans="1:15">
      <c r="A6476" s="647">
        <v>6475</v>
      </c>
      <c r="B6476" s="647">
        <v>3000</v>
      </c>
      <c r="C6476" s="646" t="s">
        <v>178</v>
      </c>
      <c r="D6476" s="646">
        <v>275</v>
      </c>
      <c r="F6476" s="654" t="str">
        <f>IF(M6476="R",VLOOKUP(D6476,'Routes and Directions'!$A$2:$D$283,3,FALSE),VLOOKUP(D6476,'Routes and Directions'!$A$2:$D$283,4,FALSE))</f>
        <v>WB</v>
      </c>
      <c r="H6476" s="646">
        <v>7.1999999999999995E-2</v>
      </c>
      <c r="I6476" s="646">
        <v>0.09</v>
      </c>
      <c r="K6476" s="646">
        <v>0.48199999999999998</v>
      </c>
      <c r="L6476" s="646">
        <v>0.5</v>
      </c>
      <c r="M6476" s="646" t="s">
        <v>121</v>
      </c>
      <c r="N6476" s="657" t="s">
        <v>115</v>
      </c>
      <c r="O6476" s="646" t="s">
        <v>815</v>
      </c>
    </row>
    <row r="6477" spans="1:15">
      <c r="A6477" s="647">
        <v>6476</v>
      </c>
      <c r="B6477" s="647">
        <v>3000</v>
      </c>
      <c r="C6477" s="646" t="s">
        <v>178</v>
      </c>
      <c r="D6477" s="646">
        <v>275</v>
      </c>
      <c r="F6477" s="654" t="str">
        <f>IF(M6477="R",VLOOKUP(D6477,'Routes and Directions'!$A$2:$D$283,3,FALSE),VLOOKUP(D6477,'Routes and Directions'!$A$2:$D$283,4,FALSE))</f>
        <v>WB</v>
      </c>
      <c r="H6477" s="646">
        <v>0.09</v>
      </c>
      <c r="I6477" s="646">
        <v>0.24099999999999999</v>
      </c>
      <c r="K6477" s="646">
        <v>0.5</v>
      </c>
      <c r="L6477" s="646">
        <v>0.65100000000000002</v>
      </c>
      <c r="M6477" s="646" t="s">
        <v>121</v>
      </c>
      <c r="N6477" s="657" t="s">
        <v>123</v>
      </c>
      <c r="O6477" s="646" t="s">
        <v>815</v>
      </c>
    </row>
    <row r="6478" spans="1:15">
      <c r="A6478" s="647">
        <v>6477</v>
      </c>
      <c r="B6478" s="647">
        <v>4000</v>
      </c>
      <c r="C6478" s="646" t="s">
        <v>178</v>
      </c>
      <c r="D6478" s="646">
        <v>275</v>
      </c>
      <c r="F6478" s="654" t="str">
        <f>IF(M6478="R",VLOOKUP(D6478,'Routes and Directions'!$A$2:$D$283,3,FALSE),VLOOKUP(D6478,'Routes and Directions'!$A$2:$D$283,4,FALSE))</f>
        <v>WB</v>
      </c>
      <c r="H6478" s="646">
        <v>0.248</v>
      </c>
      <c r="I6478" s="646">
        <v>0.70399999999999996</v>
      </c>
      <c r="K6478" s="646">
        <v>0.65100000000000002</v>
      </c>
      <c r="L6478" s="646">
        <v>1.107</v>
      </c>
      <c r="M6478" s="646" t="s">
        <v>121</v>
      </c>
      <c r="N6478" s="657" t="s">
        <v>123</v>
      </c>
      <c r="O6478" s="646" t="s">
        <v>815</v>
      </c>
    </row>
    <row r="6479" spans="1:15">
      <c r="A6479" s="647">
        <v>6478</v>
      </c>
      <c r="B6479" s="647">
        <v>50</v>
      </c>
      <c r="C6479" s="646" t="s">
        <v>188</v>
      </c>
      <c r="D6479" s="646">
        <v>280</v>
      </c>
      <c r="F6479" s="654" t="str">
        <f>IF(M6479="R",VLOOKUP(D6479,'Routes and Directions'!$A$2:$D$283,3,FALSE),VLOOKUP(D6479,'Routes and Directions'!$A$2:$D$283,4,FALSE))</f>
        <v>NB</v>
      </c>
      <c r="G6479" s="646" t="s">
        <v>118</v>
      </c>
      <c r="H6479" s="646">
        <v>0</v>
      </c>
      <c r="I6479" s="646">
        <v>4.5720000000000001</v>
      </c>
      <c r="K6479" s="646">
        <v>0</v>
      </c>
      <c r="L6479" s="646">
        <v>4.5720000000000001</v>
      </c>
      <c r="M6479" s="646" t="s">
        <v>118</v>
      </c>
      <c r="N6479" s="657" t="s">
        <v>123</v>
      </c>
      <c r="O6479" s="646" t="s">
        <v>816</v>
      </c>
    </row>
    <row r="6480" spans="1:15">
      <c r="A6480" s="647">
        <v>6479</v>
      </c>
      <c r="B6480" s="647">
        <v>2060</v>
      </c>
      <c r="C6480" s="646" t="s">
        <v>188</v>
      </c>
      <c r="D6480" s="646">
        <v>280</v>
      </c>
      <c r="F6480" s="654" t="str">
        <f>IF(M6480="R",VLOOKUP(D6480,'Routes and Directions'!$A$2:$D$283,3,FALSE),VLOOKUP(D6480,'Routes and Directions'!$A$2:$D$283,4,FALSE))</f>
        <v>NB</v>
      </c>
      <c r="G6480" s="646" t="s">
        <v>121</v>
      </c>
      <c r="H6480" s="646">
        <v>4.5720000000000001</v>
      </c>
      <c r="I6480" s="646">
        <v>5.9539999999999997</v>
      </c>
      <c r="K6480" s="646">
        <v>4.5720000000000001</v>
      </c>
      <c r="L6480" s="646">
        <v>5.9539999999999997</v>
      </c>
      <c r="M6480" s="646" t="s">
        <v>118</v>
      </c>
      <c r="N6480" s="657" t="s">
        <v>123</v>
      </c>
      <c r="O6480" s="646" t="s">
        <v>816</v>
      </c>
    </row>
    <row r="6481" spans="1:15">
      <c r="A6481" s="647">
        <v>6480</v>
      </c>
      <c r="B6481" s="647">
        <v>2900</v>
      </c>
      <c r="C6481" s="646" t="s">
        <v>188</v>
      </c>
      <c r="D6481" s="646">
        <v>280</v>
      </c>
      <c r="F6481" s="654" t="str">
        <f>IF(M6481="R",VLOOKUP(D6481,'Routes and Directions'!$A$2:$D$283,3,FALSE),VLOOKUP(D6481,'Routes and Directions'!$A$2:$D$283,4,FALSE))</f>
        <v>NB</v>
      </c>
      <c r="H6481" s="646">
        <v>4.5720000000000001</v>
      </c>
      <c r="I6481" s="646">
        <v>20.625</v>
      </c>
      <c r="K6481" s="646">
        <v>5.9539999999999997</v>
      </c>
      <c r="L6481" s="646">
        <v>22.007000000000001</v>
      </c>
      <c r="M6481" s="646" t="s">
        <v>118</v>
      </c>
      <c r="N6481" s="657" t="s">
        <v>123</v>
      </c>
      <c r="O6481" s="646" t="s">
        <v>816</v>
      </c>
    </row>
    <row r="6482" spans="1:15">
      <c r="A6482" s="647">
        <v>6481</v>
      </c>
      <c r="B6482" s="647">
        <v>15000</v>
      </c>
      <c r="C6482" s="646" t="s">
        <v>190</v>
      </c>
      <c r="D6482" s="646">
        <v>280</v>
      </c>
      <c r="F6482" s="654" t="str">
        <f>IF(M6482="R",VLOOKUP(D6482,'Routes and Directions'!$A$2:$D$283,3,FALSE),VLOOKUP(D6482,'Routes and Directions'!$A$2:$D$283,4,FALSE))</f>
        <v>NB</v>
      </c>
      <c r="G6482" s="646" t="s">
        <v>118</v>
      </c>
      <c r="H6482" s="646">
        <v>0</v>
      </c>
      <c r="I6482" s="646">
        <v>7.0830000000000002</v>
      </c>
      <c r="K6482" s="646">
        <v>22.007000000000001</v>
      </c>
      <c r="L6482" s="646">
        <v>29.09</v>
      </c>
      <c r="M6482" s="646" t="s">
        <v>118</v>
      </c>
      <c r="N6482" s="657" t="s">
        <v>123</v>
      </c>
      <c r="O6482" s="646" t="s">
        <v>816</v>
      </c>
    </row>
    <row r="6483" spans="1:15">
      <c r="A6483" s="647">
        <v>6482</v>
      </c>
      <c r="B6483" s="647">
        <v>19980</v>
      </c>
      <c r="C6483" s="646" t="s">
        <v>190</v>
      </c>
      <c r="D6483" s="646">
        <v>280</v>
      </c>
      <c r="F6483" s="654" t="str">
        <f>IF(M6483="R",VLOOKUP(D6483,'Routes and Directions'!$A$2:$D$283,3,FALSE),VLOOKUP(D6483,'Routes and Directions'!$A$2:$D$283,4,FALSE))</f>
        <v>NB</v>
      </c>
      <c r="H6483" s="646">
        <v>6.5439999999999996</v>
      </c>
      <c r="I6483" s="646">
        <v>12.22</v>
      </c>
      <c r="K6483" s="646">
        <v>29.09</v>
      </c>
      <c r="L6483" s="646">
        <v>34.765999999999998</v>
      </c>
      <c r="M6483" s="646" t="s">
        <v>118</v>
      </c>
      <c r="N6483" s="657" t="s">
        <v>123</v>
      </c>
      <c r="O6483" s="646" t="s">
        <v>816</v>
      </c>
    </row>
    <row r="6484" spans="1:15">
      <c r="A6484" s="647">
        <v>6483</v>
      </c>
      <c r="B6484" s="647">
        <v>20400</v>
      </c>
      <c r="C6484" s="646" t="s">
        <v>190</v>
      </c>
      <c r="D6484" s="646">
        <v>280</v>
      </c>
      <c r="F6484" s="654" t="str">
        <f>IF(M6484="R",VLOOKUP(D6484,'Routes and Directions'!$A$2:$D$283,3,FALSE),VLOOKUP(D6484,'Routes and Directions'!$A$2:$D$283,4,FALSE))</f>
        <v>NB</v>
      </c>
      <c r="G6484" s="646" t="s">
        <v>118</v>
      </c>
      <c r="H6484" s="646">
        <v>12.22</v>
      </c>
      <c r="I6484" s="646">
        <v>21.065999999999999</v>
      </c>
      <c r="K6484" s="646">
        <v>34.765999999999998</v>
      </c>
      <c r="L6484" s="646">
        <v>43.612000000000002</v>
      </c>
      <c r="M6484" s="646" t="s">
        <v>118</v>
      </c>
      <c r="N6484" s="657" t="s">
        <v>123</v>
      </c>
      <c r="O6484" s="646" t="s">
        <v>816</v>
      </c>
    </row>
    <row r="6485" spans="1:15">
      <c r="A6485" s="647">
        <v>6484</v>
      </c>
      <c r="B6485" s="647">
        <v>25820</v>
      </c>
      <c r="C6485" s="646" t="s">
        <v>190</v>
      </c>
      <c r="D6485" s="646">
        <v>280</v>
      </c>
      <c r="F6485" s="654" t="str">
        <f>IF(M6485="R",VLOOKUP(D6485,'Routes and Directions'!$A$2:$D$283,3,FALSE),VLOOKUP(D6485,'Routes and Directions'!$A$2:$D$283,4,FALSE))</f>
        <v>NB</v>
      </c>
      <c r="G6485" s="646" t="s">
        <v>118</v>
      </c>
      <c r="H6485" s="646">
        <v>21.068000000000001</v>
      </c>
      <c r="I6485" s="646">
        <v>22.395</v>
      </c>
      <c r="K6485" s="646">
        <v>43.612000000000002</v>
      </c>
      <c r="L6485" s="646">
        <v>44.939</v>
      </c>
      <c r="M6485" s="646" t="s">
        <v>118</v>
      </c>
      <c r="N6485" s="657" t="s">
        <v>123</v>
      </c>
      <c r="O6485" s="646" t="s">
        <v>816</v>
      </c>
    </row>
    <row r="6486" spans="1:15">
      <c r="A6486" s="647">
        <v>6485</v>
      </c>
      <c r="B6486" s="647">
        <v>26580</v>
      </c>
      <c r="C6486" s="646" t="s">
        <v>190</v>
      </c>
      <c r="D6486" s="646">
        <v>280</v>
      </c>
      <c r="F6486" s="654" t="str">
        <f>IF(M6486="R",VLOOKUP(D6486,'Routes and Directions'!$A$2:$D$283,3,FALSE),VLOOKUP(D6486,'Routes and Directions'!$A$2:$D$283,4,FALSE))</f>
        <v>NB</v>
      </c>
      <c r="G6486" s="646" t="s">
        <v>118</v>
      </c>
      <c r="H6486" s="646">
        <v>22.399000000000001</v>
      </c>
      <c r="I6486" s="646">
        <v>26.876999999999999</v>
      </c>
      <c r="K6486" s="646">
        <v>44.939</v>
      </c>
      <c r="L6486" s="646">
        <v>49.417000000000002</v>
      </c>
      <c r="M6486" s="646" t="s">
        <v>118</v>
      </c>
      <c r="N6486" s="657" t="s">
        <v>123</v>
      </c>
      <c r="O6486" s="646" t="s">
        <v>816</v>
      </c>
    </row>
    <row r="6487" spans="1:15">
      <c r="A6487" s="647">
        <v>6486</v>
      </c>
      <c r="B6487" s="647">
        <v>30110</v>
      </c>
      <c r="C6487" s="646" t="s">
        <v>190</v>
      </c>
      <c r="D6487" s="646">
        <v>280</v>
      </c>
      <c r="F6487" s="654" t="str">
        <f>IF(M6487="R",VLOOKUP(D6487,'Routes and Directions'!$A$2:$D$283,3,FALSE),VLOOKUP(D6487,'Routes and Directions'!$A$2:$D$283,4,FALSE))</f>
        <v>NB</v>
      </c>
      <c r="G6487" s="646" t="s">
        <v>119</v>
      </c>
      <c r="H6487" s="646">
        <v>26.876999999999999</v>
      </c>
      <c r="I6487" s="646">
        <v>27.420999999999999</v>
      </c>
      <c r="J6487" s="646" t="s">
        <v>118</v>
      </c>
      <c r="K6487" s="646">
        <v>49.417000000000002</v>
      </c>
      <c r="L6487" s="646">
        <v>49.960999999999999</v>
      </c>
      <c r="M6487" s="646" t="s">
        <v>118</v>
      </c>
      <c r="N6487" s="657" t="s">
        <v>118</v>
      </c>
      <c r="O6487" s="646" t="s">
        <v>816</v>
      </c>
    </row>
    <row r="6488" spans="1:15">
      <c r="A6488" s="647">
        <v>6487</v>
      </c>
      <c r="B6488" s="647">
        <v>32000</v>
      </c>
      <c r="C6488" s="646" t="s">
        <v>187</v>
      </c>
      <c r="D6488" s="646">
        <v>280</v>
      </c>
      <c r="F6488" s="654" t="str">
        <f>IF(M6488="R",VLOOKUP(D6488,'Routes and Directions'!$A$2:$D$283,3,FALSE),VLOOKUP(D6488,'Routes and Directions'!$A$2:$D$283,4,FALSE))</f>
        <v>NB</v>
      </c>
      <c r="G6488" s="646" t="s">
        <v>118</v>
      </c>
      <c r="H6488" s="646">
        <v>0</v>
      </c>
      <c r="I6488" s="646">
        <v>4.0090000000000003</v>
      </c>
      <c r="K6488" s="646">
        <v>49.960999999999999</v>
      </c>
      <c r="L6488" s="646">
        <v>53.97</v>
      </c>
      <c r="M6488" s="646" t="s">
        <v>118</v>
      </c>
      <c r="N6488" s="657" t="s">
        <v>123</v>
      </c>
      <c r="O6488" s="646" t="s">
        <v>816</v>
      </c>
    </row>
    <row r="6489" spans="1:15">
      <c r="A6489" s="647">
        <v>6488</v>
      </c>
      <c r="B6489" s="647">
        <v>36610</v>
      </c>
      <c r="C6489" s="646" t="s">
        <v>187</v>
      </c>
      <c r="D6489" s="646">
        <v>280</v>
      </c>
      <c r="F6489" s="654" t="str">
        <f>IF(M6489="R",VLOOKUP(D6489,'Routes and Directions'!$A$2:$D$283,3,FALSE),VLOOKUP(D6489,'Routes and Directions'!$A$2:$D$283,4,FALSE))</f>
        <v>NB</v>
      </c>
      <c r="G6489" s="646" t="s">
        <v>118</v>
      </c>
      <c r="H6489" s="646">
        <v>4.0090000000000003</v>
      </c>
      <c r="I6489" s="646">
        <v>5.9509999999999996</v>
      </c>
      <c r="J6489" s="646" t="s">
        <v>118</v>
      </c>
      <c r="K6489" s="646">
        <v>53.97</v>
      </c>
      <c r="L6489" s="646">
        <v>55.911999999999999</v>
      </c>
      <c r="M6489" s="646" t="s">
        <v>118</v>
      </c>
      <c r="N6489" s="657" t="s">
        <v>118</v>
      </c>
      <c r="O6489" s="646" t="s">
        <v>816</v>
      </c>
    </row>
    <row r="6490" spans="1:15">
      <c r="A6490" s="647">
        <v>6489</v>
      </c>
      <c r="B6490" s="647">
        <v>38110</v>
      </c>
      <c r="C6490" s="646" t="s">
        <v>187</v>
      </c>
      <c r="D6490" s="646">
        <v>280</v>
      </c>
      <c r="F6490" s="654" t="str">
        <f>IF(M6490="R",VLOOKUP(D6490,'Routes and Directions'!$A$2:$D$283,3,FALSE),VLOOKUP(D6490,'Routes and Directions'!$A$2:$D$283,4,FALSE))</f>
        <v>NB</v>
      </c>
      <c r="G6490" s="646" t="s">
        <v>118</v>
      </c>
      <c r="H6490" s="646">
        <v>5.9509999999999996</v>
      </c>
      <c r="I6490" s="646">
        <v>6.9960000000000004</v>
      </c>
      <c r="K6490" s="646">
        <v>55.911999999999999</v>
      </c>
      <c r="L6490" s="646">
        <v>56.957000000000001</v>
      </c>
      <c r="M6490" s="646" t="s">
        <v>118</v>
      </c>
      <c r="N6490" s="657" t="s">
        <v>123</v>
      </c>
      <c r="O6490" s="646" t="s">
        <v>816</v>
      </c>
    </row>
    <row r="6491" spans="1:15">
      <c r="A6491" s="647">
        <v>6490</v>
      </c>
      <c r="B6491" s="647">
        <v>38720</v>
      </c>
      <c r="C6491" s="646" t="s">
        <v>187</v>
      </c>
      <c r="D6491" s="646">
        <v>280</v>
      </c>
      <c r="F6491" s="654" t="str">
        <f>IF(M6491="R",VLOOKUP(D6491,'Routes and Directions'!$A$2:$D$283,3,FALSE),VLOOKUP(D6491,'Routes and Directions'!$A$2:$D$283,4,FALSE))</f>
        <v>NB</v>
      </c>
      <c r="G6491" s="646" t="s">
        <v>122</v>
      </c>
      <c r="H6491" s="646">
        <v>6.9960000000000004</v>
      </c>
      <c r="I6491" s="646">
        <v>7.5430000000000001</v>
      </c>
      <c r="K6491" s="646">
        <v>56.957000000000001</v>
      </c>
      <c r="L6491" s="646">
        <v>57.503999999999998</v>
      </c>
      <c r="M6491" s="646" t="s">
        <v>118</v>
      </c>
      <c r="N6491" s="657" t="s">
        <v>123</v>
      </c>
      <c r="O6491" s="646" t="s">
        <v>816</v>
      </c>
    </row>
    <row r="6492" spans="1:15">
      <c r="A6492" s="647">
        <v>6491</v>
      </c>
      <c r="B6492" s="647">
        <v>50</v>
      </c>
      <c r="C6492" s="646" t="s">
        <v>188</v>
      </c>
      <c r="D6492" s="646">
        <v>280</v>
      </c>
      <c r="F6492" s="654" t="str">
        <f>IF(M6492="R",VLOOKUP(D6492,'Routes and Directions'!$A$2:$D$283,3,FALSE),VLOOKUP(D6492,'Routes and Directions'!$A$2:$D$283,4,FALSE))</f>
        <v>SB</v>
      </c>
      <c r="G6492" s="646" t="s">
        <v>118</v>
      </c>
      <c r="H6492" s="646">
        <v>0</v>
      </c>
      <c r="I6492" s="646">
        <v>4.5720000000000001</v>
      </c>
      <c r="K6492" s="646">
        <v>0</v>
      </c>
      <c r="L6492" s="646">
        <v>4.5720000000000001</v>
      </c>
      <c r="M6492" s="646" t="s">
        <v>121</v>
      </c>
      <c r="N6492" s="657" t="s">
        <v>123</v>
      </c>
      <c r="O6492" s="646" t="s">
        <v>817</v>
      </c>
    </row>
    <row r="6493" spans="1:15">
      <c r="A6493" s="647">
        <v>6492</v>
      </c>
      <c r="B6493" s="647">
        <v>2060</v>
      </c>
      <c r="C6493" s="646" t="s">
        <v>188</v>
      </c>
      <c r="D6493" s="646">
        <v>280</v>
      </c>
      <c r="F6493" s="654" t="str">
        <f>IF(M6493="R",VLOOKUP(D6493,'Routes and Directions'!$A$2:$D$283,3,FALSE),VLOOKUP(D6493,'Routes and Directions'!$A$2:$D$283,4,FALSE))</f>
        <v>SB</v>
      </c>
      <c r="G6493" s="646" t="s">
        <v>121</v>
      </c>
      <c r="H6493" s="646">
        <v>4.5720000000000001</v>
      </c>
      <c r="I6493" s="646">
        <v>5.9539999999999997</v>
      </c>
      <c r="K6493" s="646">
        <v>4.5720000000000001</v>
      </c>
      <c r="L6493" s="646">
        <v>5.9539999999999997</v>
      </c>
      <c r="M6493" s="646" t="s">
        <v>121</v>
      </c>
      <c r="N6493" s="657" t="s">
        <v>123</v>
      </c>
      <c r="O6493" s="646" t="s">
        <v>817</v>
      </c>
    </row>
    <row r="6494" spans="1:15">
      <c r="A6494" s="647">
        <v>6493</v>
      </c>
      <c r="B6494" s="647">
        <v>2900</v>
      </c>
      <c r="C6494" s="646" t="s">
        <v>188</v>
      </c>
      <c r="D6494" s="646">
        <v>280</v>
      </c>
      <c r="F6494" s="654" t="str">
        <f>IF(M6494="R",VLOOKUP(D6494,'Routes and Directions'!$A$2:$D$283,3,FALSE),VLOOKUP(D6494,'Routes and Directions'!$A$2:$D$283,4,FALSE))</f>
        <v>SB</v>
      </c>
      <c r="H6494" s="646">
        <v>4.5720000000000001</v>
      </c>
      <c r="I6494" s="646">
        <v>20.625</v>
      </c>
      <c r="K6494" s="646">
        <v>5.9539999999999997</v>
      </c>
      <c r="L6494" s="646">
        <v>22.007000000000001</v>
      </c>
      <c r="M6494" s="646" t="s">
        <v>121</v>
      </c>
      <c r="N6494" s="657" t="s">
        <v>123</v>
      </c>
      <c r="O6494" s="646" t="s">
        <v>817</v>
      </c>
    </row>
    <row r="6495" spans="1:15">
      <c r="A6495" s="647">
        <v>6494</v>
      </c>
      <c r="B6495" s="647">
        <v>15000</v>
      </c>
      <c r="C6495" s="646" t="s">
        <v>190</v>
      </c>
      <c r="D6495" s="646">
        <v>280</v>
      </c>
      <c r="F6495" s="654" t="str">
        <f>IF(M6495="R",VLOOKUP(D6495,'Routes and Directions'!$A$2:$D$283,3,FALSE),VLOOKUP(D6495,'Routes and Directions'!$A$2:$D$283,4,FALSE))</f>
        <v>SB</v>
      </c>
      <c r="G6495" s="646" t="s">
        <v>118</v>
      </c>
      <c r="H6495" s="646">
        <v>0</v>
      </c>
      <c r="I6495" s="646">
        <v>7.0830000000000002</v>
      </c>
      <c r="K6495" s="646">
        <v>22.007000000000001</v>
      </c>
      <c r="L6495" s="646">
        <v>29.09</v>
      </c>
      <c r="M6495" s="646" t="s">
        <v>121</v>
      </c>
      <c r="N6495" s="657" t="s">
        <v>123</v>
      </c>
      <c r="O6495" s="646" t="s">
        <v>817</v>
      </c>
    </row>
    <row r="6496" spans="1:15">
      <c r="A6496" s="647">
        <v>6495</v>
      </c>
      <c r="B6496" s="647">
        <v>19980</v>
      </c>
      <c r="C6496" s="646" t="s">
        <v>190</v>
      </c>
      <c r="D6496" s="646">
        <v>280</v>
      </c>
      <c r="F6496" s="654" t="str">
        <f>IF(M6496="R",VLOOKUP(D6496,'Routes and Directions'!$A$2:$D$283,3,FALSE),VLOOKUP(D6496,'Routes and Directions'!$A$2:$D$283,4,FALSE))</f>
        <v>SB</v>
      </c>
      <c r="H6496" s="646">
        <v>6.5439999999999996</v>
      </c>
      <c r="I6496" s="646">
        <v>12.22</v>
      </c>
      <c r="K6496" s="646">
        <v>29.09</v>
      </c>
      <c r="L6496" s="646">
        <v>34.765999999999998</v>
      </c>
      <c r="M6496" s="646" t="s">
        <v>121</v>
      </c>
      <c r="N6496" s="657" t="s">
        <v>123</v>
      </c>
      <c r="O6496" s="646" t="s">
        <v>817</v>
      </c>
    </row>
    <row r="6497" spans="1:15">
      <c r="A6497" s="647">
        <v>6496</v>
      </c>
      <c r="B6497" s="647">
        <v>20400</v>
      </c>
      <c r="C6497" s="646" t="s">
        <v>190</v>
      </c>
      <c r="D6497" s="646">
        <v>280</v>
      </c>
      <c r="F6497" s="654" t="str">
        <f>IF(M6497="R",VLOOKUP(D6497,'Routes and Directions'!$A$2:$D$283,3,FALSE),VLOOKUP(D6497,'Routes and Directions'!$A$2:$D$283,4,FALSE))</f>
        <v>SB</v>
      </c>
      <c r="G6497" s="646" t="s">
        <v>118</v>
      </c>
      <c r="H6497" s="646">
        <v>12.22</v>
      </c>
      <c r="I6497" s="646">
        <v>21.065999999999999</v>
      </c>
      <c r="K6497" s="646">
        <v>34.765999999999998</v>
      </c>
      <c r="L6497" s="646">
        <v>43.612000000000002</v>
      </c>
      <c r="M6497" s="646" t="s">
        <v>121</v>
      </c>
      <c r="N6497" s="657" t="s">
        <v>123</v>
      </c>
      <c r="O6497" s="646" t="s">
        <v>817</v>
      </c>
    </row>
    <row r="6498" spans="1:15">
      <c r="A6498" s="647">
        <v>6497</v>
      </c>
      <c r="B6498" s="647">
        <v>25820</v>
      </c>
      <c r="C6498" s="646" t="s">
        <v>190</v>
      </c>
      <c r="D6498" s="646">
        <v>280</v>
      </c>
      <c r="F6498" s="654" t="str">
        <f>IF(M6498="R",VLOOKUP(D6498,'Routes and Directions'!$A$2:$D$283,3,FALSE),VLOOKUP(D6498,'Routes and Directions'!$A$2:$D$283,4,FALSE))</f>
        <v>SB</v>
      </c>
      <c r="G6498" s="646" t="s">
        <v>118</v>
      </c>
      <c r="H6498" s="646">
        <v>21.068000000000001</v>
      </c>
      <c r="I6498" s="646">
        <v>22.395</v>
      </c>
      <c r="K6498" s="646">
        <v>43.612000000000002</v>
      </c>
      <c r="L6498" s="646">
        <v>44.939</v>
      </c>
      <c r="M6498" s="646" t="s">
        <v>121</v>
      </c>
      <c r="N6498" s="657" t="s">
        <v>123</v>
      </c>
      <c r="O6498" s="646" t="s">
        <v>817</v>
      </c>
    </row>
    <row r="6499" spans="1:15">
      <c r="A6499" s="647">
        <v>6498</v>
      </c>
      <c r="B6499" s="647">
        <v>26580</v>
      </c>
      <c r="C6499" s="646" t="s">
        <v>190</v>
      </c>
      <c r="D6499" s="646">
        <v>280</v>
      </c>
      <c r="F6499" s="654" t="str">
        <f>IF(M6499="R",VLOOKUP(D6499,'Routes and Directions'!$A$2:$D$283,3,FALSE),VLOOKUP(D6499,'Routes and Directions'!$A$2:$D$283,4,FALSE))</f>
        <v>SB</v>
      </c>
      <c r="G6499" s="646" t="s">
        <v>118</v>
      </c>
      <c r="H6499" s="646">
        <v>22.399000000000001</v>
      </c>
      <c r="I6499" s="646">
        <v>26.876999999999999</v>
      </c>
      <c r="K6499" s="646">
        <v>44.939</v>
      </c>
      <c r="L6499" s="646">
        <v>49.417000000000002</v>
      </c>
      <c r="M6499" s="646" t="s">
        <v>121</v>
      </c>
      <c r="N6499" s="657" t="s">
        <v>123</v>
      </c>
      <c r="O6499" s="646" t="s">
        <v>817</v>
      </c>
    </row>
    <row r="6500" spans="1:15">
      <c r="A6500" s="647">
        <v>6499</v>
      </c>
      <c r="B6500" s="647">
        <v>30710</v>
      </c>
      <c r="C6500" s="646" t="s">
        <v>190</v>
      </c>
      <c r="D6500" s="646">
        <v>280</v>
      </c>
      <c r="F6500" s="654" t="str">
        <f>IF(M6500="R",VLOOKUP(D6500,'Routes and Directions'!$A$2:$D$283,3,FALSE),VLOOKUP(D6500,'Routes and Directions'!$A$2:$D$283,4,FALSE))</f>
        <v>SB</v>
      </c>
      <c r="G6500" s="646" t="s">
        <v>119</v>
      </c>
      <c r="H6500" s="646">
        <v>26.876999999999999</v>
      </c>
      <c r="I6500" s="646">
        <v>27.433</v>
      </c>
      <c r="J6500" s="646" t="s">
        <v>121</v>
      </c>
      <c r="K6500" s="646">
        <v>49.417000000000002</v>
      </c>
      <c r="L6500" s="646">
        <v>49.972999999999999</v>
      </c>
      <c r="M6500" s="646" t="s">
        <v>121</v>
      </c>
      <c r="N6500" s="657" t="s">
        <v>121</v>
      </c>
      <c r="O6500" s="646" t="s">
        <v>817</v>
      </c>
    </row>
    <row r="6501" spans="1:15">
      <c r="A6501" s="647">
        <v>6500</v>
      </c>
      <c r="B6501" s="647">
        <v>32000</v>
      </c>
      <c r="C6501" s="646" t="s">
        <v>187</v>
      </c>
      <c r="D6501" s="646">
        <v>280</v>
      </c>
      <c r="F6501" s="654" t="str">
        <f>IF(M6501="R",VLOOKUP(D6501,'Routes and Directions'!$A$2:$D$283,3,FALSE),VLOOKUP(D6501,'Routes and Directions'!$A$2:$D$283,4,FALSE))</f>
        <v>SB</v>
      </c>
      <c r="G6501" s="646" t="s">
        <v>118</v>
      </c>
      <c r="H6501" s="646">
        <v>0</v>
      </c>
      <c r="I6501" s="646">
        <v>4.0090000000000003</v>
      </c>
      <c r="K6501" s="646">
        <v>49.972999999999999</v>
      </c>
      <c r="L6501" s="646">
        <v>53.981999999999999</v>
      </c>
      <c r="M6501" s="646" t="s">
        <v>121</v>
      </c>
      <c r="N6501" s="657" t="s">
        <v>123</v>
      </c>
      <c r="O6501" s="646" t="s">
        <v>817</v>
      </c>
    </row>
    <row r="6502" spans="1:15">
      <c r="A6502" s="647">
        <v>6501</v>
      </c>
      <c r="B6502" s="647">
        <v>37110</v>
      </c>
      <c r="C6502" s="646" t="s">
        <v>187</v>
      </c>
      <c r="D6502" s="646">
        <v>280</v>
      </c>
      <c r="F6502" s="654" t="str">
        <f>IF(M6502="R",VLOOKUP(D6502,'Routes and Directions'!$A$2:$D$283,3,FALSE),VLOOKUP(D6502,'Routes and Directions'!$A$2:$D$283,4,FALSE))</f>
        <v>SB</v>
      </c>
      <c r="G6502" s="646" t="s">
        <v>118</v>
      </c>
      <c r="H6502" s="646">
        <v>4.0090000000000003</v>
      </c>
      <c r="I6502" s="646">
        <v>5.9509999999999996</v>
      </c>
      <c r="J6502" s="646" t="s">
        <v>121</v>
      </c>
      <c r="K6502" s="646">
        <v>53.981999999999999</v>
      </c>
      <c r="L6502" s="646">
        <v>55.923999999999999</v>
      </c>
      <c r="M6502" s="646" t="s">
        <v>121</v>
      </c>
      <c r="N6502" s="657" t="s">
        <v>121</v>
      </c>
      <c r="O6502" s="646" t="s">
        <v>817</v>
      </c>
    </row>
    <row r="6503" spans="1:15">
      <c r="A6503" s="647">
        <v>6502</v>
      </c>
      <c r="B6503" s="647">
        <v>38110</v>
      </c>
      <c r="C6503" s="646" t="s">
        <v>187</v>
      </c>
      <c r="D6503" s="646">
        <v>280</v>
      </c>
      <c r="F6503" s="654" t="str">
        <f>IF(M6503="R",VLOOKUP(D6503,'Routes and Directions'!$A$2:$D$283,3,FALSE),VLOOKUP(D6503,'Routes and Directions'!$A$2:$D$283,4,FALSE))</f>
        <v>SB</v>
      </c>
      <c r="G6503" s="646" t="s">
        <v>118</v>
      </c>
      <c r="H6503" s="646">
        <v>5.9509999999999996</v>
      </c>
      <c r="I6503" s="646">
        <v>6.9960000000000004</v>
      </c>
      <c r="K6503" s="646">
        <v>55.923999999999999</v>
      </c>
      <c r="L6503" s="646">
        <v>56.969000000000001</v>
      </c>
      <c r="M6503" s="646" t="s">
        <v>121</v>
      </c>
      <c r="N6503" s="657" t="s">
        <v>123</v>
      </c>
      <c r="O6503" s="646" t="s">
        <v>817</v>
      </c>
    </row>
    <row r="6504" spans="1:15">
      <c r="A6504" s="647">
        <v>6503</v>
      </c>
      <c r="B6504" s="647">
        <v>38720</v>
      </c>
      <c r="C6504" s="646" t="s">
        <v>187</v>
      </c>
      <c r="D6504" s="646">
        <v>280</v>
      </c>
      <c r="F6504" s="654" t="str">
        <f>IF(M6504="R",VLOOKUP(D6504,'Routes and Directions'!$A$2:$D$283,3,FALSE),VLOOKUP(D6504,'Routes and Directions'!$A$2:$D$283,4,FALSE))</f>
        <v>SB</v>
      </c>
      <c r="G6504" s="646" t="s">
        <v>122</v>
      </c>
      <c r="H6504" s="646">
        <v>6.9960000000000004</v>
      </c>
      <c r="I6504" s="646">
        <v>7.5430000000000001</v>
      </c>
      <c r="K6504" s="646">
        <v>56.969000000000001</v>
      </c>
      <c r="L6504" s="646">
        <v>57.515999999999998</v>
      </c>
      <c r="M6504" s="646" t="s">
        <v>121</v>
      </c>
      <c r="N6504" s="657" t="s">
        <v>123</v>
      </c>
      <c r="O6504" s="646" t="s">
        <v>817</v>
      </c>
    </row>
    <row r="6505" spans="1:15">
      <c r="A6505" s="647">
        <v>6504</v>
      </c>
      <c r="B6505" s="647">
        <v>12600</v>
      </c>
      <c r="C6505" s="646" t="s">
        <v>163</v>
      </c>
      <c r="D6505" s="646">
        <v>281</v>
      </c>
      <c r="F6505" s="654" t="str">
        <f>IF(M6505="R",VLOOKUP(D6505,'Routes and Directions'!$A$2:$D$283,3,FALSE),VLOOKUP(D6505,'Routes and Directions'!$A$2:$D$283,4,FALSE))</f>
        <v>EB</v>
      </c>
      <c r="H6505" s="646">
        <v>14</v>
      </c>
      <c r="I6505" s="646">
        <v>17</v>
      </c>
      <c r="K6505" s="646">
        <v>0</v>
      </c>
      <c r="L6505" s="646">
        <v>3</v>
      </c>
      <c r="M6505" s="646" t="s">
        <v>118</v>
      </c>
      <c r="N6505" s="657" t="s">
        <v>115</v>
      </c>
      <c r="O6505" s="646" t="s">
        <v>818</v>
      </c>
    </row>
    <row r="6506" spans="1:15">
      <c r="A6506" s="647">
        <v>6505</v>
      </c>
      <c r="B6506" s="647">
        <v>12600</v>
      </c>
      <c r="C6506" s="646" t="s">
        <v>163</v>
      </c>
      <c r="D6506" s="646">
        <v>281</v>
      </c>
      <c r="F6506" s="654" t="str">
        <f>IF(M6506="R",VLOOKUP(D6506,'Routes and Directions'!$A$2:$D$283,3,FALSE),VLOOKUP(D6506,'Routes and Directions'!$A$2:$D$283,4,FALSE))</f>
        <v>WB</v>
      </c>
      <c r="H6506" s="646">
        <v>14</v>
      </c>
      <c r="I6506" s="646">
        <v>17</v>
      </c>
      <c r="K6506" s="646">
        <v>0</v>
      </c>
      <c r="L6506" s="646">
        <v>3</v>
      </c>
      <c r="M6506" s="646" t="s">
        <v>121</v>
      </c>
      <c r="N6506" s="657" t="s">
        <v>115</v>
      </c>
      <c r="O6506" s="646" t="s">
        <v>819</v>
      </c>
    </row>
    <row r="6507" spans="1:15">
      <c r="A6507" s="647">
        <v>6506</v>
      </c>
      <c r="B6507" s="647">
        <v>110</v>
      </c>
      <c r="C6507" s="646" t="s">
        <v>218</v>
      </c>
      <c r="D6507" s="646">
        <v>282</v>
      </c>
      <c r="F6507" s="654" t="str">
        <f>IF(M6507="R",VLOOKUP(D6507,'Routes and Directions'!$A$2:$D$283,3,FALSE),VLOOKUP(D6507,'Routes and Directions'!$A$2:$D$283,4,FALSE))</f>
        <v>WB</v>
      </c>
      <c r="H6507" s="646">
        <v>0</v>
      </c>
      <c r="I6507" s="646">
        <v>0.69099999999999995</v>
      </c>
      <c r="J6507" s="646" t="s">
        <v>118</v>
      </c>
      <c r="K6507" s="646">
        <v>0</v>
      </c>
      <c r="L6507" s="646">
        <v>0.69099999999999995</v>
      </c>
      <c r="M6507" s="646" t="s">
        <v>118</v>
      </c>
      <c r="N6507" s="657" t="s">
        <v>118</v>
      </c>
      <c r="O6507" s="646" t="s">
        <v>820</v>
      </c>
    </row>
    <row r="6508" spans="1:15">
      <c r="A6508" s="647">
        <v>6507</v>
      </c>
      <c r="B6508" s="647">
        <v>410</v>
      </c>
      <c r="C6508" s="646" t="s">
        <v>218</v>
      </c>
      <c r="D6508" s="646">
        <v>282</v>
      </c>
      <c r="F6508" s="654" t="str">
        <f>IF(M6508="R",VLOOKUP(D6508,'Routes and Directions'!$A$2:$D$283,3,FALSE),VLOOKUP(D6508,'Routes and Directions'!$A$2:$D$283,4,FALSE))</f>
        <v>EB</v>
      </c>
      <c r="H6508" s="646">
        <v>0</v>
      </c>
      <c r="I6508" s="646">
        <v>0.58099999999999996</v>
      </c>
      <c r="J6508" s="646" t="s">
        <v>121</v>
      </c>
      <c r="K6508" s="646">
        <v>0</v>
      </c>
      <c r="L6508" s="646">
        <v>0.58099999999999996</v>
      </c>
      <c r="M6508" s="646" t="s">
        <v>121</v>
      </c>
      <c r="N6508" s="657" t="s">
        <v>121</v>
      </c>
      <c r="O6508" s="646" t="s">
        <v>821</v>
      </c>
    </row>
    <row r="6509" spans="1:15">
      <c r="A6509" s="647">
        <v>6508</v>
      </c>
      <c r="B6509" s="647">
        <v>100</v>
      </c>
      <c r="C6509" s="646" t="s">
        <v>162</v>
      </c>
      <c r="D6509" s="646">
        <v>283</v>
      </c>
      <c r="F6509" s="654" t="str">
        <f>IF(M6509="R",VLOOKUP(D6509,'Routes and Directions'!$A$2:$D$283,3,FALSE),VLOOKUP(D6509,'Routes and Directions'!$A$2:$D$283,4,FALSE))</f>
        <v>NB</v>
      </c>
      <c r="H6509" s="646">
        <v>0</v>
      </c>
      <c r="I6509" s="646">
        <v>0.35599999999999998</v>
      </c>
      <c r="K6509" s="646">
        <v>0</v>
      </c>
      <c r="L6509" s="646">
        <v>0.35599999999999998</v>
      </c>
      <c r="M6509" s="646" t="s">
        <v>118</v>
      </c>
      <c r="N6509" s="657" t="s">
        <v>115</v>
      </c>
      <c r="O6509" s="646" t="s">
        <v>822</v>
      </c>
    </row>
    <row r="6510" spans="1:15">
      <c r="A6510" s="647">
        <v>6509</v>
      </c>
      <c r="B6510" s="647">
        <v>100</v>
      </c>
      <c r="C6510" s="646" t="s">
        <v>162</v>
      </c>
      <c r="D6510" s="646">
        <v>283</v>
      </c>
      <c r="F6510" s="654" t="str">
        <f>IF(M6510="R",VLOOKUP(D6510,'Routes and Directions'!$A$2:$D$283,3,FALSE),VLOOKUP(D6510,'Routes and Directions'!$A$2:$D$283,4,FALSE))</f>
        <v>SB</v>
      </c>
      <c r="H6510" s="646">
        <v>0</v>
      </c>
      <c r="I6510" s="646">
        <v>0.35599999999999998</v>
      </c>
      <c r="K6510" s="646">
        <v>0</v>
      </c>
      <c r="L6510" s="646">
        <v>0.35599999999999998</v>
      </c>
      <c r="M6510" s="646" t="s">
        <v>121</v>
      </c>
      <c r="N6510" s="657" t="s">
        <v>115</v>
      </c>
      <c r="O6510" s="646" t="s">
        <v>823</v>
      </c>
    </row>
    <row r="6511" spans="1:15">
      <c r="A6511" s="647">
        <v>6510</v>
      </c>
      <c r="B6511" s="647">
        <v>100</v>
      </c>
      <c r="C6511" s="646" t="s">
        <v>168</v>
      </c>
      <c r="D6511" s="646">
        <v>284</v>
      </c>
      <c r="F6511" s="654" t="str">
        <f>IF(M6511="R",VLOOKUP(D6511,'Routes and Directions'!$A$2:$D$283,3,FALSE),VLOOKUP(D6511,'Routes and Directions'!$A$2:$D$283,4,FALSE))</f>
        <v>NB</v>
      </c>
      <c r="H6511" s="646">
        <v>0</v>
      </c>
      <c r="I6511" s="646">
        <v>8.3019999999999996</v>
      </c>
      <c r="K6511" s="646">
        <v>0</v>
      </c>
      <c r="L6511" s="646">
        <v>8.3019999999999996</v>
      </c>
      <c r="M6511" s="646" t="s">
        <v>118</v>
      </c>
      <c r="N6511" s="657" t="s">
        <v>115</v>
      </c>
      <c r="O6511" s="646" t="s">
        <v>824</v>
      </c>
    </row>
    <row r="6512" spans="1:15">
      <c r="A6512" s="647">
        <v>6511</v>
      </c>
      <c r="B6512" s="647">
        <v>100</v>
      </c>
      <c r="C6512" s="646" t="s">
        <v>168</v>
      </c>
      <c r="D6512" s="646">
        <v>284</v>
      </c>
      <c r="F6512" s="654" t="str">
        <f>IF(M6512="R",VLOOKUP(D6512,'Routes and Directions'!$A$2:$D$283,3,FALSE),VLOOKUP(D6512,'Routes and Directions'!$A$2:$D$283,4,FALSE))</f>
        <v>SB</v>
      </c>
      <c r="H6512" s="646">
        <v>0</v>
      </c>
      <c r="I6512" s="646">
        <v>8.3019999999999996</v>
      </c>
      <c r="K6512" s="646">
        <v>0</v>
      </c>
      <c r="L6512" s="646">
        <v>8.3019999999999996</v>
      </c>
      <c r="M6512" s="646" t="s">
        <v>121</v>
      </c>
      <c r="N6512" s="657" t="s">
        <v>115</v>
      </c>
      <c r="O6512" s="646" t="s">
        <v>825</v>
      </c>
    </row>
    <row r="6513" spans="1:15">
      <c r="A6513" s="647">
        <v>6512</v>
      </c>
      <c r="B6513" s="647">
        <v>100</v>
      </c>
      <c r="C6513" s="646" t="s">
        <v>162</v>
      </c>
      <c r="D6513" s="646">
        <v>299</v>
      </c>
      <c r="F6513" s="654" t="str">
        <f>IF(M6513="R",VLOOKUP(D6513,'Routes and Directions'!$A$2:$D$283,3,FALSE),VLOOKUP(D6513,'Routes and Directions'!$A$2:$D$283,4,FALSE))</f>
        <v>EB</v>
      </c>
      <c r="H6513" s="646">
        <v>0</v>
      </c>
      <c r="I6513" s="646">
        <v>1.3440000000000001</v>
      </c>
      <c r="K6513" s="646">
        <v>0</v>
      </c>
      <c r="L6513" s="646">
        <v>1.3440000000000001</v>
      </c>
      <c r="M6513" s="646" t="s">
        <v>118</v>
      </c>
      <c r="N6513" s="657" t="s">
        <v>123</v>
      </c>
      <c r="O6513" s="646" t="s">
        <v>826</v>
      </c>
    </row>
    <row r="6514" spans="1:15">
      <c r="A6514" s="647">
        <v>6513</v>
      </c>
      <c r="B6514" s="647">
        <v>1200</v>
      </c>
      <c r="C6514" s="646" t="s">
        <v>162</v>
      </c>
      <c r="D6514" s="646">
        <v>299</v>
      </c>
      <c r="F6514" s="654" t="str">
        <f>IF(M6514="R",VLOOKUP(D6514,'Routes and Directions'!$A$2:$D$283,3,FALSE),VLOOKUP(D6514,'Routes and Directions'!$A$2:$D$283,4,FALSE))</f>
        <v>EB</v>
      </c>
      <c r="G6514" s="646" t="s">
        <v>118</v>
      </c>
      <c r="H6514" s="646">
        <v>1.3440000000000001</v>
      </c>
      <c r="I6514" s="646">
        <v>5.9279999999999999</v>
      </c>
      <c r="K6514" s="646">
        <v>1.3440000000000001</v>
      </c>
      <c r="L6514" s="646">
        <v>5.9279999999999999</v>
      </c>
      <c r="M6514" s="646" t="s">
        <v>118</v>
      </c>
      <c r="N6514" s="657" t="s">
        <v>123</v>
      </c>
      <c r="O6514" s="646" t="s">
        <v>826</v>
      </c>
    </row>
    <row r="6515" spans="1:15">
      <c r="A6515" s="647">
        <v>6514</v>
      </c>
      <c r="B6515" s="647">
        <v>3150</v>
      </c>
      <c r="C6515" s="646" t="s">
        <v>162</v>
      </c>
      <c r="D6515" s="646">
        <v>299</v>
      </c>
      <c r="F6515" s="654" t="str">
        <f>IF(M6515="R",VLOOKUP(D6515,'Routes and Directions'!$A$2:$D$283,3,FALSE),VLOOKUP(D6515,'Routes and Directions'!$A$2:$D$283,4,FALSE))</f>
        <v>EB</v>
      </c>
      <c r="G6515" s="646" t="s">
        <v>118</v>
      </c>
      <c r="H6515" s="646">
        <v>5.9279999999999999</v>
      </c>
      <c r="I6515" s="646">
        <v>17.440999999999999</v>
      </c>
      <c r="K6515" s="646">
        <v>5.9279999999999999</v>
      </c>
      <c r="L6515" s="646">
        <v>17.440999999999999</v>
      </c>
      <c r="M6515" s="646" t="s">
        <v>118</v>
      </c>
      <c r="N6515" s="657" t="s">
        <v>115</v>
      </c>
      <c r="O6515" s="646" t="s">
        <v>826</v>
      </c>
    </row>
    <row r="6516" spans="1:15">
      <c r="A6516" s="647">
        <v>6515</v>
      </c>
      <c r="B6516" s="647">
        <v>6300</v>
      </c>
      <c r="C6516" s="646" t="s">
        <v>162</v>
      </c>
      <c r="D6516" s="646">
        <v>299</v>
      </c>
      <c r="F6516" s="654" t="str">
        <f>IF(M6516="R",VLOOKUP(D6516,'Routes and Directions'!$A$2:$D$283,3,FALSE),VLOOKUP(D6516,'Routes and Directions'!$A$2:$D$283,4,FALSE))</f>
        <v>EB</v>
      </c>
      <c r="H6516" s="646">
        <v>18.3</v>
      </c>
      <c r="I6516" s="646">
        <v>20.596</v>
      </c>
      <c r="K6516" s="646">
        <v>17.440999999999999</v>
      </c>
      <c r="L6516" s="646">
        <v>19.736999999999998</v>
      </c>
      <c r="M6516" s="646" t="s">
        <v>118</v>
      </c>
      <c r="N6516" s="657" t="s">
        <v>115</v>
      </c>
      <c r="O6516" s="646" t="s">
        <v>826</v>
      </c>
    </row>
    <row r="6517" spans="1:15">
      <c r="A6517" s="647">
        <v>6516</v>
      </c>
      <c r="B6517" s="647">
        <v>6500</v>
      </c>
      <c r="C6517" s="646" t="s">
        <v>162</v>
      </c>
      <c r="D6517" s="646">
        <v>299</v>
      </c>
      <c r="F6517" s="654" t="str">
        <f>IF(M6517="R",VLOOKUP(D6517,'Routes and Directions'!$A$2:$D$283,3,FALSE),VLOOKUP(D6517,'Routes and Directions'!$A$2:$D$283,4,FALSE))</f>
        <v>EB</v>
      </c>
      <c r="G6517" s="646" t="s">
        <v>118</v>
      </c>
      <c r="H6517" s="646">
        <v>20.596</v>
      </c>
      <c r="I6517" s="646">
        <v>28.748999999999999</v>
      </c>
      <c r="K6517" s="646">
        <v>19.736999999999998</v>
      </c>
      <c r="L6517" s="646">
        <v>27.89</v>
      </c>
      <c r="M6517" s="646" t="s">
        <v>118</v>
      </c>
      <c r="N6517" s="657" t="s">
        <v>115</v>
      </c>
      <c r="O6517" s="646" t="s">
        <v>826</v>
      </c>
    </row>
    <row r="6518" spans="1:15">
      <c r="A6518" s="647">
        <v>6517</v>
      </c>
      <c r="B6518" s="647">
        <v>8050</v>
      </c>
      <c r="C6518" s="646" t="s">
        <v>162</v>
      </c>
      <c r="D6518" s="646">
        <v>299</v>
      </c>
      <c r="F6518" s="654" t="str">
        <f>IF(M6518="R",VLOOKUP(D6518,'Routes and Directions'!$A$2:$D$283,3,FALSE),VLOOKUP(D6518,'Routes and Directions'!$A$2:$D$283,4,FALSE))</f>
        <v>EB</v>
      </c>
      <c r="G6518" s="646" t="s">
        <v>118</v>
      </c>
      <c r="H6518" s="646">
        <v>28.748999999999999</v>
      </c>
      <c r="I6518" s="646">
        <v>29.126999999999999</v>
      </c>
      <c r="K6518" s="646">
        <v>27.89</v>
      </c>
      <c r="L6518" s="646">
        <v>28.268000000000001</v>
      </c>
      <c r="M6518" s="646" t="s">
        <v>118</v>
      </c>
      <c r="N6518" s="657" t="s">
        <v>123</v>
      </c>
      <c r="O6518" s="646" t="s">
        <v>826</v>
      </c>
    </row>
    <row r="6519" spans="1:15">
      <c r="A6519" s="647">
        <v>6518</v>
      </c>
      <c r="B6519" s="647">
        <v>8050</v>
      </c>
      <c r="C6519" s="646" t="s">
        <v>162</v>
      </c>
      <c r="D6519" s="646">
        <v>299</v>
      </c>
      <c r="F6519" s="654" t="str">
        <f>IF(M6519="R",VLOOKUP(D6519,'Routes and Directions'!$A$2:$D$283,3,FALSE),VLOOKUP(D6519,'Routes and Directions'!$A$2:$D$283,4,FALSE))</f>
        <v>EB</v>
      </c>
      <c r="G6519" s="646" t="s">
        <v>118</v>
      </c>
      <c r="H6519" s="646">
        <v>29.126999999999999</v>
      </c>
      <c r="I6519" s="646">
        <v>29.335999999999999</v>
      </c>
      <c r="K6519" s="646">
        <v>28.268000000000001</v>
      </c>
      <c r="L6519" s="646">
        <v>28.477</v>
      </c>
      <c r="M6519" s="646" t="s">
        <v>118</v>
      </c>
      <c r="N6519" s="657" t="s">
        <v>115</v>
      </c>
      <c r="O6519" s="646" t="s">
        <v>826</v>
      </c>
    </row>
    <row r="6520" spans="1:15">
      <c r="A6520" s="647">
        <v>6519</v>
      </c>
      <c r="B6520" s="647">
        <v>8600</v>
      </c>
      <c r="C6520" s="646" t="s">
        <v>162</v>
      </c>
      <c r="D6520" s="646">
        <v>299</v>
      </c>
      <c r="F6520" s="654" t="str">
        <f>IF(M6520="R",VLOOKUP(D6520,'Routes and Directions'!$A$2:$D$283,3,FALSE),VLOOKUP(D6520,'Routes and Directions'!$A$2:$D$283,4,FALSE))</f>
        <v>EB</v>
      </c>
      <c r="H6520" s="646">
        <v>29.454999999999998</v>
      </c>
      <c r="I6520" s="646">
        <v>33.4</v>
      </c>
      <c r="K6520" s="646">
        <v>28.477</v>
      </c>
      <c r="L6520" s="646">
        <v>32.421999999999997</v>
      </c>
      <c r="M6520" s="646" t="s">
        <v>118</v>
      </c>
      <c r="N6520" s="657" t="s">
        <v>115</v>
      </c>
      <c r="O6520" s="646" t="s">
        <v>826</v>
      </c>
    </row>
    <row r="6521" spans="1:15">
      <c r="A6521" s="647">
        <v>6520</v>
      </c>
      <c r="B6521" s="647">
        <v>8600</v>
      </c>
      <c r="C6521" s="646" t="s">
        <v>162</v>
      </c>
      <c r="D6521" s="646">
        <v>299</v>
      </c>
      <c r="F6521" s="654" t="str">
        <f>IF(M6521="R",VLOOKUP(D6521,'Routes and Directions'!$A$2:$D$283,3,FALSE),VLOOKUP(D6521,'Routes and Directions'!$A$2:$D$283,4,FALSE))</f>
        <v>EB</v>
      </c>
      <c r="H6521" s="646">
        <v>33.4</v>
      </c>
      <c r="I6521" s="646">
        <v>33.979999999999997</v>
      </c>
      <c r="K6521" s="646">
        <v>32.421999999999997</v>
      </c>
      <c r="L6521" s="646">
        <v>33.002000000000002</v>
      </c>
      <c r="M6521" s="646" t="s">
        <v>118</v>
      </c>
      <c r="N6521" s="657" t="s">
        <v>123</v>
      </c>
      <c r="O6521" s="646" t="s">
        <v>826</v>
      </c>
    </row>
    <row r="6522" spans="1:15">
      <c r="A6522" s="647">
        <v>6521</v>
      </c>
      <c r="B6522" s="647">
        <v>8600</v>
      </c>
      <c r="C6522" s="646" t="s">
        <v>162</v>
      </c>
      <c r="D6522" s="646">
        <v>299</v>
      </c>
      <c r="F6522" s="654" t="str">
        <f>IF(M6522="R",VLOOKUP(D6522,'Routes and Directions'!$A$2:$D$283,3,FALSE),VLOOKUP(D6522,'Routes and Directions'!$A$2:$D$283,4,FALSE))</f>
        <v>EB</v>
      </c>
      <c r="H6522" s="646">
        <v>33.979999999999997</v>
      </c>
      <c r="I6522" s="646">
        <v>38.72</v>
      </c>
      <c r="K6522" s="646">
        <v>33.002000000000002</v>
      </c>
      <c r="L6522" s="646">
        <v>37.741999999999997</v>
      </c>
      <c r="M6522" s="646" t="s">
        <v>118</v>
      </c>
      <c r="N6522" s="657" t="s">
        <v>115</v>
      </c>
      <c r="O6522" s="646" t="s">
        <v>826</v>
      </c>
    </row>
    <row r="6523" spans="1:15">
      <c r="A6523" s="647">
        <v>6522</v>
      </c>
      <c r="B6523" s="647">
        <v>8600</v>
      </c>
      <c r="C6523" s="646" t="s">
        <v>162</v>
      </c>
      <c r="D6523" s="646">
        <v>299</v>
      </c>
      <c r="F6523" s="654" t="str">
        <f>IF(M6523="R",VLOOKUP(D6523,'Routes and Directions'!$A$2:$D$283,3,FALSE),VLOOKUP(D6523,'Routes and Directions'!$A$2:$D$283,4,FALSE))</f>
        <v>EB</v>
      </c>
      <c r="H6523" s="646">
        <v>38.72</v>
      </c>
      <c r="I6523" s="646">
        <v>39</v>
      </c>
      <c r="K6523" s="646">
        <v>37.741999999999997</v>
      </c>
      <c r="L6523" s="646">
        <v>38.021999999999998</v>
      </c>
      <c r="M6523" s="646" t="s">
        <v>118</v>
      </c>
      <c r="N6523" s="657" t="s">
        <v>123</v>
      </c>
      <c r="O6523" s="646" t="s">
        <v>826</v>
      </c>
    </row>
    <row r="6524" spans="1:15">
      <c r="A6524" s="647">
        <v>6523</v>
      </c>
      <c r="B6524" s="647">
        <v>8600</v>
      </c>
      <c r="C6524" s="646" t="s">
        <v>162</v>
      </c>
      <c r="D6524" s="646">
        <v>299</v>
      </c>
      <c r="F6524" s="654" t="str">
        <f>IF(M6524="R",VLOOKUP(D6524,'Routes and Directions'!$A$2:$D$283,3,FALSE),VLOOKUP(D6524,'Routes and Directions'!$A$2:$D$283,4,FALSE))</f>
        <v>EB</v>
      </c>
      <c r="H6524" s="646">
        <v>39</v>
      </c>
      <c r="I6524" s="646">
        <v>39.597000000000001</v>
      </c>
      <c r="K6524" s="646">
        <v>38.021999999999998</v>
      </c>
      <c r="L6524" s="646">
        <v>38.619</v>
      </c>
      <c r="M6524" s="646" t="s">
        <v>118</v>
      </c>
      <c r="N6524" s="657" t="s">
        <v>115</v>
      </c>
      <c r="O6524" s="646" t="s">
        <v>826</v>
      </c>
    </row>
    <row r="6525" spans="1:15">
      <c r="A6525" s="647">
        <v>6524</v>
      </c>
      <c r="B6525" s="647">
        <v>10300</v>
      </c>
      <c r="C6525" s="646" t="s">
        <v>162</v>
      </c>
      <c r="D6525" s="646">
        <v>299</v>
      </c>
      <c r="F6525" s="654" t="str">
        <f>IF(M6525="R",VLOOKUP(D6525,'Routes and Directions'!$A$2:$D$283,3,FALSE),VLOOKUP(D6525,'Routes and Directions'!$A$2:$D$283,4,FALSE))</f>
        <v>EB</v>
      </c>
      <c r="G6525" s="646" t="s">
        <v>118</v>
      </c>
      <c r="H6525" s="646">
        <v>39.597000000000001</v>
      </c>
      <c r="I6525" s="646">
        <v>40.08</v>
      </c>
      <c r="K6525" s="646">
        <v>38.619</v>
      </c>
      <c r="L6525" s="646">
        <v>39.101999999999997</v>
      </c>
      <c r="M6525" s="646" t="s">
        <v>118</v>
      </c>
      <c r="N6525" s="657" t="s">
        <v>115</v>
      </c>
      <c r="O6525" s="646" t="s">
        <v>826</v>
      </c>
    </row>
    <row r="6526" spans="1:15">
      <c r="A6526" s="647">
        <v>6525</v>
      </c>
      <c r="B6526" s="647">
        <v>10400</v>
      </c>
      <c r="C6526" s="646" t="s">
        <v>162</v>
      </c>
      <c r="D6526" s="646">
        <v>299</v>
      </c>
      <c r="F6526" s="654" t="str">
        <f>IF(M6526="R",VLOOKUP(D6526,'Routes and Directions'!$A$2:$D$283,3,FALSE),VLOOKUP(D6526,'Routes and Directions'!$A$2:$D$283,4,FALSE))</f>
        <v>EB</v>
      </c>
      <c r="H6526" s="646">
        <v>40.078000000000003</v>
      </c>
      <c r="I6526" s="646">
        <v>40.329000000000001</v>
      </c>
      <c r="K6526" s="646">
        <v>39.101999999999997</v>
      </c>
      <c r="L6526" s="646">
        <v>39.353000000000002</v>
      </c>
      <c r="M6526" s="646" t="s">
        <v>118</v>
      </c>
      <c r="N6526" s="657" t="s">
        <v>115</v>
      </c>
      <c r="O6526" s="646" t="s">
        <v>826</v>
      </c>
    </row>
    <row r="6527" spans="1:15">
      <c r="A6527" s="647">
        <v>6526</v>
      </c>
      <c r="B6527" s="647">
        <v>10400</v>
      </c>
      <c r="C6527" s="646" t="s">
        <v>162</v>
      </c>
      <c r="D6527" s="646">
        <v>299</v>
      </c>
      <c r="F6527" s="654" t="str">
        <f>IF(M6527="R",VLOOKUP(D6527,'Routes and Directions'!$A$2:$D$283,3,FALSE),VLOOKUP(D6527,'Routes and Directions'!$A$2:$D$283,4,FALSE))</f>
        <v>EB</v>
      </c>
      <c r="H6527" s="646">
        <v>40.329000000000001</v>
      </c>
      <c r="I6527" s="646">
        <v>40.618000000000002</v>
      </c>
      <c r="K6527" s="646">
        <v>39.353000000000002</v>
      </c>
      <c r="L6527" s="646">
        <v>39.642000000000003</v>
      </c>
      <c r="M6527" s="646" t="s">
        <v>118</v>
      </c>
      <c r="N6527" s="657" t="s">
        <v>123</v>
      </c>
      <c r="O6527" s="646" t="s">
        <v>826</v>
      </c>
    </row>
    <row r="6528" spans="1:15">
      <c r="A6528" s="647">
        <v>6527</v>
      </c>
      <c r="B6528" s="647">
        <v>10400</v>
      </c>
      <c r="C6528" s="646" t="s">
        <v>162</v>
      </c>
      <c r="D6528" s="646">
        <v>299</v>
      </c>
      <c r="F6528" s="654" t="str">
        <f>IF(M6528="R",VLOOKUP(D6528,'Routes and Directions'!$A$2:$D$283,3,FALSE),VLOOKUP(D6528,'Routes and Directions'!$A$2:$D$283,4,FALSE))</f>
        <v>EB</v>
      </c>
      <c r="H6528" s="646">
        <v>40.618000000000002</v>
      </c>
      <c r="I6528" s="646">
        <v>42.101999999999997</v>
      </c>
      <c r="K6528" s="646">
        <v>39.642000000000003</v>
      </c>
      <c r="L6528" s="646">
        <v>41.125999999999998</v>
      </c>
      <c r="M6528" s="646" t="s">
        <v>118</v>
      </c>
      <c r="N6528" s="657" t="s">
        <v>115</v>
      </c>
      <c r="O6528" s="646" t="s">
        <v>826</v>
      </c>
    </row>
    <row r="6529" spans="1:15">
      <c r="A6529" s="647">
        <v>6528</v>
      </c>
      <c r="B6529" s="647">
        <v>10700</v>
      </c>
      <c r="C6529" s="646" t="s">
        <v>162</v>
      </c>
      <c r="D6529" s="646">
        <v>299</v>
      </c>
      <c r="F6529" s="654" t="str">
        <f>IF(M6529="R",VLOOKUP(D6529,'Routes and Directions'!$A$2:$D$283,3,FALSE),VLOOKUP(D6529,'Routes and Directions'!$A$2:$D$283,4,FALSE))</f>
        <v>EB</v>
      </c>
      <c r="G6529" s="646" t="s">
        <v>118</v>
      </c>
      <c r="H6529" s="646">
        <v>42.101999999999997</v>
      </c>
      <c r="I6529" s="646">
        <v>42.526000000000003</v>
      </c>
      <c r="K6529" s="646">
        <v>41.125999999999998</v>
      </c>
      <c r="L6529" s="646">
        <v>41.55</v>
      </c>
      <c r="M6529" s="646" t="s">
        <v>118</v>
      </c>
      <c r="N6529" s="657" t="s">
        <v>115</v>
      </c>
      <c r="O6529" s="646" t="s">
        <v>826</v>
      </c>
    </row>
    <row r="6530" spans="1:15">
      <c r="A6530" s="647">
        <v>6529</v>
      </c>
      <c r="B6530" s="647">
        <v>11300</v>
      </c>
      <c r="C6530" s="646" t="s">
        <v>162</v>
      </c>
      <c r="D6530" s="646">
        <v>299</v>
      </c>
      <c r="F6530" s="654" t="str">
        <f>IF(M6530="R",VLOOKUP(D6530,'Routes and Directions'!$A$2:$D$283,3,FALSE),VLOOKUP(D6530,'Routes and Directions'!$A$2:$D$283,4,FALSE))</f>
        <v>EB</v>
      </c>
      <c r="H6530" s="646">
        <v>42.524999999999999</v>
      </c>
      <c r="I6530" s="646">
        <v>43.034999999999997</v>
      </c>
      <c r="K6530" s="646">
        <v>41.55</v>
      </c>
      <c r="L6530" s="646">
        <v>42.06</v>
      </c>
      <c r="M6530" s="646" t="s">
        <v>118</v>
      </c>
      <c r="N6530" s="657" t="s">
        <v>115</v>
      </c>
      <c r="O6530" s="646" t="s">
        <v>826</v>
      </c>
    </row>
    <row r="6531" spans="1:15">
      <c r="A6531" s="647">
        <v>6530</v>
      </c>
      <c r="B6531" s="647">
        <v>11600</v>
      </c>
      <c r="C6531" s="646" t="s">
        <v>219</v>
      </c>
      <c r="D6531" s="646">
        <v>299</v>
      </c>
      <c r="F6531" s="654" t="str">
        <f>IF(M6531="R",VLOOKUP(D6531,'Routes and Directions'!$A$2:$D$283,3,FALSE),VLOOKUP(D6531,'Routes and Directions'!$A$2:$D$283,4,FALSE))</f>
        <v>EB</v>
      </c>
      <c r="H6531" s="646">
        <v>0</v>
      </c>
      <c r="I6531" s="646">
        <v>3</v>
      </c>
      <c r="K6531" s="646">
        <v>42.06</v>
      </c>
      <c r="L6531" s="646">
        <v>45.06</v>
      </c>
      <c r="M6531" s="646" t="s">
        <v>118</v>
      </c>
      <c r="N6531" s="657" t="s">
        <v>115</v>
      </c>
      <c r="O6531" s="646" t="s">
        <v>826</v>
      </c>
    </row>
    <row r="6532" spans="1:15">
      <c r="A6532" s="647">
        <v>6531</v>
      </c>
      <c r="B6532" s="647">
        <v>12240</v>
      </c>
      <c r="C6532" s="646" t="s">
        <v>219</v>
      </c>
      <c r="D6532" s="646">
        <v>299</v>
      </c>
      <c r="F6532" s="654" t="str">
        <f>IF(M6532="R",VLOOKUP(D6532,'Routes and Directions'!$A$2:$D$283,3,FALSE),VLOOKUP(D6532,'Routes and Directions'!$A$2:$D$283,4,FALSE))</f>
        <v>EB</v>
      </c>
      <c r="G6532" s="646" t="s">
        <v>118</v>
      </c>
      <c r="H6532" s="646">
        <v>3</v>
      </c>
      <c r="I6532" s="646">
        <v>3.64</v>
      </c>
      <c r="K6532" s="646">
        <v>45.06</v>
      </c>
      <c r="L6532" s="646">
        <v>45.7</v>
      </c>
      <c r="M6532" s="646" t="s">
        <v>118</v>
      </c>
      <c r="N6532" s="657" t="s">
        <v>115</v>
      </c>
      <c r="O6532" s="646" t="s">
        <v>826</v>
      </c>
    </row>
    <row r="6533" spans="1:15">
      <c r="A6533" s="647">
        <v>6532</v>
      </c>
      <c r="B6533" s="647">
        <v>12310</v>
      </c>
      <c r="C6533" s="646" t="s">
        <v>219</v>
      </c>
      <c r="D6533" s="646">
        <v>299</v>
      </c>
      <c r="F6533" s="654" t="str">
        <f>IF(M6533="R",VLOOKUP(D6533,'Routes and Directions'!$A$2:$D$283,3,FALSE),VLOOKUP(D6533,'Routes and Directions'!$A$2:$D$283,4,FALSE))</f>
        <v>EB</v>
      </c>
      <c r="H6533" s="646">
        <v>3.64</v>
      </c>
      <c r="I6533" s="646">
        <v>4.8479999999999999</v>
      </c>
      <c r="K6533" s="646">
        <v>45.7</v>
      </c>
      <c r="L6533" s="646">
        <v>46.908000000000001</v>
      </c>
      <c r="M6533" s="646" t="s">
        <v>118</v>
      </c>
      <c r="N6533" s="657" t="s">
        <v>115</v>
      </c>
      <c r="O6533" s="646" t="s">
        <v>826</v>
      </c>
    </row>
    <row r="6534" spans="1:15">
      <c r="A6534" s="647">
        <v>6533</v>
      </c>
      <c r="B6534" s="647">
        <v>12500</v>
      </c>
      <c r="C6534" s="646" t="s">
        <v>219</v>
      </c>
      <c r="D6534" s="646">
        <v>299</v>
      </c>
      <c r="F6534" s="654" t="str">
        <f>IF(M6534="R",VLOOKUP(D6534,'Routes and Directions'!$A$2:$D$283,3,FALSE),VLOOKUP(D6534,'Routes and Directions'!$A$2:$D$283,4,FALSE))</f>
        <v>EB</v>
      </c>
      <c r="G6534" s="646" t="s">
        <v>118</v>
      </c>
      <c r="H6534" s="646">
        <v>4.8479999999999999</v>
      </c>
      <c r="I6534" s="646">
        <v>4.9630000000000001</v>
      </c>
      <c r="K6534" s="646">
        <v>46.908000000000001</v>
      </c>
      <c r="L6534" s="646">
        <v>47.023000000000003</v>
      </c>
      <c r="M6534" s="646" t="s">
        <v>118</v>
      </c>
      <c r="N6534" s="657" t="s">
        <v>115</v>
      </c>
      <c r="O6534" s="646" t="s">
        <v>826</v>
      </c>
    </row>
    <row r="6535" spans="1:15">
      <c r="A6535" s="647">
        <v>6534</v>
      </c>
      <c r="B6535" s="647">
        <v>12600</v>
      </c>
      <c r="C6535" s="646" t="s">
        <v>219</v>
      </c>
      <c r="D6535" s="646">
        <v>299</v>
      </c>
      <c r="F6535" s="654" t="str">
        <f>IF(M6535="R",VLOOKUP(D6535,'Routes and Directions'!$A$2:$D$283,3,FALSE),VLOOKUP(D6535,'Routes and Directions'!$A$2:$D$283,4,FALSE))</f>
        <v>EB</v>
      </c>
      <c r="H6535" s="646">
        <v>4.9690000000000003</v>
      </c>
      <c r="I6535" s="646">
        <v>50.96</v>
      </c>
      <c r="K6535" s="646">
        <v>47.023000000000003</v>
      </c>
      <c r="L6535" s="646">
        <v>93.013999999999996</v>
      </c>
      <c r="M6535" s="646" t="s">
        <v>118</v>
      </c>
      <c r="N6535" s="657" t="s">
        <v>115</v>
      </c>
      <c r="O6535" s="646" t="s">
        <v>826</v>
      </c>
    </row>
    <row r="6536" spans="1:15">
      <c r="A6536" s="647">
        <v>6535</v>
      </c>
      <c r="B6536" s="647">
        <v>12600</v>
      </c>
      <c r="C6536" s="646" t="s">
        <v>219</v>
      </c>
      <c r="D6536" s="646">
        <v>299</v>
      </c>
      <c r="F6536" s="654" t="str">
        <f>IF(M6536="R",VLOOKUP(D6536,'Routes and Directions'!$A$2:$D$283,3,FALSE),VLOOKUP(D6536,'Routes and Directions'!$A$2:$D$283,4,FALSE))</f>
        <v>EB</v>
      </c>
      <c r="H6536" s="646">
        <v>50.96</v>
      </c>
      <c r="I6536" s="646">
        <v>51.558</v>
      </c>
      <c r="K6536" s="646">
        <v>93.013999999999996</v>
      </c>
      <c r="L6536" s="646">
        <v>93.611999999999995</v>
      </c>
      <c r="M6536" s="646" t="s">
        <v>118</v>
      </c>
      <c r="N6536" s="657" t="s">
        <v>123</v>
      </c>
      <c r="O6536" s="646" t="s">
        <v>826</v>
      </c>
    </row>
    <row r="6537" spans="1:15">
      <c r="A6537" s="647">
        <v>6536</v>
      </c>
      <c r="B6537" s="647">
        <v>20300</v>
      </c>
      <c r="C6537" s="646" t="s">
        <v>219</v>
      </c>
      <c r="D6537" s="646">
        <v>299</v>
      </c>
      <c r="F6537" s="654" t="str">
        <f>IF(M6537="R",VLOOKUP(D6537,'Routes and Directions'!$A$2:$D$283,3,FALSE),VLOOKUP(D6537,'Routes and Directions'!$A$2:$D$283,4,FALSE))</f>
        <v>EB</v>
      </c>
      <c r="H6537" s="646">
        <v>51.573999999999998</v>
      </c>
      <c r="I6537" s="646">
        <v>51.869</v>
      </c>
      <c r="K6537" s="646">
        <v>93.611999999999995</v>
      </c>
      <c r="L6537" s="646">
        <v>93.906999999999996</v>
      </c>
      <c r="M6537" s="646" t="s">
        <v>118</v>
      </c>
      <c r="N6537" s="657" t="s">
        <v>123</v>
      </c>
      <c r="O6537" s="646" t="s">
        <v>826</v>
      </c>
    </row>
    <row r="6538" spans="1:15">
      <c r="A6538" s="647">
        <v>6537</v>
      </c>
      <c r="B6538" s="647">
        <v>20300</v>
      </c>
      <c r="C6538" s="646" t="s">
        <v>219</v>
      </c>
      <c r="D6538" s="646">
        <v>299</v>
      </c>
      <c r="F6538" s="654" t="str">
        <f>IF(M6538="R",VLOOKUP(D6538,'Routes and Directions'!$A$2:$D$283,3,FALSE),VLOOKUP(D6538,'Routes and Directions'!$A$2:$D$283,4,FALSE))</f>
        <v>EB</v>
      </c>
      <c r="H6538" s="646">
        <v>51.869</v>
      </c>
      <c r="I6538" s="646">
        <v>52.371000000000002</v>
      </c>
      <c r="K6538" s="646">
        <v>93.906999999999996</v>
      </c>
      <c r="L6538" s="646">
        <v>94.409000000000006</v>
      </c>
      <c r="M6538" s="646" t="s">
        <v>118</v>
      </c>
      <c r="N6538" s="657" t="s">
        <v>115</v>
      </c>
      <c r="O6538" s="646" t="s">
        <v>826</v>
      </c>
    </row>
    <row r="6539" spans="1:15">
      <c r="A6539" s="647">
        <v>6538</v>
      </c>
      <c r="B6539" s="647">
        <v>20300</v>
      </c>
      <c r="C6539" s="646" t="s">
        <v>219</v>
      </c>
      <c r="D6539" s="646">
        <v>299</v>
      </c>
      <c r="F6539" s="654" t="str">
        <f>IF(M6539="R",VLOOKUP(D6539,'Routes and Directions'!$A$2:$D$283,3,FALSE),VLOOKUP(D6539,'Routes and Directions'!$A$2:$D$283,4,FALSE))</f>
        <v>EB</v>
      </c>
      <c r="H6539" s="646">
        <v>52.371000000000002</v>
      </c>
      <c r="I6539" s="646">
        <v>53.444000000000003</v>
      </c>
      <c r="K6539" s="646">
        <v>94.409000000000006</v>
      </c>
      <c r="L6539" s="646">
        <v>95.481999999999999</v>
      </c>
      <c r="M6539" s="646" t="s">
        <v>118</v>
      </c>
      <c r="N6539" s="657" t="s">
        <v>123</v>
      </c>
      <c r="O6539" s="646" t="s">
        <v>826</v>
      </c>
    </row>
    <row r="6540" spans="1:15">
      <c r="A6540" s="647">
        <v>6539</v>
      </c>
      <c r="B6540" s="647">
        <v>20300</v>
      </c>
      <c r="C6540" s="646" t="s">
        <v>219</v>
      </c>
      <c r="D6540" s="646">
        <v>299</v>
      </c>
      <c r="F6540" s="654" t="str">
        <f>IF(M6540="R",VLOOKUP(D6540,'Routes and Directions'!$A$2:$D$283,3,FALSE),VLOOKUP(D6540,'Routes and Directions'!$A$2:$D$283,4,FALSE))</f>
        <v>EB</v>
      </c>
      <c r="H6540" s="646">
        <v>53.444000000000003</v>
      </c>
      <c r="I6540" s="646">
        <v>57.8</v>
      </c>
      <c r="K6540" s="646">
        <v>95.481999999999999</v>
      </c>
      <c r="L6540" s="646">
        <v>99.837999999999994</v>
      </c>
      <c r="M6540" s="646" t="s">
        <v>118</v>
      </c>
      <c r="N6540" s="657" t="s">
        <v>115</v>
      </c>
      <c r="O6540" s="646" t="s">
        <v>826</v>
      </c>
    </row>
    <row r="6541" spans="1:15">
      <c r="A6541" s="647">
        <v>6540</v>
      </c>
      <c r="B6541" s="647">
        <v>22170</v>
      </c>
      <c r="C6541" s="646" t="s">
        <v>219</v>
      </c>
      <c r="D6541" s="646">
        <v>299</v>
      </c>
      <c r="F6541" s="654" t="str">
        <f>IF(M6541="R",VLOOKUP(D6541,'Routes and Directions'!$A$2:$D$283,3,FALSE),VLOOKUP(D6541,'Routes and Directions'!$A$2:$D$283,4,FALSE))</f>
        <v>EB</v>
      </c>
      <c r="G6541" s="646" t="s">
        <v>118</v>
      </c>
      <c r="H6541" s="646">
        <v>57.8</v>
      </c>
      <c r="I6541" s="646">
        <v>58.268999999999998</v>
      </c>
      <c r="K6541" s="646">
        <v>99.837999999999994</v>
      </c>
      <c r="L6541" s="646">
        <v>100.307</v>
      </c>
      <c r="M6541" s="646" t="s">
        <v>118</v>
      </c>
      <c r="N6541" s="657" t="s">
        <v>115</v>
      </c>
      <c r="O6541" s="646" t="s">
        <v>826</v>
      </c>
    </row>
    <row r="6542" spans="1:15">
      <c r="A6542" s="647">
        <v>6541</v>
      </c>
      <c r="B6542" s="647">
        <v>22720</v>
      </c>
      <c r="C6542" s="646" t="s">
        <v>219</v>
      </c>
      <c r="D6542" s="646">
        <v>299</v>
      </c>
      <c r="F6542" s="654" t="str">
        <f>IF(M6542="R",VLOOKUP(D6542,'Routes and Directions'!$A$2:$D$283,3,FALSE),VLOOKUP(D6542,'Routes and Directions'!$A$2:$D$283,4,FALSE))</f>
        <v>EB</v>
      </c>
      <c r="H6542" s="646">
        <v>58.363</v>
      </c>
      <c r="I6542" s="646">
        <v>64.292000000000002</v>
      </c>
      <c r="K6542" s="646">
        <v>100.307</v>
      </c>
      <c r="L6542" s="646">
        <v>106.236</v>
      </c>
      <c r="M6542" s="646" t="s">
        <v>118</v>
      </c>
      <c r="N6542" s="657" t="s">
        <v>115</v>
      </c>
      <c r="O6542" s="646" t="s">
        <v>826</v>
      </c>
    </row>
    <row r="6543" spans="1:15">
      <c r="A6543" s="647">
        <v>6542</v>
      </c>
      <c r="B6543" s="647">
        <v>22720</v>
      </c>
      <c r="C6543" s="646" t="s">
        <v>219</v>
      </c>
      <c r="D6543" s="646">
        <v>299</v>
      </c>
      <c r="F6543" s="654" t="str">
        <f>IF(M6543="R",VLOOKUP(D6543,'Routes and Directions'!$A$2:$D$283,3,FALSE),VLOOKUP(D6543,'Routes and Directions'!$A$2:$D$283,4,FALSE))</f>
        <v>EB</v>
      </c>
      <c r="H6543" s="646">
        <v>64.292000000000002</v>
      </c>
      <c r="I6543" s="646">
        <v>64.728999999999999</v>
      </c>
      <c r="K6543" s="646">
        <v>106.236</v>
      </c>
      <c r="L6543" s="646">
        <v>106.673</v>
      </c>
      <c r="M6543" s="646" t="s">
        <v>118</v>
      </c>
      <c r="N6543" s="657" t="s">
        <v>123</v>
      </c>
      <c r="O6543" s="646" t="s">
        <v>826</v>
      </c>
    </row>
    <row r="6544" spans="1:15">
      <c r="A6544" s="647">
        <v>6543</v>
      </c>
      <c r="B6544" s="647">
        <v>22720</v>
      </c>
      <c r="C6544" s="646" t="s">
        <v>219</v>
      </c>
      <c r="D6544" s="646">
        <v>299</v>
      </c>
      <c r="F6544" s="654" t="str">
        <f>IF(M6544="R",VLOOKUP(D6544,'Routes and Directions'!$A$2:$D$283,3,FALSE),VLOOKUP(D6544,'Routes and Directions'!$A$2:$D$283,4,FALSE))</f>
        <v>EB</v>
      </c>
      <c r="H6544" s="646">
        <v>64.728999999999999</v>
      </c>
      <c r="I6544" s="646">
        <v>66.789000000000001</v>
      </c>
      <c r="K6544" s="646">
        <v>106.673</v>
      </c>
      <c r="L6544" s="646">
        <v>108.733</v>
      </c>
      <c r="M6544" s="646" t="s">
        <v>118</v>
      </c>
      <c r="N6544" s="657" t="s">
        <v>115</v>
      </c>
      <c r="O6544" s="646" t="s">
        <v>826</v>
      </c>
    </row>
    <row r="6545" spans="1:15">
      <c r="A6545" s="647">
        <v>6544</v>
      </c>
      <c r="B6545" s="647">
        <v>22720</v>
      </c>
      <c r="C6545" s="646" t="s">
        <v>219</v>
      </c>
      <c r="D6545" s="646">
        <v>299</v>
      </c>
      <c r="F6545" s="654" t="str">
        <f>IF(M6545="R",VLOOKUP(D6545,'Routes and Directions'!$A$2:$D$283,3,FALSE),VLOOKUP(D6545,'Routes and Directions'!$A$2:$D$283,4,FALSE))</f>
        <v>EB</v>
      </c>
      <c r="H6545" s="646">
        <v>66.789000000000001</v>
      </c>
      <c r="I6545" s="646">
        <v>67.153000000000006</v>
      </c>
      <c r="K6545" s="646">
        <v>108.733</v>
      </c>
      <c r="L6545" s="646">
        <v>109.09699999999999</v>
      </c>
      <c r="M6545" s="646" t="s">
        <v>118</v>
      </c>
      <c r="N6545" s="657" t="s">
        <v>123</v>
      </c>
      <c r="O6545" s="646" t="s">
        <v>826</v>
      </c>
    </row>
    <row r="6546" spans="1:15">
      <c r="A6546" s="647">
        <v>6545</v>
      </c>
      <c r="B6546" s="647">
        <v>22720</v>
      </c>
      <c r="C6546" s="646" t="s">
        <v>219</v>
      </c>
      <c r="D6546" s="646">
        <v>299</v>
      </c>
      <c r="F6546" s="654" t="str">
        <f>IF(M6546="R",VLOOKUP(D6546,'Routes and Directions'!$A$2:$D$283,3,FALSE),VLOOKUP(D6546,'Routes and Directions'!$A$2:$D$283,4,FALSE))</f>
        <v>EB</v>
      </c>
      <c r="H6546" s="646">
        <v>67.153000000000006</v>
      </c>
      <c r="I6546" s="646">
        <v>72.245999999999995</v>
      </c>
      <c r="K6546" s="646">
        <v>109.09699999999999</v>
      </c>
      <c r="L6546" s="646">
        <v>114.19</v>
      </c>
      <c r="M6546" s="646" t="s">
        <v>118</v>
      </c>
      <c r="N6546" s="657" t="s">
        <v>115</v>
      </c>
      <c r="O6546" s="646" t="s">
        <v>826</v>
      </c>
    </row>
    <row r="6547" spans="1:15">
      <c r="A6547" s="647">
        <v>6546</v>
      </c>
      <c r="B6547" s="647">
        <v>27300</v>
      </c>
      <c r="C6547" s="646" t="s">
        <v>169</v>
      </c>
      <c r="D6547" s="646">
        <v>299</v>
      </c>
      <c r="F6547" s="654" t="str">
        <f>IF(M6547="R",VLOOKUP(D6547,'Routes and Directions'!$A$2:$D$283,3,FALSE),VLOOKUP(D6547,'Routes and Directions'!$A$2:$D$283,4,FALSE))</f>
        <v>EB</v>
      </c>
      <c r="H6547" s="646">
        <v>0</v>
      </c>
      <c r="I6547" s="646">
        <v>7.2439999999999998</v>
      </c>
      <c r="K6547" s="646">
        <v>114.19</v>
      </c>
      <c r="L6547" s="646">
        <v>121.434</v>
      </c>
      <c r="M6547" s="646" t="s">
        <v>118</v>
      </c>
      <c r="N6547" s="657" t="s">
        <v>115</v>
      </c>
      <c r="O6547" s="646" t="s">
        <v>826</v>
      </c>
    </row>
    <row r="6548" spans="1:15">
      <c r="A6548" s="647">
        <v>6547</v>
      </c>
      <c r="B6548" s="647">
        <v>29400</v>
      </c>
      <c r="C6548" s="646" t="s">
        <v>169</v>
      </c>
      <c r="D6548" s="646">
        <v>299</v>
      </c>
      <c r="F6548" s="654" t="str">
        <f>IF(M6548="R",VLOOKUP(D6548,'Routes and Directions'!$A$2:$D$283,3,FALSE),VLOOKUP(D6548,'Routes and Directions'!$A$2:$D$283,4,FALSE))</f>
        <v>EB</v>
      </c>
      <c r="G6548" s="646" t="s">
        <v>118</v>
      </c>
      <c r="H6548" s="646">
        <v>7.2439999999999998</v>
      </c>
      <c r="I6548" s="646">
        <v>8.16</v>
      </c>
      <c r="K6548" s="646">
        <v>121.434</v>
      </c>
      <c r="L6548" s="646">
        <v>122.35</v>
      </c>
      <c r="M6548" s="646" t="s">
        <v>118</v>
      </c>
      <c r="N6548" s="657" t="s">
        <v>115</v>
      </c>
      <c r="O6548" s="646" t="s">
        <v>826</v>
      </c>
    </row>
    <row r="6549" spans="1:15">
      <c r="A6549" s="647">
        <v>6548</v>
      </c>
      <c r="B6549" s="647">
        <v>29850</v>
      </c>
      <c r="C6549" s="646" t="s">
        <v>169</v>
      </c>
      <c r="D6549" s="646">
        <v>299</v>
      </c>
      <c r="F6549" s="654" t="str">
        <f>IF(M6549="R",VLOOKUP(D6549,'Routes and Directions'!$A$2:$D$283,3,FALSE),VLOOKUP(D6549,'Routes and Directions'!$A$2:$D$283,4,FALSE))</f>
        <v>EB</v>
      </c>
      <c r="H6549" s="646">
        <v>8.1929999999999996</v>
      </c>
      <c r="I6549" s="646">
        <v>22.14</v>
      </c>
      <c r="K6549" s="646">
        <v>122.35</v>
      </c>
      <c r="L6549" s="646">
        <v>136.297</v>
      </c>
      <c r="M6549" s="646" t="s">
        <v>118</v>
      </c>
      <c r="N6549" s="657" t="s">
        <v>115</v>
      </c>
      <c r="O6549" s="646" t="s">
        <v>826</v>
      </c>
    </row>
    <row r="6550" spans="1:15">
      <c r="A6550" s="647">
        <v>6549</v>
      </c>
      <c r="B6550" s="647">
        <v>29850</v>
      </c>
      <c r="C6550" s="646" t="s">
        <v>169</v>
      </c>
      <c r="D6550" s="646">
        <v>299</v>
      </c>
      <c r="F6550" s="654" t="str">
        <f>IF(M6550="R",VLOOKUP(D6550,'Routes and Directions'!$A$2:$D$283,3,FALSE),VLOOKUP(D6550,'Routes and Directions'!$A$2:$D$283,4,FALSE))</f>
        <v>EB</v>
      </c>
      <c r="H6550" s="646">
        <v>22.14</v>
      </c>
      <c r="I6550" s="646">
        <v>24.007999999999999</v>
      </c>
      <c r="K6550" s="646">
        <v>136.297</v>
      </c>
      <c r="L6550" s="646">
        <v>138.16499999999999</v>
      </c>
      <c r="M6550" s="646" t="s">
        <v>118</v>
      </c>
      <c r="N6550" s="657" t="s">
        <v>123</v>
      </c>
      <c r="O6550" s="646" t="s">
        <v>826</v>
      </c>
    </row>
    <row r="6551" spans="1:15">
      <c r="A6551" s="647">
        <v>6550</v>
      </c>
      <c r="B6551" s="647">
        <v>29850</v>
      </c>
      <c r="C6551" s="646" t="s">
        <v>169</v>
      </c>
      <c r="D6551" s="646">
        <v>299</v>
      </c>
      <c r="F6551" s="654" t="str">
        <f>IF(M6551="R",VLOOKUP(D6551,'Routes and Directions'!$A$2:$D$283,3,FALSE),VLOOKUP(D6551,'Routes and Directions'!$A$2:$D$283,4,FALSE))</f>
        <v>EB</v>
      </c>
      <c r="H6551" s="646">
        <v>24.007999999999999</v>
      </c>
      <c r="I6551" s="646">
        <v>24.821999999999999</v>
      </c>
      <c r="K6551" s="646">
        <v>138.16499999999999</v>
      </c>
      <c r="L6551" s="646">
        <v>138.97900000000001</v>
      </c>
      <c r="M6551" s="646" t="s">
        <v>118</v>
      </c>
      <c r="N6551" s="657" t="s">
        <v>115</v>
      </c>
      <c r="O6551" s="646" t="s">
        <v>826</v>
      </c>
    </row>
    <row r="6552" spans="1:15">
      <c r="A6552" s="647">
        <v>6551</v>
      </c>
      <c r="B6552" s="647">
        <v>37300</v>
      </c>
      <c r="C6552" s="646" t="s">
        <v>169</v>
      </c>
      <c r="D6552" s="646">
        <v>299</v>
      </c>
      <c r="F6552" s="654" t="str">
        <f>IF(M6552="R",VLOOKUP(D6552,'Routes and Directions'!$A$2:$D$283,3,FALSE),VLOOKUP(D6552,'Routes and Directions'!$A$2:$D$283,4,FALSE))</f>
        <v>EB</v>
      </c>
      <c r="H6552" s="646">
        <v>24.821999999999999</v>
      </c>
      <c r="I6552" s="646">
        <v>27.76</v>
      </c>
      <c r="K6552" s="646">
        <v>138.97900000000001</v>
      </c>
      <c r="L6552" s="646">
        <v>141.917</v>
      </c>
      <c r="M6552" s="646" t="s">
        <v>118</v>
      </c>
      <c r="N6552" s="657" t="s">
        <v>123</v>
      </c>
      <c r="O6552" s="646" t="s">
        <v>826</v>
      </c>
    </row>
    <row r="6553" spans="1:15">
      <c r="A6553" s="647">
        <v>6552</v>
      </c>
      <c r="B6553" s="647">
        <v>37800</v>
      </c>
      <c r="C6553" s="646" t="s">
        <v>169</v>
      </c>
      <c r="D6553" s="646">
        <v>299</v>
      </c>
      <c r="F6553" s="654" t="str">
        <f>IF(M6553="R",VLOOKUP(D6553,'Routes and Directions'!$A$2:$D$283,3,FALSE),VLOOKUP(D6553,'Routes and Directions'!$A$2:$D$283,4,FALSE))</f>
        <v>EB</v>
      </c>
      <c r="H6553" s="646">
        <v>27.76</v>
      </c>
      <c r="I6553" s="646">
        <v>56.613999999999997</v>
      </c>
      <c r="K6553" s="646">
        <v>141.917</v>
      </c>
      <c r="L6553" s="646">
        <v>170.77099999999999</v>
      </c>
      <c r="M6553" s="646" t="s">
        <v>118</v>
      </c>
      <c r="N6553" s="657" t="s">
        <v>115</v>
      </c>
      <c r="O6553" s="646" t="s">
        <v>826</v>
      </c>
    </row>
    <row r="6554" spans="1:15">
      <c r="A6554" s="647">
        <v>6553</v>
      </c>
      <c r="B6554" s="647">
        <v>37800</v>
      </c>
      <c r="C6554" s="646" t="s">
        <v>169</v>
      </c>
      <c r="D6554" s="646">
        <v>299</v>
      </c>
      <c r="F6554" s="654" t="str">
        <f>IF(M6554="R",VLOOKUP(D6554,'Routes and Directions'!$A$2:$D$283,3,FALSE),VLOOKUP(D6554,'Routes and Directions'!$A$2:$D$283,4,FALSE))</f>
        <v>EB</v>
      </c>
      <c r="H6554" s="646">
        <v>56.613999999999997</v>
      </c>
      <c r="I6554" s="646">
        <v>56.939</v>
      </c>
      <c r="K6554" s="646">
        <v>170.77099999999999</v>
      </c>
      <c r="L6554" s="646">
        <v>171.096</v>
      </c>
      <c r="M6554" s="646" t="s">
        <v>118</v>
      </c>
      <c r="N6554" s="657" t="s">
        <v>123</v>
      </c>
      <c r="O6554" s="646" t="s">
        <v>826</v>
      </c>
    </row>
    <row r="6555" spans="1:15">
      <c r="A6555" s="647">
        <v>6554</v>
      </c>
      <c r="B6555" s="647">
        <v>37800</v>
      </c>
      <c r="C6555" s="646" t="s">
        <v>169</v>
      </c>
      <c r="D6555" s="646">
        <v>299</v>
      </c>
      <c r="F6555" s="654" t="str">
        <f>IF(M6555="R",VLOOKUP(D6555,'Routes and Directions'!$A$2:$D$283,3,FALSE),VLOOKUP(D6555,'Routes and Directions'!$A$2:$D$283,4,FALSE))</f>
        <v>EB</v>
      </c>
      <c r="H6555" s="646">
        <v>56.939</v>
      </c>
      <c r="I6555" s="646">
        <v>62.676000000000002</v>
      </c>
      <c r="K6555" s="646">
        <v>171.096</v>
      </c>
      <c r="L6555" s="646">
        <v>176.833</v>
      </c>
      <c r="M6555" s="646" t="s">
        <v>118</v>
      </c>
      <c r="N6555" s="657" t="s">
        <v>115</v>
      </c>
      <c r="O6555" s="646" t="s">
        <v>826</v>
      </c>
    </row>
    <row r="6556" spans="1:15">
      <c r="A6556" s="647">
        <v>6555</v>
      </c>
      <c r="B6556" s="647">
        <v>44900</v>
      </c>
      <c r="C6556" s="646" t="s">
        <v>169</v>
      </c>
      <c r="D6556" s="646">
        <v>299</v>
      </c>
      <c r="F6556" s="654" t="str">
        <f>IF(M6556="R",VLOOKUP(D6556,'Routes and Directions'!$A$2:$D$283,3,FALSE),VLOOKUP(D6556,'Routes and Directions'!$A$2:$D$283,4,FALSE))</f>
        <v>EB</v>
      </c>
      <c r="H6556" s="646">
        <v>62.688000000000002</v>
      </c>
      <c r="I6556" s="646">
        <v>74.852999999999994</v>
      </c>
      <c r="K6556" s="646">
        <v>176.833</v>
      </c>
      <c r="L6556" s="646">
        <v>188.99799999999999</v>
      </c>
      <c r="M6556" s="646" t="s">
        <v>118</v>
      </c>
      <c r="N6556" s="657" t="s">
        <v>115</v>
      </c>
      <c r="O6556" s="646" t="s">
        <v>826</v>
      </c>
    </row>
    <row r="6557" spans="1:15">
      <c r="A6557" s="647">
        <v>6556</v>
      </c>
      <c r="B6557" s="647">
        <v>44900</v>
      </c>
      <c r="C6557" s="646" t="s">
        <v>169</v>
      </c>
      <c r="D6557" s="646">
        <v>299</v>
      </c>
      <c r="F6557" s="654" t="str">
        <f>IF(M6557="R",VLOOKUP(D6557,'Routes and Directions'!$A$2:$D$283,3,FALSE),VLOOKUP(D6557,'Routes and Directions'!$A$2:$D$283,4,FALSE))</f>
        <v>EB</v>
      </c>
      <c r="H6557" s="646">
        <v>74.852999999999994</v>
      </c>
      <c r="I6557" s="646">
        <v>74.873000000000005</v>
      </c>
      <c r="K6557" s="646">
        <v>188.99799999999999</v>
      </c>
      <c r="L6557" s="646">
        <v>189.018</v>
      </c>
      <c r="M6557" s="646" t="s">
        <v>118</v>
      </c>
      <c r="N6557" s="657" t="s">
        <v>123</v>
      </c>
      <c r="O6557" s="646" t="s">
        <v>826</v>
      </c>
    </row>
    <row r="6558" spans="1:15">
      <c r="A6558" s="647">
        <v>6557</v>
      </c>
      <c r="B6558" s="647">
        <v>44900</v>
      </c>
      <c r="C6558" s="646" t="s">
        <v>169</v>
      </c>
      <c r="D6558" s="646">
        <v>299</v>
      </c>
      <c r="F6558" s="654" t="str">
        <f>IF(M6558="R",VLOOKUP(D6558,'Routes and Directions'!$A$2:$D$283,3,FALSE),VLOOKUP(D6558,'Routes and Directions'!$A$2:$D$283,4,FALSE))</f>
        <v>EB</v>
      </c>
      <c r="H6558" s="646">
        <v>74.873000000000005</v>
      </c>
      <c r="I6558" s="646">
        <v>75.052000000000007</v>
      </c>
      <c r="K6558" s="646">
        <v>189.018</v>
      </c>
      <c r="L6558" s="646">
        <v>189.197</v>
      </c>
      <c r="M6558" s="646" t="s">
        <v>118</v>
      </c>
      <c r="N6558" s="657" t="s">
        <v>115</v>
      </c>
      <c r="O6558" s="646" t="s">
        <v>826</v>
      </c>
    </row>
    <row r="6559" spans="1:15">
      <c r="A6559" s="647">
        <v>6558</v>
      </c>
      <c r="B6559" s="647">
        <v>44900</v>
      </c>
      <c r="C6559" s="646" t="s">
        <v>169</v>
      </c>
      <c r="D6559" s="646">
        <v>299</v>
      </c>
      <c r="F6559" s="654" t="str">
        <f>IF(M6559="R",VLOOKUP(D6559,'Routes and Directions'!$A$2:$D$283,3,FALSE),VLOOKUP(D6559,'Routes and Directions'!$A$2:$D$283,4,FALSE))</f>
        <v>EB</v>
      </c>
      <c r="H6559" s="646">
        <v>75.052000000000007</v>
      </c>
      <c r="I6559" s="646">
        <v>76.11</v>
      </c>
      <c r="K6559" s="646">
        <v>189.197</v>
      </c>
      <c r="L6559" s="646">
        <v>190.255</v>
      </c>
      <c r="M6559" s="646" t="s">
        <v>118</v>
      </c>
      <c r="N6559" s="657" t="s">
        <v>123</v>
      </c>
      <c r="O6559" s="646" t="s">
        <v>826</v>
      </c>
    </row>
    <row r="6560" spans="1:15">
      <c r="A6560" s="647">
        <v>6559</v>
      </c>
      <c r="B6560" s="647">
        <v>44900</v>
      </c>
      <c r="C6560" s="646" t="s">
        <v>169</v>
      </c>
      <c r="D6560" s="646">
        <v>299</v>
      </c>
      <c r="F6560" s="654" t="str">
        <f>IF(M6560="R",VLOOKUP(D6560,'Routes and Directions'!$A$2:$D$283,3,FALSE),VLOOKUP(D6560,'Routes and Directions'!$A$2:$D$283,4,FALSE))</f>
        <v>EB</v>
      </c>
      <c r="H6560" s="646">
        <v>76.11</v>
      </c>
      <c r="I6560" s="646">
        <v>99.361000000000004</v>
      </c>
      <c r="K6560" s="646">
        <v>190.255</v>
      </c>
      <c r="L6560" s="646">
        <v>213.506</v>
      </c>
      <c r="M6560" s="646" t="s">
        <v>118</v>
      </c>
      <c r="N6560" s="657" t="s">
        <v>115</v>
      </c>
      <c r="O6560" s="646" t="s">
        <v>826</v>
      </c>
    </row>
    <row r="6561" spans="1:15">
      <c r="A6561" s="647">
        <v>6560</v>
      </c>
      <c r="B6561" s="647">
        <v>52500</v>
      </c>
      <c r="C6561" s="646" t="s">
        <v>166</v>
      </c>
      <c r="D6561" s="646">
        <v>299</v>
      </c>
      <c r="F6561" s="654" t="str">
        <f>IF(M6561="R",VLOOKUP(D6561,'Routes and Directions'!$A$2:$D$283,3,FALSE),VLOOKUP(D6561,'Routes and Directions'!$A$2:$D$283,4,FALSE))</f>
        <v>EB</v>
      </c>
      <c r="H6561" s="646">
        <v>0</v>
      </c>
      <c r="I6561" s="646">
        <v>25.635000000000002</v>
      </c>
      <c r="K6561" s="646">
        <v>213.506</v>
      </c>
      <c r="L6561" s="646">
        <v>239.14099999999999</v>
      </c>
      <c r="M6561" s="646" t="s">
        <v>118</v>
      </c>
      <c r="N6561" s="657" t="s">
        <v>115</v>
      </c>
      <c r="O6561" s="646" t="s">
        <v>826</v>
      </c>
    </row>
    <row r="6562" spans="1:15">
      <c r="A6562" s="647">
        <v>6561</v>
      </c>
      <c r="B6562" s="647">
        <v>57400</v>
      </c>
      <c r="C6562" s="646" t="s">
        <v>167</v>
      </c>
      <c r="D6562" s="646">
        <v>299</v>
      </c>
      <c r="F6562" s="654" t="str">
        <f>IF(M6562="R",VLOOKUP(D6562,'Routes and Directions'!$A$2:$D$283,3,FALSE),VLOOKUP(D6562,'Routes and Directions'!$A$2:$D$283,4,FALSE))</f>
        <v>EB</v>
      </c>
      <c r="H6562" s="646">
        <v>0</v>
      </c>
      <c r="I6562" s="646">
        <v>40.630000000000003</v>
      </c>
      <c r="K6562" s="646">
        <v>239.14099999999999</v>
      </c>
      <c r="L6562" s="646">
        <v>279.77100000000002</v>
      </c>
      <c r="M6562" s="646" t="s">
        <v>118</v>
      </c>
      <c r="N6562" s="657" t="s">
        <v>115</v>
      </c>
      <c r="O6562" s="646" t="s">
        <v>826</v>
      </c>
    </row>
    <row r="6563" spans="1:15">
      <c r="A6563" s="647">
        <v>6562</v>
      </c>
      <c r="B6563" s="647">
        <v>62800</v>
      </c>
      <c r="C6563" s="646" t="s">
        <v>167</v>
      </c>
      <c r="D6563" s="646">
        <v>299</v>
      </c>
      <c r="F6563" s="654" t="str">
        <f>IF(M6563="R",VLOOKUP(D6563,'Routes and Directions'!$A$2:$D$283,3,FALSE),VLOOKUP(D6563,'Routes and Directions'!$A$2:$D$283,4,FALSE))</f>
        <v>EB</v>
      </c>
      <c r="H6563" s="646">
        <v>40.64</v>
      </c>
      <c r="I6563" s="646">
        <v>46.551000000000002</v>
      </c>
      <c r="K6563" s="646">
        <v>279.77100000000002</v>
      </c>
      <c r="L6563" s="646">
        <v>285.68200000000002</v>
      </c>
      <c r="M6563" s="646" t="s">
        <v>118</v>
      </c>
      <c r="N6563" s="657" t="s">
        <v>115</v>
      </c>
      <c r="O6563" s="646" t="s">
        <v>826</v>
      </c>
    </row>
    <row r="6564" spans="1:15">
      <c r="A6564" s="647">
        <v>6563</v>
      </c>
      <c r="B6564" s="647">
        <v>63300</v>
      </c>
      <c r="C6564" s="646" t="s">
        <v>167</v>
      </c>
      <c r="D6564" s="646">
        <v>299</v>
      </c>
      <c r="F6564" s="654" t="str">
        <f>IF(M6564="R",VLOOKUP(D6564,'Routes and Directions'!$A$2:$D$283,3,FALSE),VLOOKUP(D6564,'Routes and Directions'!$A$2:$D$283,4,FALSE))</f>
        <v>EB</v>
      </c>
      <c r="G6564" s="646" t="s">
        <v>118</v>
      </c>
      <c r="H6564" s="646">
        <v>46.551000000000002</v>
      </c>
      <c r="I6564" s="646">
        <v>48.637</v>
      </c>
      <c r="K6564" s="646">
        <v>285.68200000000002</v>
      </c>
      <c r="L6564" s="646">
        <v>287.76799999999997</v>
      </c>
      <c r="M6564" s="646" t="s">
        <v>118</v>
      </c>
      <c r="N6564" s="657" t="s">
        <v>115</v>
      </c>
      <c r="O6564" s="646" t="s">
        <v>826</v>
      </c>
    </row>
    <row r="6565" spans="1:15">
      <c r="A6565" s="647">
        <v>6564</v>
      </c>
      <c r="B6565" s="647">
        <v>63500</v>
      </c>
      <c r="C6565" s="646" t="s">
        <v>167</v>
      </c>
      <c r="D6565" s="646">
        <v>299</v>
      </c>
      <c r="F6565" s="654" t="str">
        <f>IF(M6565="R",VLOOKUP(D6565,'Routes and Directions'!$A$2:$D$283,3,FALSE),VLOOKUP(D6565,'Routes and Directions'!$A$2:$D$283,4,FALSE))</f>
        <v>EB</v>
      </c>
      <c r="H6565" s="646">
        <v>48.622999999999998</v>
      </c>
      <c r="I6565" s="646">
        <v>66.632000000000005</v>
      </c>
      <c r="K6565" s="646">
        <v>287.76799999999997</v>
      </c>
      <c r="L6565" s="646">
        <v>305.77699999999999</v>
      </c>
      <c r="M6565" s="646" t="s">
        <v>118</v>
      </c>
      <c r="N6565" s="657" t="s">
        <v>115</v>
      </c>
      <c r="O6565" s="646" t="s">
        <v>826</v>
      </c>
    </row>
    <row r="6566" spans="1:15">
      <c r="A6566" s="647">
        <v>6565</v>
      </c>
      <c r="B6566" s="647">
        <v>100</v>
      </c>
      <c r="C6566" s="646" t="s">
        <v>162</v>
      </c>
      <c r="D6566" s="646">
        <v>299</v>
      </c>
      <c r="F6566" s="654" t="str">
        <f>IF(M6566="R",VLOOKUP(D6566,'Routes and Directions'!$A$2:$D$283,3,FALSE),VLOOKUP(D6566,'Routes and Directions'!$A$2:$D$283,4,FALSE))</f>
        <v>WB</v>
      </c>
      <c r="H6566" s="646">
        <v>0</v>
      </c>
      <c r="I6566" s="646">
        <v>1.3440000000000001</v>
      </c>
      <c r="K6566" s="646">
        <v>0</v>
      </c>
      <c r="L6566" s="646">
        <v>1.3440000000000001</v>
      </c>
      <c r="M6566" s="646" t="s">
        <v>121</v>
      </c>
      <c r="N6566" s="657" t="s">
        <v>123</v>
      </c>
      <c r="O6566" s="646" t="s">
        <v>827</v>
      </c>
    </row>
    <row r="6567" spans="1:15">
      <c r="A6567" s="647">
        <v>6566</v>
      </c>
      <c r="B6567" s="647">
        <v>1200</v>
      </c>
      <c r="C6567" s="646" t="s">
        <v>162</v>
      </c>
      <c r="D6567" s="646">
        <v>299</v>
      </c>
      <c r="F6567" s="654" t="str">
        <f>IF(M6567="R",VLOOKUP(D6567,'Routes and Directions'!$A$2:$D$283,3,FALSE),VLOOKUP(D6567,'Routes and Directions'!$A$2:$D$283,4,FALSE))</f>
        <v>WB</v>
      </c>
      <c r="G6567" s="646" t="s">
        <v>118</v>
      </c>
      <c r="H6567" s="646">
        <v>1.3440000000000001</v>
      </c>
      <c r="I6567" s="646">
        <v>5.9279999999999999</v>
      </c>
      <c r="K6567" s="646">
        <v>1.3440000000000001</v>
      </c>
      <c r="L6567" s="646">
        <v>5.9279999999999999</v>
      </c>
      <c r="M6567" s="646" t="s">
        <v>121</v>
      </c>
      <c r="N6567" s="657" t="s">
        <v>123</v>
      </c>
      <c r="O6567" s="646" t="s">
        <v>827</v>
      </c>
    </row>
    <row r="6568" spans="1:15">
      <c r="A6568" s="647">
        <v>6567</v>
      </c>
      <c r="B6568" s="647">
        <v>3150</v>
      </c>
      <c r="C6568" s="646" t="s">
        <v>162</v>
      </c>
      <c r="D6568" s="646">
        <v>299</v>
      </c>
      <c r="F6568" s="654" t="str">
        <f>IF(M6568="R",VLOOKUP(D6568,'Routes and Directions'!$A$2:$D$283,3,FALSE),VLOOKUP(D6568,'Routes and Directions'!$A$2:$D$283,4,FALSE))</f>
        <v>WB</v>
      </c>
      <c r="G6568" s="646" t="s">
        <v>118</v>
      </c>
      <c r="H6568" s="646">
        <v>5.9279999999999999</v>
      </c>
      <c r="I6568" s="646">
        <v>17.440999999999999</v>
      </c>
      <c r="K6568" s="646">
        <v>5.9279999999999999</v>
      </c>
      <c r="L6568" s="646">
        <v>17.440999999999999</v>
      </c>
      <c r="M6568" s="646" t="s">
        <v>121</v>
      </c>
      <c r="N6568" s="657" t="s">
        <v>115</v>
      </c>
      <c r="O6568" s="646" t="s">
        <v>827</v>
      </c>
    </row>
    <row r="6569" spans="1:15">
      <c r="A6569" s="647">
        <v>6568</v>
      </c>
      <c r="B6569" s="647">
        <v>6300</v>
      </c>
      <c r="C6569" s="646" t="s">
        <v>162</v>
      </c>
      <c r="D6569" s="646">
        <v>299</v>
      </c>
      <c r="F6569" s="654" t="str">
        <f>IF(M6569="R",VLOOKUP(D6569,'Routes and Directions'!$A$2:$D$283,3,FALSE),VLOOKUP(D6569,'Routes and Directions'!$A$2:$D$283,4,FALSE))</f>
        <v>WB</v>
      </c>
      <c r="H6569" s="646">
        <v>18.3</v>
      </c>
      <c r="I6569" s="646">
        <v>20.596</v>
      </c>
      <c r="K6569" s="646">
        <v>17.440999999999999</v>
      </c>
      <c r="L6569" s="646">
        <v>19.736999999999998</v>
      </c>
      <c r="M6569" s="646" t="s">
        <v>121</v>
      </c>
      <c r="N6569" s="657" t="s">
        <v>115</v>
      </c>
      <c r="O6569" s="646" t="s">
        <v>827</v>
      </c>
    </row>
    <row r="6570" spans="1:15">
      <c r="A6570" s="647">
        <v>6569</v>
      </c>
      <c r="B6570" s="647">
        <v>6500</v>
      </c>
      <c r="C6570" s="646" t="s">
        <v>162</v>
      </c>
      <c r="D6570" s="646">
        <v>299</v>
      </c>
      <c r="F6570" s="654" t="str">
        <f>IF(M6570="R",VLOOKUP(D6570,'Routes and Directions'!$A$2:$D$283,3,FALSE),VLOOKUP(D6570,'Routes and Directions'!$A$2:$D$283,4,FALSE))</f>
        <v>WB</v>
      </c>
      <c r="G6570" s="646" t="s">
        <v>118</v>
      </c>
      <c r="H6570" s="646">
        <v>20.596</v>
      </c>
      <c r="I6570" s="646">
        <v>28.748999999999999</v>
      </c>
      <c r="K6570" s="646">
        <v>19.736999999999998</v>
      </c>
      <c r="L6570" s="646">
        <v>27.89</v>
      </c>
      <c r="M6570" s="646" t="s">
        <v>121</v>
      </c>
      <c r="N6570" s="657" t="s">
        <v>115</v>
      </c>
      <c r="O6570" s="646" t="s">
        <v>827</v>
      </c>
    </row>
    <row r="6571" spans="1:15">
      <c r="A6571" s="647">
        <v>6570</v>
      </c>
      <c r="B6571" s="647">
        <v>8050</v>
      </c>
      <c r="C6571" s="646" t="s">
        <v>162</v>
      </c>
      <c r="D6571" s="646">
        <v>299</v>
      </c>
      <c r="F6571" s="654" t="str">
        <f>IF(M6571="R",VLOOKUP(D6571,'Routes and Directions'!$A$2:$D$283,3,FALSE),VLOOKUP(D6571,'Routes and Directions'!$A$2:$D$283,4,FALSE))</f>
        <v>WB</v>
      </c>
      <c r="G6571" s="646" t="s">
        <v>118</v>
      </c>
      <c r="H6571" s="646">
        <v>28.748999999999999</v>
      </c>
      <c r="I6571" s="646">
        <v>29.126999999999999</v>
      </c>
      <c r="K6571" s="646">
        <v>27.89</v>
      </c>
      <c r="L6571" s="646">
        <v>28.268000000000001</v>
      </c>
      <c r="M6571" s="646" t="s">
        <v>121</v>
      </c>
      <c r="N6571" s="657" t="s">
        <v>123</v>
      </c>
      <c r="O6571" s="646" t="s">
        <v>827</v>
      </c>
    </row>
    <row r="6572" spans="1:15">
      <c r="A6572" s="647">
        <v>6571</v>
      </c>
      <c r="B6572" s="647">
        <v>8050</v>
      </c>
      <c r="C6572" s="646" t="s">
        <v>162</v>
      </c>
      <c r="D6572" s="646">
        <v>299</v>
      </c>
      <c r="F6572" s="654" t="str">
        <f>IF(M6572="R",VLOOKUP(D6572,'Routes and Directions'!$A$2:$D$283,3,FALSE),VLOOKUP(D6572,'Routes and Directions'!$A$2:$D$283,4,FALSE))</f>
        <v>WB</v>
      </c>
      <c r="G6572" s="646" t="s">
        <v>118</v>
      </c>
      <c r="H6572" s="646">
        <v>29.126999999999999</v>
      </c>
      <c r="I6572" s="646">
        <v>29.335999999999999</v>
      </c>
      <c r="K6572" s="646">
        <v>28.268000000000001</v>
      </c>
      <c r="L6572" s="646">
        <v>28.477</v>
      </c>
      <c r="M6572" s="646" t="s">
        <v>121</v>
      </c>
      <c r="N6572" s="657" t="s">
        <v>115</v>
      </c>
      <c r="O6572" s="646" t="s">
        <v>827</v>
      </c>
    </row>
    <row r="6573" spans="1:15">
      <c r="A6573" s="647">
        <v>6572</v>
      </c>
      <c r="B6573" s="647">
        <v>8600</v>
      </c>
      <c r="C6573" s="646" t="s">
        <v>162</v>
      </c>
      <c r="D6573" s="646">
        <v>299</v>
      </c>
      <c r="F6573" s="654" t="str">
        <f>IF(M6573="R",VLOOKUP(D6573,'Routes and Directions'!$A$2:$D$283,3,FALSE),VLOOKUP(D6573,'Routes and Directions'!$A$2:$D$283,4,FALSE))</f>
        <v>WB</v>
      </c>
      <c r="H6573" s="646">
        <v>29.454999999999998</v>
      </c>
      <c r="I6573" s="646">
        <v>33.4</v>
      </c>
      <c r="K6573" s="646">
        <v>28.477</v>
      </c>
      <c r="L6573" s="646">
        <v>32.421999999999997</v>
      </c>
      <c r="M6573" s="646" t="s">
        <v>121</v>
      </c>
      <c r="N6573" s="657" t="s">
        <v>115</v>
      </c>
      <c r="O6573" s="646" t="s">
        <v>827</v>
      </c>
    </row>
    <row r="6574" spans="1:15">
      <c r="A6574" s="647">
        <v>6573</v>
      </c>
      <c r="B6574" s="647">
        <v>8600</v>
      </c>
      <c r="C6574" s="646" t="s">
        <v>162</v>
      </c>
      <c r="D6574" s="646">
        <v>299</v>
      </c>
      <c r="F6574" s="654" t="str">
        <f>IF(M6574="R",VLOOKUP(D6574,'Routes and Directions'!$A$2:$D$283,3,FALSE),VLOOKUP(D6574,'Routes and Directions'!$A$2:$D$283,4,FALSE))</f>
        <v>WB</v>
      </c>
      <c r="H6574" s="646">
        <v>33.4</v>
      </c>
      <c r="I6574" s="646">
        <v>33.979999999999997</v>
      </c>
      <c r="K6574" s="646">
        <v>32.421999999999997</v>
      </c>
      <c r="L6574" s="646">
        <v>33.002000000000002</v>
      </c>
      <c r="M6574" s="646" t="s">
        <v>121</v>
      </c>
      <c r="N6574" s="657" t="s">
        <v>123</v>
      </c>
      <c r="O6574" s="646" t="s">
        <v>827</v>
      </c>
    </row>
    <row r="6575" spans="1:15">
      <c r="A6575" s="647">
        <v>6574</v>
      </c>
      <c r="B6575" s="647">
        <v>8600</v>
      </c>
      <c r="C6575" s="646" t="s">
        <v>162</v>
      </c>
      <c r="D6575" s="646">
        <v>299</v>
      </c>
      <c r="F6575" s="654" t="str">
        <f>IF(M6575="R",VLOOKUP(D6575,'Routes and Directions'!$A$2:$D$283,3,FALSE),VLOOKUP(D6575,'Routes and Directions'!$A$2:$D$283,4,FALSE))</f>
        <v>WB</v>
      </c>
      <c r="H6575" s="646">
        <v>33.979999999999997</v>
      </c>
      <c r="I6575" s="646">
        <v>38.72</v>
      </c>
      <c r="K6575" s="646">
        <v>33.002000000000002</v>
      </c>
      <c r="L6575" s="646">
        <v>37.741999999999997</v>
      </c>
      <c r="M6575" s="646" t="s">
        <v>121</v>
      </c>
      <c r="N6575" s="657" t="s">
        <v>115</v>
      </c>
      <c r="O6575" s="646" t="s">
        <v>827</v>
      </c>
    </row>
    <row r="6576" spans="1:15">
      <c r="A6576" s="647">
        <v>6575</v>
      </c>
      <c r="B6576" s="647">
        <v>8600</v>
      </c>
      <c r="C6576" s="646" t="s">
        <v>162</v>
      </c>
      <c r="D6576" s="646">
        <v>299</v>
      </c>
      <c r="F6576" s="654" t="str">
        <f>IF(M6576="R",VLOOKUP(D6576,'Routes and Directions'!$A$2:$D$283,3,FALSE),VLOOKUP(D6576,'Routes and Directions'!$A$2:$D$283,4,FALSE))</f>
        <v>WB</v>
      </c>
      <c r="H6576" s="646">
        <v>38.72</v>
      </c>
      <c r="I6576" s="646">
        <v>39</v>
      </c>
      <c r="K6576" s="646">
        <v>37.741999999999997</v>
      </c>
      <c r="L6576" s="646">
        <v>38.021999999999998</v>
      </c>
      <c r="M6576" s="646" t="s">
        <v>121</v>
      </c>
      <c r="N6576" s="657" t="s">
        <v>123</v>
      </c>
      <c r="O6576" s="646" t="s">
        <v>827</v>
      </c>
    </row>
    <row r="6577" spans="1:15">
      <c r="A6577" s="647">
        <v>6576</v>
      </c>
      <c r="B6577" s="647">
        <v>8600</v>
      </c>
      <c r="C6577" s="646" t="s">
        <v>162</v>
      </c>
      <c r="D6577" s="646">
        <v>299</v>
      </c>
      <c r="F6577" s="654" t="str">
        <f>IF(M6577="R",VLOOKUP(D6577,'Routes and Directions'!$A$2:$D$283,3,FALSE),VLOOKUP(D6577,'Routes and Directions'!$A$2:$D$283,4,FALSE))</f>
        <v>WB</v>
      </c>
      <c r="H6577" s="646">
        <v>39</v>
      </c>
      <c r="I6577" s="646">
        <v>39.597000000000001</v>
      </c>
      <c r="K6577" s="646">
        <v>38.021999999999998</v>
      </c>
      <c r="L6577" s="646">
        <v>38.619</v>
      </c>
      <c r="M6577" s="646" t="s">
        <v>121</v>
      </c>
      <c r="N6577" s="657" t="s">
        <v>115</v>
      </c>
      <c r="O6577" s="646" t="s">
        <v>827</v>
      </c>
    </row>
    <row r="6578" spans="1:15">
      <c r="A6578" s="647">
        <v>6577</v>
      </c>
      <c r="B6578" s="647">
        <v>10300</v>
      </c>
      <c r="C6578" s="646" t="s">
        <v>162</v>
      </c>
      <c r="D6578" s="646">
        <v>299</v>
      </c>
      <c r="F6578" s="654" t="str">
        <f>IF(M6578="R",VLOOKUP(D6578,'Routes and Directions'!$A$2:$D$283,3,FALSE),VLOOKUP(D6578,'Routes and Directions'!$A$2:$D$283,4,FALSE))</f>
        <v>WB</v>
      </c>
      <c r="G6578" s="646" t="s">
        <v>118</v>
      </c>
      <c r="H6578" s="646">
        <v>39.597000000000001</v>
      </c>
      <c r="I6578" s="646">
        <v>40.08</v>
      </c>
      <c r="K6578" s="646">
        <v>38.619</v>
      </c>
      <c r="L6578" s="646">
        <v>39.101999999999997</v>
      </c>
      <c r="M6578" s="646" t="s">
        <v>121</v>
      </c>
      <c r="N6578" s="657" t="s">
        <v>115</v>
      </c>
      <c r="O6578" s="646" t="s">
        <v>827</v>
      </c>
    </row>
    <row r="6579" spans="1:15">
      <c r="A6579" s="647">
        <v>6578</v>
      </c>
      <c r="B6579" s="647">
        <v>10400</v>
      </c>
      <c r="C6579" s="646" t="s">
        <v>162</v>
      </c>
      <c r="D6579" s="646">
        <v>299</v>
      </c>
      <c r="F6579" s="654" t="str">
        <f>IF(M6579="R",VLOOKUP(D6579,'Routes and Directions'!$A$2:$D$283,3,FALSE),VLOOKUP(D6579,'Routes and Directions'!$A$2:$D$283,4,FALSE))</f>
        <v>WB</v>
      </c>
      <c r="H6579" s="646">
        <v>40.078000000000003</v>
      </c>
      <c r="I6579" s="646">
        <v>40.329000000000001</v>
      </c>
      <c r="K6579" s="646">
        <v>39.101999999999997</v>
      </c>
      <c r="L6579" s="646">
        <v>39.353000000000002</v>
      </c>
      <c r="M6579" s="646" t="s">
        <v>121</v>
      </c>
      <c r="N6579" s="657" t="s">
        <v>115</v>
      </c>
      <c r="O6579" s="646" t="s">
        <v>827</v>
      </c>
    </row>
    <row r="6580" spans="1:15">
      <c r="A6580" s="647">
        <v>6579</v>
      </c>
      <c r="B6580" s="647">
        <v>10400</v>
      </c>
      <c r="C6580" s="646" t="s">
        <v>162</v>
      </c>
      <c r="D6580" s="646">
        <v>299</v>
      </c>
      <c r="F6580" s="654" t="str">
        <f>IF(M6580="R",VLOOKUP(D6580,'Routes and Directions'!$A$2:$D$283,3,FALSE),VLOOKUP(D6580,'Routes and Directions'!$A$2:$D$283,4,FALSE))</f>
        <v>WB</v>
      </c>
      <c r="H6580" s="646">
        <v>40.329000000000001</v>
      </c>
      <c r="I6580" s="646">
        <v>40.618000000000002</v>
      </c>
      <c r="K6580" s="646">
        <v>39.353000000000002</v>
      </c>
      <c r="L6580" s="646">
        <v>39.642000000000003</v>
      </c>
      <c r="M6580" s="646" t="s">
        <v>121</v>
      </c>
      <c r="N6580" s="657" t="s">
        <v>123</v>
      </c>
      <c r="O6580" s="646" t="s">
        <v>827</v>
      </c>
    </row>
    <row r="6581" spans="1:15">
      <c r="A6581" s="647">
        <v>6580</v>
      </c>
      <c r="B6581" s="647">
        <v>10400</v>
      </c>
      <c r="C6581" s="646" t="s">
        <v>162</v>
      </c>
      <c r="D6581" s="646">
        <v>299</v>
      </c>
      <c r="F6581" s="654" t="str">
        <f>IF(M6581="R",VLOOKUP(D6581,'Routes and Directions'!$A$2:$D$283,3,FALSE),VLOOKUP(D6581,'Routes and Directions'!$A$2:$D$283,4,FALSE))</f>
        <v>WB</v>
      </c>
      <c r="H6581" s="646">
        <v>40.618000000000002</v>
      </c>
      <c r="I6581" s="646">
        <v>42.101999999999997</v>
      </c>
      <c r="K6581" s="646">
        <v>39.642000000000003</v>
      </c>
      <c r="L6581" s="646">
        <v>41.125999999999998</v>
      </c>
      <c r="M6581" s="646" t="s">
        <v>121</v>
      </c>
      <c r="N6581" s="657" t="s">
        <v>115</v>
      </c>
      <c r="O6581" s="646" t="s">
        <v>827</v>
      </c>
    </row>
    <row r="6582" spans="1:15">
      <c r="A6582" s="647">
        <v>6581</v>
      </c>
      <c r="B6582" s="647">
        <v>10700</v>
      </c>
      <c r="C6582" s="646" t="s">
        <v>162</v>
      </c>
      <c r="D6582" s="646">
        <v>299</v>
      </c>
      <c r="F6582" s="654" t="str">
        <f>IF(M6582="R",VLOOKUP(D6582,'Routes and Directions'!$A$2:$D$283,3,FALSE),VLOOKUP(D6582,'Routes and Directions'!$A$2:$D$283,4,FALSE))</f>
        <v>WB</v>
      </c>
      <c r="G6582" s="646" t="s">
        <v>118</v>
      </c>
      <c r="H6582" s="646">
        <v>42.101999999999997</v>
      </c>
      <c r="I6582" s="646">
        <v>42.526000000000003</v>
      </c>
      <c r="K6582" s="646">
        <v>41.125999999999998</v>
      </c>
      <c r="L6582" s="646">
        <v>41.55</v>
      </c>
      <c r="M6582" s="646" t="s">
        <v>121</v>
      </c>
      <c r="N6582" s="657" t="s">
        <v>115</v>
      </c>
      <c r="O6582" s="646" t="s">
        <v>827</v>
      </c>
    </row>
    <row r="6583" spans="1:15">
      <c r="A6583" s="647">
        <v>6582</v>
      </c>
      <c r="B6583" s="647">
        <v>11300</v>
      </c>
      <c r="C6583" s="646" t="s">
        <v>162</v>
      </c>
      <c r="D6583" s="646">
        <v>299</v>
      </c>
      <c r="F6583" s="654" t="str">
        <f>IF(M6583="R",VLOOKUP(D6583,'Routes and Directions'!$A$2:$D$283,3,FALSE),VLOOKUP(D6583,'Routes and Directions'!$A$2:$D$283,4,FALSE))</f>
        <v>WB</v>
      </c>
      <c r="H6583" s="646">
        <v>42.524999999999999</v>
      </c>
      <c r="I6583" s="646">
        <v>43.034999999999997</v>
      </c>
      <c r="K6583" s="646">
        <v>41.55</v>
      </c>
      <c r="L6583" s="646">
        <v>42.06</v>
      </c>
      <c r="M6583" s="646" t="s">
        <v>121</v>
      </c>
      <c r="N6583" s="657" t="s">
        <v>115</v>
      </c>
      <c r="O6583" s="646" t="s">
        <v>827</v>
      </c>
    </row>
    <row r="6584" spans="1:15">
      <c r="A6584" s="647">
        <v>6583</v>
      </c>
      <c r="B6584" s="647">
        <v>11600</v>
      </c>
      <c r="C6584" s="646" t="s">
        <v>219</v>
      </c>
      <c r="D6584" s="646">
        <v>299</v>
      </c>
      <c r="F6584" s="654" t="str">
        <f>IF(M6584="R",VLOOKUP(D6584,'Routes and Directions'!$A$2:$D$283,3,FALSE),VLOOKUP(D6584,'Routes and Directions'!$A$2:$D$283,4,FALSE))</f>
        <v>WB</v>
      </c>
      <c r="H6584" s="646">
        <v>0</v>
      </c>
      <c r="I6584" s="646">
        <v>3</v>
      </c>
      <c r="K6584" s="646">
        <v>42.06</v>
      </c>
      <c r="L6584" s="646">
        <v>45.06</v>
      </c>
      <c r="M6584" s="646" t="s">
        <v>121</v>
      </c>
      <c r="N6584" s="657" t="s">
        <v>115</v>
      </c>
      <c r="O6584" s="646" t="s">
        <v>827</v>
      </c>
    </row>
    <row r="6585" spans="1:15">
      <c r="A6585" s="647">
        <v>6584</v>
      </c>
      <c r="B6585" s="647">
        <v>12240</v>
      </c>
      <c r="C6585" s="646" t="s">
        <v>219</v>
      </c>
      <c r="D6585" s="646">
        <v>299</v>
      </c>
      <c r="F6585" s="654" t="str">
        <f>IF(M6585="R",VLOOKUP(D6585,'Routes and Directions'!$A$2:$D$283,3,FALSE),VLOOKUP(D6585,'Routes and Directions'!$A$2:$D$283,4,FALSE))</f>
        <v>WB</v>
      </c>
      <c r="G6585" s="646" t="s">
        <v>118</v>
      </c>
      <c r="H6585" s="646">
        <v>3</v>
      </c>
      <c r="I6585" s="646">
        <v>3.64</v>
      </c>
      <c r="K6585" s="646">
        <v>45.06</v>
      </c>
      <c r="L6585" s="646">
        <v>45.7</v>
      </c>
      <c r="M6585" s="646" t="s">
        <v>121</v>
      </c>
      <c r="N6585" s="657" t="s">
        <v>115</v>
      </c>
      <c r="O6585" s="646" t="s">
        <v>827</v>
      </c>
    </row>
    <row r="6586" spans="1:15">
      <c r="A6586" s="647">
        <v>6585</v>
      </c>
      <c r="B6586" s="647">
        <v>12310</v>
      </c>
      <c r="C6586" s="646" t="s">
        <v>219</v>
      </c>
      <c r="D6586" s="646">
        <v>299</v>
      </c>
      <c r="F6586" s="654" t="str">
        <f>IF(M6586="R",VLOOKUP(D6586,'Routes and Directions'!$A$2:$D$283,3,FALSE),VLOOKUP(D6586,'Routes and Directions'!$A$2:$D$283,4,FALSE))</f>
        <v>WB</v>
      </c>
      <c r="H6586" s="646">
        <v>3.64</v>
      </c>
      <c r="I6586" s="646">
        <v>4.8479999999999999</v>
      </c>
      <c r="K6586" s="646">
        <v>45.7</v>
      </c>
      <c r="L6586" s="646">
        <v>46.908000000000001</v>
      </c>
      <c r="M6586" s="646" t="s">
        <v>121</v>
      </c>
      <c r="N6586" s="657" t="s">
        <v>115</v>
      </c>
      <c r="O6586" s="646" t="s">
        <v>827</v>
      </c>
    </row>
    <row r="6587" spans="1:15">
      <c r="A6587" s="647">
        <v>6586</v>
      </c>
      <c r="B6587" s="647">
        <v>12500</v>
      </c>
      <c r="C6587" s="646" t="s">
        <v>219</v>
      </c>
      <c r="D6587" s="646">
        <v>299</v>
      </c>
      <c r="F6587" s="654" t="str">
        <f>IF(M6587="R",VLOOKUP(D6587,'Routes and Directions'!$A$2:$D$283,3,FALSE),VLOOKUP(D6587,'Routes and Directions'!$A$2:$D$283,4,FALSE))</f>
        <v>WB</v>
      </c>
      <c r="G6587" s="646" t="s">
        <v>118</v>
      </c>
      <c r="H6587" s="646">
        <v>4.8479999999999999</v>
      </c>
      <c r="I6587" s="646">
        <v>4.9630000000000001</v>
      </c>
      <c r="K6587" s="646">
        <v>46.908000000000001</v>
      </c>
      <c r="L6587" s="646">
        <v>47.023000000000003</v>
      </c>
      <c r="M6587" s="646" t="s">
        <v>121</v>
      </c>
      <c r="N6587" s="657" t="s">
        <v>115</v>
      </c>
      <c r="O6587" s="646" t="s">
        <v>827</v>
      </c>
    </row>
    <row r="6588" spans="1:15">
      <c r="A6588" s="647">
        <v>6587</v>
      </c>
      <c r="B6588" s="647">
        <v>12600</v>
      </c>
      <c r="C6588" s="646" t="s">
        <v>219</v>
      </c>
      <c r="D6588" s="646">
        <v>299</v>
      </c>
      <c r="F6588" s="654" t="str">
        <f>IF(M6588="R",VLOOKUP(D6588,'Routes and Directions'!$A$2:$D$283,3,FALSE),VLOOKUP(D6588,'Routes and Directions'!$A$2:$D$283,4,FALSE))</f>
        <v>WB</v>
      </c>
      <c r="H6588" s="646">
        <v>4.9690000000000003</v>
      </c>
      <c r="I6588" s="646">
        <v>50.96</v>
      </c>
      <c r="K6588" s="646">
        <v>47.023000000000003</v>
      </c>
      <c r="L6588" s="646">
        <v>93.013999999999996</v>
      </c>
      <c r="M6588" s="646" t="s">
        <v>121</v>
      </c>
      <c r="N6588" s="657" t="s">
        <v>115</v>
      </c>
      <c r="O6588" s="646" t="s">
        <v>827</v>
      </c>
    </row>
    <row r="6589" spans="1:15">
      <c r="A6589" s="647">
        <v>6588</v>
      </c>
      <c r="B6589" s="647">
        <v>12600</v>
      </c>
      <c r="C6589" s="646" t="s">
        <v>219</v>
      </c>
      <c r="D6589" s="646">
        <v>299</v>
      </c>
      <c r="F6589" s="654" t="str">
        <f>IF(M6589="R",VLOOKUP(D6589,'Routes and Directions'!$A$2:$D$283,3,FALSE),VLOOKUP(D6589,'Routes and Directions'!$A$2:$D$283,4,FALSE))</f>
        <v>WB</v>
      </c>
      <c r="H6589" s="646">
        <v>50.96</v>
      </c>
      <c r="I6589" s="646">
        <v>51.558</v>
      </c>
      <c r="K6589" s="646">
        <v>93.013999999999996</v>
      </c>
      <c r="L6589" s="646">
        <v>93.611999999999995</v>
      </c>
      <c r="M6589" s="646" t="s">
        <v>121</v>
      </c>
      <c r="N6589" s="657" t="s">
        <v>123</v>
      </c>
      <c r="O6589" s="646" t="s">
        <v>827</v>
      </c>
    </row>
    <row r="6590" spans="1:15">
      <c r="A6590" s="647">
        <v>6589</v>
      </c>
      <c r="B6590" s="647">
        <v>20300</v>
      </c>
      <c r="C6590" s="646" t="s">
        <v>219</v>
      </c>
      <c r="D6590" s="646">
        <v>299</v>
      </c>
      <c r="F6590" s="654" t="str">
        <f>IF(M6590="R",VLOOKUP(D6590,'Routes and Directions'!$A$2:$D$283,3,FALSE),VLOOKUP(D6590,'Routes and Directions'!$A$2:$D$283,4,FALSE))</f>
        <v>WB</v>
      </c>
      <c r="H6590" s="646">
        <v>51.573999999999998</v>
      </c>
      <c r="I6590" s="646">
        <v>51.869</v>
      </c>
      <c r="K6590" s="646">
        <v>93.611999999999995</v>
      </c>
      <c r="L6590" s="646">
        <v>93.906999999999996</v>
      </c>
      <c r="M6590" s="646" t="s">
        <v>121</v>
      </c>
      <c r="N6590" s="657" t="s">
        <v>123</v>
      </c>
      <c r="O6590" s="646" t="s">
        <v>827</v>
      </c>
    </row>
    <row r="6591" spans="1:15">
      <c r="A6591" s="647">
        <v>6590</v>
      </c>
      <c r="B6591" s="647">
        <v>20300</v>
      </c>
      <c r="C6591" s="646" t="s">
        <v>219</v>
      </c>
      <c r="D6591" s="646">
        <v>299</v>
      </c>
      <c r="F6591" s="654" t="str">
        <f>IF(M6591="R",VLOOKUP(D6591,'Routes and Directions'!$A$2:$D$283,3,FALSE),VLOOKUP(D6591,'Routes and Directions'!$A$2:$D$283,4,FALSE))</f>
        <v>WB</v>
      </c>
      <c r="H6591" s="646">
        <v>51.869</v>
      </c>
      <c r="I6591" s="646">
        <v>52.371000000000002</v>
      </c>
      <c r="K6591" s="646">
        <v>93.906999999999996</v>
      </c>
      <c r="L6591" s="646">
        <v>94.409000000000006</v>
      </c>
      <c r="M6591" s="646" t="s">
        <v>121</v>
      </c>
      <c r="N6591" s="657" t="s">
        <v>115</v>
      </c>
      <c r="O6591" s="646" t="s">
        <v>827</v>
      </c>
    </row>
    <row r="6592" spans="1:15">
      <c r="A6592" s="647">
        <v>6591</v>
      </c>
      <c r="B6592" s="647">
        <v>20300</v>
      </c>
      <c r="C6592" s="646" t="s">
        <v>219</v>
      </c>
      <c r="D6592" s="646">
        <v>299</v>
      </c>
      <c r="F6592" s="654" t="str">
        <f>IF(M6592="R",VLOOKUP(D6592,'Routes and Directions'!$A$2:$D$283,3,FALSE),VLOOKUP(D6592,'Routes and Directions'!$A$2:$D$283,4,FALSE))</f>
        <v>WB</v>
      </c>
      <c r="H6592" s="646">
        <v>52.371000000000002</v>
      </c>
      <c r="I6592" s="646">
        <v>53.444000000000003</v>
      </c>
      <c r="K6592" s="646">
        <v>94.409000000000006</v>
      </c>
      <c r="L6592" s="646">
        <v>95.481999999999999</v>
      </c>
      <c r="M6592" s="646" t="s">
        <v>121</v>
      </c>
      <c r="N6592" s="657" t="s">
        <v>123</v>
      </c>
      <c r="O6592" s="646" t="s">
        <v>827</v>
      </c>
    </row>
    <row r="6593" spans="1:15">
      <c r="A6593" s="647">
        <v>6592</v>
      </c>
      <c r="B6593" s="647">
        <v>20300</v>
      </c>
      <c r="C6593" s="646" t="s">
        <v>219</v>
      </c>
      <c r="D6593" s="646">
        <v>299</v>
      </c>
      <c r="F6593" s="654" t="str">
        <f>IF(M6593="R",VLOOKUP(D6593,'Routes and Directions'!$A$2:$D$283,3,FALSE),VLOOKUP(D6593,'Routes and Directions'!$A$2:$D$283,4,FALSE))</f>
        <v>WB</v>
      </c>
      <c r="H6593" s="646">
        <v>53.444000000000003</v>
      </c>
      <c r="I6593" s="646">
        <v>57.8</v>
      </c>
      <c r="K6593" s="646">
        <v>95.481999999999999</v>
      </c>
      <c r="L6593" s="646">
        <v>99.837999999999994</v>
      </c>
      <c r="M6593" s="646" t="s">
        <v>121</v>
      </c>
      <c r="N6593" s="657" t="s">
        <v>115</v>
      </c>
      <c r="O6593" s="646" t="s">
        <v>827</v>
      </c>
    </row>
    <row r="6594" spans="1:15">
      <c r="A6594" s="647">
        <v>6593</v>
      </c>
      <c r="B6594" s="647">
        <v>22170</v>
      </c>
      <c r="C6594" s="646" t="s">
        <v>219</v>
      </c>
      <c r="D6594" s="646">
        <v>299</v>
      </c>
      <c r="F6594" s="654" t="str">
        <f>IF(M6594="R",VLOOKUP(D6594,'Routes and Directions'!$A$2:$D$283,3,FALSE),VLOOKUP(D6594,'Routes and Directions'!$A$2:$D$283,4,FALSE))</f>
        <v>WB</v>
      </c>
      <c r="G6594" s="646" t="s">
        <v>118</v>
      </c>
      <c r="H6594" s="646">
        <v>57.8</v>
      </c>
      <c r="I6594" s="646">
        <v>58.268999999999998</v>
      </c>
      <c r="K6594" s="646">
        <v>99.837999999999994</v>
      </c>
      <c r="L6594" s="646">
        <v>100.307</v>
      </c>
      <c r="M6594" s="646" t="s">
        <v>121</v>
      </c>
      <c r="N6594" s="657" t="s">
        <v>115</v>
      </c>
      <c r="O6594" s="646" t="s">
        <v>827</v>
      </c>
    </row>
    <row r="6595" spans="1:15">
      <c r="A6595" s="647">
        <v>6594</v>
      </c>
      <c r="B6595" s="647">
        <v>22720</v>
      </c>
      <c r="C6595" s="646" t="s">
        <v>219</v>
      </c>
      <c r="D6595" s="646">
        <v>299</v>
      </c>
      <c r="F6595" s="654" t="str">
        <f>IF(M6595="R",VLOOKUP(D6595,'Routes and Directions'!$A$2:$D$283,3,FALSE),VLOOKUP(D6595,'Routes and Directions'!$A$2:$D$283,4,FALSE))</f>
        <v>WB</v>
      </c>
      <c r="H6595" s="646">
        <v>58.363</v>
      </c>
      <c r="I6595" s="646">
        <v>64.292000000000002</v>
      </c>
      <c r="K6595" s="646">
        <v>100.307</v>
      </c>
      <c r="L6595" s="646">
        <v>106.236</v>
      </c>
      <c r="M6595" s="646" t="s">
        <v>121</v>
      </c>
      <c r="N6595" s="657" t="s">
        <v>115</v>
      </c>
      <c r="O6595" s="646" t="s">
        <v>827</v>
      </c>
    </row>
    <row r="6596" spans="1:15">
      <c r="A6596" s="647">
        <v>6595</v>
      </c>
      <c r="B6596" s="647">
        <v>22720</v>
      </c>
      <c r="C6596" s="646" t="s">
        <v>219</v>
      </c>
      <c r="D6596" s="646">
        <v>299</v>
      </c>
      <c r="F6596" s="654" t="str">
        <f>IF(M6596="R",VLOOKUP(D6596,'Routes and Directions'!$A$2:$D$283,3,FALSE),VLOOKUP(D6596,'Routes and Directions'!$A$2:$D$283,4,FALSE))</f>
        <v>WB</v>
      </c>
      <c r="H6596" s="646">
        <v>64.292000000000002</v>
      </c>
      <c r="I6596" s="646">
        <v>64.728999999999999</v>
      </c>
      <c r="K6596" s="646">
        <v>106.236</v>
      </c>
      <c r="L6596" s="646">
        <v>106.673</v>
      </c>
      <c r="M6596" s="646" t="s">
        <v>121</v>
      </c>
      <c r="N6596" s="657" t="s">
        <v>123</v>
      </c>
      <c r="O6596" s="646" t="s">
        <v>827</v>
      </c>
    </row>
    <row r="6597" spans="1:15">
      <c r="A6597" s="647">
        <v>6596</v>
      </c>
      <c r="B6597" s="647">
        <v>22720</v>
      </c>
      <c r="C6597" s="646" t="s">
        <v>219</v>
      </c>
      <c r="D6597" s="646">
        <v>299</v>
      </c>
      <c r="F6597" s="654" t="str">
        <f>IF(M6597="R",VLOOKUP(D6597,'Routes and Directions'!$A$2:$D$283,3,FALSE),VLOOKUP(D6597,'Routes and Directions'!$A$2:$D$283,4,FALSE))</f>
        <v>WB</v>
      </c>
      <c r="H6597" s="646">
        <v>64.728999999999999</v>
      </c>
      <c r="I6597" s="646">
        <v>66.789000000000001</v>
      </c>
      <c r="K6597" s="646">
        <v>106.673</v>
      </c>
      <c r="L6597" s="646">
        <v>108.733</v>
      </c>
      <c r="M6597" s="646" t="s">
        <v>121</v>
      </c>
      <c r="N6597" s="657" t="s">
        <v>115</v>
      </c>
      <c r="O6597" s="646" t="s">
        <v>827</v>
      </c>
    </row>
    <row r="6598" spans="1:15">
      <c r="A6598" s="647">
        <v>6597</v>
      </c>
      <c r="B6598" s="647">
        <v>22720</v>
      </c>
      <c r="C6598" s="646" t="s">
        <v>219</v>
      </c>
      <c r="D6598" s="646">
        <v>299</v>
      </c>
      <c r="F6598" s="654" t="str">
        <f>IF(M6598="R",VLOOKUP(D6598,'Routes and Directions'!$A$2:$D$283,3,FALSE),VLOOKUP(D6598,'Routes and Directions'!$A$2:$D$283,4,FALSE))</f>
        <v>WB</v>
      </c>
      <c r="H6598" s="646">
        <v>66.789000000000001</v>
      </c>
      <c r="I6598" s="646">
        <v>67.153000000000006</v>
      </c>
      <c r="K6598" s="646">
        <v>108.733</v>
      </c>
      <c r="L6598" s="646">
        <v>109.09699999999999</v>
      </c>
      <c r="M6598" s="646" t="s">
        <v>121</v>
      </c>
      <c r="N6598" s="657" t="s">
        <v>123</v>
      </c>
      <c r="O6598" s="646" t="s">
        <v>827</v>
      </c>
    </row>
    <row r="6599" spans="1:15">
      <c r="A6599" s="647">
        <v>6598</v>
      </c>
      <c r="B6599" s="647">
        <v>22720</v>
      </c>
      <c r="C6599" s="646" t="s">
        <v>219</v>
      </c>
      <c r="D6599" s="646">
        <v>299</v>
      </c>
      <c r="F6599" s="654" t="str">
        <f>IF(M6599="R",VLOOKUP(D6599,'Routes and Directions'!$A$2:$D$283,3,FALSE),VLOOKUP(D6599,'Routes and Directions'!$A$2:$D$283,4,FALSE))</f>
        <v>WB</v>
      </c>
      <c r="H6599" s="646">
        <v>67.153000000000006</v>
      </c>
      <c r="I6599" s="646">
        <v>72.245999999999995</v>
      </c>
      <c r="K6599" s="646">
        <v>109.09699999999999</v>
      </c>
      <c r="L6599" s="646">
        <v>114.19</v>
      </c>
      <c r="M6599" s="646" t="s">
        <v>121</v>
      </c>
      <c r="N6599" s="657" t="s">
        <v>115</v>
      </c>
      <c r="O6599" s="646" t="s">
        <v>827</v>
      </c>
    </row>
    <row r="6600" spans="1:15">
      <c r="A6600" s="647">
        <v>6599</v>
      </c>
      <c r="B6600" s="647">
        <v>27300</v>
      </c>
      <c r="C6600" s="646" t="s">
        <v>169</v>
      </c>
      <c r="D6600" s="646">
        <v>299</v>
      </c>
      <c r="F6600" s="654" t="str">
        <f>IF(M6600="R",VLOOKUP(D6600,'Routes and Directions'!$A$2:$D$283,3,FALSE),VLOOKUP(D6600,'Routes and Directions'!$A$2:$D$283,4,FALSE))</f>
        <v>WB</v>
      </c>
      <c r="H6600" s="646">
        <v>0</v>
      </c>
      <c r="I6600" s="646">
        <v>7.2439999999999998</v>
      </c>
      <c r="K6600" s="646">
        <v>114.19</v>
      </c>
      <c r="L6600" s="646">
        <v>121.434</v>
      </c>
      <c r="M6600" s="646" t="s">
        <v>121</v>
      </c>
      <c r="N6600" s="657" t="s">
        <v>115</v>
      </c>
      <c r="O6600" s="646" t="s">
        <v>827</v>
      </c>
    </row>
    <row r="6601" spans="1:15">
      <c r="A6601" s="647">
        <v>6600</v>
      </c>
      <c r="B6601" s="647">
        <v>29400</v>
      </c>
      <c r="C6601" s="646" t="s">
        <v>169</v>
      </c>
      <c r="D6601" s="646">
        <v>299</v>
      </c>
      <c r="F6601" s="654" t="str">
        <f>IF(M6601="R",VLOOKUP(D6601,'Routes and Directions'!$A$2:$D$283,3,FALSE),VLOOKUP(D6601,'Routes and Directions'!$A$2:$D$283,4,FALSE))</f>
        <v>WB</v>
      </c>
      <c r="G6601" s="646" t="s">
        <v>118</v>
      </c>
      <c r="H6601" s="646">
        <v>7.2439999999999998</v>
      </c>
      <c r="I6601" s="646">
        <v>8.16</v>
      </c>
      <c r="K6601" s="646">
        <v>121.434</v>
      </c>
      <c r="L6601" s="646">
        <v>122.35</v>
      </c>
      <c r="M6601" s="646" t="s">
        <v>121</v>
      </c>
      <c r="N6601" s="657" t="s">
        <v>115</v>
      </c>
      <c r="O6601" s="646" t="s">
        <v>827</v>
      </c>
    </row>
    <row r="6602" spans="1:15">
      <c r="A6602" s="647">
        <v>6601</v>
      </c>
      <c r="B6602" s="647">
        <v>29850</v>
      </c>
      <c r="C6602" s="646" t="s">
        <v>169</v>
      </c>
      <c r="D6602" s="646">
        <v>299</v>
      </c>
      <c r="F6602" s="654" t="str">
        <f>IF(M6602="R",VLOOKUP(D6602,'Routes and Directions'!$A$2:$D$283,3,FALSE),VLOOKUP(D6602,'Routes and Directions'!$A$2:$D$283,4,FALSE))</f>
        <v>WB</v>
      </c>
      <c r="H6602" s="646">
        <v>8.1929999999999996</v>
      </c>
      <c r="I6602" s="646">
        <v>22.14</v>
      </c>
      <c r="K6602" s="646">
        <v>122.35</v>
      </c>
      <c r="L6602" s="646">
        <v>136.297</v>
      </c>
      <c r="M6602" s="646" t="s">
        <v>121</v>
      </c>
      <c r="N6602" s="657" t="s">
        <v>115</v>
      </c>
      <c r="O6602" s="646" t="s">
        <v>827</v>
      </c>
    </row>
    <row r="6603" spans="1:15">
      <c r="A6603" s="647">
        <v>6602</v>
      </c>
      <c r="B6603" s="647">
        <v>29850</v>
      </c>
      <c r="C6603" s="646" t="s">
        <v>169</v>
      </c>
      <c r="D6603" s="646">
        <v>299</v>
      </c>
      <c r="F6603" s="654" t="str">
        <f>IF(M6603="R",VLOOKUP(D6603,'Routes and Directions'!$A$2:$D$283,3,FALSE),VLOOKUP(D6603,'Routes and Directions'!$A$2:$D$283,4,FALSE))</f>
        <v>WB</v>
      </c>
      <c r="H6603" s="646">
        <v>22.14</v>
      </c>
      <c r="I6603" s="646">
        <v>24.007999999999999</v>
      </c>
      <c r="K6603" s="646">
        <v>136.297</v>
      </c>
      <c r="L6603" s="646">
        <v>138.16499999999999</v>
      </c>
      <c r="M6603" s="646" t="s">
        <v>121</v>
      </c>
      <c r="N6603" s="657" t="s">
        <v>123</v>
      </c>
      <c r="O6603" s="646" t="s">
        <v>827</v>
      </c>
    </row>
    <row r="6604" spans="1:15">
      <c r="A6604" s="647">
        <v>6603</v>
      </c>
      <c r="B6604" s="647">
        <v>29850</v>
      </c>
      <c r="C6604" s="646" t="s">
        <v>169</v>
      </c>
      <c r="D6604" s="646">
        <v>299</v>
      </c>
      <c r="F6604" s="654" t="str">
        <f>IF(M6604="R",VLOOKUP(D6604,'Routes and Directions'!$A$2:$D$283,3,FALSE),VLOOKUP(D6604,'Routes and Directions'!$A$2:$D$283,4,FALSE))</f>
        <v>WB</v>
      </c>
      <c r="H6604" s="646">
        <v>24.007999999999999</v>
      </c>
      <c r="I6604" s="646">
        <v>24.821999999999999</v>
      </c>
      <c r="K6604" s="646">
        <v>138.16499999999999</v>
      </c>
      <c r="L6604" s="646">
        <v>138.97900000000001</v>
      </c>
      <c r="M6604" s="646" t="s">
        <v>121</v>
      </c>
      <c r="N6604" s="657" t="s">
        <v>115</v>
      </c>
      <c r="O6604" s="646" t="s">
        <v>827</v>
      </c>
    </row>
    <row r="6605" spans="1:15">
      <c r="A6605" s="647">
        <v>6604</v>
      </c>
      <c r="B6605" s="647">
        <v>37300</v>
      </c>
      <c r="C6605" s="646" t="s">
        <v>169</v>
      </c>
      <c r="D6605" s="646">
        <v>299</v>
      </c>
      <c r="F6605" s="654" t="str">
        <f>IF(M6605="R",VLOOKUP(D6605,'Routes and Directions'!$A$2:$D$283,3,FALSE),VLOOKUP(D6605,'Routes and Directions'!$A$2:$D$283,4,FALSE))</f>
        <v>WB</v>
      </c>
      <c r="H6605" s="646">
        <v>24.821999999999999</v>
      </c>
      <c r="I6605" s="646">
        <v>27.76</v>
      </c>
      <c r="K6605" s="646">
        <v>138.97900000000001</v>
      </c>
      <c r="L6605" s="646">
        <v>141.917</v>
      </c>
      <c r="M6605" s="646" t="s">
        <v>121</v>
      </c>
      <c r="N6605" s="657" t="s">
        <v>123</v>
      </c>
      <c r="O6605" s="646" t="s">
        <v>827</v>
      </c>
    </row>
    <row r="6606" spans="1:15">
      <c r="A6606" s="647">
        <v>6605</v>
      </c>
      <c r="B6606" s="647">
        <v>37800</v>
      </c>
      <c r="C6606" s="646" t="s">
        <v>169</v>
      </c>
      <c r="D6606" s="646">
        <v>299</v>
      </c>
      <c r="F6606" s="654" t="str">
        <f>IF(M6606="R",VLOOKUP(D6606,'Routes and Directions'!$A$2:$D$283,3,FALSE),VLOOKUP(D6606,'Routes and Directions'!$A$2:$D$283,4,FALSE))</f>
        <v>WB</v>
      </c>
      <c r="H6606" s="646">
        <v>27.76</v>
      </c>
      <c r="I6606" s="646">
        <v>56.613999999999997</v>
      </c>
      <c r="K6606" s="646">
        <v>141.917</v>
      </c>
      <c r="L6606" s="646">
        <v>170.77099999999999</v>
      </c>
      <c r="M6606" s="646" t="s">
        <v>121</v>
      </c>
      <c r="N6606" s="657" t="s">
        <v>115</v>
      </c>
      <c r="O6606" s="646" t="s">
        <v>827</v>
      </c>
    </row>
    <row r="6607" spans="1:15">
      <c r="A6607" s="647">
        <v>6606</v>
      </c>
      <c r="B6607" s="647">
        <v>37800</v>
      </c>
      <c r="C6607" s="646" t="s">
        <v>169</v>
      </c>
      <c r="D6607" s="646">
        <v>299</v>
      </c>
      <c r="F6607" s="654" t="str">
        <f>IF(M6607="R",VLOOKUP(D6607,'Routes and Directions'!$A$2:$D$283,3,FALSE),VLOOKUP(D6607,'Routes and Directions'!$A$2:$D$283,4,FALSE))</f>
        <v>WB</v>
      </c>
      <c r="H6607" s="646">
        <v>56.613999999999997</v>
      </c>
      <c r="I6607" s="646">
        <v>56.939</v>
      </c>
      <c r="K6607" s="646">
        <v>170.77099999999999</v>
      </c>
      <c r="L6607" s="646">
        <v>171.096</v>
      </c>
      <c r="M6607" s="646" t="s">
        <v>121</v>
      </c>
      <c r="N6607" s="657" t="s">
        <v>123</v>
      </c>
      <c r="O6607" s="646" t="s">
        <v>827</v>
      </c>
    </row>
    <row r="6608" spans="1:15">
      <c r="A6608" s="647">
        <v>6607</v>
      </c>
      <c r="B6608" s="647">
        <v>37800</v>
      </c>
      <c r="C6608" s="646" t="s">
        <v>169</v>
      </c>
      <c r="D6608" s="646">
        <v>299</v>
      </c>
      <c r="F6608" s="654" t="str">
        <f>IF(M6608="R",VLOOKUP(D6608,'Routes and Directions'!$A$2:$D$283,3,FALSE),VLOOKUP(D6608,'Routes and Directions'!$A$2:$D$283,4,FALSE))</f>
        <v>WB</v>
      </c>
      <c r="H6608" s="646">
        <v>56.939</v>
      </c>
      <c r="I6608" s="646">
        <v>62.676000000000002</v>
      </c>
      <c r="K6608" s="646">
        <v>171.096</v>
      </c>
      <c r="L6608" s="646">
        <v>176.833</v>
      </c>
      <c r="M6608" s="646" t="s">
        <v>121</v>
      </c>
      <c r="N6608" s="657" t="s">
        <v>115</v>
      </c>
      <c r="O6608" s="646" t="s">
        <v>827</v>
      </c>
    </row>
    <row r="6609" spans="1:15">
      <c r="A6609" s="647">
        <v>6608</v>
      </c>
      <c r="B6609" s="647">
        <v>44900</v>
      </c>
      <c r="C6609" s="646" t="s">
        <v>169</v>
      </c>
      <c r="D6609" s="646">
        <v>299</v>
      </c>
      <c r="F6609" s="654" t="str">
        <f>IF(M6609="R",VLOOKUP(D6609,'Routes and Directions'!$A$2:$D$283,3,FALSE),VLOOKUP(D6609,'Routes and Directions'!$A$2:$D$283,4,FALSE))</f>
        <v>WB</v>
      </c>
      <c r="H6609" s="646">
        <v>62.688000000000002</v>
      </c>
      <c r="I6609" s="646">
        <v>74.852999999999994</v>
      </c>
      <c r="K6609" s="646">
        <v>176.833</v>
      </c>
      <c r="L6609" s="646">
        <v>188.99799999999999</v>
      </c>
      <c r="M6609" s="646" t="s">
        <v>121</v>
      </c>
      <c r="N6609" s="657" t="s">
        <v>115</v>
      </c>
      <c r="O6609" s="646" t="s">
        <v>827</v>
      </c>
    </row>
    <row r="6610" spans="1:15">
      <c r="A6610" s="647">
        <v>6609</v>
      </c>
      <c r="B6610" s="647">
        <v>44900</v>
      </c>
      <c r="C6610" s="646" t="s">
        <v>169</v>
      </c>
      <c r="D6610" s="646">
        <v>299</v>
      </c>
      <c r="F6610" s="654" t="str">
        <f>IF(M6610="R",VLOOKUP(D6610,'Routes and Directions'!$A$2:$D$283,3,FALSE),VLOOKUP(D6610,'Routes and Directions'!$A$2:$D$283,4,FALSE))</f>
        <v>WB</v>
      </c>
      <c r="H6610" s="646">
        <v>74.852999999999994</v>
      </c>
      <c r="I6610" s="646">
        <v>74.873000000000005</v>
      </c>
      <c r="K6610" s="646">
        <v>188.99799999999999</v>
      </c>
      <c r="L6610" s="646">
        <v>189.018</v>
      </c>
      <c r="M6610" s="646" t="s">
        <v>121</v>
      </c>
      <c r="N6610" s="657" t="s">
        <v>123</v>
      </c>
      <c r="O6610" s="646" t="s">
        <v>827</v>
      </c>
    </row>
    <row r="6611" spans="1:15">
      <c r="A6611" s="647">
        <v>6610</v>
      </c>
      <c r="B6611" s="647">
        <v>44900</v>
      </c>
      <c r="C6611" s="646" t="s">
        <v>169</v>
      </c>
      <c r="D6611" s="646">
        <v>299</v>
      </c>
      <c r="F6611" s="654" t="str">
        <f>IF(M6611="R",VLOOKUP(D6611,'Routes and Directions'!$A$2:$D$283,3,FALSE),VLOOKUP(D6611,'Routes and Directions'!$A$2:$D$283,4,FALSE))</f>
        <v>WB</v>
      </c>
      <c r="H6611" s="646">
        <v>74.873000000000005</v>
      </c>
      <c r="I6611" s="646">
        <v>75.052000000000007</v>
      </c>
      <c r="K6611" s="646">
        <v>189.018</v>
      </c>
      <c r="L6611" s="646">
        <v>189.197</v>
      </c>
      <c r="M6611" s="646" t="s">
        <v>121</v>
      </c>
      <c r="N6611" s="657" t="s">
        <v>115</v>
      </c>
      <c r="O6611" s="646" t="s">
        <v>827</v>
      </c>
    </row>
    <row r="6612" spans="1:15">
      <c r="A6612" s="647">
        <v>6611</v>
      </c>
      <c r="B6612" s="647">
        <v>44900</v>
      </c>
      <c r="C6612" s="646" t="s">
        <v>169</v>
      </c>
      <c r="D6612" s="646">
        <v>299</v>
      </c>
      <c r="F6612" s="654" t="str">
        <f>IF(M6612="R",VLOOKUP(D6612,'Routes and Directions'!$A$2:$D$283,3,FALSE),VLOOKUP(D6612,'Routes and Directions'!$A$2:$D$283,4,FALSE))</f>
        <v>WB</v>
      </c>
      <c r="H6612" s="646">
        <v>75.052000000000007</v>
      </c>
      <c r="I6612" s="646">
        <v>76.11</v>
      </c>
      <c r="K6612" s="646">
        <v>189.197</v>
      </c>
      <c r="L6612" s="646">
        <v>190.255</v>
      </c>
      <c r="M6612" s="646" t="s">
        <v>121</v>
      </c>
      <c r="N6612" s="657" t="s">
        <v>123</v>
      </c>
      <c r="O6612" s="646" t="s">
        <v>827</v>
      </c>
    </row>
    <row r="6613" spans="1:15">
      <c r="A6613" s="647">
        <v>6612</v>
      </c>
      <c r="B6613" s="647">
        <v>44900</v>
      </c>
      <c r="C6613" s="646" t="s">
        <v>169</v>
      </c>
      <c r="D6613" s="646">
        <v>299</v>
      </c>
      <c r="F6613" s="654" t="str">
        <f>IF(M6613="R",VLOOKUP(D6613,'Routes and Directions'!$A$2:$D$283,3,FALSE),VLOOKUP(D6613,'Routes and Directions'!$A$2:$D$283,4,FALSE))</f>
        <v>WB</v>
      </c>
      <c r="H6613" s="646">
        <v>76.11</v>
      </c>
      <c r="I6613" s="646">
        <v>99.361000000000004</v>
      </c>
      <c r="K6613" s="646">
        <v>190.255</v>
      </c>
      <c r="L6613" s="646">
        <v>213.506</v>
      </c>
      <c r="M6613" s="646" t="s">
        <v>121</v>
      </c>
      <c r="N6613" s="657" t="s">
        <v>115</v>
      </c>
      <c r="O6613" s="646" t="s">
        <v>827</v>
      </c>
    </row>
    <row r="6614" spans="1:15">
      <c r="A6614" s="647">
        <v>6613</v>
      </c>
      <c r="B6614" s="647">
        <v>52500</v>
      </c>
      <c r="C6614" s="646" t="s">
        <v>166</v>
      </c>
      <c r="D6614" s="646">
        <v>299</v>
      </c>
      <c r="F6614" s="654" t="str">
        <f>IF(M6614="R",VLOOKUP(D6614,'Routes and Directions'!$A$2:$D$283,3,FALSE),VLOOKUP(D6614,'Routes and Directions'!$A$2:$D$283,4,FALSE))</f>
        <v>WB</v>
      </c>
      <c r="H6614" s="646">
        <v>0</v>
      </c>
      <c r="I6614" s="646">
        <v>25.635000000000002</v>
      </c>
      <c r="K6614" s="646">
        <v>213.506</v>
      </c>
      <c r="L6614" s="646">
        <v>239.14099999999999</v>
      </c>
      <c r="M6614" s="646" t="s">
        <v>121</v>
      </c>
      <c r="N6614" s="657" t="s">
        <v>115</v>
      </c>
      <c r="O6614" s="646" t="s">
        <v>827</v>
      </c>
    </row>
    <row r="6615" spans="1:15">
      <c r="A6615" s="647">
        <v>6614</v>
      </c>
      <c r="B6615" s="647">
        <v>57400</v>
      </c>
      <c r="C6615" s="646" t="s">
        <v>167</v>
      </c>
      <c r="D6615" s="646">
        <v>299</v>
      </c>
      <c r="F6615" s="654" t="str">
        <f>IF(M6615="R",VLOOKUP(D6615,'Routes and Directions'!$A$2:$D$283,3,FALSE),VLOOKUP(D6615,'Routes and Directions'!$A$2:$D$283,4,FALSE))</f>
        <v>WB</v>
      </c>
      <c r="H6615" s="646">
        <v>0</v>
      </c>
      <c r="I6615" s="646">
        <v>40.630000000000003</v>
      </c>
      <c r="K6615" s="646">
        <v>239.14099999999999</v>
      </c>
      <c r="L6615" s="646">
        <v>279.77100000000002</v>
      </c>
      <c r="M6615" s="646" t="s">
        <v>121</v>
      </c>
      <c r="N6615" s="657" t="s">
        <v>115</v>
      </c>
      <c r="O6615" s="646" t="s">
        <v>827</v>
      </c>
    </row>
    <row r="6616" spans="1:15">
      <c r="A6616" s="647">
        <v>6615</v>
      </c>
      <c r="B6616" s="647">
        <v>62800</v>
      </c>
      <c r="C6616" s="646" t="s">
        <v>167</v>
      </c>
      <c r="D6616" s="646">
        <v>299</v>
      </c>
      <c r="F6616" s="654" t="str">
        <f>IF(M6616="R",VLOOKUP(D6616,'Routes and Directions'!$A$2:$D$283,3,FALSE),VLOOKUP(D6616,'Routes and Directions'!$A$2:$D$283,4,FALSE))</f>
        <v>WB</v>
      </c>
      <c r="H6616" s="646">
        <v>40.64</v>
      </c>
      <c r="I6616" s="646">
        <v>46.551000000000002</v>
      </c>
      <c r="K6616" s="646">
        <v>279.77100000000002</v>
      </c>
      <c r="L6616" s="646">
        <v>285.68200000000002</v>
      </c>
      <c r="M6616" s="646" t="s">
        <v>121</v>
      </c>
      <c r="N6616" s="657" t="s">
        <v>115</v>
      </c>
      <c r="O6616" s="646" t="s">
        <v>827</v>
      </c>
    </row>
    <row r="6617" spans="1:15">
      <c r="A6617" s="647">
        <v>6616</v>
      </c>
      <c r="B6617" s="647">
        <v>63300</v>
      </c>
      <c r="C6617" s="646" t="s">
        <v>167</v>
      </c>
      <c r="D6617" s="646">
        <v>299</v>
      </c>
      <c r="F6617" s="654" t="str">
        <f>IF(M6617="R",VLOOKUP(D6617,'Routes and Directions'!$A$2:$D$283,3,FALSE),VLOOKUP(D6617,'Routes and Directions'!$A$2:$D$283,4,FALSE))</f>
        <v>WB</v>
      </c>
      <c r="G6617" s="646" t="s">
        <v>118</v>
      </c>
      <c r="H6617" s="646">
        <v>46.551000000000002</v>
      </c>
      <c r="I6617" s="646">
        <v>48.637</v>
      </c>
      <c r="K6617" s="646">
        <v>285.68200000000002</v>
      </c>
      <c r="L6617" s="646">
        <v>287.76799999999997</v>
      </c>
      <c r="M6617" s="646" t="s">
        <v>121</v>
      </c>
      <c r="N6617" s="657" t="s">
        <v>115</v>
      </c>
      <c r="O6617" s="646" t="s">
        <v>827</v>
      </c>
    </row>
    <row r="6618" spans="1:15">
      <c r="A6618" s="647">
        <v>6617</v>
      </c>
      <c r="B6618" s="647">
        <v>63500</v>
      </c>
      <c r="C6618" s="646" t="s">
        <v>167</v>
      </c>
      <c r="D6618" s="646">
        <v>299</v>
      </c>
      <c r="F6618" s="654" t="str">
        <f>IF(M6618="R",VLOOKUP(D6618,'Routes and Directions'!$A$2:$D$283,3,FALSE),VLOOKUP(D6618,'Routes and Directions'!$A$2:$D$283,4,FALSE))</f>
        <v>WB</v>
      </c>
      <c r="H6618" s="646">
        <v>48.622999999999998</v>
      </c>
      <c r="I6618" s="646">
        <v>66.632000000000005</v>
      </c>
      <c r="K6618" s="646">
        <v>287.76799999999997</v>
      </c>
      <c r="L6618" s="646">
        <v>305.77699999999999</v>
      </c>
      <c r="M6618" s="646" t="s">
        <v>121</v>
      </c>
      <c r="N6618" s="657" t="s">
        <v>115</v>
      </c>
      <c r="O6618" s="646" t="s">
        <v>827</v>
      </c>
    </row>
    <row r="6619" spans="1:15">
      <c r="A6619" s="647">
        <v>6618</v>
      </c>
      <c r="B6619" s="647">
        <v>500</v>
      </c>
      <c r="C6619" s="646" t="s">
        <v>206</v>
      </c>
      <c r="D6619" s="646">
        <v>330</v>
      </c>
      <c r="F6619" s="654" t="str">
        <f>IF(M6619="R",VLOOKUP(D6619,'Routes and Directions'!$A$2:$D$283,3,FALSE),VLOOKUP(D6619,'Routes and Directions'!$A$2:$D$283,4,FALSE))</f>
        <v>NB</v>
      </c>
      <c r="G6619" s="646" t="s">
        <v>118</v>
      </c>
      <c r="H6619" s="646">
        <v>28.696000000000002</v>
      </c>
      <c r="I6619" s="646">
        <v>30.07</v>
      </c>
      <c r="K6619" s="646">
        <v>0</v>
      </c>
      <c r="L6619" s="646">
        <v>1.3740000000000001</v>
      </c>
      <c r="M6619" s="646" t="s">
        <v>118</v>
      </c>
      <c r="N6619" s="657" t="s">
        <v>123</v>
      </c>
      <c r="O6619" s="646" t="s">
        <v>828</v>
      </c>
    </row>
    <row r="6620" spans="1:15">
      <c r="A6620" s="647">
        <v>6619</v>
      </c>
      <c r="B6620" s="647">
        <v>3200</v>
      </c>
      <c r="C6620" s="646" t="s">
        <v>206</v>
      </c>
      <c r="D6620" s="646">
        <v>330</v>
      </c>
      <c r="F6620" s="654" t="str">
        <f>IF(M6620="R",VLOOKUP(D6620,'Routes and Directions'!$A$2:$D$283,3,FALSE),VLOOKUP(D6620,'Routes and Directions'!$A$2:$D$283,4,FALSE))</f>
        <v>NB</v>
      </c>
      <c r="G6620" s="646" t="s">
        <v>122</v>
      </c>
      <c r="H6620" s="646">
        <v>30.07</v>
      </c>
      <c r="I6620" s="646">
        <v>30.259</v>
      </c>
      <c r="K6620" s="646">
        <v>1.3740000000000001</v>
      </c>
      <c r="L6620" s="646">
        <v>1.5629999999999999</v>
      </c>
      <c r="M6620" s="646" t="s">
        <v>118</v>
      </c>
      <c r="N6620" s="657" t="s">
        <v>123</v>
      </c>
      <c r="O6620" s="646" t="s">
        <v>828</v>
      </c>
    </row>
    <row r="6621" spans="1:15">
      <c r="A6621" s="647">
        <v>6620</v>
      </c>
      <c r="B6621" s="647">
        <v>3200</v>
      </c>
      <c r="C6621" s="646" t="s">
        <v>206</v>
      </c>
      <c r="D6621" s="646">
        <v>330</v>
      </c>
      <c r="F6621" s="654" t="str">
        <f>IF(M6621="R",VLOOKUP(D6621,'Routes and Directions'!$A$2:$D$283,3,FALSE),VLOOKUP(D6621,'Routes and Directions'!$A$2:$D$283,4,FALSE))</f>
        <v>NB</v>
      </c>
      <c r="G6621" s="646" t="s">
        <v>122</v>
      </c>
      <c r="H6621" s="646">
        <v>30.259</v>
      </c>
      <c r="I6621" s="646">
        <v>30.324999999999999</v>
      </c>
      <c r="K6621" s="646">
        <v>1.5629999999999999</v>
      </c>
      <c r="L6621" s="646">
        <v>1.629</v>
      </c>
      <c r="M6621" s="646" t="s">
        <v>118</v>
      </c>
      <c r="N6621" s="657" t="s">
        <v>115</v>
      </c>
      <c r="O6621" s="646" t="s">
        <v>828</v>
      </c>
    </row>
    <row r="6622" spans="1:15">
      <c r="A6622" s="647">
        <v>6621</v>
      </c>
      <c r="B6622" s="647">
        <v>5000</v>
      </c>
      <c r="C6622" s="646" t="s">
        <v>206</v>
      </c>
      <c r="D6622" s="646">
        <v>330</v>
      </c>
      <c r="F6622" s="654" t="str">
        <f>IF(M6622="R",VLOOKUP(D6622,'Routes and Directions'!$A$2:$D$283,3,FALSE),VLOOKUP(D6622,'Routes and Directions'!$A$2:$D$283,4,FALSE))</f>
        <v>NB</v>
      </c>
      <c r="H6622" s="646">
        <v>30.324999999999999</v>
      </c>
      <c r="I6622" s="646">
        <v>32.893000000000001</v>
      </c>
      <c r="K6622" s="646">
        <v>1.629</v>
      </c>
      <c r="L6622" s="646">
        <v>4.1970000000000001</v>
      </c>
      <c r="M6622" s="646" t="s">
        <v>118</v>
      </c>
      <c r="N6622" s="657" t="s">
        <v>115</v>
      </c>
      <c r="O6622" s="646" t="s">
        <v>828</v>
      </c>
    </row>
    <row r="6623" spans="1:15">
      <c r="A6623" s="647">
        <v>6622</v>
      </c>
      <c r="B6623" s="647">
        <v>5000</v>
      </c>
      <c r="C6623" s="646" t="s">
        <v>206</v>
      </c>
      <c r="D6623" s="646">
        <v>330</v>
      </c>
      <c r="F6623" s="654" t="str">
        <f>IF(M6623="R",VLOOKUP(D6623,'Routes and Directions'!$A$2:$D$283,3,FALSE),VLOOKUP(D6623,'Routes and Directions'!$A$2:$D$283,4,FALSE))</f>
        <v>NB</v>
      </c>
      <c r="H6623" s="646">
        <v>32.893000000000001</v>
      </c>
      <c r="I6623" s="646">
        <v>33.384</v>
      </c>
      <c r="K6623" s="646">
        <v>4.1970000000000001</v>
      </c>
      <c r="L6623" s="646">
        <v>4.6879999999999997</v>
      </c>
      <c r="M6623" s="646" t="s">
        <v>118</v>
      </c>
      <c r="N6623" s="657" t="s">
        <v>123</v>
      </c>
      <c r="O6623" s="646" t="s">
        <v>828</v>
      </c>
    </row>
    <row r="6624" spans="1:15">
      <c r="A6624" s="647">
        <v>6623</v>
      </c>
      <c r="B6624" s="647">
        <v>5000</v>
      </c>
      <c r="C6624" s="646" t="s">
        <v>206</v>
      </c>
      <c r="D6624" s="646">
        <v>330</v>
      </c>
      <c r="F6624" s="654" t="str">
        <f>IF(M6624="R",VLOOKUP(D6624,'Routes and Directions'!$A$2:$D$283,3,FALSE),VLOOKUP(D6624,'Routes and Directions'!$A$2:$D$283,4,FALSE))</f>
        <v>NB</v>
      </c>
      <c r="H6624" s="646">
        <v>33.384</v>
      </c>
      <c r="I6624" s="646">
        <v>37.247</v>
      </c>
      <c r="K6624" s="646">
        <v>4.6879999999999997</v>
      </c>
      <c r="L6624" s="646">
        <v>8.5510000000000002</v>
      </c>
      <c r="M6624" s="646" t="s">
        <v>118</v>
      </c>
      <c r="N6624" s="657" t="s">
        <v>115</v>
      </c>
      <c r="O6624" s="646" t="s">
        <v>828</v>
      </c>
    </row>
    <row r="6625" spans="1:15">
      <c r="A6625" s="647">
        <v>6624</v>
      </c>
      <c r="B6625" s="647">
        <v>5000</v>
      </c>
      <c r="C6625" s="646" t="s">
        <v>206</v>
      </c>
      <c r="D6625" s="646">
        <v>330</v>
      </c>
      <c r="F6625" s="654" t="str">
        <f>IF(M6625="R",VLOOKUP(D6625,'Routes and Directions'!$A$2:$D$283,3,FALSE),VLOOKUP(D6625,'Routes and Directions'!$A$2:$D$283,4,FALSE))</f>
        <v>NB</v>
      </c>
      <c r="H6625" s="646">
        <v>37.247</v>
      </c>
      <c r="I6625" s="646">
        <v>37.701999999999998</v>
      </c>
      <c r="K6625" s="646">
        <v>8.5510000000000002</v>
      </c>
      <c r="L6625" s="646">
        <v>9.0060000000000002</v>
      </c>
      <c r="M6625" s="646" t="s">
        <v>118</v>
      </c>
      <c r="N6625" s="657" t="s">
        <v>123</v>
      </c>
      <c r="O6625" s="646" t="s">
        <v>828</v>
      </c>
    </row>
    <row r="6626" spans="1:15">
      <c r="A6626" s="647">
        <v>6625</v>
      </c>
      <c r="B6626" s="647">
        <v>5000</v>
      </c>
      <c r="C6626" s="646" t="s">
        <v>206</v>
      </c>
      <c r="D6626" s="646">
        <v>330</v>
      </c>
      <c r="F6626" s="654" t="str">
        <f>IF(M6626="R",VLOOKUP(D6626,'Routes and Directions'!$A$2:$D$283,3,FALSE),VLOOKUP(D6626,'Routes and Directions'!$A$2:$D$283,4,FALSE))</f>
        <v>NB</v>
      </c>
      <c r="H6626" s="646">
        <v>37.701999999999998</v>
      </c>
      <c r="I6626" s="646">
        <v>41.658000000000001</v>
      </c>
      <c r="K6626" s="646">
        <v>9.0060000000000002</v>
      </c>
      <c r="L6626" s="646">
        <v>12.962</v>
      </c>
      <c r="M6626" s="646" t="s">
        <v>118</v>
      </c>
      <c r="N6626" s="657" t="s">
        <v>115</v>
      </c>
      <c r="O6626" s="646" t="s">
        <v>828</v>
      </c>
    </row>
    <row r="6627" spans="1:15">
      <c r="A6627" s="647">
        <v>6626</v>
      </c>
      <c r="B6627" s="647">
        <v>5000</v>
      </c>
      <c r="C6627" s="646" t="s">
        <v>206</v>
      </c>
      <c r="D6627" s="646">
        <v>330</v>
      </c>
      <c r="F6627" s="654" t="str">
        <f>IF(M6627="R",VLOOKUP(D6627,'Routes and Directions'!$A$2:$D$283,3,FALSE),VLOOKUP(D6627,'Routes and Directions'!$A$2:$D$283,4,FALSE))</f>
        <v>NB</v>
      </c>
      <c r="H6627" s="646">
        <v>41.658000000000001</v>
      </c>
      <c r="I6627" s="646">
        <v>42.420999999999999</v>
      </c>
      <c r="K6627" s="646">
        <v>12.962</v>
      </c>
      <c r="L6627" s="646">
        <v>13.725</v>
      </c>
      <c r="M6627" s="646" t="s">
        <v>118</v>
      </c>
      <c r="N6627" s="657" t="s">
        <v>123</v>
      </c>
      <c r="O6627" s="646" t="s">
        <v>828</v>
      </c>
    </row>
    <row r="6628" spans="1:15">
      <c r="A6628" s="647">
        <v>6627</v>
      </c>
      <c r="B6628" s="647">
        <v>5000</v>
      </c>
      <c r="C6628" s="646" t="s">
        <v>206</v>
      </c>
      <c r="D6628" s="646">
        <v>330</v>
      </c>
      <c r="F6628" s="654" t="str">
        <f>IF(M6628="R",VLOOKUP(D6628,'Routes and Directions'!$A$2:$D$283,3,FALSE),VLOOKUP(D6628,'Routes and Directions'!$A$2:$D$283,4,FALSE))</f>
        <v>NB</v>
      </c>
      <c r="H6628" s="646">
        <v>42.420999999999999</v>
      </c>
      <c r="I6628" s="646">
        <v>44.118000000000002</v>
      </c>
      <c r="K6628" s="646">
        <v>13.725</v>
      </c>
      <c r="L6628" s="646">
        <v>15.422000000000001</v>
      </c>
      <c r="M6628" s="646" t="s">
        <v>118</v>
      </c>
      <c r="N6628" s="657" t="s">
        <v>115</v>
      </c>
      <c r="O6628" s="646" t="s">
        <v>828</v>
      </c>
    </row>
    <row r="6629" spans="1:15">
      <c r="A6629" s="647">
        <v>6628</v>
      </c>
      <c r="B6629" s="647">
        <v>500</v>
      </c>
      <c r="C6629" s="646" t="s">
        <v>206</v>
      </c>
      <c r="D6629" s="646">
        <v>330</v>
      </c>
      <c r="F6629" s="654" t="str">
        <f>IF(M6629="R",VLOOKUP(D6629,'Routes and Directions'!$A$2:$D$283,3,FALSE),VLOOKUP(D6629,'Routes and Directions'!$A$2:$D$283,4,FALSE))</f>
        <v>SB</v>
      </c>
      <c r="G6629" s="646" t="s">
        <v>118</v>
      </c>
      <c r="H6629" s="646">
        <v>28.696000000000002</v>
      </c>
      <c r="I6629" s="646">
        <v>30.07</v>
      </c>
      <c r="K6629" s="646">
        <v>0</v>
      </c>
      <c r="L6629" s="646">
        <v>1.3740000000000001</v>
      </c>
      <c r="M6629" s="646" t="s">
        <v>121</v>
      </c>
      <c r="N6629" s="657" t="s">
        <v>123</v>
      </c>
      <c r="O6629" s="646" t="s">
        <v>829</v>
      </c>
    </row>
    <row r="6630" spans="1:15">
      <c r="A6630" s="647">
        <v>6629</v>
      </c>
      <c r="B6630" s="647">
        <v>3200</v>
      </c>
      <c r="C6630" s="646" t="s">
        <v>206</v>
      </c>
      <c r="D6630" s="646">
        <v>330</v>
      </c>
      <c r="F6630" s="654" t="str">
        <f>IF(M6630="R",VLOOKUP(D6630,'Routes and Directions'!$A$2:$D$283,3,FALSE),VLOOKUP(D6630,'Routes and Directions'!$A$2:$D$283,4,FALSE))</f>
        <v>SB</v>
      </c>
      <c r="G6630" s="646" t="s">
        <v>122</v>
      </c>
      <c r="H6630" s="646">
        <v>30.07</v>
      </c>
      <c r="I6630" s="646">
        <v>30.259</v>
      </c>
      <c r="K6630" s="646">
        <v>1.3740000000000001</v>
      </c>
      <c r="L6630" s="646">
        <v>1.5629999999999999</v>
      </c>
      <c r="M6630" s="646" t="s">
        <v>121</v>
      </c>
      <c r="N6630" s="657" t="s">
        <v>123</v>
      </c>
      <c r="O6630" s="646" t="s">
        <v>829</v>
      </c>
    </row>
    <row r="6631" spans="1:15">
      <c r="A6631" s="647">
        <v>6630</v>
      </c>
      <c r="B6631" s="647">
        <v>3200</v>
      </c>
      <c r="C6631" s="646" t="s">
        <v>206</v>
      </c>
      <c r="D6631" s="646">
        <v>330</v>
      </c>
      <c r="F6631" s="654" t="str">
        <f>IF(M6631="R",VLOOKUP(D6631,'Routes and Directions'!$A$2:$D$283,3,FALSE),VLOOKUP(D6631,'Routes and Directions'!$A$2:$D$283,4,FALSE))</f>
        <v>SB</v>
      </c>
      <c r="G6631" s="646" t="s">
        <v>122</v>
      </c>
      <c r="H6631" s="646">
        <v>30.259</v>
      </c>
      <c r="I6631" s="646">
        <v>30.324999999999999</v>
      </c>
      <c r="K6631" s="646">
        <v>1.5629999999999999</v>
      </c>
      <c r="L6631" s="646">
        <v>1.629</v>
      </c>
      <c r="M6631" s="646" t="s">
        <v>121</v>
      </c>
      <c r="N6631" s="657" t="s">
        <v>115</v>
      </c>
      <c r="O6631" s="646" t="s">
        <v>829</v>
      </c>
    </row>
    <row r="6632" spans="1:15">
      <c r="A6632" s="647">
        <v>6631</v>
      </c>
      <c r="B6632" s="647">
        <v>5000</v>
      </c>
      <c r="C6632" s="646" t="s">
        <v>206</v>
      </c>
      <c r="D6632" s="646">
        <v>330</v>
      </c>
      <c r="F6632" s="654" t="str">
        <f>IF(M6632="R",VLOOKUP(D6632,'Routes and Directions'!$A$2:$D$283,3,FALSE),VLOOKUP(D6632,'Routes and Directions'!$A$2:$D$283,4,FALSE))</f>
        <v>SB</v>
      </c>
      <c r="H6632" s="646">
        <v>30.324999999999999</v>
      </c>
      <c r="I6632" s="646">
        <v>32.893000000000001</v>
      </c>
      <c r="K6632" s="646">
        <v>1.629</v>
      </c>
      <c r="L6632" s="646">
        <v>4.1970000000000001</v>
      </c>
      <c r="M6632" s="646" t="s">
        <v>121</v>
      </c>
      <c r="N6632" s="657" t="s">
        <v>115</v>
      </c>
      <c r="O6632" s="646" t="s">
        <v>829</v>
      </c>
    </row>
    <row r="6633" spans="1:15">
      <c r="A6633" s="647">
        <v>6632</v>
      </c>
      <c r="B6633" s="647">
        <v>5000</v>
      </c>
      <c r="C6633" s="646" t="s">
        <v>206</v>
      </c>
      <c r="D6633" s="646">
        <v>330</v>
      </c>
      <c r="F6633" s="654" t="str">
        <f>IF(M6633="R",VLOOKUP(D6633,'Routes and Directions'!$A$2:$D$283,3,FALSE),VLOOKUP(D6633,'Routes and Directions'!$A$2:$D$283,4,FALSE))</f>
        <v>SB</v>
      </c>
      <c r="H6633" s="646">
        <v>32.893000000000001</v>
      </c>
      <c r="I6633" s="646">
        <v>33.384</v>
      </c>
      <c r="K6633" s="646">
        <v>4.1970000000000001</v>
      </c>
      <c r="L6633" s="646">
        <v>4.6879999999999997</v>
      </c>
      <c r="M6633" s="646" t="s">
        <v>121</v>
      </c>
      <c r="N6633" s="657" t="s">
        <v>123</v>
      </c>
      <c r="O6633" s="646" t="s">
        <v>829</v>
      </c>
    </row>
    <row r="6634" spans="1:15">
      <c r="A6634" s="647">
        <v>6633</v>
      </c>
      <c r="B6634" s="647">
        <v>5000</v>
      </c>
      <c r="C6634" s="646" t="s">
        <v>206</v>
      </c>
      <c r="D6634" s="646">
        <v>330</v>
      </c>
      <c r="F6634" s="654" t="str">
        <f>IF(M6634="R",VLOOKUP(D6634,'Routes and Directions'!$A$2:$D$283,3,FALSE),VLOOKUP(D6634,'Routes and Directions'!$A$2:$D$283,4,FALSE))</f>
        <v>SB</v>
      </c>
      <c r="H6634" s="646">
        <v>33.384</v>
      </c>
      <c r="I6634" s="646">
        <v>37.247</v>
      </c>
      <c r="K6634" s="646">
        <v>4.6879999999999997</v>
      </c>
      <c r="L6634" s="646">
        <v>8.5510000000000002</v>
      </c>
      <c r="M6634" s="646" t="s">
        <v>121</v>
      </c>
      <c r="N6634" s="657" t="s">
        <v>115</v>
      </c>
      <c r="O6634" s="646" t="s">
        <v>829</v>
      </c>
    </row>
    <row r="6635" spans="1:15">
      <c r="A6635" s="647">
        <v>6634</v>
      </c>
      <c r="B6635" s="647">
        <v>5000</v>
      </c>
      <c r="C6635" s="646" t="s">
        <v>206</v>
      </c>
      <c r="D6635" s="646">
        <v>330</v>
      </c>
      <c r="F6635" s="654" t="str">
        <f>IF(M6635="R",VLOOKUP(D6635,'Routes and Directions'!$A$2:$D$283,3,FALSE),VLOOKUP(D6635,'Routes and Directions'!$A$2:$D$283,4,FALSE))</f>
        <v>SB</v>
      </c>
      <c r="H6635" s="646">
        <v>37.247</v>
      </c>
      <c r="I6635" s="646">
        <v>37.701999999999998</v>
      </c>
      <c r="K6635" s="646">
        <v>8.5510000000000002</v>
      </c>
      <c r="L6635" s="646">
        <v>9.0060000000000002</v>
      </c>
      <c r="M6635" s="646" t="s">
        <v>121</v>
      </c>
      <c r="N6635" s="657" t="s">
        <v>123</v>
      </c>
      <c r="O6635" s="646" t="s">
        <v>829</v>
      </c>
    </row>
    <row r="6636" spans="1:15">
      <c r="A6636" s="647">
        <v>6635</v>
      </c>
      <c r="B6636" s="647">
        <v>5000</v>
      </c>
      <c r="C6636" s="646" t="s">
        <v>206</v>
      </c>
      <c r="D6636" s="646">
        <v>330</v>
      </c>
      <c r="F6636" s="654" t="str">
        <f>IF(M6636="R",VLOOKUP(D6636,'Routes and Directions'!$A$2:$D$283,3,FALSE),VLOOKUP(D6636,'Routes and Directions'!$A$2:$D$283,4,FALSE))</f>
        <v>SB</v>
      </c>
      <c r="H6636" s="646">
        <v>37.701999999999998</v>
      </c>
      <c r="I6636" s="646">
        <v>41.658000000000001</v>
      </c>
      <c r="K6636" s="646">
        <v>9.0060000000000002</v>
      </c>
      <c r="L6636" s="646">
        <v>12.962</v>
      </c>
      <c r="M6636" s="646" t="s">
        <v>121</v>
      </c>
      <c r="N6636" s="657" t="s">
        <v>115</v>
      </c>
      <c r="O6636" s="646" t="s">
        <v>829</v>
      </c>
    </row>
    <row r="6637" spans="1:15">
      <c r="A6637" s="647">
        <v>6636</v>
      </c>
      <c r="B6637" s="647">
        <v>5000</v>
      </c>
      <c r="C6637" s="646" t="s">
        <v>206</v>
      </c>
      <c r="D6637" s="646">
        <v>330</v>
      </c>
      <c r="F6637" s="654" t="str">
        <f>IF(M6637="R",VLOOKUP(D6637,'Routes and Directions'!$A$2:$D$283,3,FALSE),VLOOKUP(D6637,'Routes and Directions'!$A$2:$D$283,4,FALSE))</f>
        <v>SB</v>
      </c>
      <c r="H6637" s="646">
        <v>41.658000000000001</v>
      </c>
      <c r="I6637" s="646">
        <v>42.420999999999999</v>
      </c>
      <c r="K6637" s="646">
        <v>12.962</v>
      </c>
      <c r="L6637" s="646">
        <v>13.725</v>
      </c>
      <c r="M6637" s="646" t="s">
        <v>121</v>
      </c>
      <c r="N6637" s="657" t="s">
        <v>123</v>
      </c>
      <c r="O6637" s="646" t="s">
        <v>829</v>
      </c>
    </row>
    <row r="6638" spans="1:15">
      <c r="A6638" s="647">
        <v>6637</v>
      </c>
      <c r="B6638" s="647">
        <v>5000</v>
      </c>
      <c r="C6638" s="646" t="s">
        <v>206</v>
      </c>
      <c r="D6638" s="646">
        <v>330</v>
      </c>
      <c r="F6638" s="654" t="str">
        <f>IF(M6638="R",VLOOKUP(D6638,'Routes and Directions'!$A$2:$D$283,3,FALSE),VLOOKUP(D6638,'Routes and Directions'!$A$2:$D$283,4,FALSE))</f>
        <v>SB</v>
      </c>
      <c r="H6638" s="646">
        <v>42.420999999999999</v>
      </c>
      <c r="I6638" s="646">
        <v>44.118000000000002</v>
      </c>
      <c r="K6638" s="646">
        <v>13.725</v>
      </c>
      <c r="L6638" s="646">
        <v>15.422000000000001</v>
      </c>
      <c r="M6638" s="646" t="s">
        <v>121</v>
      </c>
      <c r="N6638" s="657" t="s">
        <v>115</v>
      </c>
      <c r="O6638" s="646" t="s">
        <v>829</v>
      </c>
    </row>
    <row r="6639" spans="1:15">
      <c r="A6639" s="647">
        <v>6638</v>
      </c>
      <c r="B6639" s="647">
        <v>100</v>
      </c>
      <c r="C6639" s="646" t="s">
        <v>205</v>
      </c>
      <c r="D6639" s="646">
        <v>371</v>
      </c>
      <c r="F6639" s="654" t="str">
        <f>IF(M6639="R",VLOOKUP(D6639,'Routes and Directions'!$A$2:$D$283,3,FALSE),VLOOKUP(D6639,'Routes and Directions'!$A$2:$D$283,4,FALSE))</f>
        <v>EB</v>
      </c>
      <c r="H6639" s="646">
        <v>56.395000000000003</v>
      </c>
      <c r="I6639" s="646">
        <v>77.147999999999996</v>
      </c>
      <c r="K6639" s="646">
        <v>0</v>
      </c>
      <c r="L6639" s="646">
        <v>20.753</v>
      </c>
      <c r="M6639" s="646" t="s">
        <v>118</v>
      </c>
      <c r="N6639" s="657" t="s">
        <v>115</v>
      </c>
      <c r="O6639" s="646" t="s">
        <v>830</v>
      </c>
    </row>
    <row r="6640" spans="1:15">
      <c r="A6640" s="647">
        <v>6639</v>
      </c>
      <c r="B6640" s="647">
        <v>100</v>
      </c>
      <c r="C6640" s="646" t="s">
        <v>205</v>
      </c>
      <c r="D6640" s="646">
        <v>371</v>
      </c>
      <c r="F6640" s="654" t="str">
        <f>IF(M6640="R",VLOOKUP(D6640,'Routes and Directions'!$A$2:$D$283,3,FALSE),VLOOKUP(D6640,'Routes and Directions'!$A$2:$D$283,4,FALSE))</f>
        <v>WB</v>
      </c>
      <c r="H6640" s="646">
        <v>56.395000000000003</v>
      </c>
      <c r="I6640" s="646">
        <v>77.147999999999996</v>
      </c>
      <c r="K6640" s="646">
        <v>0</v>
      </c>
      <c r="L6640" s="646">
        <v>20.753</v>
      </c>
      <c r="M6640" s="646" t="s">
        <v>121</v>
      </c>
      <c r="N6640" s="657" t="s">
        <v>115</v>
      </c>
      <c r="O6640" s="646" t="s">
        <v>831</v>
      </c>
    </row>
    <row r="6641" spans="1:15">
      <c r="A6641" s="647">
        <v>6640</v>
      </c>
      <c r="B6641" s="647">
        <v>1000</v>
      </c>
      <c r="C6641" s="646" t="s">
        <v>190</v>
      </c>
      <c r="D6641" s="646">
        <v>380</v>
      </c>
      <c r="F6641" s="654" t="str">
        <f>IF(M6641="R",VLOOKUP(D6641,'Routes and Directions'!$A$2:$D$283,3,FALSE),VLOOKUP(D6641,'Routes and Directions'!$A$2:$D$283,4,FALSE))</f>
        <v>EB</v>
      </c>
      <c r="G6641" s="646" t="s">
        <v>122</v>
      </c>
      <c r="H6641" s="646">
        <v>4.7030000000000003</v>
      </c>
      <c r="I6641" s="646">
        <v>5.0640000000000001</v>
      </c>
      <c r="K6641" s="646">
        <v>0</v>
      </c>
      <c r="L6641" s="646">
        <v>0.36099999999999999</v>
      </c>
      <c r="M6641" s="646" t="s">
        <v>118</v>
      </c>
      <c r="N6641" s="657" t="s">
        <v>123</v>
      </c>
      <c r="O6641" s="646" t="s">
        <v>832</v>
      </c>
    </row>
    <row r="6642" spans="1:15">
      <c r="A6642" s="647">
        <v>6641</v>
      </c>
      <c r="B6642" s="647">
        <v>1600</v>
      </c>
      <c r="C6642" s="646" t="s">
        <v>190</v>
      </c>
      <c r="D6642" s="646">
        <v>380</v>
      </c>
      <c r="F6642" s="654" t="str">
        <f>IF(M6642="R",VLOOKUP(D6642,'Routes and Directions'!$A$2:$D$283,3,FALSE),VLOOKUP(D6642,'Routes and Directions'!$A$2:$D$283,4,FALSE))</f>
        <v>EB</v>
      </c>
      <c r="H6642" s="646">
        <v>5.0640000000000001</v>
      </c>
      <c r="I6642" s="646">
        <v>6.76</v>
      </c>
      <c r="K6642" s="646">
        <v>0.36099999999999999</v>
      </c>
      <c r="L6642" s="646">
        <v>2.0569999999999999</v>
      </c>
      <c r="M6642" s="646" t="s">
        <v>118</v>
      </c>
      <c r="N6642" s="657" t="s">
        <v>123</v>
      </c>
      <c r="O6642" s="646" t="s">
        <v>832</v>
      </c>
    </row>
    <row r="6643" spans="1:15">
      <c r="A6643" s="647">
        <v>6642</v>
      </c>
      <c r="B6643" s="647">
        <v>1000</v>
      </c>
      <c r="C6643" s="646" t="s">
        <v>190</v>
      </c>
      <c r="D6643" s="646">
        <v>380</v>
      </c>
      <c r="F6643" s="654" t="str">
        <f>IF(M6643="R",VLOOKUP(D6643,'Routes and Directions'!$A$2:$D$283,3,FALSE),VLOOKUP(D6643,'Routes and Directions'!$A$2:$D$283,4,FALSE))</f>
        <v>WB</v>
      </c>
      <c r="G6643" s="646" t="s">
        <v>122</v>
      </c>
      <c r="H6643" s="646">
        <v>4.7030000000000003</v>
      </c>
      <c r="I6643" s="646">
        <v>5.0640000000000001</v>
      </c>
      <c r="K6643" s="646">
        <v>0</v>
      </c>
      <c r="L6643" s="646">
        <v>0.36099999999999999</v>
      </c>
      <c r="M6643" s="646" t="s">
        <v>121</v>
      </c>
      <c r="N6643" s="657" t="s">
        <v>123</v>
      </c>
      <c r="O6643" s="646" t="s">
        <v>833</v>
      </c>
    </row>
    <row r="6644" spans="1:15">
      <c r="A6644" s="647">
        <v>6643</v>
      </c>
      <c r="B6644" s="647">
        <v>1600</v>
      </c>
      <c r="C6644" s="646" t="s">
        <v>190</v>
      </c>
      <c r="D6644" s="646">
        <v>380</v>
      </c>
      <c r="F6644" s="654" t="str">
        <f>IF(M6644="R",VLOOKUP(D6644,'Routes and Directions'!$A$2:$D$283,3,FALSE),VLOOKUP(D6644,'Routes and Directions'!$A$2:$D$283,4,FALSE))</f>
        <v>WB</v>
      </c>
      <c r="H6644" s="646">
        <v>5.0640000000000001</v>
      </c>
      <c r="I6644" s="646">
        <v>6.76</v>
      </c>
      <c r="K6644" s="646">
        <v>0.36099999999999999</v>
      </c>
      <c r="L6644" s="646">
        <v>2.0569999999999999</v>
      </c>
      <c r="M6644" s="646" t="s">
        <v>121</v>
      </c>
      <c r="N6644" s="657" t="s">
        <v>123</v>
      </c>
      <c r="O6644" s="646" t="s">
        <v>833</v>
      </c>
    </row>
    <row r="6645" spans="1:15">
      <c r="A6645" s="647">
        <v>6644</v>
      </c>
      <c r="B6645" s="647">
        <v>2000</v>
      </c>
      <c r="C6645" s="646" t="s">
        <v>206</v>
      </c>
      <c r="D6645" s="646">
        <v>395</v>
      </c>
      <c r="F6645" s="654" t="str">
        <f>IF(M6645="R",VLOOKUP(D6645,'Routes and Directions'!$A$2:$D$283,3,FALSE),VLOOKUP(D6645,'Routes and Directions'!$A$2:$D$283,4,FALSE))</f>
        <v>NB</v>
      </c>
      <c r="G6645" s="646" t="s">
        <v>118</v>
      </c>
      <c r="H6645" s="646">
        <v>3.9809999999999999</v>
      </c>
      <c r="I6645" s="646">
        <v>4.7489999999999997</v>
      </c>
      <c r="K6645" s="646">
        <v>0</v>
      </c>
      <c r="L6645" s="646">
        <v>0.76800000000000002</v>
      </c>
      <c r="M6645" s="646" t="s">
        <v>118</v>
      </c>
      <c r="N6645" s="657" t="s">
        <v>115</v>
      </c>
      <c r="O6645" s="646" t="s">
        <v>834</v>
      </c>
    </row>
    <row r="6646" spans="1:15">
      <c r="A6646" s="647">
        <v>6645</v>
      </c>
      <c r="B6646" s="647">
        <v>2800</v>
      </c>
      <c r="C6646" s="646" t="s">
        <v>206</v>
      </c>
      <c r="D6646" s="646">
        <v>395</v>
      </c>
      <c r="F6646" s="654" t="str">
        <f>IF(M6646="R",VLOOKUP(D6646,'Routes and Directions'!$A$2:$D$283,3,FALSE),VLOOKUP(D6646,'Routes and Directions'!$A$2:$D$283,4,FALSE))</f>
        <v>NB</v>
      </c>
      <c r="H6646" s="646">
        <v>4.5110000000000001</v>
      </c>
      <c r="I6646" s="646">
        <v>5.2160000000000002</v>
      </c>
      <c r="K6646" s="646">
        <v>0.76800000000000002</v>
      </c>
      <c r="L6646" s="646">
        <v>1.4730000000000001</v>
      </c>
      <c r="M6646" s="646" t="s">
        <v>118</v>
      </c>
      <c r="N6646" s="657" t="s">
        <v>115</v>
      </c>
      <c r="O6646" s="646" t="s">
        <v>834</v>
      </c>
    </row>
    <row r="6647" spans="1:15">
      <c r="A6647" s="647">
        <v>6646</v>
      </c>
      <c r="B6647" s="647">
        <v>2900</v>
      </c>
      <c r="C6647" s="646" t="s">
        <v>206</v>
      </c>
      <c r="D6647" s="646">
        <v>395</v>
      </c>
      <c r="F6647" s="654" t="str">
        <f>IF(M6647="R",VLOOKUP(D6647,'Routes and Directions'!$A$2:$D$283,3,FALSE),VLOOKUP(D6647,'Routes and Directions'!$A$2:$D$283,4,FALSE))</f>
        <v>NB</v>
      </c>
      <c r="G6647" s="646" t="s">
        <v>118</v>
      </c>
      <c r="H6647" s="646">
        <v>5.2160000000000002</v>
      </c>
      <c r="I6647" s="646">
        <v>5.883</v>
      </c>
      <c r="K6647" s="646">
        <v>1.4730000000000001</v>
      </c>
      <c r="L6647" s="646">
        <v>2.14</v>
      </c>
      <c r="M6647" s="646" t="s">
        <v>118</v>
      </c>
      <c r="N6647" s="657" t="s">
        <v>115</v>
      </c>
      <c r="O6647" s="646" t="s">
        <v>834</v>
      </c>
    </row>
    <row r="6648" spans="1:15">
      <c r="A6648" s="647">
        <v>6647</v>
      </c>
      <c r="B6648" s="647">
        <v>3000</v>
      </c>
      <c r="C6648" s="646" t="s">
        <v>206</v>
      </c>
      <c r="D6648" s="646">
        <v>395</v>
      </c>
      <c r="F6648" s="654" t="str">
        <f>IF(M6648="R",VLOOKUP(D6648,'Routes and Directions'!$A$2:$D$283,3,FALSE),VLOOKUP(D6648,'Routes and Directions'!$A$2:$D$283,4,FALSE))</f>
        <v>NB</v>
      </c>
      <c r="H6648" s="646">
        <v>5.9080000000000004</v>
      </c>
      <c r="I6648" s="646">
        <v>73.518000000000001</v>
      </c>
      <c r="K6648" s="646">
        <v>2.14</v>
      </c>
      <c r="L6648" s="646">
        <v>69.75</v>
      </c>
      <c r="M6648" s="646" t="s">
        <v>118</v>
      </c>
      <c r="N6648" s="657" t="s">
        <v>115</v>
      </c>
      <c r="O6648" s="646" t="s">
        <v>834</v>
      </c>
    </row>
    <row r="6649" spans="1:15">
      <c r="A6649" s="647">
        <v>6648</v>
      </c>
      <c r="B6649" s="647">
        <v>32600</v>
      </c>
      <c r="C6649" s="646" t="s">
        <v>198</v>
      </c>
      <c r="D6649" s="646">
        <v>395</v>
      </c>
      <c r="F6649" s="654" t="str">
        <f>IF(M6649="R",VLOOKUP(D6649,'Routes and Directions'!$A$2:$D$283,3,FALSE),VLOOKUP(D6649,'Routes and Directions'!$A$2:$D$283,4,FALSE))</f>
        <v>NB</v>
      </c>
      <c r="H6649" s="646">
        <v>0</v>
      </c>
      <c r="I6649" s="646">
        <v>0.85399999999999998</v>
      </c>
      <c r="K6649" s="646">
        <v>69.75</v>
      </c>
      <c r="L6649" s="646">
        <v>70.603999999999999</v>
      </c>
      <c r="M6649" s="646" t="s">
        <v>118</v>
      </c>
      <c r="N6649" s="657" t="s">
        <v>115</v>
      </c>
      <c r="O6649" s="646" t="s">
        <v>834</v>
      </c>
    </row>
    <row r="6650" spans="1:15">
      <c r="A6650" s="647">
        <v>6649</v>
      </c>
      <c r="B6650" s="647">
        <v>35900</v>
      </c>
      <c r="C6650" s="646" t="s">
        <v>198</v>
      </c>
      <c r="D6650" s="646">
        <v>395</v>
      </c>
      <c r="F6650" s="654" t="str">
        <f>IF(M6650="R",VLOOKUP(D6650,'Routes and Directions'!$A$2:$D$283,3,FALSE),VLOOKUP(D6650,'Routes and Directions'!$A$2:$D$283,4,FALSE))</f>
        <v>NB</v>
      </c>
      <c r="G6650" s="646" t="s">
        <v>118</v>
      </c>
      <c r="H6650" s="646">
        <v>0.85399999999999998</v>
      </c>
      <c r="I6650" s="646">
        <v>1.448</v>
      </c>
      <c r="K6650" s="646">
        <v>70.603999999999999</v>
      </c>
      <c r="L6650" s="646">
        <v>71.197999999999993</v>
      </c>
      <c r="M6650" s="646" t="s">
        <v>118</v>
      </c>
      <c r="N6650" s="657" t="s">
        <v>115</v>
      </c>
      <c r="O6650" s="646" t="s">
        <v>834</v>
      </c>
    </row>
    <row r="6651" spans="1:15">
      <c r="A6651" s="647">
        <v>6650</v>
      </c>
      <c r="B6651" s="647">
        <v>37700</v>
      </c>
      <c r="C6651" s="646" t="s">
        <v>198</v>
      </c>
      <c r="D6651" s="646">
        <v>395</v>
      </c>
      <c r="F6651" s="654" t="str">
        <f>IF(M6651="R",VLOOKUP(D6651,'Routes and Directions'!$A$2:$D$283,3,FALSE),VLOOKUP(D6651,'Routes and Directions'!$A$2:$D$283,4,FALSE))</f>
        <v>NB</v>
      </c>
      <c r="H6651" s="646">
        <v>1.4690000000000001</v>
      </c>
      <c r="I6651" s="646">
        <v>14.548</v>
      </c>
      <c r="K6651" s="646">
        <v>71.197999999999993</v>
      </c>
      <c r="L6651" s="646">
        <v>84.277000000000001</v>
      </c>
      <c r="M6651" s="646" t="s">
        <v>118</v>
      </c>
      <c r="N6651" s="657" t="s">
        <v>115</v>
      </c>
      <c r="O6651" s="646" t="s">
        <v>834</v>
      </c>
    </row>
    <row r="6652" spans="1:15">
      <c r="A6652" s="647">
        <v>6651</v>
      </c>
      <c r="B6652" s="647">
        <v>44900</v>
      </c>
      <c r="C6652" s="646" t="s">
        <v>198</v>
      </c>
      <c r="D6652" s="646">
        <v>395</v>
      </c>
      <c r="F6652" s="654" t="str">
        <f>IF(M6652="R",VLOOKUP(D6652,'Routes and Directions'!$A$2:$D$283,3,FALSE),VLOOKUP(D6652,'Routes and Directions'!$A$2:$D$283,4,FALSE))</f>
        <v>NB</v>
      </c>
      <c r="G6652" s="646" t="s">
        <v>122</v>
      </c>
      <c r="H6652" s="646">
        <v>14.548</v>
      </c>
      <c r="I6652" s="646">
        <v>14.938000000000001</v>
      </c>
      <c r="K6652" s="646">
        <v>84.277000000000001</v>
      </c>
      <c r="L6652" s="646">
        <v>84.667000000000002</v>
      </c>
      <c r="M6652" s="646" t="s">
        <v>118</v>
      </c>
      <c r="N6652" s="657" t="s">
        <v>115</v>
      </c>
      <c r="O6652" s="646" t="s">
        <v>834</v>
      </c>
    </row>
    <row r="6653" spans="1:15">
      <c r="A6653" s="647">
        <v>6652</v>
      </c>
      <c r="B6653" s="647">
        <v>45200</v>
      </c>
      <c r="C6653" s="646" t="s">
        <v>198</v>
      </c>
      <c r="D6653" s="646">
        <v>395</v>
      </c>
      <c r="F6653" s="654" t="str">
        <f>IF(M6653="R",VLOOKUP(D6653,'Routes and Directions'!$A$2:$D$283,3,FALSE),VLOOKUP(D6653,'Routes and Directions'!$A$2:$D$283,4,FALSE))</f>
        <v>NB</v>
      </c>
      <c r="G6653" s="646" t="s">
        <v>118</v>
      </c>
      <c r="H6653" s="646">
        <v>14.938000000000001</v>
      </c>
      <c r="I6653" s="646">
        <v>25.585999999999999</v>
      </c>
      <c r="K6653" s="646">
        <v>84.667000000000002</v>
      </c>
      <c r="L6653" s="646">
        <v>95.314999999999998</v>
      </c>
      <c r="M6653" s="646" t="s">
        <v>118</v>
      </c>
      <c r="N6653" s="657" t="s">
        <v>115</v>
      </c>
      <c r="O6653" s="646" t="s">
        <v>834</v>
      </c>
    </row>
    <row r="6654" spans="1:15">
      <c r="A6654" s="647">
        <v>6653</v>
      </c>
      <c r="B6654" s="647">
        <v>49400</v>
      </c>
      <c r="C6654" s="646" t="s">
        <v>198</v>
      </c>
      <c r="D6654" s="646">
        <v>395</v>
      </c>
      <c r="F6654" s="654" t="str">
        <f>IF(M6654="R",VLOOKUP(D6654,'Routes and Directions'!$A$2:$D$283,3,FALSE),VLOOKUP(D6654,'Routes and Directions'!$A$2:$D$283,4,FALSE))</f>
        <v>NB</v>
      </c>
      <c r="H6654" s="646">
        <v>26.876999999999999</v>
      </c>
      <c r="I6654" s="646">
        <v>29.452000000000002</v>
      </c>
      <c r="K6654" s="646">
        <v>95.314999999999998</v>
      </c>
      <c r="L6654" s="646">
        <v>97.89</v>
      </c>
      <c r="M6654" s="646" t="s">
        <v>118</v>
      </c>
      <c r="N6654" s="657" t="s">
        <v>115</v>
      </c>
      <c r="O6654" s="646" t="s">
        <v>834</v>
      </c>
    </row>
    <row r="6655" spans="1:15">
      <c r="A6655" s="647">
        <v>6654</v>
      </c>
      <c r="B6655" s="647">
        <v>49890</v>
      </c>
      <c r="C6655" s="646" t="s">
        <v>198</v>
      </c>
      <c r="D6655" s="646">
        <v>395</v>
      </c>
      <c r="F6655" s="654" t="str">
        <f>IF(M6655="R",VLOOKUP(D6655,'Routes and Directions'!$A$2:$D$283,3,FALSE),VLOOKUP(D6655,'Routes and Directions'!$A$2:$D$283,4,FALSE))</f>
        <v>NB</v>
      </c>
      <c r="G6655" s="646" t="s">
        <v>118</v>
      </c>
      <c r="H6655" s="646">
        <v>29.452000000000002</v>
      </c>
      <c r="I6655" s="646">
        <v>29.917000000000002</v>
      </c>
      <c r="K6655" s="646">
        <v>97.89</v>
      </c>
      <c r="L6655" s="646">
        <v>98.355000000000004</v>
      </c>
      <c r="M6655" s="646" t="s">
        <v>118</v>
      </c>
      <c r="N6655" s="657" t="s">
        <v>123</v>
      </c>
      <c r="O6655" s="646" t="s">
        <v>834</v>
      </c>
    </row>
    <row r="6656" spans="1:15">
      <c r="A6656" s="647">
        <v>6655</v>
      </c>
      <c r="B6656" s="647">
        <v>50020</v>
      </c>
      <c r="C6656" s="646" t="s">
        <v>198</v>
      </c>
      <c r="D6656" s="646">
        <v>395</v>
      </c>
      <c r="F6656" s="654" t="str">
        <f>IF(M6656="R",VLOOKUP(D6656,'Routes and Directions'!$A$2:$D$283,3,FALSE),VLOOKUP(D6656,'Routes and Directions'!$A$2:$D$283,4,FALSE))</f>
        <v>NB</v>
      </c>
      <c r="G6656" s="646" t="s">
        <v>118</v>
      </c>
      <c r="H6656" s="646">
        <v>29.940999999999999</v>
      </c>
      <c r="I6656" s="646">
        <v>36.823999999999998</v>
      </c>
      <c r="K6656" s="646">
        <v>98.355000000000004</v>
      </c>
      <c r="L6656" s="646">
        <v>105.238</v>
      </c>
      <c r="M6656" s="646" t="s">
        <v>118</v>
      </c>
      <c r="N6656" s="657" t="s">
        <v>123</v>
      </c>
      <c r="O6656" s="646" t="s">
        <v>834</v>
      </c>
    </row>
    <row r="6657" spans="1:15">
      <c r="A6657" s="647">
        <v>6656</v>
      </c>
      <c r="B6657" s="647">
        <v>52000</v>
      </c>
      <c r="C6657" s="646" t="s">
        <v>220</v>
      </c>
      <c r="D6657" s="646">
        <v>395</v>
      </c>
      <c r="F6657" s="654" t="str">
        <f>IF(M6657="R",VLOOKUP(D6657,'Routes and Directions'!$A$2:$D$283,3,FALSE),VLOOKUP(D6657,'Routes and Directions'!$A$2:$D$283,4,FALSE))</f>
        <v>NB</v>
      </c>
      <c r="G6657" s="646" t="s">
        <v>118</v>
      </c>
      <c r="H6657" s="646">
        <v>0</v>
      </c>
      <c r="I6657" s="646">
        <v>3.0489999999999999</v>
      </c>
      <c r="K6657" s="646">
        <v>105.238</v>
      </c>
      <c r="L6657" s="646">
        <v>108.28700000000001</v>
      </c>
      <c r="M6657" s="646" t="s">
        <v>118</v>
      </c>
      <c r="N6657" s="657" t="s">
        <v>123</v>
      </c>
      <c r="O6657" s="646" t="s">
        <v>834</v>
      </c>
    </row>
    <row r="6658" spans="1:15">
      <c r="A6658" s="647">
        <v>6657</v>
      </c>
      <c r="B6658" s="647">
        <v>53700</v>
      </c>
      <c r="C6658" s="646" t="s">
        <v>220</v>
      </c>
      <c r="D6658" s="646">
        <v>395</v>
      </c>
      <c r="F6658" s="654" t="str">
        <f>IF(M6658="R",VLOOKUP(D6658,'Routes and Directions'!$A$2:$D$283,3,FALSE),VLOOKUP(D6658,'Routes and Directions'!$A$2:$D$283,4,FALSE))</f>
        <v>NB</v>
      </c>
      <c r="G6658" s="646" t="s">
        <v>118</v>
      </c>
      <c r="H6658" s="646">
        <v>3.0489999999999999</v>
      </c>
      <c r="I6658" s="646">
        <v>7.1390000000000002</v>
      </c>
      <c r="J6658" s="646" t="s">
        <v>118</v>
      </c>
      <c r="K6658" s="646">
        <v>108.28700000000001</v>
      </c>
      <c r="L6658" s="646">
        <v>112.377</v>
      </c>
      <c r="M6658" s="646" t="s">
        <v>118</v>
      </c>
      <c r="N6658" s="657" t="s">
        <v>118</v>
      </c>
      <c r="O6658" s="646" t="s">
        <v>834</v>
      </c>
    </row>
    <row r="6659" spans="1:15">
      <c r="A6659" s="647">
        <v>6658</v>
      </c>
      <c r="B6659" s="647">
        <v>61400</v>
      </c>
      <c r="C6659" s="646" t="s">
        <v>220</v>
      </c>
      <c r="D6659" s="646">
        <v>395</v>
      </c>
      <c r="F6659" s="654" t="str">
        <f>IF(M6659="R",VLOOKUP(D6659,'Routes and Directions'!$A$2:$D$283,3,FALSE),VLOOKUP(D6659,'Routes and Directions'!$A$2:$D$283,4,FALSE))</f>
        <v>NB</v>
      </c>
      <c r="G6659" s="646" t="s">
        <v>118</v>
      </c>
      <c r="H6659" s="646">
        <v>7.1619999999999999</v>
      </c>
      <c r="I6659" s="646">
        <v>8.6080000000000005</v>
      </c>
      <c r="K6659" s="646">
        <v>112.377</v>
      </c>
      <c r="L6659" s="646">
        <v>113.82299999999999</v>
      </c>
      <c r="M6659" s="646" t="s">
        <v>118</v>
      </c>
      <c r="N6659" s="657" t="s">
        <v>123</v>
      </c>
      <c r="O6659" s="646" t="s">
        <v>834</v>
      </c>
    </row>
    <row r="6660" spans="1:15">
      <c r="A6660" s="647">
        <v>6659</v>
      </c>
      <c r="B6660" s="647">
        <v>62000</v>
      </c>
      <c r="C6660" s="646" t="s">
        <v>220</v>
      </c>
      <c r="D6660" s="646">
        <v>395</v>
      </c>
      <c r="F6660" s="654" t="str">
        <f>IF(M6660="R",VLOOKUP(D6660,'Routes and Directions'!$A$2:$D$283,3,FALSE),VLOOKUP(D6660,'Routes and Directions'!$A$2:$D$283,4,FALSE))</f>
        <v>NB</v>
      </c>
      <c r="H6660" s="646">
        <v>8.6059999999999999</v>
      </c>
      <c r="I6660" s="646">
        <v>11.766999999999999</v>
      </c>
      <c r="K6660" s="646">
        <v>113.82299999999999</v>
      </c>
      <c r="L6660" s="646">
        <v>116.98399999999999</v>
      </c>
      <c r="M6660" s="646" t="s">
        <v>118</v>
      </c>
      <c r="N6660" s="657" t="s">
        <v>123</v>
      </c>
      <c r="O6660" s="646" t="s">
        <v>834</v>
      </c>
    </row>
    <row r="6661" spans="1:15">
      <c r="A6661" s="647">
        <v>6660</v>
      </c>
      <c r="B6661" s="647">
        <v>63800</v>
      </c>
      <c r="C6661" s="646" t="s">
        <v>220</v>
      </c>
      <c r="D6661" s="646">
        <v>395</v>
      </c>
      <c r="F6661" s="654" t="str">
        <f>IF(M6661="R",VLOOKUP(D6661,'Routes and Directions'!$A$2:$D$283,3,FALSE),VLOOKUP(D6661,'Routes and Directions'!$A$2:$D$283,4,FALSE))</f>
        <v>NB</v>
      </c>
      <c r="G6661" s="646" t="s">
        <v>118</v>
      </c>
      <c r="H6661" s="646">
        <v>11.766999999999999</v>
      </c>
      <c r="I6661" s="646">
        <v>23.463000000000001</v>
      </c>
      <c r="K6661" s="646">
        <v>116.98399999999999</v>
      </c>
      <c r="L6661" s="646">
        <v>128.68</v>
      </c>
      <c r="M6661" s="646" t="s">
        <v>118</v>
      </c>
      <c r="N6661" s="657" t="s">
        <v>123</v>
      </c>
      <c r="O6661" s="646" t="s">
        <v>834</v>
      </c>
    </row>
    <row r="6662" spans="1:15">
      <c r="A6662" s="647">
        <v>6661</v>
      </c>
      <c r="B6662" s="647">
        <v>71328</v>
      </c>
      <c r="C6662" s="646" t="s">
        <v>220</v>
      </c>
      <c r="D6662" s="646">
        <v>395</v>
      </c>
      <c r="F6662" s="654" t="str">
        <f>IF(M6662="R",VLOOKUP(D6662,'Routes and Directions'!$A$2:$D$283,3,FALSE),VLOOKUP(D6662,'Routes and Directions'!$A$2:$D$283,4,FALSE))</f>
        <v>NB</v>
      </c>
      <c r="H6662" s="646">
        <v>23.463000000000001</v>
      </c>
      <c r="I6662" s="646">
        <v>31.091000000000001</v>
      </c>
      <c r="K6662" s="646">
        <v>128.68</v>
      </c>
      <c r="L6662" s="646">
        <v>136.30799999999999</v>
      </c>
      <c r="M6662" s="646" t="s">
        <v>118</v>
      </c>
      <c r="N6662" s="657" t="s">
        <v>123</v>
      </c>
      <c r="O6662" s="646" t="s">
        <v>834</v>
      </c>
    </row>
    <row r="6663" spans="1:15">
      <c r="A6663" s="647">
        <v>6662</v>
      </c>
      <c r="B6663" s="647">
        <v>71328</v>
      </c>
      <c r="C6663" s="646" t="s">
        <v>220</v>
      </c>
      <c r="D6663" s="646">
        <v>395</v>
      </c>
      <c r="F6663" s="654" t="str">
        <f>IF(M6663="R",VLOOKUP(D6663,'Routes and Directions'!$A$2:$D$283,3,FALSE),VLOOKUP(D6663,'Routes and Directions'!$A$2:$D$283,4,FALSE))</f>
        <v>NB</v>
      </c>
      <c r="H6663" s="646">
        <v>31.091000000000001</v>
      </c>
      <c r="I6663" s="646">
        <v>39.776000000000003</v>
      </c>
      <c r="K6663" s="646">
        <v>136.30799999999999</v>
      </c>
      <c r="L6663" s="646">
        <v>144.99299999999999</v>
      </c>
      <c r="M6663" s="646" t="s">
        <v>118</v>
      </c>
      <c r="N6663" s="657" t="s">
        <v>115</v>
      </c>
      <c r="O6663" s="646" t="s">
        <v>834</v>
      </c>
    </row>
    <row r="6664" spans="1:15">
      <c r="A6664" s="647">
        <v>6663</v>
      </c>
      <c r="B6664" s="647">
        <v>71328</v>
      </c>
      <c r="C6664" s="646" t="s">
        <v>220</v>
      </c>
      <c r="D6664" s="646">
        <v>395</v>
      </c>
      <c r="F6664" s="654" t="str">
        <f>IF(M6664="R",VLOOKUP(D6664,'Routes and Directions'!$A$2:$D$283,3,FALSE),VLOOKUP(D6664,'Routes and Directions'!$A$2:$D$283,4,FALSE))</f>
        <v>NB</v>
      </c>
      <c r="H6664" s="646">
        <v>39.776000000000003</v>
      </c>
      <c r="I6664" s="646">
        <v>40.284999999999997</v>
      </c>
      <c r="K6664" s="646">
        <v>144.99299999999999</v>
      </c>
      <c r="L6664" s="646">
        <v>145.50200000000001</v>
      </c>
      <c r="M6664" s="646" t="s">
        <v>118</v>
      </c>
      <c r="N6664" s="657" t="s">
        <v>123</v>
      </c>
      <c r="O6664" s="646" t="s">
        <v>834</v>
      </c>
    </row>
    <row r="6665" spans="1:15">
      <c r="A6665" s="647">
        <v>6664</v>
      </c>
      <c r="B6665" s="647">
        <v>71328</v>
      </c>
      <c r="C6665" s="646" t="s">
        <v>220</v>
      </c>
      <c r="D6665" s="646">
        <v>395</v>
      </c>
      <c r="F6665" s="654" t="str">
        <f>IF(M6665="R",VLOOKUP(D6665,'Routes and Directions'!$A$2:$D$283,3,FALSE),VLOOKUP(D6665,'Routes and Directions'!$A$2:$D$283,4,FALSE))</f>
        <v>NB</v>
      </c>
      <c r="H6665" s="646">
        <v>40.284999999999997</v>
      </c>
      <c r="I6665" s="646">
        <v>45.198</v>
      </c>
      <c r="K6665" s="646">
        <v>145.50200000000001</v>
      </c>
      <c r="L6665" s="646">
        <v>150.41499999999999</v>
      </c>
      <c r="M6665" s="646" t="s">
        <v>118</v>
      </c>
      <c r="N6665" s="657" t="s">
        <v>115</v>
      </c>
      <c r="O6665" s="646" t="s">
        <v>834</v>
      </c>
    </row>
    <row r="6666" spans="1:15">
      <c r="A6666" s="647">
        <v>6665</v>
      </c>
      <c r="B6666" s="647">
        <v>71328</v>
      </c>
      <c r="C6666" s="646" t="s">
        <v>220</v>
      </c>
      <c r="D6666" s="646">
        <v>395</v>
      </c>
      <c r="F6666" s="654" t="str">
        <f>IF(M6666="R",VLOOKUP(D6666,'Routes and Directions'!$A$2:$D$283,3,FALSE),VLOOKUP(D6666,'Routes and Directions'!$A$2:$D$283,4,FALSE))</f>
        <v>NB</v>
      </c>
      <c r="H6666" s="646">
        <v>45.198</v>
      </c>
      <c r="I6666" s="646">
        <v>55.005000000000003</v>
      </c>
      <c r="K6666" s="646">
        <v>150.41499999999999</v>
      </c>
      <c r="L6666" s="646">
        <v>160.22200000000001</v>
      </c>
      <c r="M6666" s="646" t="s">
        <v>118</v>
      </c>
      <c r="N6666" s="657" t="s">
        <v>123</v>
      </c>
      <c r="O6666" s="646" t="s">
        <v>834</v>
      </c>
    </row>
    <row r="6667" spans="1:15">
      <c r="A6667" s="647">
        <v>6666</v>
      </c>
      <c r="B6667" s="647">
        <v>71328</v>
      </c>
      <c r="C6667" s="646" t="s">
        <v>220</v>
      </c>
      <c r="D6667" s="646">
        <v>395</v>
      </c>
      <c r="F6667" s="654" t="str">
        <f>IF(M6667="R",VLOOKUP(D6667,'Routes and Directions'!$A$2:$D$283,3,FALSE),VLOOKUP(D6667,'Routes and Directions'!$A$2:$D$283,4,FALSE))</f>
        <v>NB</v>
      </c>
      <c r="H6667" s="646">
        <v>55.005000000000003</v>
      </c>
      <c r="I6667" s="646">
        <v>57.97</v>
      </c>
      <c r="K6667" s="646">
        <v>160.22200000000001</v>
      </c>
      <c r="L6667" s="646">
        <v>163.18700000000001</v>
      </c>
      <c r="M6667" s="646" t="s">
        <v>118</v>
      </c>
      <c r="N6667" s="657" t="s">
        <v>115</v>
      </c>
      <c r="O6667" s="646" t="s">
        <v>834</v>
      </c>
    </row>
    <row r="6668" spans="1:15">
      <c r="A6668" s="647">
        <v>6667</v>
      </c>
      <c r="B6668" s="647">
        <v>100000</v>
      </c>
      <c r="C6668" s="646" t="s">
        <v>220</v>
      </c>
      <c r="D6668" s="646">
        <v>395</v>
      </c>
      <c r="F6668" s="654" t="str">
        <f>IF(M6668="R",VLOOKUP(D6668,'Routes and Directions'!$A$2:$D$283,3,FALSE),VLOOKUP(D6668,'Routes and Directions'!$A$2:$D$283,4,FALSE))</f>
        <v>NB</v>
      </c>
      <c r="G6668" s="646" t="s">
        <v>118</v>
      </c>
      <c r="H6668" s="646">
        <v>58</v>
      </c>
      <c r="I6668" s="646">
        <v>58.052999999999997</v>
      </c>
      <c r="K6668" s="646">
        <v>163.18700000000001</v>
      </c>
      <c r="L6668" s="646">
        <v>163.24</v>
      </c>
      <c r="M6668" s="646" t="s">
        <v>118</v>
      </c>
      <c r="N6668" s="657" t="s">
        <v>115</v>
      </c>
      <c r="O6668" s="646" t="s">
        <v>834</v>
      </c>
    </row>
    <row r="6669" spans="1:15">
      <c r="A6669" s="647">
        <v>6668</v>
      </c>
      <c r="B6669" s="647">
        <v>100000</v>
      </c>
      <c r="C6669" s="646" t="s">
        <v>220</v>
      </c>
      <c r="D6669" s="646">
        <v>395</v>
      </c>
      <c r="F6669" s="654" t="str">
        <f>IF(M6669="R",VLOOKUP(D6669,'Routes and Directions'!$A$2:$D$283,3,FALSE),VLOOKUP(D6669,'Routes and Directions'!$A$2:$D$283,4,FALSE))</f>
        <v>NB</v>
      </c>
      <c r="G6669" s="646" t="s">
        <v>118</v>
      </c>
      <c r="H6669" s="646">
        <v>58.052999999999997</v>
      </c>
      <c r="I6669" s="646">
        <v>59.115000000000002</v>
      </c>
      <c r="K6669" s="646">
        <v>163.24</v>
      </c>
      <c r="L6669" s="646">
        <v>164.30199999999999</v>
      </c>
      <c r="M6669" s="646" t="s">
        <v>118</v>
      </c>
      <c r="N6669" s="657" t="s">
        <v>123</v>
      </c>
      <c r="O6669" s="646" t="s">
        <v>834</v>
      </c>
    </row>
    <row r="6670" spans="1:15">
      <c r="A6670" s="647">
        <v>6669</v>
      </c>
      <c r="B6670" s="647">
        <v>105000</v>
      </c>
      <c r="C6670" s="646" t="s">
        <v>220</v>
      </c>
      <c r="D6670" s="646">
        <v>395</v>
      </c>
      <c r="F6670" s="654" t="str">
        <f>IF(M6670="R",VLOOKUP(D6670,'Routes and Directions'!$A$2:$D$283,3,FALSE),VLOOKUP(D6670,'Routes and Directions'!$A$2:$D$283,4,FALSE))</f>
        <v>NB</v>
      </c>
      <c r="G6670" s="646" t="s">
        <v>118</v>
      </c>
      <c r="H6670" s="646">
        <v>59.115000000000002</v>
      </c>
      <c r="I6670" s="646">
        <v>65.385999999999996</v>
      </c>
      <c r="J6670" s="646" t="s">
        <v>118</v>
      </c>
      <c r="K6670" s="646">
        <v>164.30199999999999</v>
      </c>
      <c r="L6670" s="646">
        <v>170.57300000000001</v>
      </c>
      <c r="M6670" s="646" t="s">
        <v>118</v>
      </c>
      <c r="N6670" s="657" t="s">
        <v>118</v>
      </c>
      <c r="O6670" s="646" t="s">
        <v>834</v>
      </c>
    </row>
    <row r="6671" spans="1:15">
      <c r="A6671" s="647">
        <v>6670</v>
      </c>
      <c r="B6671" s="647">
        <v>111000</v>
      </c>
      <c r="C6671" s="646" t="s">
        <v>220</v>
      </c>
      <c r="D6671" s="646">
        <v>395</v>
      </c>
      <c r="F6671" s="654" t="str">
        <f>IF(M6671="R",VLOOKUP(D6671,'Routes and Directions'!$A$2:$D$283,3,FALSE),VLOOKUP(D6671,'Routes and Directions'!$A$2:$D$283,4,FALSE))</f>
        <v>NB</v>
      </c>
      <c r="H6671" s="646">
        <v>65.376999999999995</v>
      </c>
      <c r="I6671" s="646">
        <v>65.418999999999997</v>
      </c>
      <c r="K6671" s="646">
        <v>170.57300000000001</v>
      </c>
      <c r="L6671" s="646">
        <v>170.61500000000001</v>
      </c>
      <c r="M6671" s="646" t="s">
        <v>118</v>
      </c>
      <c r="N6671" s="657" t="s">
        <v>123</v>
      </c>
      <c r="O6671" s="646" t="s">
        <v>834</v>
      </c>
    </row>
    <row r="6672" spans="1:15">
      <c r="A6672" s="647">
        <v>6671</v>
      </c>
      <c r="B6672" s="647">
        <v>111000</v>
      </c>
      <c r="C6672" s="646" t="s">
        <v>220</v>
      </c>
      <c r="D6672" s="646">
        <v>395</v>
      </c>
      <c r="F6672" s="654" t="str">
        <f>IF(M6672="R",VLOOKUP(D6672,'Routes and Directions'!$A$2:$D$283,3,FALSE),VLOOKUP(D6672,'Routes and Directions'!$A$2:$D$283,4,FALSE))</f>
        <v>NB</v>
      </c>
      <c r="H6672" s="646">
        <v>65.418999999999997</v>
      </c>
      <c r="I6672" s="646">
        <v>75.552000000000007</v>
      </c>
      <c r="K6672" s="646">
        <v>170.61500000000001</v>
      </c>
      <c r="L6672" s="646">
        <v>180.74799999999999</v>
      </c>
      <c r="M6672" s="646" t="s">
        <v>118</v>
      </c>
      <c r="N6672" s="657" t="s">
        <v>115</v>
      </c>
      <c r="O6672" s="646" t="s">
        <v>834</v>
      </c>
    </row>
    <row r="6673" spans="1:15">
      <c r="A6673" s="647">
        <v>6672</v>
      </c>
      <c r="B6673" s="647">
        <v>111000</v>
      </c>
      <c r="C6673" s="646" t="s">
        <v>220</v>
      </c>
      <c r="D6673" s="646">
        <v>395</v>
      </c>
      <c r="F6673" s="654" t="str">
        <f>IF(M6673="R",VLOOKUP(D6673,'Routes and Directions'!$A$2:$D$283,3,FALSE),VLOOKUP(D6673,'Routes and Directions'!$A$2:$D$283,4,FALSE))</f>
        <v>NB</v>
      </c>
      <c r="H6673" s="646">
        <v>75.552000000000007</v>
      </c>
      <c r="I6673" s="646">
        <v>77.34</v>
      </c>
      <c r="K6673" s="646">
        <v>180.74799999999999</v>
      </c>
      <c r="L6673" s="646">
        <v>182.536</v>
      </c>
      <c r="M6673" s="646" t="s">
        <v>118</v>
      </c>
      <c r="N6673" s="657" t="s">
        <v>123</v>
      </c>
      <c r="O6673" s="646" t="s">
        <v>834</v>
      </c>
    </row>
    <row r="6674" spans="1:15">
      <c r="A6674" s="647">
        <v>6673</v>
      </c>
      <c r="B6674" s="647">
        <v>111000</v>
      </c>
      <c r="C6674" s="646" t="s">
        <v>220</v>
      </c>
      <c r="D6674" s="646">
        <v>395</v>
      </c>
      <c r="F6674" s="654" t="str">
        <f>IF(M6674="R",VLOOKUP(D6674,'Routes and Directions'!$A$2:$D$283,3,FALSE),VLOOKUP(D6674,'Routes and Directions'!$A$2:$D$283,4,FALSE))</f>
        <v>NB</v>
      </c>
      <c r="H6674" s="646">
        <v>77.34</v>
      </c>
      <c r="I6674" s="646">
        <v>78.433999999999997</v>
      </c>
      <c r="K6674" s="646">
        <v>182.536</v>
      </c>
      <c r="L6674" s="646">
        <v>183.63</v>
      </c>
      <c r="M6674" s="646" t="s">
        <v>118</v>
      </c>
      <c r="N6674" s="657" t="s">
        <v>115</v>
      </c>
      <c r="O6674" s="646" t="s">
        <v>834</v>
      </c>
    </row>
    <row r="6675" spans="1:15">
      <c r="A6675" s="647">
        <v>6674</v>
      </c>
      <c r="B6675" s="647">
        <v>116000</v>
      </c>
      <c r="C6675" s="646" t="s">
        <v>220</v>
      </c>
      <c r="D6675" s="646">
        <v>395</v>
      </c>
      <c r="F6675" s="654" t="str">
        <f>IF(M6675="R",VLOOKUP(D6675,'Routes and Directions'!$A$2:$D$283,3,FALSE),VLOOKUP(D6675,'Routes and Directions'!$A$2:$D$283,4,FALSE))</f>
        <v>NB</v>
      </c>
      <c r="G6675" s="646" t="s">
        <v>118</v>
      </c>
      <c r="H6675" s="646">
        <v>78.433999999999997</v>
      </c>
      <c r="I6675" s="646">
        <v>89.347999999999999</v>
      </c>
      <c r="K6675" s="646">
        <v>183.63</v>
      </c>
      <c r="L6675" s="646">
        <v>194.54400000000001</v>
      </c>
      <c r="M6675" s="646" t="s">
        <v>118</v>
      </c>
      <c r="N6675" s="657" t="s">
        <v>115</v>
      </c>
      <c r="O6675" s="646" t="s">
        <v>834</v>
      </c>
    </row>
    <row r="6676" spans="1:15">
      <c r="A6676" s="647">
        <v>6675</v>
      </c>
      <c r="B6676" s="647">
        <v>120500</v>
      </c>
      <c r="C6676" s="646" t="s">
        <v>220</v>
      </c>
      <c r="D6676" s="646">
        <v>395</v>
      </c>
      <c r="F6676" s="654" t="str">
        <f>IF(M6676="R",VLOOKUP(D6676,'Routes and Directions'!$A$2:$D$283,3,FALSE),VLOOKUP(D6676,'Routes and Directions'!$A$2:$D$283,4,FALSE))</f>
        <v>NB</v>
      </c>
      <c r="H6676" s="646">
        <v>89.834000000000003</v>
      </c>
      <c r="I6676" s="646">
        <v>91.093999999999994</v>
      </c>
      <c r="K6676" s="646">
        <v>194.54400000000001</v>
      </c>
      <c r="L6676" s="646">
        <v>195.804</v>
      </c>
      <c r="M6676" s="646" t="s">
        <v>118</v>
      </c>
      <c r="N6676" s="657" t="s">
        <v>115</v>
      </c>
      <c r="O6676" s="646" t="s">
        <v>834</v>
      </c>
    </row>
    <row r="6677" spans="1:15">
      <c r="A6677" s="647">
        <v>6676</v>
      </c>
      <c r="B6677" s="647">
        <v>120500</v>
      </c>
      <c r="C6677" s="646" t="s">
        <v>220</v>
      </c>
      <c r="D6677" s="646">
        <v>395</v>
      </c>
      <c r="F6677" s="654" t="str">
        <f>IF(M6677="R",VLOOKUP(D6677,'Routes and Directions'!$A$2:$D$283,3,FALSE),VLOOKUP(D6677,'Routes and Directions'!$A$2:$D$283,4,FALSE))</f>
        <v>NB</v>
      </c>
      <c r="H6677" s="646">
        <v>91.093999999999994</v>
      </c>
      <c r="I6677" s="646">
        <v>91.369</v>
      </c>
      <c r="K6677" s="646">
        <v>195.804</v>
      </c>
      <c r="L6677" s="646">
        <v>196.07900000000001</v>
      </c>
      <c r="M6677" s="646" t="s">
        <v>118</v>
      </c>
      <c r="N6677" s="657" t="s">
        <v>123</v>
      </c>
      <c r="O6677" s="646" t="s">
        <v>834</v>
      </c>
    </row>
    <row r="6678" spans="1:15">
      <c r="A6678" s="647">
        <v>6677</v>
      </c>
      <c r="B6678" s="647">
        <v>120500</v>
      </c>
      <c r="C6678" s="646" t="s">
        <v>220</v>
      </c>
      <c r="D6678" s="646">
        <v>395</v>
      </c>
      <c r="F6678" s="654" t="str">
        <f>IF(M6678="R",VLOOKUP(D6678,'Routes and Directions'!$A$2:$D$283,3,FALSE),VLOOKUP(D6678,'Routes and Directions'!$A$2:$D$283,4,FALSE))</f>
        <v>NB</v>
      </c>
      <c r="H6678" s="646">
        <v>91.369</v>
      </c>
      <c r="I6678" s="646">
        <v>91.444999999999993</v>
      </c>
      <c r="K6678" s="646">
        <v>196.07900000000001</v>
      </c>
      <c r="L6678" s="646">
        <v>196.155</v>
      </c>
      <c r="M6678" s="646" t="s">
        <v>118</v>
      </c>
      <c r="N6678" s="657" t="s">
        <v>115</v>
      </c>
      <c r="O6678" s="646" t="s">
        <v>834</v>
      </c>
    </row>
    <row r="6679" spans="1:15">
      <c r="A6679" s="647">
        <v>6678</v>
      </c>
      <c r="B6679" s="647">
        <v>120500</v>
      </c>
      <c r="C6679" s="646" t="s">
        <v>220</v>
      </c>
      <c r="D6679" s="646">
        <v>395</v>
      </c>
      <c r="F6679" s="654" t="str">
        <f>IF(M6679="R",VLOOKUP(D6679,'Routes and Directions'!$A$2:$D$283,3,FALSE),VLOOKUP(D6679,'Routes and Directions'!$A$2:$D$283,4,FALSE))</f>
        <v>NB</v>
      </c>
      <c r="H6679" s="646">
        <v>91.444999999999993</v>
      </c>
      <c r="I6679" s="646">
        <v>92.372</v>
      </c>
      <c r="K6679" s="646">
        <v>196.155</v>
      </c>
      <c r="L6679" s="646">
        <v>197.08199999999999</v>
      </c>
      <c r="M6679" s="646" t="s">
        <v>118</v>
      </c>
      <c r="N6679" s="657" t="s">
        <v>123</v>
      </c>
      <c r="O6679" s="646" t="s">
        <v>834</v>
      </c>
    </row>
    <row r="6680" spans="1:15">
      <c r="A6680" s="647">
        <v>6679</v>
      </c>
      <c r="B6680" s="647">
        <v>120500</v>
      </c>
      <c r="C6680" s="646" t="s">
        <v>220</v>
      </c>
      <c r="D6680" s="646">
        <v>395</v>
      </c>
      <c r="F6680" s="654" t="str">
        <f>IF(M6680="R",VLOOKUP(D6680,'Routes and Directions'!$A$2:$D$283,3,FALSE),VLOOKUP(D6680,'Routes and Directions'!$A$2:$D$283,4,FALSE))</f>
        <v>NB</v>
      </c>
      <c r="H6680" s="646">
        <v>92.372</v>
      </c>
      <c r="I6680" s="646">
        <v>99.069000000000003</v>
      </c>
      <c r="K6680" s="646">
        <v>197.08199999999999</v>
      </c>
      <c r="L6680" s="646">
        <v>203.779</v>
      </c>
      <c r="M6680" s="646" t="s">
        <v>118</v>
      </c>
      <c r="N6680" s="657" t="s">
        <v>115</v>
      </c>
      <c r="O6680" s="646" t="s">
        <v>834</v>
      </c>
    </row>
    <row r="6681" spans="1:15">
      <c r="A6681" s="647">
        <v>6680</v>
      </c>
      <c r="B6681" s="647">
        <v>120500</v>
      </c>
      <c r="C6681" s="646" t="s">
        <v>220</v>
      </c>
      <c r="D6681" s="646">
        <v>395</v>
      </c>
      <c r="F6681" s="654" t="str">
        <f>IF(M6681="R",VLOOKUP(D6681,'Routes and Directions'!$A$2:$D$283,3,FALSE),VLOOKUP(D6681,'Routes and Directions'!$A$2:$D$283,4,FALSE))</f>
        <v>NB</v>
      </c>
      <c r="H6681" s="646">
        <v>99.069000000000003</v>
      </c>
      <c r="I6681" s="646">
        <v>100.026</v>
      </c>
      <c r="K6681" s="646">
        <v>203.779</v>
      </c>
      <c r="L6681" s="646">
        <v>204.73599999999999</v>
      </c>
      <c r="M6681" s="646" t="s">
        <v>118</v>
      </c>
      <c r="N6681" s="657" t="s">
        <v>123</v>
      </c>
      <c r="O6681" s="646" t="s">
        <v>834</v>
      </c>
    </row>
    <row r="6682" spans="1:15">
      <c r="A6682" s="647">
        <v>6681</v>
      </c>
      <c r="B6682" s="647">
        <v>120500</v>
      </c>
      <c r="C6682" s="646" t="s">
        <v>220</v>
      </c>
      <c r="D6682" s="646">
        <v>395</v>
      </c>
      <c r="F6682" s="654" t="str">
        <f>IF(M6682="R",VLOOKUP(D6682,'Routes and Directions'!$A$2:$D$283,3,FALSE),VLOOKUP(D6682,'Routes and Directions'!$A$2:$D$283,4,FALSE))</f>
        <v>NB</v>
      </c>
      <c r="H6682" s="646">
        <v>100.026</v>
      </c>
      <c r="I6682" s="646">
        <v>100.982</v>
      </c>
      <c r="K6682" s="646">
        <v>204.73599999999999</v>
      </c>
      <c r="L6682" s="646">
        <v>205.69200000000001</v>
      </c>
      <c r="M6682" s="646" t="s">
        <v>118</v>
      </c>
      <c r="N6682" s="657" t="s">
        <v>115</v>
      </c>
      <c r="O6682" s="646" t="s">
        <v>834</v>
      </c>
    </row>
    <row r="6683" spans="1:15">
      <c r="A6683" s="647">
        <v>6682</v>
      </c>
      <c r="B6683" s="647">
        <v>120500</v>
      </c>
      <c r="C6683" s="646" t="s">
        <v>220</v>
      </c>
      <c r="D6683" s="646">
        <v>395</v>
      </c>
      <c r="F6683" s="654" t="str">
        <f>IF(M6683="R",VLOOKUP(D6683,'Routes and Directions'!$A$2:$D$283,3,FALSE),VLOOKUP(D6683,'Routes and Directions'!$A$2:$D$283,4,FALSE))</f>
        <v>NB</v>
      </c>
      <c r="H6683" s="646">
        <v>100.982</v>
      </c>
      <c r="I6683" s="646">
        <v>115.34</v>
      </c>
      <c r="K6683" s="646">
        <v>205.69200000000001</v>
      </c>
      <c r="L6683" s="646">
        <v>220.05</v>
      </c>
      <c r="M6683" s="646" t="s">
        <v>118</v>
      </c>
      <c r="N6683" s="657" t="s">
        <v>123</v>
      </c>
      <c r="O6683" s="646" t="s">
        <v>834</v>
      </c>
    </row>
    <row r="6684" spans="1:15">
      <c r="A6684" s="647">
        <v>6683</v>
      </c>
      <c r="B6684" s="647">
        <v>120500</v>
      </c>
      <c r="C6684" s="646" t="s">
        <v>220</v>
      </c>
      <c r="D6684" s="646">
        <v>395</v>
      </c>
      <c r="F6684" s="654" t="str">
        <f>IF(M6684="R",VLOOKUP(D6684,'Routes and Directions'!$A$2:$D$283,3,FALSE),VLOOKUP(D6684,'Routes and Directions'!$A$2:$D$283,4,FALSE))</f>
        <v>NB</v>
      </c>
      <c r="H6684" s="646">
        <v>115.34</v>
      </c>
      <c r="I6684" s="646">
        <v>115.67</v>
      </c>
      <c r="K6684" s="646">
        <v>220.05</v>
      </c>
      <c r="L6684" s="646">
        <v>220.38</v>
      </c>
      <c r="M6684" s="646" t="s">
        <v>118</v>
      </c>
      <c r="N6684" s="657" t="s">
        <v>115</v>
      </c>
      <c r="O6684" s="646" t="s">
        <v>834</v>
      </c>
    </row>
    <row r="6685" spans="1:15">
      <c r="A6685" s="647">
        <v>6684</v>
      </c>
      <c r="B6685" s="647">
        <v>120500</v>
      </c>
      <c r="C6685" s="646" t="s">
        <v>220</v>
      </c>
      <c r="D6685" s="646">
        <v>395</v>
      </c>
      <c r="F6685" s="654" t="str">
        <f>IF(M6685="R",VLOOKUP(D6685,'Routes and Directions'!$A$2:$D$283,3,FALSE),VLOOKUP(D6685,'Routes and Directions'!$A$2:$D$283,4,FALSE))</f>
        <v>NB</v>
      </c>
      <c r="H6685" s="646">
        <v>115.67</v>
      </c>
      <c r="I6685" s="646">
        <v>121.831</v>
      </c>
      <c r="K6685" s="646">
        <v>220.38</v>
      </c>
      <c r="L6685" s="646">
        <v>226.541</v>
      </c>
      <c r="M6685" s="646" t="s">
        <v>118</v>
      </c>
      <c r="N6685" s="657" t="s">
        <v>123</v>
      </c>
      <c r="O6685" s="646" t="s">
        <v>834</v>
      </c>
    </row>
    <row r="6686" spans="1:15">
      <c r="A6686" s="647">
        <v>6685</v>
      </c>
      <c r="B6686" s="647">
        <v>161000</v>
      </c>
      <c r="C6686" s="646" t="s">
        <v>220</v>
      </c>
      <c r="D6686" s="646">
        <v>395</v>
      </c>
      <c r="F6686" s="654" t="str">
        <f>IF(M6686="R",VLOOKUP(D6686,'Routes and Directions'!$A$2:$D$283,3,FALSE),VLOOKUP(D6686,'Routes and Directions'!$A$2:$D$283,4,FALSE))</f>
        <v>NB</v>
      </c>
      <c r="G6686" s="646" t="s">
        <v>122</v>
      </c>
      <c r="H6686" s="646">
        <v>121.831</v>
      </c>
      <c r="I6686" s="646">
        <v>122.32299999999999</v>
      </c>
      <c r="K6686" s="646">
        <v>226.541</v>
      </c>
      <c r="L6686" s="646">
        <v>227.03299999999999</v>
      </c>
      <c r="M6686" s="646" t="s">
        <v>118</v>
      </c>
      <c r="N6686" s="657" t="s">
        <v>123</v>
      </c>
      <c r="O6686" s="646" t="s">
        <v>834</v>
      </c>
    </row>
    <row r="6687" spans="1:15">
      <c r="A6687" s="647">
        <v>6686</v>
      </c>
      <c r="B6687" s="647">
        <v>162200</v>
      </c>
      <c r="C6687" s="646" t="s">
        <v>220</v>
      </c>
      <c r="D6687" s="646">
        <v>395</v>
      </c>
      <c r="F6687" s="654" t="str">
        <f>IF(M6687="R",VLOOKUP(D6687,'Routes and Directions'!$A$2:$D$283,3,FALSE),VLOOKUP(D6687,'Routes and Directions'!$A$2:$D$283,4,FALSE))</f>
        <v>NB</v>
      </c>
      <c r="G6687" s="646" t="s">
        <v>118</v>
      </c>
      <c r="H6687" s="646">
        <v>122.32299999999999</v>
      </c>
      <c r="I6687" s="646">
        <v>129.459</v>
      </c>
      <c r="K6687" s="646">
        <v>227.03299999999999</v>
      </c>
      <c r="L6687" s="646">
        <v>234.16900000000001</v>
      </c>
      <c r="M6687" s="646" t="s">
        <v>118</v>
      </c>
      <c r="N6687" s="657" t="s">
        <v>123</v>
      </c>
      <c r="O6687" s="646" t="s">
        <v>834</v>
      </c>
    </row>
    <row r="6688" spans="1:15">
      <c r="A6688" s="647">
        <v>6687</v>
      </c>
      <c r="B6688" s="647">
        <v>170600</v>
      </c>
      <c r="C6688" s="646" t="s">
        <v>208</v>
      </c>
      <c r="D6688" s="646">
        <v>395</v>
      </c>
      <c r="F6688" s="654" t="str">
        <f>IF(M6688="R",VLOOKUP(D6688,'Routes and Directions'!$A$2:$D$283,3,FALSE),VLOOKUP(D6688,'Routes and Directions'!$A$2:$D$283,4,FALSE))</f>
        <v>NB</v>
      </c>
      <c r="G6688" s="646" t="s">
        <v>118</v>
      </c>
      <c r="H6688" s="646">
        <v>0</v>
      </c>
      <c r="I6688" s="646">
        <v>7</v>
      </c>
      <c r="J6688" s="646" t="s">
        <v>118</v>
      </c>
      <c r="K6688" s="646">
        <v>234.16900000000001</v>
      </c>
      <c r="L6688" s="646">
        <v>241.16900000000001</v>
      </c>
      <c r="M6688" s="646" t="s">
        <v>118</v>
      </c>
      <c r="N6688" s="657" t="s">
        <v>118</v>
      </c>
      <c r="O6688" s="646" t="s">
        <v>834</v>
      </c>
    </row>
    <row r="6689" spans="1:15">
      <c r="A6689" s="647">
        <v>6688</v>
      </c>
      <c r="B6689" s="647">
        <v>177200</v>
      </c>
      <c r="C6689" s="646" t="s">
        <v>208</v>
      </c>
      <c r="D6689" s="646">
        <v>395</v>
      </c>
      <c r="F6689" s="654" t="str">
        <f>IF(M6689="R",VLOOKUP(D6689,'Routes and Directions'!$A$2:$D$283,3,FALSE),VLOOKUP(D6689,'Routes and Directions'!$A$2:$D$283,4,FALSE))</f>
        <v>NB</v>
      </c>
      <c r="H6689" s="646">
        <v>6.92</v>
      </c>
      <c r="I6689" s="646">
        <v>9.5060000000000002</v>
      </c>
      <c r="K6689" s="646">
        <v>241.16900000000001</v>
      </c>
      <c r="L6689" s="646">
        <v>243.755</v>
      </c>
      <c r="M6689" s="646" t="s">
        <v>118</v>
      </c>
      <c r="N6689" s="657" t="s">
        <v>123</v>
      </c>
      <c r="O6689" s="646" t="s">
        <v>834</v>
      </c>
    </row>
    <row r="6690" spans="1:15">
      <c r="A6690" s="647">
        <v>6689</v>
      </c>
      <c r="B6690" s="647">
        <v>178700</v>
      </c>
      <c r="C6690" s="646" t="s">
        <v>208</v>
      </c>
      <c r="D6690" s="646">
        <v>395</v>
      </c>
      <c r="F6690" s="654" t="str">
        <f>IF(M6690="R",VLOOKUP(D6690,'Routes and Directions'!$A$2:$D$283,3,FALSE),VLOOKUP(D6690,'Routes and Directions'!$A$2:$D$283,4,FALSE))</f>
        <v>NB</v>
      </c>
      <c r="G6690" s="646" t="s">
        <v>122</v>
      </c>
      <c r="H6690" s="646">
        <v>9.5060000000000002</v>
      </c>
      <c r="I6690" s="646">
        <v>9.7430000000000003</v>
      </c>
      <c r="K6690" s="646">
        <v>243.755</v>
      </c>
      <c r="L6690" s="646">
        <v>243.99199999999999</v>
      </c>
      <c r="M6690" s="646" t="s">
        <v>118</v>
      </c>
      <c r="N6690" s="657" t="s">
        <v>123</v>
      </c>
      <c r="O6690" s="646" t="s">
        <v>834</v>
      </c>
    </row>
    <row r="6691" spans="1:15">
      <c r="A6691" s="647">
        <v>6690</v>
      </c>
      <c r="B6691" s="647">
        <v>179000</v>
      </c>
      <c r="C6691" s="646" t="s">
        <v>208</v>
      </c>
      <c r="D6691" s="646">
        <v>395</v>
      </c>
      <c r="F6691" s="654" t="str">
        <f>IF(M6691="R",VLOOKUP(D6691,'Routes and Directions'!$A$2:$D$283,3,FALSE),VLOOKUP(D6691,'Routes and Directions'!$A$2:$D$283,4,FALSE))</f>
        <v>NB</v>
      </c>
      <c r="G6691" s="646" t="s">
        <v>118</v>
      </c>
      <c r="H6691" s="646">
        <v>9.7430000000000003</v>
      </c>
      <c r="I6691" s="646">
        <v>18.745999999999999</v>
      </c>
      <c r="K6691" s="646">
        <v>243.99199999999999</v>
      </c>
      <c r="L6691" s="646">
        <v>252.995</v>
      </c>
      <c r="M6691" s="646" t="s">
        <v>118</v>
      </c>
      <c r="N6691" s="657" t="s">
        <v>123</v>
      </c>
      <c r="O6691" s="646" t="s">
        <v>834</v>
      </c>
    </row>
    <row r="6692" spans="1:15">
      <c r="A6692" s="647">
        <v>6691</v>
      </c>
      <c r="B6692" s="647">
        <v>185600</v>
      </c>
      <c r="C6692" s="646" t="s">
        <v>208</v>
      </c>
      <c r="D6692" s="646">
        <v>395</v>
      </c>
      <c r="F6692" s="654" t="str">
        <f>IF(M6692="R",VLOOKUP(D6692,'Routes and Directions'!$A$2:$D$283,3,FALSE),VLOOKUP(D6692,'Routes and Directions'!$A$2:$D$283,4,FALSE))</f>
        <v>NB</v>
      </c>
      <c r="H6692" s="646">
        <v>19.337</v>
      </c>
      <c r="I6692" s="646">
        <v>23.919</v>
      </c>
      <c r="K6692" s="646">
        <v>252.995</v>
      </c>
      <c r="L6692" s="646">
        <v>257.577</v>
      </c>
      <c r="M6692" s="646" t="s">
        <v>118</v>
      </c>
      <c r="N6692" s="657" t="s">
        <v>123</v>
      </c>
      <c r="O6692" s="646" t="s">
        <v>834</v>
      </c>
    </row>
    <row r="6693" spans="1:15">
      <c r="A6693" s="647">
        <v>6692</v>
      </c>
      <c r="B6693" s="647">
        <v>188900</v>
      </c>
      <c r="C6693" s="646" t="s">
        <v>208</v>
      </c>
      <c r="D6693" s="646">
        <v>395</v>
      </c>
      <c r="F6693" s="654" t="str">
        <f>IF(M6693="R",VLOOKUP(D6693,'Routes and Directions'!$A$2:$D$283,3,FALSE),VLOOKUP(D6693,'Routes and Directions'!$A$2:$D$283,4,FALSE))</f>
        <v>NB</v>
      </c>
      <c r="G6693" s="646" t="s">
        <v>118</v>
      </c>
      <c r="H6693" s="646">
        <v>23.919</v>
      </c>
      <c r="I6693" s="646">
        <v>27.277999999999999</v>
      </c>
      <c r="K6693" s="646">
        <v>257.577</v>
      </c>
      <c r="L6693" s="646">
        <v>260.93599999999998</v>
      </c>
      <c r="M6693" s="646" t="s">
        <v>118</v>
      </c>
      <c r="N6693" s="657" t="s">
        <v>123</v>
      </c>
      <c r="O6693" s="646" t="s">
        <v>834</v>
      </c>
    </row>
    <row r="6694" spans="1:15">
      <c r="A6694" s="647">
        <v>6693</v>
      </c>
      <c r="B6694" s="647">
        <v>194000</v>
      </c>
      <c r="C6694" s="646" t="s">
        <v>208</v>
      </c>
      <c r="D6694" s="646">
        <v>395</v>
      </c>
      <c r="F6694" s="654" t="str">
        <f>IF(M6694="R",VLOOKUP(D6694,'Routes and Directions'!$A$2:$D$283,3,FALSE),VLOOKUP(D6694,'Routes and Directions'!$A$2:$D$283,4,FALSE))</f>
        <v>NB</v>
      </c>
      <c r="H6694" s="646">
        <v>26.965</v>
      </c>
      <c r="I6694" s="646">
        <v>38.4</v>
      </c>
      <c r="K6694" s="646">
        <v>260.93599999999998</v>
      </c>
      <c r="L6694" s="646">
        <v>272.37099999999998</v>
      </c>
      <c r="M6694" s="646" t="s">
        <v>118</v>
      </c>
      <c r="N6694" s="657" t="s">
        <v>123</v>
      </c>
      <c r="O6694" s="646" t="s">
        <v>834</v>
      </c>
    </row>
    <row r="6695" spans="1:15">
      <c r="A6695" s="647">
        <v>6694</v>
      </c>
      <c r="B6695" s="647">
        <v>200240</v>
      </c>
      <c r="C6695" s="646" t="s">
        <v>208</v>
      </c>
      <c r="D6695" s="646">
        <v>395</v>
      </c>
      <c r="F6695" s="654" t="str">
        <f>IF(M6695="R",VLOOKUP(D6695,'Routes and Directions'!$A$2:$D$283,3,FALSE),VLOOKUP(D6695,'Routes and Directions'!$A$2:$D$283,4,FALSE))</f>
        <v>NB</v>
      </c>
      <c r="G6695" s="646" t="s">
        <v>118</v>
      </c>
      <c r="H6695" s="646">
        <v>38.700000000000003</v>
      </c>
      <c r="I6695" s="646">
        <v>40</v>
      </c>
      <c r="K6695" s="646">
        <v>272.37099999999998</v>
      </c>
      <c r="L6695" s="646">
        <v>273.67099999999999</v>
      </c>
      <c r="M6695" s="646" t="s">
        <v>118</v>
      </c>
      <c r="N6695" s="657" t="s">
        <v>123</v>
      </c>
      <c r="O6695" s="646" t="s">
        <v>834</v>
      </c>
    </row>
    <row r="6696" spans="1:15">
      <c r="A6696" s="647">
        <v>6695</v>
      </c>
      <c r="B6696" s="647">
        <v>200520</v>
      </c>
      <c r="C6696" s="646" t="s">
        <v>208</v>
      </c>
      <c r="D6696" s="646">
        <v>395</v>
      </c>
      <c r="F6696" s="654" t="str">
        <f>IF(M6696="R",VLOOKUP(D6696,'Routes and Directions'!$A$2:$D$283,3,FALSE),VLOOKUP(D6696,'Routes and Directions'!$A$2:$D$283,4,FALSE))</f>
        <v>NB</v>
      </c>
      <c r="H6696" s="646">
        <v>40</v>
      </c>
      <c r="I6696" s="646">
        <v>40.502000000000002</v>
      </c>
      <c r="K6696" s="646">
        <v>273.67099999999999</v>
      </c>
      <c r="L6696" s="646">
        <v>274.173</v>
      </c>
      <c r="M6696" s="646" t="s">
        <v>118</v>
      </c>
      <c r="N6696" s="657" t="s">
        <v>123</v>
      </c>
      <c r="O6696" s="646" t="s">
        <v>834</v>
      </c>
    </row>
    <row r="6697" spans="1:15">
      <c r="A6697" s="647">
        <v>6696</v>
      </c>
      <c r="B6697" s="647">
        <v>200520</v>
      </c>
      <c r="C6697" s="646" t="s">
        <v>208</v>
      </c>
      <c r="D6697" s="646">
        <v>395</v>
      </c>
      <c r="F6697" s="654" t="str">
        <f>IF(M6697="R",VLOOKUP(D6697,'Routes and Directions'!$A$2:$D$283,3,FALSE),VLOOKUP(D6697,'Routes and Directions'!$A$2:$D$283,4,FALSE))</f>
        <v>NB</v>
      </c>
      <c r="H6697" s="646">
        <v>40.502000000000002</v>
      </c>
      <c r="I6697" s="646">
        <v>40.658000000000001</v>
      </c>
      <c r="K6697" s="646">
        <v>274.173</v>
      </c>
      <c r="L6697" s="646">
        <v>274.32900000000001</v>
      </c>
      <c r="M6697" s="646" t="s">
        <v>118</v>
      </c>
      <c r="N6697" s="657" t="s">
        <v>115</v>
      </c>
      <c r="O6697" s="646" t="s">
        <v>834</v>
      </c>
    </row>
    <row r="6698" spans="1:15">
      <c r="A6698" s="647">
        <v>6697</v>
      </c>
      <c r="B6698" s="647">
        <v>205000</v>
      </c>
      <c r="C6698" s="646" t="s">
        <v>208</v>
      </c>
      <c r="D6698" s="646">
        <v>395</v>
      </c>
      <c r="F6698" s="654" t="str">
        <f>IF(M6698="R",VLOOKUP(D6698,'Routes and Directions'!$A$2:$D$283,3,FALSE),VLOOKUP(D6698,'Routes and Directions'!$A$2:$D$283,4,FALSE))</f>
        <v>NB</v>
      </c>
      <c r="G6698" s="646" t="s">
        <v>118</v>
      </c>
      <c r="H6698" s="646">
        <v>40.658000000000001</v>
      </c>
      <c r="I6698" s="646">
        <v>44.820999999999998</v>
      </c>
      <c r="J6698" s="646" t="s">
        <v>118</v>
      </c>
      <c r="K6698" s="646">
        <v>274.32900000000001</v>
      </c>
      <c r="L6698" s="646">
        <v>278.49200000000002</v>
      </c>
      <c r="M6698" s="646" t="s">
        <v>118</v>
      </c>
      <c r="N6698" s="657" t="s">
        <v>118</v>
      </c>
      <c r="O6698" s="646" t="s">
        <v>834</v>
      </c>
    </row>
    <row r="6699" spans="1:15">
      <c r="A6699" s="647">
        <v>6698</v>
      </c>
      <c r="B6699" s="647">
        <v>206000</v>
      </c>
      <c r="C6699" s="646" t="s">
        <v>208</v>
      </c>
      <c r="D6699" s="646">
        <v>395</v>
      </c>
      <c r="F6699" s="654" t="str">
        <f>IF(M6699="R",VLOOKUP(D6699,'Routes and Directions'!$A$2:$D$283,3,FALSE),VLOOKUP(D6699,'Routes and Directions'!$A$2:$D$283,4,FALSE))</f>
        <v>NB</v>
      </c>
      <c r="H6699" s="646">
        <v>44.886000000000003</v>
      </c>
      <c r="I6699" s="646">
        <v>44.920999999999999</v>
      </c>
      <c r="K6699" s="646">
        <v>278.49200000000002</v>
      </c>
      <c r="L6699" s="646">
        <v>278.52699999999999</v>
      </c>
      <c r="M6699" s="646" t="s">
        <v>118</v>
      </c>
      <c r="N6699" s="657" t="s">
        <v>123</v>
      </c>
      <c r="O6699" s="646" t="s">
        <v>834</v>
      </c>
    </row>
    <row r="6700" spans="1:15">
      <c r="A6700" s="647">
        <v>6699</v>
      </c>
      <c r="B6700" s="647">
        <v>206000</v>
      </c>
      <c r="C6700" s="646" t="s">
        <v>208</v>
      </c>
      <c r="D6700" s="646">
        <v>395</v>
      </c>
      <c r="F6700" s="654" t="str">
        <f>IF(M6700="R",VLOOKUP(D6700,'Routes and Directions'!$A$2:$D$283,3,FALSE),VLOOKUP(D6700,'Routes and Directions'!$A$2:$D$283,4,FALSE))</f>
        <v>NB</v>
      </c>
      <c r="H6700" s="646">
        <v>44.920999999999999</v>
      </c>
      <c r="I6700" s="646">
        <v>51.256999999999998</v>
      </c>
      <c r="K6700" s="646">
        <v>278.52699999999999</v>
      </c>
      <c r="L6700" s="646">
        <v>284.863</v>
      </c>
      <c r="M6700" s="646" t="s">
        <v>118</v>
      </c>
      <c r="N6700" s="657" t="s">
        <v>115</v>
      </c>
      <c r="O6700" s="646" t="s">
        <v>834</v>
      </c>
    </row>
    <row r="6701" spans="1:15">
      <c r="A6701" s="647">
        <v>6700</v>
      </c>
      <c r="B6701" s="647">
        <v>206000</v>
      </c>
      <c r="C6701" s="646" t="s">
        <v>208</v>
      </c>
      <c r="D6701" s="646">
        <v>395</v>
      </c>
      <c r="F6701" s="654" t="str">
        <f>IF(M6701="R",VLOOKUP(D6701,'Routes and Directions'!$A$2:$D$283,3,FALSE),VLOOKUP(D6701,'Routes and Directions'!$A$2:$D$283,4,FALSE))</f>
        <v>NB</v>
      </c>
      <c r="H6701" s="646">
        <v>51.256999999999998</v>
      </c>
      <c r="I6701" s="646">
        <v>52.45</v>
      </c>
      <c r="K6701" s="646">
        <v>284.863</v>
      </c>
      <c r="L6701" s="646">
        <v>286.05599999999998</v>
      </c>
      <c r="M6701" s="646" t="s">
        <v>118</v>
      </c>
      <c r="N6701" s="657" t="s">
        <v>123</v>
      </c>
      <c r="O6701" s="646" t="s">
        <v>834</v>
      </c>
    </row>
    <row r="6702" spans="1:15">
      <c r="A6702" s="647">
        <v>6701</v>
      </c>
      <c r="B6702" s="647">
        <v>206000</v>
      </c>
      <c r="C6702" s="646" t="s">
        <v>208</v>
      </c>
      <c r="D6702" s="646">
        <v>395</v>
      </c>
      <c r="F6702" s="654" t="str">
        <f>IF(M6702="R",VLOOKUP(D6702,'Routes and Directions'!$A$2:$D$283,3,FALSE),VLOOKUP(D6702,'Routes and Directions'!$A$2:$D$283,4,FALSE))</f>
        <v>NB</v>
      </c>
      <c r="H6702" s="646">
        <v>52.45</v>
      </c>
      <c r="I6702" s="646">
        <v>53.762999999999998</v>
      </c>
      <c r="K6702" s="646">
        <v>286.05599999999998</v>
      </c>
      <c r="L6702" s="646">
        <v>287.36900000000003</v>
      </c>
      <c r="M6702" s="646" t="s">
        <v>118</v>
      </c>
      <c r="N6702" s="657" t="s">
        <v>115</v>
      </c>
      <c r="O6702" s="646" t="s">
        <v>834</v>
      </c>
    </row>
    <row r="6703" spans="1:15">
      <c r="A6703" s="647">
        <v>6702</v>
      </c>
      <c r="B6703" s="647">
        <v>210800</v>
      </c>
      <c r="C6703" s="646" t="s">
        <v>208</v>
      </c>
      <c r="D6703" s="646">
        <v>395</v>
      </c>
      <c r="F6703" s="654" t="str">
        <f>IF(M6703="R",VLOOKUP(D6703,'Routes and Directions'!$A$2:$D$283,3,FALSE),VLOOKUP(D6703,'Routes and Directions'!$A$2:$D$283,4,FALSE))</f>
        <v>NB</v>
      </c>
      <c r="G6703" s="646" t="s">
        <v>118</v>
      </c>
      <c r="H6703" s="646">
        <v>53.762999999999998</v>
      </c>
      <c r="I6703" s="646">
        <v>54.18</v>
      </c>
      <c r="K6703" s="646">
        <v>287.36900000000003</v>
      </c>
      <c r="L6703" s="646">
        <v>287.786</v>
      </c>
      <c r="M6703" s="646" t="s">
        <v>118</v>
      </c>
      <c r="N6703" s="657" t="s">
        <v>115</v>
      </c>
      <c r="O6703" s="646" t="s">
        <v>834</v>
      </c>
    </row>
    <row r="6704" spans="1:15">
      <c r="A6704" s="647">
        <v>6703</v>
      </c>
      <c r="B6704" s="647">
        <v>211100</v>
      </c>
      <c r="C6704" s="646" t="s">
        <v>208</v>
      </c>
      <c r="D6704" s="646">
        <v>395</v>
      </c>
      <c r="F6704" s="654" t="str">
        <f>IF(M6704="R",VLOOKUP(D6704,'Routes and Directions'!$A$2:$D$283,3,FALSE),VLOOKUP(D6704,'Routes and Directions'!$A$2:$D$283,4,FALSE))</f>
        <v>NB</v>
      </c>
      <c r="H6704" s="646">
        <v>54.179000000000002</v>
      </c>
      <c r="I6704" s="646">
        <v>55.591999999999999</v>
      </c>
      <c r="K6704" s="646">
        <v>287.786</v>
      </c>
      <c r="L6704" s="646">
        <v>289.19900000000001</v>
      </c>
      <c r="M6704" s="646" t="s">
        <v>118</v>
      </c>
      <c r="N6704" s="657" t="s">
        <v>115</v>
      </c>
      <c r="O6704" s="646" t="s">
        <v>834</v>
      </c>
    </row>
    <row r="6705" spans="1:15">
      <c r="A6705" s="647">
        <v>6704</v>
      </c>
      <c r="B6705" s="647">
        <v>211100</v>
      </c>
      <c r="C6705" s="646" t="s">
        <v>208</v>
      </c>
      <c r="D6705" s="646">
        <v>395</v>
      </c>
      <c r="F6705" s="654" t="str">
        <f>IF(M6705="R",VLOOKUP(D6705,'Routes and Directions'!$A$2:$D$283,3,FALSE),VLOOKUP(D6705,'Routes and Directions'!$A$2:$D$283,4,FALSE))</f>
        <v>NB</v>
      </c>
      <c r="H6705" s="646">
        <v>55.591999999999999</v>
      </c>
      <c r="I6705" s="646">
        <v>58.048000000000002</v>
      </c>
      <c r="K6705" s="646">
        <v>289.19900000000001</v>
      </c>
      <c r="L6705" s="646">
        <v>291.65499999999997</v>
      </c>
      <c r="M6705" s="646" t="s">
        <v>118</v>
      </c>
      <c r="N6705" s="657" t="s">
        <v>123</v>
      </c>
      <c r="O6705" s="646" t="s">
        <v>834</v>
      </c>
    </row>
    <row r="6706" spans="1:15">
      <c r="A6706" s="647">
        <v>6705</v>
      </c>
      <c r="B6706" s="647">
        <v>211100</v>
      </c>
      <c r="C6706" s="646" t="s">
        <v>208</v>
      </c>
      <c r="D6706" s="646">
        <v>395</v>
      </c>
      <c r="F6706" s="654" t="str">
        <f>IF(M6706="R",VLOOKUP(D6706,'Routes and Directions'!$A$2:$D$283,3,FALSE),VLOOKUP(D6706,'Routes and Directions'!$A$2:$D$283,4,FALSE))</f>
        <v>NB</v>
      </c>
      <c r="H6706" s="646">
        <v>58.048000000000002</v>
      </c>
      <c r="I6706" s="646">
        <v>59.904000000000003</v>
      </c>
      <c r="K6706" s="646">
        <v>291.65499999999997</v>
      </c>
      <c r="L6706" s="646">
        <v>293.51100000000002</v>
      </c>
      <c r="M6706" s="646" t="s">
        <v>118</v>
      </c>
      <c r="N6706" s="657" t="s">
        <v>115</v>
      </c>
      <c r="O6706" s="646" t="s">
        <v>834</v>
      </c>
    </row>
    <row r="6707" spans="1:15">
      <c r="A6707" s="647">
        <v>6706</v>
      </c>
      <c r="B6707" s="647">
        <v>211100</v>
      </c>
      <c r="C6707" s="646" t="s">
        <v>208</v>
      </c>
      <c r="D6707" s="646">
        <v>395</v>
      </c>
      <c r="F6707" s="654" t="str">
        <f>IF(M6707="R",VLOOKUP(D6707,'Routes and Directions'!$A$2:$D$283,3,FALSE),VLOOKUP(D6707,'Routes and Directions'!$A$2:$D$283,4,FALSE))</f>
        <v>NB</v>
      </c>
      <c r="H6707" s="646">
        <v>59.904000000000003</v>
      </c>
      <c r="I6707" s="646">
        <v>63.942999999999998</v>
      </c>
      <c r="K6707" s="646">
        <v>293.51100000000002</v>
      </c>
      <c r="L6707" s="646">
        <v>297.55</v>
      </c>
      <c r="M6707" s="646" t="s">
        <v>118</v>
      </c>
      <c r="N6707" s="657" t="s">
        <v>123</v>
      </c>
      <c r="O6707" s="646" t="s">
        <v>834</v>
      </c>
    </row>
    <row r="6708" spans="1:15">
      <c r="A6708" s="647">
        <v>6707</v>
      </c>
      <c r="B6708" s="647">
        <v>211100</v>
      </c>
      <c r="C6708" s="646" t="s">
        <v>208</v>
      </c>
      <c r="D6708" s="646">
        <v>395</v>
      </c>
      <c r="F6708" s="654" t="str">
        <f>IF(M6708="R",VLOOKUP(D6708,'Routes and Directions'!$A$2:$D$283,3,FALSE),VLOOKUP(D6708,'Routes and Directions'!$A$2:$D$283,4,FALSE))</f>
        <v>NB</v>
      </c>
      <c r="H6708" s="646">
        <v>63.942999999999998</v>
      </c>
      <c r="I6708" s="646">
        <v>65.028999999999996</v>
      </c>
      <c r="K6708" s="646">
        <v>297.55</v>
      </c>
      <c r="L6708" s="646">
        <v>298.63600000000002</v>
      </c>
      <c r="M6708" s="646" t="s">
        <v>118</v>
      </c>
      <c r="N6708" s="657" t="s">
        <v>115</v>
      </c>
      <c r="O6708" s="646" t="s">
        <v>834</v>
      </c>
    </row>
    <row r="6709" spans="1:15">
      <c r="A6709" s="647">
        <v>6708</v>
      </c>
      <c r="B6709" s="647">
        <v>211100</v>
      </c>
      <c r="C6709" s="646" t="s">
        <v>208</v>
      </c>
      <c r="D6709" s="646">
        <v>395</v>
      </c>
      <c r="F6709" s="654" t="str">
        <f>IF(M6709="R",VLOOKUP(D6709,'Routes and Directions'!$A$2:$D$283,3,FALSE),VLOOKUP(D6709,'Routes and Directions'!$A$2:$D$283,4,FALSE))</f>
        <v>NB</v>
      </c>
      <c r="H6709" s="646">
        <v>65.028999999999996</v>
      </c>
      <c r="I6709" s="646">
        <v>66.128</v>
      </c>
      <c r="K6709" s="646">
        <v>298.63600000000002</v>
      </c>
      <c r="L6709" s="646">
        <v>299.73500000000001</v>
      </c>
      <c r="M6709" s="646" t="s">
        <v>118</v>
      </c>
      <c r="N6709" s="657" t="s">
        <v>123</v>
      </c>
      <c r="O6709" s="646" t="s">
        <v>834</v>
      </c>
    </row>
    <row r="6710" spans="1:15">
      <c r="A6710" s="647">
        <v>6709</v>
      </c>
      <c r="B6710" s="647">
        <v>218000</v>
      </c>
      <c r="C6710" s="646" t="s">
        <v>208</v>
      </c>
      <c r="D6710" s="646">
        <v>395</v>
      </c>
      <c r="F6710" s="654" t="str">
        <f>IF(M6710="R",VLOOKUP(D6710,'Routes and Directions'!$A$2:$D$283,3,FALSE),VLOOKUP(D6710,'Routes and Directions'!$A$2:$D$283,4,FALSE))</f>
        <v>NB</v>
      </c>
      <c r="G6710" s="646" t="s">
        <v>118</v>
      </c>
      <c r="H6710" s="646">
        <v>66.128</v>
      </c>
      <c r="I6710" s="646">
        <v>67.206999999999994</v>
      </c>
      <c r="K6710" s="646">
        <v>299.73500000000001</v>
      </c>
      <c r="L6710" s="646">
        <v>300.81400000000002</v>
      </c>
      <c r="M6710" s="646" t="s">
        <v>118</v>
      </c>
      <c r="N6710" s="657" t="s">
        <v>115</v>
      </c>
      <c r="O6710" s="646" t="s">
        <v>834</v>
      </c>
    </row>
    <row r="6711" spans="1:15">
      <c r="A6711" s="647">
        <v>6710</v>
      </c>
      <c r="B6711" s="647">
        <v>218600</v>
      </c>
      <c r="C6711" s="646" t="s">
        <v>208</v>
      </c>
      <c r="D6711" s="646">
        <v>395</v>
      </c>
      <c r="F6711" s="654" t="str">
        <f>IF(M6711="R",VLOOKUP(D6711,'Routes and Directions'!$A$2:$D$283,3,FALSE),VLOOKUP(D6711,'Routes and Directions'!$A$2:$D$283,4,FALSE))</f>
        <v>NB</v>
      </c>
      <c r="H6711" s="646">
        <v>67.239999999999995</v>
      </c>
      <c r="I6711" s="646">
        <v>68.054000000000002</v>
      </c>
      <c r="K6711" s="646">
        <v>300.81400000000002</v>
      </c>
      <c r="L6711" s="646">
        <v>301.62799999999999</v>
      </c>
      <c r="M6711" s="646" t="s">
        <v>118</v>
      </c>
      <c r="N6711" s="657" t="s">
        <v>115</v>
      </c>
      <c r="O6711" s="646" t="s">
        <v>834</v>
      </c>
    </row>
    <row r="6712" spans="1:15">
      <c r="A6712" s="647">
        <v>6711</v>
      </c>
      <c r="B6712" s="647">
        <v>218600</v>
      </c>
      <c r="C6712" s="646" t="s">
        <v>208</v>
      </c>
      <c r="D6712" s="646">
        <v>395</v>
      </c>
      <c r="F6712" s="654" t="str">
        <f>IF(M6712="R",VLOOKUP(D6712,'Routes and Directions'!$A$2:$D$283,3,FALSE),VLOOKUP(D6712,'Routes and Directions'!$A$2:$D$283,4,FALSE))</f>
        <v>NB</v>
      </c>
      <c r="H6712" s="646">
        <v>68.054000000000002</v>
      </c>
      <c r="I6712" s="646">
        <v>68.72</v>
      </c>
      <c r="K6712" s="646">
        <v>301.62799999999999</v>
      </c>
      <c r="L6712" s="646">
        <v>302.29399999999998</v>
      </c>
      <c r="M6712" s="646" t="s">
        <v>118</v>
      </c>
      <c r="N6712" s="657" t="s">
        <v>123</v>
      </c>
      <c r="O6712" s="646" t="s">
        <v>834</v>
      </c>
    </row>
    <row r="6713" spans="1:15">
      <c r="A6713" s="647">
        <v>6712</v>
      </c>
      <c r="B6713" s="647">
        <v>218600</v>
      </c>
      <c r="C6713" s="646" t="s">
        <v>208</v>
      </c>
      <c r="D6713" s="646">
        <v>395</v>
      </c>
      <c r="F6713" s="654" t="str">
        <f>IF(M6713="R",VLOOKUP(D6713,'Routes and Directions'!$A$2:$D$283,3,FALSE),VLOOKUP(D6713,'Routes and Directions'!$A$2:$D$283,4,FALSE))</f>
        <v>NB</v>
      </c>
      <c r="H6713" s="646">
        <v>68.72</v>
      </c>
      <c r="I6713" s="646">
        <v>85.771000000000001</v>
      </c>
      <c r="K6713" s="646">
        <v>302.29399999999998</v>
      </c>
      <c r="L6713" s="646">
        <v>319.34500000000003</v>
      </c>
      <c r="M6713" s="646" t="s">
        <v>118</v>
      </c>
      <c r="N6713" s="657" t="s">
        <v>115</v>
      </c>
      <c r="O6713" s="646" t="s">
        <v>834</v>
      </c>
    </row>
    <row r="6714" spans="1:15">
      <c r="A6714" s="647">
        <v>6713</v>
      </c>
      <c r="B6714" s="647">
        <v>233600</v>
      </c>
      <c r="C6714" s="646" t="s">
        <v>208</v>
      </c>
      <c r="D6714" s="646">
        <v>395</v>
      </c>
      <c r="F6714" s="654" t="str">
        <f>IF(M6714="R",VLOOKUP(D6714,'Routes and Directions'!$A$2:$D$283,3,FALSE),VLOOKUP(D6714,'Routes and Directions'!$A$2:$D$283,4,FALSE))</f>
        <v>NB</v>
      </c>
      <c r="G6714" s="646" t="s">
        <v>118</v>
      </c>
      <c r="H6714" s="646">
        <v>85.771000000000001</v>
      </c>
      <c r="I6714" s="646">
        <v>86.16</v>
      </c>
      <c r="K6714" s="646">
        <v>319.34500000000003</v>
      </c>
      <c r="L6714" s="646">
        <v>319.73399999999998</v>
      </c>
      <c r="M6714" s="646" t="s">
        <v>118</v>
      </c>
      <c r="N6714" s="657" t="s">
        <v>115</v>
      </c>
      <c r="O6714" s="646" t="s">
        <v>834</v>
      </c>
    </row>
    <row r="6715" spans="1:15">
      <c r="A6715" s="647">
        <v>6714</v>
      </c>
      <c r="B6715" s="647">
        <v>233900</v>
      </c>
      <c r="C6715" s="646" t="s">
        <v>208</v>
      </c>
      <c r="D6715" s="646">
        <v>395</v>
      </c>
      <c r="F6715" s="654" t="str">
        <f>IF(M6715="R",VLOOKUP(D6715,'Routes and Directions'!$A$2:$D$283,3,FALSE),VLOOKUP(D6715,'Routes and Directions'!$A$2:$D$283,4,FALSE))</f>
        <v>NB</v>
      </c>
      <c r="H6715" s="646">
        <v>86.156999999999996</v>
      </c>
      <c r="I6715" s="646">
        <v>86.69</v>
      </c>
      <c r="K6715" s="646">
        <v>319.73399999999998</v>
      </c>
      <c r="L6715" s="646">
        <v>320.267</v>
      </c>
      <c r="M6715" s="646" t="s">
        <v>118</v>
      </c>
      <c r="N6715" s="657" t="s">
        <v>115</v>
      </c>
      <c r="O6715" s="646" t="s">
        <v>834</v>
      </c>
    </row>
    <row r="6716" spans="1:15">
      <c r="A6716" s="647">
        <v>6715</v>
      </c>
      <c r="B6716" s="647">
        <v>233900</v>
      </c>
      <c r="C6716" s="646" t="s">
        <v>208</v>
      </c>
      <c r="D6716" s="646">
        <v>395</v>
      </c>
      <c r="F6716" s="654" t="str">
        <f>IF(M6716="R",VLOOKUP(D6716,'Routes and Directions'!$A$2:$D$283,3,FALSE),VLOOKUP(D6716,'Routes and Directions'!$A$2:$D$283,4,FALSE))</f>
        <v>NB</v>
      </c>
      <c r="H6716" s="646">
        <v>86.69</v>
      </c>
      <c r="I6716" s="646">
        <v>88.38</v>
      </c>
      <c r="K6716" s="646">
        <v>320.267</v>
      </c>
      <c r="L6716" s="646">
        <v>321.95699999999999</v>
      </c>
      <c r="M6716" s="646" t="s">
        <v>118</v>
      </c>
      <c r="N6716" s="657" t="s">
        <v>123</v>
      </c>
      <c r="O6716" s="646" t="s">
        <v>834</v>
      </c>
    </row>
    <row r="6717" spans="1:15">
      <c r="A6717" s="647">
        <v>6716</v>
      </c>
      <c r="B6717" s="647">
        <v>233900</v>
      </c>
      <c r="C6717" s="646" t="s">
        <v>208</v>
      </c>
      <c r="D6717" s="646">
        <v>395</v>
      </c>
      <c r="F6717" s="654" t="str">
        <f>IF(M6717="R",VLOOKUP(D6717,'Routes and Directions'!$A$2:$D$283,3,FALSE),VLOOKUP(D6717,'Routes and Directions'!$A$2:$D$283,4,FALSE))</f>
        <v>NB</v>
      </c>
      <c r="H6717" s="646">
        <v>88.38</v>
      </c>
      <c r="I6717" s="646">
        <v>106.34099999999999</v>
      </c>
      <c r="K6717" s="646">
        <v>321.95699999999999</v>
      </c>
      <c r="L6717" s="646">
        <v>339.91800000000001</v>
      </c>
      <c r="M6717" s="646" t="s">
        <v>118</v>
      </c>
      <c r="N6717" s="657" t="s">
        <v>115</v>
      </c>
      <c r="O6717" s="646" t="s">
        <v>834</v>
      </c>
    </row>
    <row r="6718" spans="1:15">
      <c r="A6718" s="647">
        <v>6717</v>
      </c>
      <c r="B6718" s="647">
        <v>233900</v>
      </c>
      <c r="C6718" s="646" t="s">
        <v>208</v>
      </c>
      <c r="D6718" s="646">
        <v>395</v>
      </c>
      <c r="F6718" s="654" t="str">
        <f>IF(M6718="R",VLOOKUP(D6718,'Routes and Directions'!$A$2:$D$283,3,FALSE),VLOOKUP(D6718,'Routes and Directions'!$A$2:$D$283,4,FALSE))</f>
        <v>NB</v>
      </c>
      <c r="H6718" s="646">
        <v>106.34099999999999</v>
      </c>
      <c r="I6718" s="646">
        <v>107.887</v>
      </c>
      <c r="K6718" s="646">
        <v>339.91800000000001</v>
      </c>
      <c r="L6718" s="646">
        <v>341.464</v>
      </c>
      <c r="M6718" s="646" t="s">
        <v>118</v>
      </c>
      <c r="N6718" s="657" t="s">
        <v>123</v>
      </c>
      <c r="O6718" s="646" t="s">
        <v>834</v>
      </c>
    </row>
    <row r="6719" spans="1:15">
      <c r="A6719" s="647">
        <v>6718</v>
      </c>
      <c r="B6719" s="647">
        <v>233900</v>
      </c>
      <c r="C6719" s="646" t="s">
        <v>208</v>
      </c>
      <c r="D6719" s="646">
        <v>395</v>
      </c>
      <c r="F6719" s="654" t="str">
        <f>IF(M6719="R",VLOOKUP(D6719,'Routes and Directions'!$A$2:$D$283,3,FALSE),VLOOKUP(D6719,'Routes and Directions'!$A$2:$D$283,4,FALSE))</f>
        <v>NB</v>
      </c>
      <c r="H6719" s="646">
        <v>107.887</v>
      </c>
      <c r="I6719" s="646">
        <v>112.24299999999999</v>
      </c>
      <c r="K6719" s="646">
        <v>341.464</v>
      </c>
      <c r="L6719" s="646">
        <v>345.82</v>
      </c>
      <c r="M6719" s="646" t="s">
        <v>118</v>
      </c>
      <c r="N6719" s="657" t="s">
        <v>115</v>
      </c>
      <c r="O6719" s="646" t="s">
        <v>834</v>
      </c>
    </row>
    <row r="6720" spans="1:15">
      <c r="A6720" s="647">
        <v>6719</v>
      </c>
      <c r="B6720" s="647">
        <v>233900</v>
      </c>
      <c r="C6720" s="646" t="s">
        <v>208</v>
      </c>
      <c r="D6720" s="646">
        <v>395</v>
      </c>
      <c r="F6720" s="654" t="str">
        <f>IF(M6720="R",VLOOKUP(D6720,'Routes and Directions'!$A$2:$D$283,3,FALSE),VLOOKUP(D6720,'Routes and Directions'!$A$2:$D$283,4,FALSE))</f>
        <v>NB</v>
      </c>
      <c r="H6720" s="646">
        <v>112.24299999999999</v>
      </c>
      <c r="I6720" s="646">
        <v>112.49299999999999</v>
      </c>
      <c r="K6720" s="646">
        <v>345.82</v>
      </c>
      <c r="L6720" s="646">
        <v>346.07</v>
      </c>
      <c r="M6720" s="646" t="s">
        <v>118</v>
      </c>
      <c r="N6720" s="657" t="s">
        <v>123</v>
      </c>
      <c r="O6720" s="646" t="s">
        <v>834</v>
      </c>
    </row>
    <row r="6721" spans="1:15">
      <c r="A6721" s="647">
        <v>6720</v>
      </c>
      <c r="B6721" s="647">
        <v>233900</v>
      </c>
      <c r="C6721" s="646" t="s">
        <v>208</v>
      </c>
      <c r="D6721" s="646">
        <v>395</v>
      </c>
      <c r="F6721" s="654" t="str">
        <f>IF(M6721="R",VLOOKUP(D6721,'Routes and Directions'!$A$2:$D$283,3,FALSE),VLOOKUP(D6721,'Routes and Directions'!$A$2:$D$283,4,FALSE))</f>
        <v>NB</v>
      </c>
      <c r="H6721" s="646">
        <v>112.49299999999999</v>
      </c>
      <c r="I6721" s="646">
        <v>113.7</v>
      </c>
      <c r="K6721" s="646">
        <v>346.07</v>
      </c>
      <c r="L6721" s="646">
        <v>347.27699999999999</v>
      </c>
      <c r="M6721" s="646" t="s">
        <v>118</v>
      </c>
      <c r="N6721" s="657" t="s">
        <v>115</v>
      </c>
      <c r="O6721" s="646" t="s">
        <v>834</v>
      </c>
    </row>
    <row r="6722" spans="1:15">
      <c r="A6722" s="647">
        <v>6721</v>
      </c>
      <c r="B6722" s="647">
        <v>247800</v>
      </c>
      <c r="C6722" s="646" t="s">
        <v>208</v>
      </c>
      <c r="D6722" s="646">
        <v>395</v>
      </c>
      <c r="F6722" s="654" t="str">
        <f>IF(M6722="R",VLOOKUP(D6722,'Routes and Directions'!$A$2:$D$283,3,FALSE),VLOOKUP(D6722,'Routes and Directions'!$A$2:$D$283,4,FALSE))</f>
        <v>NB</v>
      </c>
      <c r="G6722" s="646" t="s">
        <v>118</v>
      </c>
      <c r="H6722" s="646">
        <v>113.7</v>
      </c>
      <c r="I6722" s="646">
        <v>114.58499999999999</v>
      </c>
      <c r="K6722" s="646">
        <v>347.27699999999999</v>
      </c>
      <c r="L6722" s="646">
        <v>348.16199999999998</v>
      </c>
      <c r="M6722" s="646" t="s">
        <v>118</v>
      </c>
      <c r="N6722" s="657" t="s">
        <v>115</v>
      </c>
      <c r="O6722" s="646" t="s">
        <v>834</v>
      </c>
    </row>
    <row r="6723" spans="1:15">
      <c r="A6723" s="647">
        <v>6722</v>
      </c>
      <c r="B6723" s="647">
        <v>248280</v>
      </c>
      <c r="C6723" s="646" t="s">
        <v>208</v>
      </c>
      <c r="D6723" s="646">
        <v>395</v>
      </c>
      <c r="F6723" s="654" t="str">
        <f>IF(M6723="R",VLOOKUP(D6723,'Routes and Directions'!$A$2:$D$283,3,FALSE),VLOOKUP(D6723,'Routes and Directions'!$A$2:$D$283,4,FALSE))</f>
        <v>NB</v>
      </c>
      <c r="H6723" s="646">
        <v>114.6</v>
      </c>
      <c r="I6723" s="646">
        <v>120.49</v>
      </c>
      <c r="K6723" s="646">
        <v>348.16199999999998</v>
      </c>
      <c r="L6723" s="646">
        <v>354.05200000000002</v>
      </c>
      <c r="M6723" s="646" t="s">
        <v>118</v>
      </c>
      <c r="N6723" s="657" t="s">
        <v>115</v>
      </c>
      <c r="O6723" s="646" t="s">
        <v>834</v>
      </c>
    </row>
    <row r="6724" spans="1:15">
      <c r="A6724" s="647">
        <v>6723</v>
      </c>
      <c r="B6724" s="647">
        <v>250400</v>
      </c>
      <c r="C6724" s="646" t="s">
        <v>179</v>
      </c>
      <c r="D6724" s="646">
        <v>395</v>
      </c>
      <c r="F6724" s="654" t="str">
        <f>IF(M6724="R",VLOOKUP(D6724,'Routes and Directions'!$A$2:$D$283,3,FALSE),VLOOKUP(D6724,'Routes and Directions'!$A$2:$D$283,4,FALSE))</f>
        <v>NB</v>
      </c>
      <c r="G6724" s="646" t="s">
        <v>118</v>
      </c>
      <c r="H6724" s="646">
        <v>0</v>
      </c>
      <c r="I6724" s="646">
        <v>3.0590000000000002</v>
      </c>
      <c r="J6724" s="646" t="s">
        <v>118</v>
      </c>
      <c r="K6724" s="646">
        <v>354.05200000000002</v>
      </c>
      <c r="L6724" s="646">
        <v>357.11099999999999</v>
      </c>
      <c r="M6724" s="646" t="s">
        <v>118</v>
      </c>
      <c r="N6724" s="657" t="s">
        <v>118</v>
      </c>
      <c r="O6724" s="646" t="s">
        <v>834</v>
      </c>
    </row>
    <row r="6725" spans="1:15">
      <c r="A6725" s="647">
        <v>6724</v>
      </c>
      <c r="B6725" s="647">
        <v>256700</v>
      </c>
      <c r="C6725" s="646" t="s">
        <v>166</v>
      </c>
      <c r="D6725" s="646">
        <v>395</v>
      </c>
      <c r="F6725" s="654" t="str">
        <f>IF(M6725="R",VLOOKUP(D6725,'Routes and Directions'!$A$2:$D$283,3,FALSE),VLOOKUP(D6725,'Routes and Directions'!$A$2:$D$283,4,FALSE))</f>
        <v>NB</v>
      </c>
      <c r="G6725" s="646" t="s">
        <v>118</v>
      </c>
      <c r="H6725" s="646">
        <v>0</v>
      </c>
      <c r="I6725" s="646">
        <v>5.2169999999999996</v>
      </c>
      <c r="K6725" s="646">
        <v>357.11099999999999</v>
      </c>
      <c r="L6725" s="646">
        <v>362.32799999999997</v>
      </c>
      <c r="M6725" s="646" t="s">
        <v>118</v>
      </c>
      <c r="N6725" s="657" t="s">
        <v>123</v>
      </c>
      <c r="O6725" s="646" t="s">
        <v>834</v>
      </c>
    </row>
    <row r="6726" spans="1:15">
      <c r="A6726" s="647">
        <v>6725</v>
      </c>
      <c r="B6726" s="647">
        <v>263900</v>
      </c>
      <c r="C6726" s="646" t="s">
        <v>166</v>
      </c>
      <c r="D6726" s="646">
        <v>395</v>
      </c>
      <c r="F6726" s="654" t="str">
        <f>IF(M6726="R",VLOOKUP(D6726,'Routes and Directions'!$A$2:$D$283,3,FALSE),VLOOKUP(D6726,'Routes and Directions'!$A$2:$D$283,4,FALSE))</f>
        <v>NB</v>
      </c>
      <c r="G6726" s="646" t="s">
        <v>122</v>
      </c>
      <c r="H6726" s="646">
        <v>5.21</v>
      </c>
      <c r="I6726" s="646">
        <v>5.3179999999999996</v>
      </c>
      <c r="K6726" s="646">
        <v>362.32799999999997</v>
      </c>
      <c r="L6726" s="646">
        <v>362.43599999999998</v>
      </c>
      <c r="M6726" s="646" t="s">
        <v>118</v>
      </c>
      <c r="N6726" s="657" t="s">
        <v>123</v>
      </c>
      <c r="O6726" s="646" t="s">
        <v>834</v>
      </c>
    </row>
    <row r="6727" spans="1:15">
      <c r="A6727" s="647">
        <v>6726</v>
      </c>
      <c r="B6727" s="647">
        <v>263900</v>
      </c>
      <c r="C6727" s="646" t="s">
        <v>166</v>
      </c>
      <c r="D6727" s="646">
        <v>395</v>
      </c>
      <c r="F6727" s="654" t="str">
        <f>IF(M6727="R",VLOOKUP(D6727,'Routes and Directions'!$A$2:$D$283,3,FALSE),VLOOKUP(D6727,'Routes and Directions'!$A$2:$D$283,4,FALSE))</f>
        <v>NB</v>
      </c>
      <c r="G6727" s="646" t="s">
        <v>122</v>
      </c>
      <c r="H6727" s="646">
        <v>5.3179999999999996</v>
      </c>
      <c r="I6727" s="646">
        <v>5.41</v>
      </c>
      <c r="K6727" s="646">
        <v>362.43599999999998</v>
      </c>
      <c r="L6727" s="646">
        <v>362.52800000000002</v>
      </c>
      <c r="M6727" s="646" t="s">
        <v>118</v>
      </c>
      <c r="N6727" s="657" t="s">
        <v>115</v>
      </c>
      <c r="O6727" s="646" t="s">
        <v>834</v>
      </c>
    </row>
    <row r="6728" spans="1:15">
      <c r="A6728" s="647">
        <v>6727</v>
      </c>
      <c r="B6728" s="647">
        <v>266000</v>
      </c>
      <c r="C6728" s="646" t="s">
        <v>166</v>
      </c>
      <c r="D6728" s="646">
        <v>395</v>
      </c>
      <c r="F6728" s="654" t="str">
        <f>IF(M6728="R",VLOOKUP(D6728,'Routes and Directions'!$A$2:$D$283,3,FALSE),VLOOKUP(D6728,'Routes and Directions'!$A$2:$D$283,4,FALSE))</f>
        <v>NB</v>
      </c>
      <c r="H6728" s="646">
        <v>5.41</v>
      </c>
      <c r="I6728" s="646">
        <v>10.202999999999999</v>
      </c>
      <c r="K6728" s="646">
        <v>362.52800000000002</v>
      </c>
      <c r="L6728" s="646">
        <v>367.32100000000003</v>
      </c>
      <c r="M6728" s="646" t="s">
        <v>118</v>
      </c>
      <c r="N6728" s="657" t="s">
        <v>115</v>
      </c>
      <c r="O6728" s="646" t="s">
        <v>834</v>
      </c>
    </row>
    <row r="6729" spans="1:15">
      <c r="A6729" s="647">
        <v>6728</v>
      </c>
      <c r="B6729" s="647">
        <v>267800</v>
      </c>
      <c r="C6729" s="646" t="s">
        <v>166</v>
      </c>
      <c r="D6729" s="646">
        <v>395</v>
      </c>
      <c r="F6729" s="654" t="str">
        <f>IF(M6729="R",VLOOKUP(D6729,'Routes and Directions'!$A$2:$D$283,3,FALSE),VLOOKUP(D6729,'Routes and Directions'!$A$2:$D$283,4,FALSE))</f>
        <v>NB</v>
      </c>
      <c r="G6729" s="646" t="s">
        <v>118</v>
      </c>
      <c r="H6729" s="646">
        <v>10.202999999999999</v>
      </c>
      <c r="I6729" s="646">
        <v>11.538</v>
      </c>
      <c r="K6729" s="646">
        <v>367.32100000000003</v>
      </c>
      <c r="L6729" s="646">
        <v>368.65600000000001</v>
      </c>
      <c r="M6729" s="646" t="s">
        <v>118</v>
      </c>
      <c r="N6729" s="657" t="s">
        <v>115</v>
      </c>
      <c r="O6729" s="646" t="s">
        <v>834</v>
      </c>
    </row>
    <row r="6730" spans="1:15">
      <c r="A6730" s="647">
        <v>6729</v>
      </c>
      <c r="B6730" s="647">
        <v>268600</v>
      </c>
      <c r="C6730" s="646" t="s">
        <v>166</v>
      </c>
      <c r="D6730" s="646">
        <v>395</v>
      </c>
      <c r="F6730" s="654" t="str">
        <f>IF(M6730="R",VLOOKUP(D6730,'Routes and Directions'!$A$2:$D$283,3,FALSE),VLOOKUP(D6730,'Routes and Directions'!$A$2:$D$283,4,FALSE))</f>
        <v>NB</v>
      </c>
      <c r="H6730" s="646">
        <v>11.538</v>
      </c>
      <c r="I6730" s="646">
        <v>15.882</v>
      </c>
      <c r="K6730" s="646">
        <v>368.65600000000001</v>
      </c>
      <c r="L6730" s="646">
        <v>373</v>
      </c>
      <c r="M6730" s="646" t="s">
        <v>118</v>
      </c>
      <c r="N6730" s="657" t="s">
        <v>115</v>
      </c>
      <c r="O6730" s="646" t="s">
        <v>834</v>
      </c>
    </row>
    <row r="6731" spans="1:15">
      <c r="A6731" s="647">
        <v>6730</v>
      </c>
      <c r="B6731" s="647">
        <v>269900</v>
      </c>
      <c r="C6731" s="646" t="s">
        <v>166</v>
      </c>
      <c r="D6731" s="646">
        <v>395</v>
      </c>
      <c r="F6731" s="654" t="str">
        <f>IF(M6731="R",VLOOKUP(D6731,'Routes and Directions'!$A$2:$D$283,3,FALSE),VLOOKUP(D6731,'Routes and Directions'!$A$2:$D$283,4,FALSE))</f>
        <v>NB</v>
      </c>
      <c r="G6731" s="646" t="s">
        <v>118</v>
      </c>
      <c r="H6731" s="646">
        <v>15.882</v>
      </c>
      <c r="I6731" s="646">
        <v>24.837</v>
      </c>
      <c r="K6731" s="646">
        <v>373</v>
      </c>
      <c r="L6731" s="646">
        <v>381.95499999999998</v>
      </c>
      <c r="M6731" s="646" t="s">
        <v>118</v>
      </c>
      <c r="N6731" s="657" t="s">
        <v>115</v>
      </c>
      <c r="O6731" s="646" t="s">
        <v>834</v>
      </c>
    </row>
    <row r="6732" spans="1:15">
      <c r="A6732" s="647">
        <v>6731</v>
      </c>
      <c r="B6732" s="647">
        <v>275600</v>
      </c>
      <c r="C6732" s="646" t="s">
        <v>166</v>
      </c>
      <c r="D6732" s="646">
        <v>395</v>
      </c>
      <c r="F6732" s="654" t="str">
        <f>IF(M6732="R",VLOOKUP(D6732,'Routes and Directions'!$A$2:$D$283,3,FALSE),VLOOKUP(D6732,'Routes and Directions'!$A$2:$D$283,4,FALSE))</f>
        <v>NB</v>
      </c>
      <c r="H6732" s="646">
        <v>24.826000000000001</v>
      </c>
      <c r="I6732" s="646">
        <v>56.143000000000001</v>
      </c>
      <c r="K6732" s="646">
        <v>381.95499999999998</v>
      </c>
      <c r="L6732" s="646">
        <v>413.27199999999999</v>
      </c>
      <c r="M6732" s="646" t="s">
        <v>118</v>
      </c>
      <c r="N6732" s="657" t="s">
        <v>115</v>
      </c>
      <c r="O6732" s="646" t="s">
        <v>834</v>
      </c>
    </row>
    <row r="6733" spans="1:15">
      <c r="A6733" s="647">
        <v>6732</v>
      </c>
      <c r="B6733" s="647">
        <v>275600</v>
      </c>
      <c r="C6733" s="646" t="s">
        <v>166</v>
      </c>
      <c r="D6733" s="646">
        <v>395</v>
      </c>
      <c r="F6733" s="654" t="str">
        <f>IF(M6733="R",VLOOKUP(D6733,'Routes and Directions'!$A$2:$D$283,3,FALSE),VLOOKUP(D6733,'Routes and Directions'!$A$2:$D$283,4,FALSE))</f>
        <v>NB</v>
      </c>
      <c r="H6733" s="646">
        <v>56.143000000000001</v>
      </c>
      <c r="I6733" s="646">
        <v>56.445999999999998</v>
      </c>
      <c r="K6733" s="646">
        <v>413.27199999999999</v>
      </c>
      <c r="L6733" s="646">
        <v>413.57499999999999</v>
      </c>
      <c r="M6733" s="646" t="s">
        <v>118</v>
      </c>
      <c r="N6733" s="657" t="s">
        <v>123</v>
      </c>
      <c r="O6733" s="646" t="s">
        <v>834</v>
      </c>
    </row>
    <row r="6734" spans="1:15">
      <c r="A6734" s="647">
        <v>6733</v>
      </c>
      <c r="B6734" s="647">
        <v>275600</v>
      </c>
      <c r="C6734" s="646" t="s">
        <v>166</v>
      </c>
      <c r="D6734" s="646">
        <v>395</v>
      </c>
      <c r="F6734" s="654" t="str">
        <f>IF(M6734="R",VLOOKUP(D6734,'Routes and Directions'!$A$2:$D$283,3,FALSE),VLOOKUP(D6734,'Routes and Directions'!$A$2:$D$283,4,FALSE))</f>
        <v>NB</v>
      </c>
      <c r="H6734" s="646">
        <v>56.445999999999998</v>
      </c>
      <c r="I6734" s="646">
        <v>57.234999999999999</v>
      </c>
      <c r="K6734" s="646">
        <v>413.57499999999999</v>
      </c>
      <c r="L6734" s="646">
        <v>414.36399999999998</v>
      </c>
      <c r="M6734" s="646" t="s">
        <v>118</v>
      </c>
      <c r="N6734" s="657" t="s">
        <v>115</v>
      </c>
      <c r="O6734" s="646" t="s">
        <v>834</v>
      </c>
    </row>
    <row r="6735" spans="1:15">
      <c r="A6735" s="647">
        <v>6734</v>
      </c>
      <c r="B6735" s="647">
        <v>275600</v>
      </c>
      <c r="C6735" s="646" t="s">
        <v>166</v>
      </c>
      <c r="D6735" s="646">
        <v>395</v>
      </c>
      <c r="F6735" s="654" t="str">
        <f>IF(M6735="R",VLOOKUP(D6735,'Routes and Directions'!$A$2:$D$283,3,FALSE),VLOOKUP(D6735,'Routes and Directions'!$A$2:$D$283,4,FALSE))</f>
        <v>NB</v>
      </c>
      <c r="H6735" s="646">
        <v>57.234999999999999</v>
      </c>
      <c r="I6735" s="646">
        <v>57.746000000000002</v>
      </c>
      <c r="K6735" s="646">
        <v>414.36399999999998</v>
      </c>
      <c r="L6735" s="646">
        <v>414.875</v>
      </c>
      <c r="M6735" s="646" t="s">
        <v>118</v>
      </c>
      <c r="N6735" s="657" t="s">
        <v>123</v>
      </c>
      <c r="O6735" s="646" t="s">
        <v>834</v>
      </c>
    </row>
    <row r="6736" spans="1:15">
      <c r="A6736" s="647">
        <v>6735</v>
      </c>
      <c r="B6736" s="647">
        <v>275600</v>
      </c>
      <c r="C6736" s="646" t="s">
        <v>166</v>
      </c>
      <c r="D6736" s="646">
        <v>395</v>
      </c>
      <c r="F6736" s="654" t="str">
        <f>IF(M6736="R",VLOOKUP(D6736,'Routes and Directions'!$A$2:$D$283,3,FALSE),VLOOKUP(D6736,'Routes and Directions'!$A$2:$D$283,4,FALSE))</f>
        <v>NB</v>
      </c>
      <c r="H6736" s="646">
        <v>57.746000000000002</v>
      </c>
      <c r="I6736" s="646">
        <v>59.911999999999999</v>
      </c>
      <c r="K6736" s="646">
        <v>414.875</v>
      </c>
      <c r="L6736" s="646">
        <v>417.041</v>
      </c>
      <c r="M6736" s="646" t="s">
        <v>118</v>
      </c>
      <c r="N6736" s="657" t="s">
        <v>115</v>
      </c>
      <c r="O6736" s="646" t="s">
        <v>834</v>
      </c>
    </row>
    <row r="6737" spans="1:15">
      <c r="A6737" s="647">
        <v>6736</v>
      </c>
      <c r="B6737" s="647">
        <v>293300</v>
      </c>
      <c r="C6737" s="646" t="s">
        <v>166</v>
      </c>
      <c r="D6737" s="646">
        <v>395</v>
      </c>
      <c r="F6737" s="654" t="str">
        <f>IF(M6737="R",VLOOKUP(D6737,'Routes and Directions'!$A$2:$D$283,3,FALSE),VLOOKUP(D6737,'Routes and Directions'!$A$2:$D$283,4,FALSE))</f>
        <v>NB</v>
      </c>
      <c r="G6737" s="646" t="s">
        <v>118</v>
      </c>
      <c r="H6737" s="646">
        <v>59.911999999999999</v>
      </c>
      <c r="I6737" s="646">
        <v>61.588000000000001</v>
      </c>
      <c r="K6737" s="646">
        <v>417.041</v>
      </c>
      <c r="L6737" s="646">
        <v>418.71699999999998</v>
      </c>
      <c r="M6737" s="646" t="s">
        <v>118</v>
      </c>
      <c r="N6737" s="657" t="s">
        <v>115</v>
      </c>
      <c r="O6737" s="646" t="s">
        <v>834</v>
      </c>
    </row>
    <row r="6738" spans="1:15">
      <c r="A6738" s="647">
        <v>6737</v>
      </c>
      <c r="B6738" s="647">
        <v>296300</v>
      </c>
      <c r="C6738" s="646" t="s">
        <v>166</v>
      </c>
      <c r="D6738" s="646">
        <v>395</v>
      </c>
      <c r="F6738" s="654" t="str">
        <f>IF(M6738="R",VLOOKUP(D6738,'Routes and Directions'!$A$2:$D$283,3,FALSE),VLOOKUP(D6738,'Routes and Directions'!$A$2:$D$283,4,FALSE))</f>
        <v>NB</v>
      </c>
      <c r="H6738" s="646">
        <v>61.374000000000002</v>
      </c>
      <c r="I6738" s="646">
        <v>71.027000000000001</v>
      </c>
      <c r="K6738" s="646">
        <v>418.71699999999998</v>
      </c>
      <c r="L6738" s="646">
        <v>428.37</v>
      </c>
      <c r="M6738" s="646" t="s">
        <v>118</v>
      </c>
      <c r="N6738" s="657" t="s">
        <v>115</v>
      </c>
      <c r="O6738" s="646" t="s">
        <v>834</v>
      </c>
    </row>
    <row r="6739" spans="1:15">
      <c r="A6739" s="647">
        <v>6738</v>
      </c>
      <c r="B6739" s="647">
        <v>304000</v>
      </c>
      <c r="C6739" s="646" t="s">
        <v>166</v>
      </c>
      <c r="D6739" s="646">
        <v>395</v>
      </c>
      <c r="F6739" s="654" t="str">
        <f>IF(M6739="R",VLOOKUP(D6739,'Routes and Directions'!$A$2:$D$283,3,FALSE),VLOOKUP(D6739,'Routes and Directions'!$A$2:$D$283,4,FALSE))</f>
        <v>NB</v>
      </c>
      <c r="G6739" s="646" t="s">
        <v>118</v>
      </c>
      <c r="H6739" s="646">
        <v>71.027000000000001</v>
      </c>
      <c r="I6739" s="646">
        <v>72.048000000000002</v>
      </c>
      <c r="K6739" s="646">
        <v>428.37</v>
      </c>
      <c r="L6739" s="646">
        <v>429.39100000000002</v>
      </c>
      <c r="M6739" s="646" t="s">
        <v>118</v>
      </c>
      <c r="N6739" s="657" t="s">
        <v>115</v>
      </c>
      <c r="O6739" s="646" t="s">
        <v>834</v>
      </c>
    </row>
    <row r="6740" spans="1:15">
      <c r="A6740" s="647">
        <v>6739</v>
      </c>
      <c r="B6740" s="647">
        <v>305700</v>
      </c>
      <c r="C6740" s="646" t="s">
        <v>166</v>
      </c>
      <c r="D6740" s="646">
        <v>395</v>
      </c>
      <c r="F6740" s="654" t="str">
        <f>IF(M6740="R",VLOOKUP(D6740,'Routes and Directions'!$A$2:$D$283,3,FALSE),VLOOKUP(D6740,'Routes and Directions'!$A$2:$D$283,4,FALSE))</f>
        <v>NB</v>
      </c>
      <c r="H6740" s="646">
        <v>72.216999999999999</v>
      </c>
      <c r="I6740" s="646">
        <v>76.66</v>
      </c>
      <c r="K6740" s="646">
        <v>429.39100000000002</v>
      </c>
      <c r="L6740" s="646">
        <v>433.834</v>
      </c>
      <c r="M6740" s="646" t="s">
        <v>118</v>
      </c>
      <c r="N6740" s="657" t="s">
        <v>115</v>
      </c>
      <c r="O6740" s="646" t="s">
        <v>834</v>
      </c>
    </row>
    <row r="6741" spans="1:15">
      <c r="A6741" s="647">
        <v>6740</v>
      </c>
      <c r="B6741" s="647">
        <v>309440</v>
      </c>
      <c r="C6741" s="646" t="s">
        <v>166</v>
      </c>
      <c r="D6741" s="646">
        <v>395</v>
      </c>
      <c r="F6741" s="654" t="str">
        <f>IF(M6741="R",VLOOKUP(D6741,'Routes and Directions'!$A$2:$D$283,3,FALSE),VLOOKUP(D6741,'Routes and Directions'!$A$2:$D$283,4,FALSE))</f>
        <v>NB</v>
      </c>
      <c r="G6741" s="646" t="s">
        <v>118</v>
      </c>
      <c r="H6741" s="646">
        <v>76.66</v>
      </c>
      <c r="I6741" s="646">
        <v>78.004999999999995</v>
      </c>
      <c r="K6741" s="646">
        <v>433.834</v>
      </c>
      <c r="L6741" s="646">
        <v>435.17899999999997</v>
      </c>
      <c r="M6741" s="646" t="s">
        <v>118</v>
      </c>
      <c r="N6741" s="657" t="s">
        <v>115</v>
      </c>
      <c r="O6741" s="646" t="s">
        <v>834</v>
      </c>
    </row>
    <row r="6742" spans="1:15">
      <c r="A6742" s="647">
        <v>6741</v>
      </c>
      <c r="B6742" s="647">
        <v>311100</v>
      </c>
      <c r="C6742" s="646" t="s">
        <v>166</v>
      </c>
      <c r="D6742" s="646">
        <v>395</v>
      </c>
      <c r="F6742" s="654" t="str">
        <f>IF(M6742="R",VLOOKUP(D6742,'Routes and Directions'!$A$2:$D$283,3,FALSE),VLOOKUP(D6742,'Routes and Directions'!$A$2:$D$283,4,FALSE))</f>
        <v>NB</v>
      </c>
      <c r="H6742" s="646">
        <v>78.075999999999993</v>
      </c>
      <c r="I6742" s="646">
        <v>108.94499999999999</v>
      </c>
      <c r="K6742" s="646">
        <v>435.17899999999997</v>
      </c>
      <c r="L6742" s="646">
        <v>466.048</v>
      </c>
      <c r="M6742" s="646" t="s">
        <v>118</v>
      </c>
      <c r="N6742" s="657" t="s">
        <v>115</v>
      </c>
      <c r="O6742" s="646" t="s">
        <v>834</v>
      </c>
    </row>
    <row r="6743" spans="1:15">
      <c r="A6743" s="647">
        <v>6742</v>
      </c>
      <c r="B6743" s="647">
        <v>324500</v>
      </c>
      <c r="C6743" s="646" t="s">
        <v>166</v>
      </c>
      <c r="D6743" s="646">
        <v>395</v>
      </c>
      <c r="F6743" s="654" t="str">
        <f>IF(M6743="R",VLOOKUP(D6743,'Routes and Directions'!$A$2:$D$283,3,FALSE),VLOOKUP(D6743,'Routes and Directions'!$A$2:$D$283,4,FALSE))</f>
        <v>NB</v>
      </c>
      <c r="G6743" s="646" t="s">
        <v>118</v>
      </c>
      <c r="H6743" s="646">
        <v>108.94499999999999</v>
      </c>
      <c r="I6743" s="646">
        <v>115.09099999999999</v>
      </c>
      <c r="K6743" s="646">
        <v>466.048</v>
      </c>
      <c r="L6743" s="646">
        <v>472.19400000000002</v>
      </c>
      <c r="M6743" s="646" t="s">
        <v>118</v>
      </c>
      <c r="N6743" s="657" t="s">
        <v>115</v>
      </c>
      <c r="O6743" s="646" t="s">
        <v>834</v>
      </c>
    </row>
    <row r="6744" spans="1:15">
      <c r="A6744" s="647">
        <v>6743</v>
      </c>
      <c r="B6744" s="647">
        <v>327200</v>
      </c>
      <c r="C6744" s="646" t="s">
        <v>166</v>
      </c>
      <c r="D6744" s="646">
        <v>395</v>
      </c>
      <c r="F6744" s="654" t="str">
        <f>IF(M6744="R",VLOOKUP(D6744,'Routes and Directions'!$A$2:$D$283,3,FALSE),VLOOKUP(D6744,'Routes and Directions'!$A$2:$D$283,4,FALSE))</f>
        <v>NB</v>
      </c>
      <c r="H6744" s="646">
        <v>115.09699999999999</v>
      </c>
      <c r="I6744" s="646">
        <v>138.97900000000001</v>
      </c>
      <c r="K6744" s="646">
        <v>472.19400000000002</v>
      </c>
      <c r="L6744" s="646">
        <v>496.07600000000002</v>
      </c>
      <c r="M6744" s="646" t="s">
        <v>118</v>
      </c>
      <c r="N6744" s="657" t="s">
        <v>115</v>
      </c>
      <c r="O6744" s="646" t="s">
        <v>834</v>
      </c>
    </row>
    <row r="6745" spans="1:15">
      <c r="A6745" s="647">
        <v>6744</v>
      </c>
      <c r="B6745" s="647">
        <v>338000</v>
      </c>
      <c r="C6745" s="646" t="s">
        <v>167</v>
      </c>
      <c r="D6745" s="646">
        <v>395</v>
      </c>
      <c r="F6745" s="654" t="str">
        <f>IF(M6745="R",VLOOKUP(D6745,'Routes and Directions'!$A$2:$D$283,3,FALSE),VLOOKUP(D6745,'Routes and Directions'!$A$2:$D$283,4,FALSE))</f>
        <v>NB</v>
      </c>
      <c r="H6745" s="646">
        <v>5.5E-2</v>
      </c>
      <c r="I6745" s="646">
        <v>0.48499999999999999</v>
      </c>
      <c r="K6745" s="646">
        <v>496.07600000000002</v>
      </c>
      <c r="L6745" s="646">
        <v>496.50599999999997</v>
      </c>
      <c r="M6745" s="646" t="s">
        <v>118</v>
      </c>
      <c r="N6745" s="657" t="s">
        <v>115</v>
      </c>
      <c r="O6745" s="646" t="s">
        <v>834</v>
      </c>
    </row>
    <row r="6746" spans="1:15">
      <c r="A6746" s="647">
        <v>6745</v>
      </c>
      <c r="B6746" s="647">
        <v>338600</v>
      </c>
      <c r="C6746" s="646" t="s">
        <v>167</v>
      </c>
      <c r="D6746" s="646">
        <v>395</v>
      </c>
      <c r="F6746" s="654" t="str">
        <f>IF(M6746="R",VLOOKUP(D6746,'Routes and Directions'!$A$2:$D$283,3,FALSE),VLOOKUP(D6746,'Routes and Directions'!$A$2:$D$283,4,FALSE))</f>
        <v>NB</v>
      </c>
      <c r="G6746" s="646" t="s">
        <v>118</v>
      </c>
      <c r="H6746" s="646">
        <v>0.48499999999999999</v>
      </c>
      <c r="I6746" s="646">
        <v>2.698</v>
      </c>
      <c r="K6746" s="646">
        <v>496.50599999999997</v>
      </c>
      <c r="L6746" s="646">
        <v>498.71899999999999</v>
      </c>
      <c r="M6746" s="646" t="s">
        <v>118</v>
      </c>
      <c r="N6746" s="657" t="s">
        <v>115</v>
      </c>
      <c r="O6746" s="646" t="s">
        <v>834</v>
      </c>
    </row>
    <row r="6747" spans="1:15">
      <c r="A6747" s="647">
        <v>6746</v>
      </c>
      <c r="B6747" s="647">
        <v>338900</v>
      </c>
      <c r="C6747" s="646" t="s">
        <v>167</v>
      </c>
      <c r="D6747" s="646">
        <v>395</v>
      </c>
      <c r="F6747" s="654" t="str">
        <f>IF(M6747="R",VLOOKUP(D6747,'Routes and Directions'!$A$2:$D$283,3,FALSE),VLOOKUP(D6747,'Routes and Directions'!$A$2:$D$283,4,FALSE))</f>
        <v>NB</v>
      </c>
      <c r="H6747" s="646">
        <v>2.7050000000000001</v>
      </c>
      <c r="I6747" s="646">
        <v>14.776999999999999</v>
      </c>
      <c r="K6747" s="646">
        <v>498.71899999999999</v>
      </c>
      <c r="L6747" s="646">
        <v>510.791</v>
      </c>
      <c r="M6747" s="646" t="s">
        <v>118</v>
      </c>
      <c r="N6747" s="657" t="s">
        <v>115</v>
      </c>
      <c r="O6747" s="646" t="s">
        <v>834</v>
      </c>
    </row>
    <row r="6748" spans="1:15">
      <c r="A6748" s="647">
        <v>6747</v>
      </c>
      <c r="B6748" s="647">
        <v>351200</v>
      </c>
      <c r="C6748" s="646" t="s">
        <v>167</v>
      </c>
      <c r="D6748" s="646">
        <v>395</v>
      </c>
      <c r="F6748" s="654" t="str">
        <f>IF(M6748="R",VLOOKUP(D6748,'Routes and Directions'!$A$2:$D$283,3,FALSE),VLOOKUP(D6748,'Routes and Directions'!$A$2:$D$283,4,FALSE))</f>
        <v>NB</v>
      </c>
      <c r="G6748" s="646" t="s">
        <v>118</v>
      </c>
      <c r="H6748" s="646">
        <v>14.776999999999999</v>
      </c>
      <c r="I6748" s="646">
        <v>21.047000000000001</v>
      </c>
      <c r="K6748" s="646">
        <v>510.791</v>
      </c>
      <c r="L6748" s="646">
        <v>517.06100000000004</v>
      </c>
      <c r="M6748" s="646" t="s">
        <v>118</v>
      </c>
      <c r="N6748" s="657" t="s">
        <v>115</v>
      </c>
      <c r="O6748" s="646" t="s">
        <v>834</v>
      </c>
    </row>
    <row r="6749" spans="1:15">
      <c r="A6749" s="647">
        <v>6748</v>
      </c>
      <c r="B6749" s="647">
        <v>361700</v>
      </c>
      <c r="C6749" s="646" t="s">
        <v>167</v>
      </c>
      <c r="D6749" s="646">
        <v>395</v>
      </c>
      <c r="F6749" s="654" t="str">
        <f>IF(M6749="R",VLOOKUP(D6749,'Routes and Directions'!$A$2:$D$283,3,FALSE),VLOOKUP(D6749,'Routes and Directions'!$A$2:$D$283,4,FALSE))</f>
        <v>NB</v>
      </c>
      <c r="H6749" s="646">
        <v>21.803999999999998</v>
      </c>
      <c r="I6749" s="646">
        <v>61.563000000000002</v>
      </c>
      <c r="K6749" s="646">
        <v>517.06100000000004</v>
      </c>
      <c r="L6749" s="646">
        <v>556.82000000000005</v>
      </c>
      <c r="M6749" s="646" t="s">
        <v>118</v>
      </c>
      <c r="N6749" s="657" t="s">
        <v>115</v>
      </c>
      <c r="O6749" s="646" t="s">
        <v>834</v>
      </c>
    </row>
    <row r="6750" spans="1:15">
      <c r="A6750" s="647">
        <v>6749</v>
      </c>
      <c r="B6750" s="647">
        <v>2000</v>
      </c>
      <c r="C6750" s="646" t="s">
        <v>206</v>
      </c>
      <c r="D6750" s="646">
        <v>395</v>
      </c>
      <c r="F6750" s="654" t="str">
        <f>IF(M6750="R",VLOOKUP(D6750,'Routes and Directions'!$A$2:$D$283,3,FALSE),VLOOKUP(D6750,'Routes and Directions'!$A$2:$D$283,4,FALSE))</f>
        <v>SB</v>
      </c>
      <c r="G6750" s="646" t="s">
        <v>118</v>
      </c>
      <c r="H6750" s="646">
        <v>3.9809999999999999</v>
      </c>
      <c r="I6750" s="646">
        <v>4.7489999999999997</v>
      </c>
      <c r="K6750" s="646">
        <v>0</v>
      </c>
      <c r="L6750" s="646">
        <v>0.76800000000000002</v>
      </c>
      <c r="M6750" s="646" t="s">
        <v>121</v>
      </c>
      <c r="N6750" s="657" t="s">
        <v>115</v>
      </c>
      <c r="O6750" s="646" t="s">
        <v>835</v>
      </c>
    </row>
    <row r="6751" spans="1:15">
      <c r="A6751" s="647">
        <v>6750</v>
      </c>
      <c r="B6751" s="647">
        <v>2800</v>
      </c>
      <c r="C6751" s="646" t="s">
        <v>206</v>
      </c>
      <c r="D6751" s="646">
        <v>395</v>
      </c>
      <c r="F6751" s="654" t="str">
        <f>IF(M6751="R",VLOOKUP(D6751,'Routes and Directions'!$A$2:$D$283,3,FALSE),VLOOKUP(D6751,'Routes and Directions'!$A$2:$D$283,4,FALSE))</f>
        <v>SB</v>
      </c>
      <c r="H6751" s="646">
        <v>4.5110000000000001</v>
      </c>
      <c r="I6751" s="646">
        <v>5.2160000000000002</v>
      </c>
      <c r="K6751" s="646">
        <v>0.76800000000000002</v>
      </c>
      <c r="L6751" s="646">
        <v>1.4730000000000001</v>
      </c>
      <c r="M6751" s="646" t="s">
        <v>121</v>
      </c>
      <c r="N6751" s="657" t="s">
        <v>115</v>
      </c>
      <c r="O6751" s="646" t="s">
        <v>835</v>
      </c>
    </row>
    <row r="6752" spans="1:15">
      <c r="A6752" s="647">
        <v>6751</v>
      </c>
      <c r="B6752" s="647">
        <v>2900</v>
      </c>
      <c r="C6752" s="646" t="s">
        <v>206</v>
      </c>
      <c r="D6752" s="646">
        <v>395</v>
      </c>
      <c r="F6752" s="654" t="str">
        <f>IF(M6752="R",VLOOKUP(D6752,'Routes and Directions'!$A$2:$D$283,3,FALSE),VLOOKUP(D6752,'Routes and Directions'!$A$2:$D$283,4,FALSE))</f>
        <v>SB</v>
      </c>
      <c r="G6752" s="646" t="s">
        <v>118</v>
      </c>
      <c r="H6752" s="646">
        <v>5.2160000000000002</v>
      </c>
      <c r="I6752" s="646">
        <v>5.883</v>
      </c>
      <c r="K6752" s="646">
        <v>1.4730000000000001</v>
      </c>
      <c r="L6752" s="646">
        <v>2.14</v>
      </c>
      <c r="M6752" s="646" t="s">
        <v>121</v>
      </c>
      <c r="N6752" s="657" t="s">
        <v>115</v>
      </c>
      <c r="O6752" s="646" t="s">
        <v>835</v>
      </c>
    </row>
    <row r="6753" spans="1:15">
      <c r="A6753" s="647">
        <v>6752</v>
      </c>
      <c r="B6753" s="647">
        <v>3000</v>
      </c>
      <c r="C6753" s="646" t="s">
        <v>206</v>
      </c>
      <c r="D6753" s="646">
        <v>395</v>
      </c>
      <c r="F6753" s="654" t="str">
        <f>IF(M6753="R",VLOOKUP(D6753,'Routes and Directions'!$A$2:$D$283,3,FALSE),VLOOKUP(D6753,'Routes and Directions'!$A$2:$D$283,4,FALSE))</f>
        <v>SB</v>
      </c>
      <c r="H6753" s="646">
        <v>5.9080000000000004</v>
      </c>
      <c r="I6753" s="646">
        <v>73.518000000000001</v>
      </c>
      <c r="K6753" s="646">
        <v>2.14</v>
      </c>
      <c r="L6753" s="646">
        <v>69.75</v>
      </c>
      <c r="M6753" s="646" t="s">
        <v>121</v>
      </c>
      <c r="N6753" s="657" t="s">
        <v>115</v>
      </c>
      <c r="O6753" s="646" t="s">
        <v>835</v>
      </c>
    </row>
    <row r="6754" spans="1:15">
      <c r="A6754" s="647">
        <v>6753</v>
      </c>
      <c r="B6754" s="647">
        <v>32600</v>
      </c>
      <c r="C6754" s="646" t="s">
        <v>198</v>
      </c>
      <c r="D6754" s="646">
        <v>395</v>
      </c>
      <c r="F6754" s="654" t="str">
        <f>IF(M6754="R",VLOOKUP(D6754,'Routes and Directions'!$A$2:$D$283,3,FALSE),VLOOKUP(D6754,'Routes and Directions'!$A$2:$D$283,4,FALSE))</f>
        <v>SB</v>
      </c>
      <c r="H6754" s="646">
        <v>0</v>
      </c>
      <c r="I6754" s="646">
        <v>0.85399999999999998</v>
      </c>
      <c r="K6754" s="646">
        <v>69.75</v>
      </c>
      <c r="L6754" s="646">
        <v>70.603999999999999</v>
      </c>
      <c r="M6754" s="646" t="s">
        <v>121</v>
      </c>
      <c r="N6754" s="657" t="s">
        <v>115</v>
      </c>
      <c r="O6754" s="646" t="s">
        <v>835</v>
      </c>
    </row>
    <row r="6755" spans="1:15">
      <c r="A6755" s="647">
        <v>6754</v>
      </c>
      <c r="B6755" s="647">
        <v>35900</v>
      </c>
      <c r="C6755" s="646" t="s">
        <v>198</v>
      </c>
      <c r="D6755" s="646">
        <v>395</v>
      </c>
      <c r="F6755" s="654" t="str">
        <f>IF(M6755="R",VLOOKUP(D6755,'Routes and Directions'!$A$2:$D$283,3,FALSE),VLOOKUP(D6755,'Routes and Directions'!$A$2:$D$283,4,FALSE))</f>
        <v>SB</v>
      </c>
      <c r="G6755" s="646" t="s">
        <v>118</v>
      </c>
      <c r="H6755" s="646">
        <v>0.85399999999999998</v>
      </c>
      <c r="I6755" s="646">
        <v>1.448</v>
      </c>
      <c r="K6755" s="646">
        <v>70.603999999999999</v>
      </c>
      <c r="L6755" s="646">
        <v>71.197999999999993</v>
      </c>
      <c r="M6755" s="646" t="s">
        <v>121</v>
      </c>
      <c r="N6755" s="657" t="s">
        <v>115</v>
      </c>
      <c r="O6755" s="646" t="s">
        <v>835</v>
      </c>
    </row>
    <row r="6756" spans="1:15">
      <c r="A6756" s="647">
        <v>6755</v>
      </c>
      <c r="B6756" s="647">
        <v>37700</v>
      </c>
      <c r="C6756" s="646" t="s">
        <v>198</v>
      </c>
      <c r="D6756" s="646">
        <v>395</v>
      </c>
      <c r="F6756" s="654" t="str">
        <f>IF(M6756="R",VLOOKUP(D6756,'Routes and Directions'!$A$2:$D$283,3,FALSE),VLOOKUP(D6756,'Routes and Directions'!$A$2:$D$283,4,FALSE))</f>
        <v>SB</v>
      </c>
      <c r="H6756" s="646">
        <v>1.4690000000000001</v>
      </c>
      <c r="I6756" s="646">
        <v>14.548</v>
      </c>
      <c r="K6756" s="646">
        <v>71.197999999999993</v>
      </c>
      <c r="L6756" s="646">
        <v>84.277000000000001</v>
      </c>
      <c r="M6756" s="646" t="s">
        <v>121</v>
      </c>
      <c r="N6756" s="657" t="s">
        <v>115</v>
      </c>
      <c r="O6756" s="646" t="s">
        <v>835</v>
      </c>
    </row>
    <row r="6757" spans="1:15">
      <c r="A6757" s="647">
        <v>6756</v>
      </c>
      <c r="B6757" s="647">
        <v>44900</v>
      </c>
      <c r="C6757" s="646" t="s">
        <v>198</v>
      </c>
      <c r="D6757" s="646">
        <v>395</v>
      </c>
      <c r="F6757" s="654" t="str">
        <f>IF(M6757="R",VLOOKUP(D6757,'Routes and Directions'!$A$2:$D$283,3,FALSE),VLOOKUP(D6757,'Routes and Directions'!$A$2:$D$283,4,FALSE))</f>
        <v>SB</v>
      </c>
      <c r="G6757" s="646" t="s">
        <v>122</v>
      </c>
      <c r="H6757" s="646">
        <v>14.548</v>
      </c>
      <c r="I6757" s="646">
        <v>14.938000000000001</v>
      </c>
      <c r="K6757" s="646">
        <v>84.277000000000001</v>
      </c>
      <c r="L6757" s="646">
        <v>84.667000000000002</v>
      </c>
      <c r="M6757" s="646" t="s">
        <v>121</v>
      </c>
      <c r="N6757" s="657" t="s">
        <v>115</v>
      </c>
      <c r="O6757" s="646" t="s">
        <v>835</v>
      </c>
    </row>
    <row r="6758" spans="1:15">
      <c r="A6758" s="647">
        <v>6757</v>
      </c>
      <c r="B6758" s="647">
        <v>45200</v>
      </c>
      <c r="C6758" s="646" t="s">
        <v>198</v>
      </c>
      <c r="D6758" s="646">
        <v>395</v>
      </c>
      <c r="F6758" s="654" t="str">
        <f>IF(M6758="R",VLOOKUP(D6758,'Routes and Directions'!$A$2:$D$283,3,FALSE),VLOOKUP(D6758,'Routes and Directions'!$A$2:$D$283,4,FALSE))</f>
        <v>SB</v>
      </c>
      <c r="G6758" s="646" t="s">
        <v>118</v>
      </c>
      <c r="H6758" s="646">
        <v>14.938000000000001</v>
      </c>
      <c r="I6758" s="646">
        <v>25.585999999999999</v>
      </c>
      <c r="K6758" s="646">
        <v>84.667000000000002</v>
      </c>
      <c r="L6758" s="646">
        <v>95.314999999999998</v>
      </c>
      <c r="M6758" s="646" t="s">
        <v>121</v>
      </c>
      <c r="N6758" s="657" t="s">
        <v>115</v>
      </c>
      <c r="O6758" s="646" t="s">
        <v>835</v>
      </c>
    </row>
    <row r="6759" spans="1:15">
      <c r="A6759" s="647">
        <v>6758</v>
      </c>
      <c r="B6759" s="647">
        <v>49400</v>
      </c>
      <c r="C6759" s="646" t="s">
        <v>198</v>
      </c>
      <c r="D6759" s="646">
        <v>395</v>
      </c>
      <c r="F6759" s="654" t="str">
        <f>IF(M6759="R",VLOOKUP(D6759,'Routes and Directions'!$A$2:$D$283,3,FALSE),VLOOKUP(D6759,'Routes and Directions'!$A$2:$D$283,4,FALSE))</f>
        <v>SB</v>
      </c>
      <c r="H6759" s="646">
        <v>26.876999999999999</v>
      </c>
      <c r="I6759" s="646">
        <v>29.452000000000002</v>
      </c>
      <c r="K6759" s="646">
        <v>95.314999999999998</v>
      </c>
      <c r="L6759" s="646">
        <v>97.89</v>
      </c>
      <c r="M6759" s="646" t="s">
        <v>121</v>
      </c>
      <c r="N6759" s="657" t="s">
        <v>115</v>
      </c>
      <c r="O6759" s="646" t="s">
        <v>835</v>
      </c>
    </row>
    <row r="6760" spans="1:15">
      <c r="A6760" s="647">
        <v>6759</v>
      </c>
      <c r="B6760" s="647">
        <v>49890</v>
      </c>
      <c r="C6760" s="646" t="s">
        <v>198</v>
      </c>
      <c r="D6760" s="646">
        <v>395</v>
      </c>
      <c r="F6760" s="654" t="str">
        <f>IF(M6760="R",VLOOKUP(D6760,'Routes and Directions'!$A$2:$D$283,3,FALSE),VLOOKUP(D6760,'Routes and Directions'!$A$2:$D$283,4,FALSE))</f>
        <v>SB</v>
      </c>
      <c r="G6760" s="646" t="s">
        <v>118</v>
      </c>
      <c r="H6760" s="646">
        <v>29.452000000000002</v>
      </c>
      <c r="I6760" s="646">
        <v>29.917000000000002</v>
      </c>
      <c r="K6760" s="646">
        <v>97.89</v>
      </c>
      <c r="L6760" s="646">
        <v>98.355000000000004</v>
      </c>
      <c r="M6760" s="646" t="s">
        <v>121</v>
      </c>
      <c r="N6760" s="657" t="s">
        <v>123</v>
      </c>
      <c r="O6760" s="646" t="s">
        <v>835</v>
      </c>
    </row>
    <row r="6761" spans="1:15">
      <c r="A6761" s="647">
        <v>6760</v>
      </c>
      <c r="B6761" s="647">
        <v>50020</v>
      </c>
      <c r="C6761" s="646" t="s">
        <v>198</v>
      </c>
      <c r="D6761" s="646">
        <v>395</v>
      </c>
      <c r="F6761" s="654" t="str">
        <f>IF(M6761="R",VLOOKUP(D6761,'Routes and Directions'!$A$2:$D$283,3,FALSE),VLOOKUP(D6761,'Routes and Directions'!$A$2:$D$283,4,FALSE))</f>
        <v>SB</v>
      </c>
      <c r="G6761" s="646" t="s">
        <v>118</v>
      </c>
      <c r="H6761" s="646">
        <v>29.940999999999999</v>
      </c>
      <c r="I6761" s="646">
        <v>36.823999999999998</v>
      </c>
      <c r="K6761" s="646">
        <v>98.355000000000004</v>
      </c>
      <c r="L6761" s="646">
        <v>105.238</v>
      </c>
      <c r="M6761" s="646" t="s">
        <v>121</v>
      </c>
      <c r="N6761" s="657" t="s">
        <v>123</v>
      </c>
      <c r="O6761" s="646" t="s">
        <v>835</v>
      </c>
    </row>
    <row r="6762" spans="1:15">
      <c r="A6762" s="647">
        <v>6761</v>
      </c>
      <c r="B6762" s="647">
        <v>52000</v>
      </c>
      <c r="C6762" s="646" t="s">
        <v>220</v>
      </c>
      <c r="D6762" s="646">
        <v>395</v>
      </c>
      <c r="F6762" s="654" t="str">
        <f>IF(M6762="R",VLOOKUP(D6762,'Routes and Directions'!$A$2:$D$283,3,FALSE),VLOOKUP(D6762,'Routes and Directions'!$A$2:$D$283,4,FALSE))</f>
        <v>SB</v>
      </c>
      <c r="G6762" s="646" t="s">
        <v>118</v>
      </c>
      <c r="H6762" s="646">
        <v>0</v>
      </c>
      <c r="I6762" s="646">
        <v>3.0489999999999999</v>
      </c>
      <c r="K6762" s="646">
        <v>105.238</v>
      </c>
      <c r="L6762" s="646">
        <v>108.28700000000001</v>
      </c>
      <c r="M6762" s="646" t="s">
        <v>121</v>
      </c>
      <c r="N6762" s="657" t="s">
        <v>123</v>
      </c>
      <c r="O6762" s="646" t="s">
        <v>835</v>
      </c>
    </row>
    <row r="6763" spans="1:15">
      <c r="A6763" s="647">
        <v>6762</v>
      </c>
      <c r="B6763" s="647">
        <v>55400</v>
      </c>
      <c r="C6763" s="646" t="s">
        <v>220</v>
      </c>
      <c r="D6763" s="646">
        <v>395</v>
      </c>
      <c r="F6763" s="654" t="str">
        <f>IF(M6763="R",VLOOKUP(D6763,'Routes and Directions'!$A$2:$D$283,3,FALSE),VLOOKUP(D6763,'Routes and Directions'!$A$2:$D$283,4,FALSE))</f>
        <v>SB</v>
      </c>
      <c r="G6763" s="646" t="s">
        <v>118</v>
      </c>
      <c r="H6763" s="646">
        <v>3.0489999999999999</v>
      </c>
      <c r="I6763" s="646">
        <v>7.1619999999999999</v>
      </c>
      <c r="J6763" s="646" t="s">
        <v>121</v>
      </c>
      <c r="K6763" s="646">
        <v>108.28700000000001</v>
      </c>
      <c r="L6763" s="646">
        <v>112.4</v>
      </c>
      <c r="M6763" s="646" t="s">
        <v>121</v>
      </c>
      <c r="N6763" s="657" t="s">
        <v>121</v>
      </c>
      <c r="O6763" s="646" t="s">
        <v>835</v>
      </c>
    </row>
    <row r="6764" spans="1:15">
      <c r="A6764" s="647">
        <v>6763</v>
      </c>
      <c r="B6764" s="647">
        <v>61400</v>
      </c>
      <c r="C6764" s="646" t="s">
        <v>220</v>
      </c>
      <c r="D6764" s="646">
        <v>395</v>
      </c>
      <c r="F6764" s="654" t="str">
        <f>IF(M6764="R",VLOOKUP(D6764,'Routes and Directions'!$A$2:$D$283,3,FALSE),VLOOKUP(D6764,'Routes and Directions'!$A$2:$D$283,4,FALSE))</f>
        <v>SB</v>
      </c>
      <c r="G6764" s="646" t="s">
        <v>118</v>
      </c>
      <c r="H6764" s="646">
        <v>7.1619999999999999</v>
      </c>
      <c r="I6764" s="646">
        <v>8.6080000000000005</v>
      </c>
      <c r="K6764" s="646">
        <v>112.4</v>
      </c>
      <c r="L6764" s="646">
        <v>113.846</v>
      </c>
      <c r="M6764" s="646" t="s">
        <v>121</v>
      </c>
      <c r="N6764" s="657" t="s">
        <v>123</v>
      </c>
      <c r="O6764" s="646" t="s">
        <v>835</v>
      </c>
    </row>
    <row r="6765" spans="1:15">
      <c r="A6765" s="647">
        <v>6764</v>
      </c>
      <c r="B6765" s="647">
        <v>62000</v>
      </c>
      <c r="C6765" s="646" t="s">
        <v>220</v>
      </c>
      <c r="D6765" s="646">
        <v>395</v>
      </c>
      <c r="F6765" s="654" t="str">
        <f>IF(M6765="R",VLOOKUP(D6765,'Routes and Directions'!$A$2:$D$283,3,FALSE),VLOOKUP(D6765,'Routes and Directions'!$A$2:$D$283,4,FALSE))</f>
        <v>SB</v>
      </c>
      <c r="H6765" s="646">
        <v>8.6059999999999999</v>
      </c>
      <c r="I6765" s="646">
        <v>11.766999999999999</v>
      </c>
      <c r="K6765" s="646">
        <v>113.846</v>
      </c>
      <c r="L6765" s="646">
        <v>117.00700000000001</v>
      </c>
      <c r="M6765" s="646" t="s">
        <v>121</v>
      </c>
      <c r="N6765" s="657" t="s">
        <v>123</v>
      </c>
      <c r="O6765" s="646" t="s">
        <v>835</v>
      </c>
    </row>
    <row r="6766" spans="1:15">
      <c r="A6766" s="647">
        <v>6765</v>
      </c>
      <c r="B6766" s="647">
        <v>63800</v>
      </c>
      <c r="C6766" s="646" t="s">
        <v>220</v>
      </c>
      <c r="D6766" s="646">
        <v>395</v>
      </c>
      <c r="F6766" s="654" t="str">
        <f>IF(M6766="R",VLOOKUP(D6766,'Routes and Directions'!$A$2:$D$283,3,FALSE),VLOOKUP(D6766,'Routes and Directions'!$A$2:$D$283,4,FALSE))</f>
        <v>SB</v>
      </c>
      <c r="G6766" s="646" t="s">
        <v>118</v>
      </c>
      <c r="H6766" s="646">
        <v>11.766999999999999</v>
      </c>
      <c r="I6766" s="646">
        <v>23.463000000000001</v>
      </c>
      <c r="K6766" s="646">
        <v>117.00700000000001</v>
      </c>
      <c r="L6766" s="646">
        <v>128.703</v>
      </c>
      <c r="M6766" s="646" t="s">
        <v>121</v>
      </c>
      <c r="N6766" s="657" t="s">
        <v>123</v>
      </c>
      <c r="O6766" s="646" t="s">
        <v>835</v>
      </c>
    </row>
    <row r="6767" spans="1:15">
      <c r="A6767" s="647">
        <v>6766</v>
      </c>
      <c r="B6767" s="647">
        <v>71328</v>
      </c>
      <c r="C6767" s="646" t="s">
        <v>220</v>
      </c>
      <c r="D6767" s="646">
        <v>395</v>
      </c>
      <c r="F6767" s="654" t="str">
        <f>IF(M6767="R",VLOOKUP(D6767,'Routes and Directions'!$A$2:$D$283,3,FALSE),VLOOKUP(D6767,'Routes and Directions'!$A$2:$D$283,4,FALSE))</f>
        <v>SB</v>
      </c>
      <c r="H6767" s="646">
        <v>23.463000000000001</v>
      </c>
      <c r="I6767" s="646">
        <v>31.091000000000001</v>
      </c>
      <c r="K6767" s="646">
        <v>128.703</v>
      </c>
      <c r="L6767" s="646">
        <v>136.33099999999999</v>
      </c>
      <c r="M6767" s="646" t="s">
        <v>121</v>
      </c>
      <c r="N6767" s="657" t="s">
        <v>123</v>
      </c>
      <c r="O6767" s="646" t="s">
        <v>835</v>
      </c>
    </row>
    <row r="6768" spans="1:15">
      <c r="A6768" s="647">
        <v>6767</v>
      </c>
      <c r="B6768" s="647">
        <v>71328</v>
      </c>
      <c r="C6768" s="646" t="s">
        <v>220</v>
      </c>
      <c r="D6768" s="646">
        <v>395</v>
      </c>
      <c r="F6768" s="654" t="str">
        <f>IF(M6768="R",VLOOKUP(D6768,'Routes and Directions'!$A$2:$D$283,3,FALSE),VLOOKUP(D6768,'Routes and Directions'!$A$2:$D$283,4,FALSE))</f>
        <v>SB</v>
      </c>
      <c r="H6768" s="646">
        <v>31.091000000000001</v>
      </c>
      <c r="I6768" s="646">
        <v>39.776000000000003</v>
      </c>
      <c r="K6768" s="646">
        <v>136.33099999999999</v>
      </c>
      <c r="L6768" s="646">
        <v>145.01599999999999</v>
      </c>
      <c r="M6768" s="646" t="s">
        <v>121</v>
      </c>
      <c r="N6768" s="657" t="s">
        <v>115</v>
      </c>
      <c r="O6768" s="646" t="s">
        <v>835</v>
      </c>
    </row>
    <row r="6769" spans="1:15">
      <c r="A6769" s="647">
        <v>6768</v>
      </c>
      <c r="B6769" s="647">
        <v>71328</v>
      </c>
      <c r="C6769" s="646" t="s">
        <v>220</v>
      </c>
      <c r="D6769" s="646">
        <v>395</v>
      </c>
      <c r="F6769" s="654" t="str">
        <f>IF(M6769="R",VLOOKUP(D6769,'Routes and Directions'!$A$2:$D$283,3,FALSE),VLOOKUP(D6769,'Routes and Directions'!$A$2:$D$283,4,FALSE))</f>
        <v>SB</v>
      </c>
      <c r="H6769" s="646">
        <v>39.776000000000003</v>
      </c>
      <c r="I6769" s="646">
        <v>40.284999999999997</v>
      </c>
      <c r="K6769" s="646">
        <v>145.01599999999999</v>
      </c>
      <c r="L6769" s="646">
        <v>145.52500000000001</v>
      </c>
      <c r="M6769" s="646" t="s">
        <v>121</v>
      </c>
      <c r="N6769" s="657" t="s">
        <v>123</v>
      </c>
      <c r="O6769" s="646" t="s">
        <v>835</v>
      </c>
    </row>
    <row r="6770" spans="1:15">
      <c r="A6770" s="647">
        <v>6769</v>
      </c>
      <c r="B6770" s="647">
        <v>71328</v>
      </c>
      <c r="C6770" s="646" t="s">
        <v>220</v>
      </c>
      <c r="D6770" s="646">
        <v>395</v>
      </c>
      <c r="F6770" s="654" t="str">
        <f>IF(M6770="R",VLOOKUP(D6770,'Routes and Directions'!$A$2:$D$283,3,FALSE),VLOOKUP(D6770,'Routes and Directions'!$A$2:$D$283,4,FALSE))</f>
        <v>SB</v>
      </c>
      <c r="H6770" s="646">
        <v>40.284999999999997</v>
      </c>
      <c r="I6770" s="646">
        <v>45.198</v>
      </c>
      <c r="K6770" s="646">
        <v>145.52500000000001</v>
      </c>
      <c r="L6770" s="646">
        <v>150.43799999999999</v>
      </c>
      <c r="M6770" s="646" t="s">
        <v>121</v>
      </c>
      <c r="N6770" s="657" t="s">
        <v>115</v>
      </c>
      <c r="O6770" s="646" t="s">
        <v>835</v>
      </c>
    </row>
    <row r="6771" spans="1:15">
      <c r="A6771" s="647">
        <v>6770</v>
      </c>
      <c r="B6771" s="647">
        <v>71328</v>
      </c>
      <c r="C6771" s="646" t="s">
        <v>220</v>
      </c>
      <c r="D6771" s="646">
        <v>395</v>
      </c>
      <c r="F6771" s="654" t="str">
        <f>IF(M6771="R",VLOOKUP(D6771,'Routes and Directions'!$A$2:$D$283,3,FALSE),VLOOKUP(D6771,'Routes and Directions'!$A$2:$D$283,4,FALSE))</f>
        <v>SB</v>
      </c>
      <c r="H6771" s="646">
        <v>45.198</v>
      </c>
      <c r="I6771" s="646">
        <v>55.005000000000003</v>
      </c>
      <c r="K6771" s="646">
        <v>150.43799999999999</v>
      </c>
      <c r="L6771" s="646">
        <v>160.245</v>
      </c>
      <c r="M6771" s="646" t="s">
        <v>121</v>
      </c>
      <c r="N6771" s="657" t="s">
        <v>123</v>
      </c>
      <c r="O6771" s="646" t="s">
        <v>835</v>
      </c>
    </row>
    <row r="6772" spans="1:15">
      <c r="A6772" s="647">
        <v>6771</v>
      </c>
      <c r="B6772" s="647">
        <v>71328</v>
      </c>
      <c r="C6772" s="646" t="s">
        <v>220</v>
      </c>
      <c r="D6772" s="646">
        <v>395</v>
      </c>
      <c r="F6772" s="654" t="str">
        <f>IF(M6772="R",VLOOKUP(D6772,'Routes and Directions'!$A$2:$D$283,3,FALSE),VLOOKUP(D6772,'Routes and Directions'!$A$2:$D$283,4,FALSE))</f>
        <v>SB</v>
      </c>
      <c r="H6772" s="646">
        <v>55.005000000000003</v>
      </c>
      <c r="I6772" s="646">
        <v>57.97</v>
      </c>
      <c r="K6772" s="646">
        <v>160.245</v>
      </c>
      <c r="L6772" s="646">
        <v>163.21</v>
      </c>
      <c r="M6772" s="646" t="s">
        <v>121</v>
      </c>
      <c r="N6772" s="657" t="s">
        <v>115</v>
      </c>
      <c r="O6772" s="646" t="s">
        <v>835</v>
      </c>
    </row>
    <row r="6773" spans="1:15">
      <c r="A6773" s="647">
        <v>6772</v>
      </c>
      <c r="B6773" s="647">
        <v>100000</v>
      </c>
      <c r="C6773" s="646" t="s">
        <v>220</v>
      </c>
      <c r="D6773" s="646">
        <v>395</v>
      </c>
      <c r="F6773" s="654" t="str">
        <f>IF(M6773="R",VLOOKUP(D6773,'Routes and Directions'!$A$2:$D$283,3,FALSE),VLOOKUP(D6773,'Routes and Directions'!$A$2:$D$283,4,FALSE))</f>
        <v>SB</v>
      </c>
      <c r="G6773" s="646" t="s">
        <v>118</v>
      </c>
      <c r="H6773" s="646">
        <v>58</v>
      </c>
      <c r="I6773" s="646">
        <v>58.052999999999997</v>
      </c>
      <c r="K6773" s="646">
        <v>163.21</v>
      </c>
      <c r="L6773" s="646">
        <v>163.26300000000001</v>
      </c>
      <c r="M6773" s="646" t="s">
        <v>121</v>
      </c>
      <c r="N6773" s="657" t="s">
        <v>115</v>
      </c>
      <c r="O6773" s="646" t="s">
        <v>835</v>
      </c>
    </row>
    <row r="6774" spans="1:15">
      <c r="A6774" s="647">
        <v>6773</v>
      </c>
      <c r="B6774" s="647">
        <v>100000</v>
      </c>
      <c r="C6774" s="646" t="s">
        <v>220</v>
      </c>
      <c r="D6774" s="646">
        <v>395</v>
      </c>
      <c r="F6774" s="654" t="str">
        <f>IF(M6774="R",VLOOKUP(D6774,'Routes and Directions'!$A$2:$D$283,3,FALSE),VLOOKUP(D6774,'Routes and Directions'!$A$2:$D$283,4,FALSE))</f>
        <v>SB</v>
      </c>
      <c r="G6774" s="646" t="s">
        <v>118</v>
      </c>
      <c r="H6774" s="646">
        <v>58.052999999999997</v>
      </c>
      <c r="I6774" s="646">
        <v>59.115000000000002</v>
      </c>
      <c r="K6774" s="646">
        <v>163.26300000000001</v>
      </c>
      <c r="L6774" s="646">
        <v>164.32499999999999</v>
      </c>
      <c r="M6774" s="646" t="s">
        <v>121</v>
      </c>
      <c r="N6774" s="657" t="s">
        <v>123</v>
      </c>
      <c r="O6774" s="646" t="s">
        <v>835</v>
      </c>
    </row>
    <row r="6775" spans="1:15">
      <c r="A6775" s="647">
        <v>6774</v>
      </c>
      <c r="B6775" s="647">
        <v>109000</v>
      </c>
      <c r="C6775" s="646" t="s">
        <v>220</v>
      </c>
      <c r="D6775" s="646">
        <v>395</v>
      </c>
      <c r="F6775" s="654" t="str">
        <f>IF(M6775="R",VLOOKUP(D6775,'Routes and Directions'!$A$2:$D$283,3,FALSE),VLOOKUP(D6775,'Routes and Directions'!$A$2:$D$283,4,FALSE))</f>
        <v>SB</v>
      </c>
      <c r="G6775" s="646" t="s">
        <v>118</v>
      </c>
      <c r="H6775" s="646">
        <v>59.115000000000002</v>
      </c>
      <c r="I6775" s="646">
        <v>65.472999999999999</v>
      </c>
      <c r="J6775" s="646" t="s">
        <v>121</v>
      </c>
      <c r="K6775" s="646">
        <v>164.32499999999999</v>
      </c>
      <c r="L6775" s="646">
        <v>170.68299999999999</v>
      </c>
      <c r="M6775" s="646" t="s">
        <v>121</v>
      </c>
      <c r="N6775" s="657" t="s">
        <v>121</v>
      </c>
      <c r="O6775" s="646" t="s">
        <v>835</v>
      </c>
    </row>
    <row r="6776" spans="1:15">
      <c r="A6776" s="647">
        <v>6775</v>
      </c>
      <c r="B6776" s="647">
        <v>111000</v>
      </c>
      <c r="C6776" s="646" t="s">
        <v>220</v>
      </c>
      <c r="D6776" s="646">
        <v>395</v>
      </c>
      <c r="F6776" s="654" t="str">
        <f>IF(M6776="R",VLOOKUP(D6776,'Routes and Directions'!$A$2:$D$283,3,FALSE),VLOOKUP(D6776,'Routes and Directions'!$A$2:$D$283,4,FALSE))</f>
        <v>SB</v>
      </c>
      <c r="H6776" s="646">
        <v>65.376999999999995</v>
      </c>
      <c r="I6776" s="646">
        <v>65.418999999999997</v>
      </c>
      <c r="K6776" s="646">
        <v>170.68299999999999</v>
      </c>
      <c r="L6776" s="646">
        <v>170.72499999999999</v>
      </c>
      <c r="M6776" s="646" t="s">
        <v>121</v>
      </c>
      <c r="N6776" s="657" t="s">
        <v>123</v>
      </c>
      <c r="O6776" s="646" t="s">
        <v>835</v>
      </c>
    </row>
    <row r="6777" spans="1:15">
      <c r="A6777" s="647">
        <v>6776</v>
      </c>
      <c r="B6777" s="647">
        <v>111000</v>
      </c>
      <c r="C6777" s="646" t="s">
        <v>220</v>
      </c>
      <c r="D6777" s="646">
        <v>395</v>
      </c>
      <c r="F6777" s="654" t="str">
        <f>IF(M6777="R",VLOOKUP(D6777,'Routes and Directions'!$A$2:$D$283,3,FALSE),VLOOKUP(D6777,'Routes and Directions'!$A$2:$D$283,4,FALSE))</f>
        <v>SB</v>
      </c>
      <c r="H6777" s="646">
        <v>65.418999999999997</v>
      </c>
      <c r="I6777" s="646">
        <v>75.552000000000007</v>
      </c>
      <c r="K6777" s="646">
        <v>170.72499999999999</v>
      </c>
      <c r="L6777" s="646">
        <v>180.858</v>
      </c>
      <c r="M6777" s="646" t="s">
        <v>121</v>
      </c>
      <c r="N6777" s="657" t="s">
        <v>115</v>
      </c>
      <c r="O6777" s="646" t="s">
        <v>835</v>
      </c>
    </row>
    <row r="6778" spans="1:15">
      <c r="A6778" s="647">
        <v>6777</v>
      </c>
      <c r="B6778" s="647">
        <v>111000</v>
      </c>
      <c r="C6778" s="646" t="s">
        <v>220</v>
      </c>
      <c r="D6778" s="646">
        <v>395</v>
      </c>
      <c r="F6778" s="654" t="str">
        <f>IF(M6778="R",VLOOKUP(D6778,'Routes and Directions'!$A$2:$D$283,3,FALSE),VLOOKUP(D6778,'Routes and Directions'!$A$2:$D$283,4,FALSE))</f>
        <v>SB</v>
      </c>
      <c r="H6778" s="646">
        <v>75.552000000000007</v>
      </c>
      <c r="I6778" s="646">
        <v>77.34</v>
      </c>
      <c r="K6778" s="646">
        <v>180.858</v>
      </c>
      <c r="L6778" s="646">
        <v>182.64599999999999</v>
      </c>
      <c r="M6778" s="646" t="s">
        <v>121</v>
      </c>
      <c r="N6778" s="657" t="s">
        <v>123</v>
      </c>
      <c r="O6778" s="646" t="s">
        <v>835</v>
      </c>
    </row>
    <row r="6779" spans="1:15">
      <c r="A6779" s="647">
        <v>6778</v>
      </c>
      <c r="B6779" s="647">
        <v>111000</v>
      </c>
      <c r="C6779" s="646" t="s">
        <v>220</v>
      </c>
      <c r="D6779" s="646">
        <v>395</v>
      </c>
      <c r="F6779" s="654" t="str">
        <f>IF(M6779="R",VLOOKUP(D6779,'Routes and Directions'!$A$2:$D$283,3,FALSE),VLOOKUP(D6779,'Routes and Directions'!$A$2:$D$283,4,FALSE))</f>
        <v>SB</v>
      </c>
      <c r="H6779" s="646">
        <v>77.34</v>
      </c>
      <c r="I6779" s="646">
        <v>78.433999999999997</v>
      </c>
      <c r="K6779" s="646">
        <v>182.64599999999999</v>
      </c>
      <c r="L6779" s="646">
        <v>183.74</v>
      </c>
      <c r="M6779" s="646" t="s">
        <v>121</v>
      </c>
      <c r="N6779" s="657" t="s">
        <v>115</v>
      </c>
      <c r="O6779" s="646" t="s">
        <v>835</v>
      </c>
    </row>
    <row r="6780" spans="1:15">
      <c r="A6780" s="647">
        <v>6779</v>
      </c>
      <c r="B6780" s="647">
        <v>116000</v>
      </c>
      <c r="C6780" s="646" t="s">
        <v>220</v>
      </c>
      <c r="D6780" s="646">
        <v>395</v>
      </c>
      <c r="F6780" s="654" t="str">
        <f>IF(M6780="R",VLOOKUP(D6780,'Routes and Directions'!$A$2:$D$283,3,FALSE),VLOOKUP(D6780,'Routes and Directions'!$A$2:$D$283,4,FALSE))</f>
        <v>SB</v>
      </c>
      <c r="G6780" s="646" t="s">
        <v>118</v>
      </c>
      <c r="H6780" s="646">
        <v>78.433999999999997</v>
      </c>
      <c r="I6780" s="646">
        <v>89.347999999999999</v>
      </c>
      <c r="K6780" s="646">
        <v>183.74</v>
      </c>
      <c r="L6780" s="646">
        <v>194.654</v>
      </c>
      <c r="M6780" s="646" t="s">
        <v>121</v>
      </c>
      <c r="N6780" s="657" t="s">
        <v>115</v>
      </c>
      <c r="O6780" s="646" t="s">
        <v>835</v>
      </c>
    </row>
    <row r="6781" spans="1:15">
      <c r="A6781" s="647">
        <v>6780</v>
      </c>
      <c r="B6781" s="647">
        <v>120500</v>
      </c>
      <c r="C6781" s="646" t="s">
        <v>220</v>
      </c>
      <c r="D6781" s="646">
        <v>395</v>
      </c>
      <c r="F6781" s="654" t="str">
        <f>IF(M6781="R",VLOOKUP(D6781,'Routes and Directions'!$A$2:$D$283,3,FALSE),VLOOKUP(D6781,'Routes and Directions'!$A$2:$D$283,4,FALSE))</f>
        <v>SB</v>
      </c>
      <c r="H6781" s="646">
        <v>89.834000000000003</v>
      </c>
      <c r="I6781" s="646">
        <v>91.093999999999994</v>
      </c>
      <c r="K6781" s="646">
        <v>194.654</v>
      </c>
      <c r="L6781" s="646">
        <v>195.91399999999999</v>
      </c>
      <c r="M6781" s="646" t="s">
        <v>121</v>
      </c>
      <c r="N6781" s="657" t="s">
        <v>115</v>
      </c>
      <c r="O6781" s="646" t="s">
        <v>835</v>
      </c>
    </row>
    <row r="6782" spans="1:15">
      <c r="A6782" s="647">
        <v>6781</v>
      </c>
      <c r="B6782" s="647">
        <v>120500</v>
      </c>
      <c r="C6782" s="646" t="s">
        <v>220</v>
      </c>
      <c r="D6782" s="646">
        <v>395</v>
      </c>
      <c r="F6782" s="654" t="str">
        <f>IF(M6782="R",VLOOKUP(D6782,'Routes and Directions'!$A$2:$D$283,3,FALSE),VLOOKUP(D6782,'Routes and Directions'!$A$2:$D$283,4,FALSE))</f>
        <v>SB</v>
      </c>
      <c r="H6782" s="646">
        <v>91.093999999999994</v>
      </c>
      <c r="I6782" s="646">
        <v>91.369</v>
      </c>
      <c r="K6782" s="646">
        <v>195.91399999999999</v>
      </c>
      <c r="L6782" s="646">
        <v>196.18899999999999</v>
      </c>
      <c r="M6782" s="646" t="s">
        <v>121</v>
      </c>
      <c r="N6782" s="657" t="s">
        <v>123</v>
      </c>
      <c r="O6782" s="646" t="s">
        <v>835</v>
      </c>
    </row>
    <row r="6783" spans="1:15">
      <c r="A6783" s="647">
        <v>6782</v>
      </c>
      <c r="B6783" s="647">
        <v>120500</v>
      </c>
      <c r="C6783" s="646" t="s">
        <v>220</v>
      </c>
      <c r="D6783" s="646">
        <v>395</v>
      </c>
      <c r="F6783" s="654" t="str">
        <f>IF(M6783="R",VLOOKUP(D6783,'Routes and Directions'!$A$2:$D$283,3,FALSE),VLOOKUP(D6783,'Routes and Directions'!$A$2:$D$283,4,FALSE))</f>
        <v>SB</v>
      </c>
      <c r="H6783" s="646">
        <v>91.369</v>
      </c>
      <c r="I6783" s="646">
        <v>91.444999999999993</v>
      </c>
      <c r="K6783" s="646">
        <v>196.18899999999999</v>
      </c>
      <c r="L6783" s="646">
        <v>196.26499999999999</v>
      </c>
      <c r="M6783" s="646" t="s">
        <v>121</v>
      </c>
      <c r="N6783" s="657" t="s">
        <v>115</v>
      </c>
      <c r="O6783" s="646" t="s">
        <v>835</v>
      </c>
    </row>
    <row r="6784" spans="1:15">
      <c r="A6784" s="647">
        <v>6783</v>
      </c>
      <c r="B6784" s="647">
        <v>120500</v>
      </c>
      <c r="C6784" s="646" t="s">
        <v>220</v>
      </c>
      <c r="D6784" s="646">
        <v>395</v>
      </c>
      <c r="F6784" s="654" t="str">
        <f>IF(M6784="R",VLOOKUP(D6784,'Routes and Directions'!$A$2:$D$283,3,FALSE),VLOOKUP(D6784,'Routes and Directions'!$A$2:$D$283,4,FALSE))</f>
        <v>SB</v>
      </c>
      <c r="H6784" s="646">
        <v>91.444999999999993</v>
      </c>
      <c r="I6784" s="646">
        <v>92.372</v>
      </c>
      <c r="K6784" s="646">
        <v>196.26499999999999</v>
      </c>
      <c r="L6784" s="646">
        <v>197.19200000000001</v>
      </c>
      <c r="M6784" s="646" t="s">
        <v>121</v>
      </c>
      <c r="N6784" s="657" t="s">
        <v>123</v>
      </c>
      <c r="O6784" s="646" t="s">
        <v>835</v>
      </c>
    </row>
    <row r="6785" spans="1:15">
      <c r="A6785" s="647">
        <v>6784</v>
      </c>
      <c r="B6785" s="647">
        <v>120500</v>
      </c>
      <c r="C6785" s="646" t="s">
        <v>220</v>
      </c>
      <c r="D6785" s="646">
        <v>395</v>
      </c>
      <c r="F6785" s="654" t="str">
        <f>IF(M6785="R",VLOOKUP(D6785,'Routes and Directions'!$A$2:$D$283,3,FALSE),VLOOKUP(D6785,'Routes and Directions'!$A$2:$D$283,4,FALSE))</f>
        <v>SB</v>
      </c>
      <c r="H6785" s="646">
        <v>92.372</v>
      </c>
      <c r="I6785" s="646">
        <v>99.069000000000003</v>
      </c>
      <c r="K6785" s="646">
        <v>197.19200000000001</v>
      </c>
      <c r="L6785" s="646">
        <v>203.88900000000001</v>
      </c>
      <c r="M6785" s="646" t="s">
        <v>121</v>
      </c>
      <c r="N6785" s="657" t="s">
        <v>115</v>
      </c>
      <c r="O6785" s="646" t="s">
        <v>835</v>
      </c>
    </row>
    <row r="6786" spans="1:15">
      <c r="A6786" s="647">
        <v>6785</v>
      </c>
      <c r="B6786" s="647">
        <v>120500</v>
      </c>
      <c r="C6786" s="646" t="s">
        <v>220</v>
      </c>
      <c r="D6786" s="646">
        <v>395</v>
      </c>
      <c r="F6786" s="654" t="str">
        <f>IF(M6786="R",VLOOKUP(D6786,'Routes and Directions'!$A$2:$D$283,3,FALSE),VLOOKUP(D6786,'Routes and Directions'!$A$2:$D$283,4,FALSE))</f>
        <v>SB</v>
      </c>
      <c r="H6786" s="646">
        <v>99.069000000000003</v>
      </c>
      <c r="I6786" s="646">
        <v>100.026</v>
      </c>
      <c r="K6786" s="646">
        <v>203.88900000000001</v>
      </c>
      <c r="L6786" s="646">
        <v>204.846</v>
      </c>
      <c r="M6786" s="646" t="s">
        <v>121</v>
      </c>
      <c r="N6786" s="657" t="s">
        <v>123</v>
      </c>
      <c r="O6786" s="646" t="s">
        <v>835</v>
      </c>
    </row>
    <row r="6787" spans="1:15">
      <c r="A6787" s="647">
        <v>6786</v>
      </c>
      <c r="B6787" s="647">
        <v>120500</v>
      </c>
      <c r="C6787" s="646" t="s">
        <v>220</v>
      </c>
      <c r="D6787" s="646">
        <v>395</v>
      </c>
      <c r="F6787" s="654" t="str">
        <f>IF(M6787="R",VLOOKUP(D6787,'Routes and Directions'!$A$2:$D$283,3,FALSE),VLOOKUP(D6787,'Routes and Directions'!$A$2:$D$283,4,FALSE))</f>
        <v>SB</v>
      </c>
      <c r="H6787" s="646">
        <v>100.026</v>
      </c>
      <c r="I6787" s="646">
        <v>100.982</v>
      </c>
      <c r="K6787" s="646">
        <v>204.846</v>
      </c>
      <c r="L6787" s="646">
        <v>205.80199999999999</v>
      </c>
      <c r="M6787" s="646" t="s">
        <v>121</v>
      </c>
      <c r="N6787" s="657" t="s">
        <v>115</v>
      </c>
      <c r="O6787" s="646" t="s">
        <v>835</v>
      </c>
    </row>
    <row r="6788" spans="1:15">
      <c r="A6788" s="647">
        <v>6787</v>
      </c>
      <c r="B6788" s="647">
        <v>120500</v>
      </c>
      <c r="C6788" s="646" t="s">
        <v>220</v>
      </c>
      <c r="D6788" s="646">
        <v>395</v>
      </c>
      <c r="F6788" s="654" t="str">
        <f>IF(M6788="R",VLOOKUP(D6788,'Routes and Directions'!$A$2:$D$283,3,FALSE),VLOOKUP(D6788,'Routes and Directions'!$A$2:$D$283,4,FALSE))</f>
        <v>SB</v>
      </c>
      <c r="H6788" s="646">
        <v>100.982</v>
      </c>
      <c r="I6788" s="646">
        <v>115.34</v>
      </c>
      <c r="K6788" s="646">
        <v>205.80199999999999</v>
      </c>
      <c r="L6788" s="646">
        <v>220.16</v>
      </c>
      <c r="M6788" s="646" t="s">
        <v>121</v>
      </c>
      <c r="N6788" s="657" t="s">
        <v>123</v>
      </c>
      <c r="O6788" s="646" t="s">
        <v>835</v>
      </c>
    </row>
    <row r="6789" spans="1:15">
      <c r="A6789" s="647">
        <v>6788</v>
      </c>
      <c r="B6789" s="647">
        <v>120500</v>
      </c>
      <c r="C6789" s="646" t="s">
        <v>220</v>
      </c>
      <c r="D6789" s="646">
        <v>395</v>
      </c>
      <c r="F6789" s="654" t="str">
        <f>IF(M6789="R",VLOOKUP(D6789,'Routes and Directions'!$A$2:$D$283,3,FALSE),VLOOKUP(D6789,'Routes and Directions'!$A$2:$D$283,4,FALSE))</f>
        <v>SB</v>
      </c>
      <c r="H6789" s="646">
        <v>115.34</v>
      </c>
      <c r="I6789" s="646">
        <v>115.67</v>
      </c>
      <c r="K6789" s="646">
        <v>220.16</v>
      </c>
      <c r="L6789" s="646">
        <v>220.49</v>
      </c>
      <c r="M6789" s="646" t="s">
        <v>121</v>
      </c>
      <c r="N6789" s="657" t="s">
        <v>115</v>
      </c>
      <c r="O6789" s="646" t="s">
        <v>835</v>
      </c>
    </row>
    <row r="6790" spans="1:15">
      <c r="A6790" s="647">
        <v>6789</v>
      </c>
      <c r="B6790" s="647">
        <v>120500</v>
      </c>
      <c r="C6790" s="646" t="s">
        <v>220</v>
      </c>
      <c r="D6790" s="646">
        <v>395</v>
      </c>
      <c r="F6790" s="654" t="str">
        <f>IF(M6790="R",VLOOKUP(D6790,'Routes and Directions'!$A$2:$D$283,3,FALSE),VLOOKUP(D6790,'Routes and Directions'!$A$2:$D$283,4,FALSE))</f>
        <v>SB</v>
      </c>
      <c r="H6790" s="646">
        <v>115.67</v>
      </c>
      <c r="I6790" s="646">
        <v>121.831</v>
      </c>
      <c r="K6790" s="646">
        <v>220.49</v>
      </c>
      <c r="L6790" s="646">
        <v>226.65100000000001</v>
      </c>
      <c r="M6790" s="646" t="s">
        <v>121</v>
      </c>
      <c r="N6790" s="657" t="s">
        <v>123</v>
      </c>
      <c r="O6790" s="646" t="s">
        <v>835</v>
      </c>
    </row>
    <row r="6791" spans="1:15">
      <c r="A6791" s="647">
        <v>6790</v>
      </c>
      <c r="B6791" s="647">
        <v>161000</v>
      </c>
      <c r="C6791" s="646" t="s">
        <v>220</v>
      </c>
      <c r="D6791" s="646">
        <v>395</v>
      </c>
      <c r="F6791" s="654" t="str">
        <f>IF(M6791="R",VLOOKUP(D6791,'Routes and Directions'!$A$2:$D$283,3,FALSE),VLOOKUP(D6791,'Routes and Directions'!$A$2:$D$283,4,FALSE))</f>
        <v>SB</v>
      </c>
      <c r="G6791" s="646" t="s">
        <v>122</v>
      </c>
      <c r="H6791" s="646">
        <v>121.831</v>
      </c>
      <c r="I6791" s="646">
        <v>122.32299999999999</v>
      </c>
      <c r="K6791" s="646">
        <v>226.65100000000001</v>
      </c>
      <c r="L6791" s="646">
        <v>227.143</v>
      </c>
      <c r="M6791" s="646" t="s">
        <v>121</v>
      </c>
      <c r="N6791" s="657" t="s">
        <v>123</v>
      </c>
      <c r="O6791" s="646" t="s">
        <v>835</v>
      </c>
    </row>
    <row r="6792" spans="1:15">
      <c r="A6792" s="647">
        <v>6791</v>
      </c>
      <c r="B6792" s="647">
        <v>162200</v>
      </c>
      <c r="C6792" s="646" t="s">
        <v>220</v>
      </c>
      <c r="D6792" s="646">
        <v>395</v>
      </c>
      <c r="F6792" s="654" t="str">
        <f>IF(M6792="R",VLOOKUP(D6792,'Routes and Directions'!$A$2:$D$283,3,FALSE),VLOOKUP(D6792,'Routes and Directions'!$A$2:$D$283,4,FALSE))</f>
        <v>SB</v>
      </c>
      <c r="G6792" s="646" t="s">
        <v>118</v>
      </c>
      <c r="H6792" s="646">
        <v>122.32299999999999</v>
      </c>
      <c r="I6792" s="646">
        <v>129.459</v>
      </c>
      <c r="K6792" s="646">
        <v>227.143</v>
      </c>
      <c r="L6792" s="646">
        <v>234.279</v>
      </c>
      <c r="M6792" s="646" t="s">
        <v>121</v>
      </c>
      <c r="N6792" s="657" t="s">
        <v>123</v>
      </c>
      <c r="O6792" s="646" t="s">
        <v>835</v>
      </c>
    </row>
    <row r="6793" spans="1:15">
      <c r="A6793" s="647">
        <v>6792</v>
      </c>
      <c r="B6793" s="647">
        <v>174800</v>
      </c>
      <c r="C6793" s="646" t="s">
        <v>208</v>
      </c>
      <c r="D6793" s="646">
        <v>395</v>
      </c>
      <c r="F6793" s="654" t="str">
        <f>IF(M6793="R",VLOOKUP(D6793,'Routes and Directions'!$A$2:$D$283,3,FALSE),VLOOKUP(D6793,'Routes and Directions'!$A$2:$D$283,4,FALSE))</f>
        <v>SB</v>
      </c>
      <c r="G6793" s="646" t="s">
        <v>118</v>
      </c>
      <c r="H6793" s="646">
        <v>0</v>
      </c>
      <c r="I6793" s="646">
        <v>6.774</v>
      </c>
      <c r="J6793" s="646" t="s">
        <v>121</v>
      </c>
      <c r="K6793" s="646">
        <v>234.279</v>
      </c>
      <c r="L6793" s="646">
        <v>241.053</v>
      </c>
      <c r="M6793" s="646" t="s">
        <v>121</v>
      </c>
      <c r="N6793" s="657" t="s">
        <v>121</v>
      </c>
      <c r="O6793" s="646" t="s">
        <v>835</v>
      </c>
    </row>
    <row r="6794" spans="1:15">
      <c r="A6794" s="647">
        <v>6793</v>
      </c>
      <c r="B6794" s="647">
        <v>177200</v>
      </c>
      <c r="C6794" s="646" t="s">
        <v>208</v>
      </c>
      <c r="D6794" s="646">
        <v>395</v>
      </c>
      <c r="F6794" s="654" t="str">
        <f>IF(M6794="R",VLOOKUP(D6794,'Routes and Directions'!$A$2:$D$283,3,FALSE),VLOOKUP(D6794,'Routes and Directions'!$A$2:$D$283,4,FALSE))</f>
        <v>SB</v>
      </c>
      <c r="H6794" s="646">
        <v>6.92</v>
      </c>
      <c r="I6794" s="646">
        <v>9.5060000000000002</v>
      </c>
      <c r="K6794" s="646">
        <v>241.053</v>
      </c>
      <c r="L6794" s="646">
        <v>243.63900000000001</v>
      </c>
      <c r="M6794" s="646" t="s">
        <v>121</v>
      </c>
      <c r="N6794" s="657" t="s">
        <v>123</v>
      </c>
      <c r="O6794" s="646" t="s">
        <v>835</v>
      </c>
    </row>
    <row r="6795" spans="1:15">
      <c r="A6795" s="647">
        <v>6794</v>
      </c>
      <c r="B6795" s="647">
        <v>178700</v>
      </c>
      <c r="C6795" s="646" t="s">
        <v>208</v>
      </c>
      <c r="D6795" s="646">
        <v>395</v>
      </c>
      <c r="F6795" s="654" t="str">
        <f>IF(M6795="R",VLOOKUP(D6795,'Routes and Directions'!$A$2:$D$283,3,FALSE),VLOOKUP(D6795,'Routes and Directions'!$A$2:$D$283,4,FALSE))</f>
        <v>SB</v>
      </c>
      <c r="G6795" s="646" t="s">
        <v>122</v>
      </c>
      <c r="H6795" s="646">
        <v>9.5060000000000002</v>
      </c>
      <c r="I6795" s="646">
        <v>9.7430000000000003</v>
      </c>
      <c r="K6795" s="646">
        <v>243.63900000000001</v>
      </c>
      <c r="L6795" s="646">
        <v>243.876</v>
      </c>
      <c r="M6795" s="646" t="s">
        <v>121</v>
      </c>
      <c r="N6795" s="657" t="s">
        <v>123</v>
      </c>
      <c r="O6795" s="646" t="s">
        <v>835</v>
      </c>
    </row>
    <row r="6796" spans="1:15">
      <c r="A6796" s="647">
        <v>6795</v>
      </c>
      <c r="B6796" s="647">
        <v>179000</v>
      </c>
      <c r="C6796" s="646" t="s">
        <v>208</v>
      </c>
      <c r="D6796" s="646">
        <v>395</v>
      </c>
      <c r="F6796" s="654" t="str">
        <f>IF(M6796="R",VLOOKUP(D6796,'Routes and Directions'!$A$2:$D$283,3,FALSE),VLOOKUP(D6796,'Routes and Directions'!$A$2:$D$283,4,FALSE))</f>
        <v>SB</v>
      </c>
      <c r="G6796" s="646" t="s">
        <v>118</v>
      </c>
      <c r="H6796" s="646">
        <v>9.7430000000000003</v>
      </c>
      <c r="I6796" s="646">
        <v>18.745999999999999</v>
      </c>
      <c r="K6796" s="646">
        <v>243.876</v>
      </c>
      <c r="L6796" s="646">
        <v>252.87899999999999</v>
      </c>
      <c r="M6796" s="646" t="s">
        <v>121</v>
      </c>
      <c r="N6796" s="657" t="s">
        <v>123</v>
      </c>
      <c r="O6796" s="646" t="s">
        <v>835</v>
      </c>
    </row>
    <row r="6797" spans="1:15">
      <c r="A6797" s="647">
        <v>6796</v>
      </c>
      <c r="B6797" s="647">
        <v>185600</v>
      </c>
      <c r="C6797" s="646" t="s">
        <v>208</v>
      </c>
      <c r="D6797" s="646">
        <v>395</v>
      </c>
      <c r="F6797" s="654" t="str">
        <f>IF(M6797="R",VLOOKUP(D6797,'Routes and Directions'!$A$2:$D$283,3,FALSE),VLOOKUP(D6797,'Routes and Directions'!$A$2:$D$283,4,FALSE))</f>
        <v>SB</v>
      </c>
      <c r="H6797" s="646">
        <v>19.337</v>
      </c>
      <c r="I6797" s="646">
        <v>23.919</v>
      </c>
      <c r="K6797" s="646">
        <v>252.87899999999999</v>
      </c>
      <c r="L6797" s="646">
        <v>257.46100000000001</v>
      </c>
      <c r="M6797" s="646" t="s">
        <v>121</v>
      </c>
      <c r="N6797" s="657" t="s">
        <v>123</v>
      </c>
      <c r="O6797" s="646" t="s">
        <v>835</v>
      </c>
    </row>
    <row r="6798" spans="1:15">
      <c r="A6798" s="647">
        <v>6797</v>
      </c>
      <c r="B6798" s="647">
        <v>188900</v>
      </c>
      <c r="C6798" s="646" t="s">
        <v>208</v>
      </c>
      <c r="D6798" s="646">
        <v>395</v>
      </c>
      <c r="F6798" s="654" t="str">
        <f>IF(M6798="R",VLOOKUP(D6798,'Routes and Directions'!$A$2:$D$283,3,FALSE),VLOOKUP(D6798,'Routes and Directions'!$A$2:$D$283,4,FALSE))</f>
        <v>SB</v>
      </c>
      <c r="G6798" s="646" t="s">
        <v>118</v>
      </c>
      <c r="H6798" s="646">
        <v>23.919</v>
      </c>
      <c r="I6798" s="646">
        <v>27.277999999999999</v>
      </c>
      <c r="K6798" s="646">
        <v>257.46100000000001</v>
      </c>
      <c r="L6798" s="646">
        <v>260.82</v>
      </c>
      <c r="M6798" s="646" t="s">
        <v>121</v>
      </c>
      <c r="N6798" s="657" t="s">
        <v>123</v>
      </c>
      <c r="O6798" s="646" t="s">
        <v>835</v>
      </c>
    </row>
    <row r="6799" spans="1:15">
      <c r="A6799" s="647">
        <v>6798</v>
      </c>
      <c r="B6799" s="647">
        <v>194000</v>
      </c>
      <c r="C6799" s="646" t="s">
        <v>208</v>
      </c>
      <c r="D6799" s="646">
        <v>395</v>
      </c>
      <c r="F6799" s="654" t="str">
        <f>IF(M6799="R",VLOOKUP(D6799,'Routes and Directions'!$A$2:$D$283,3,FALSE),VLOOKUP(D6799,'Routes and Directions'!$A$2:$D$283,4,FALSE))</f>
        <v>SB</v>
      </c>
      <c r="H6799" s="646">
        <v>26.965</v>
      </c>
      <c r="I6799" s="646">
        <v>38.4</v>
      </c>
      <c r="K6799" s="646">
        <v>260.82</v>
      </c>
      <c r="L6799" s="646">
        <v>272.255</v>
      </c>
      <c r="M6799" s="646" t="s">
        <v>121</v>
      </c>
      <c r="N6799" s="657" t="s">
        <v>123</v>
      </c>
      <c r="O6799" s="646" t="s">
        <v>835</v>
      </c>
    </row>
    <row r="6800" spans="1:15">
      <c r="A6800" s="647">
        <v>6799</v>
      </c>
      <c r="B6800" s="647">
        <v>200240</v>
      </c>
      <c r="C6800" s="646" t="s">
        <v>208</v>
      </c>
      <c r="D6800" s="646">
        <v>395</v>
      </c>
      <c r="F6800" s="654" t="str">
        <f>IF(M6800="R",VLOOKUP(D6800,'Routes and Directions'!$A$2:$D$283,3,FALSE),VLOOKUP(D6800,'Routes and Directions'!$A$2:$D$283,4,FALSE))</f>
        <v>SB</v>
      </c>
      <c r="G6800" s="646" t="s">
        <v>118</v>
      </c>
      <c r="H6800" s="646">
        <v>38.700000000000003</v>
      </c>
      <c r="I6800" s="646">
        <v>40</v>
      </c>
      <c r="K6800" s="646">
        <v>272.255</v>
      </c>
      <c r="L6800" s="646">
        <v>273.55500000000001</v>
      </c>
      <c r="M6800" s="646" t="s">
        <v>121</v>
      </c>
      <c r="N6800" s="657" t="s">
        <v>123</v>
      </c>
      <c r="O6800" s="646" t="s">
        <v>835</v>
      </c>
    </row>
    <row r="6801" spans="1:15">
      <c r="A6801" s="647">
        <v>6800</v>
      </c>
      <c r="B6801" s="647">
        <v>200520</v>
      </c>
      <c r="C6801" s="646" t="s">
        <v>208</v>
      </c>
      <c r="D6801" s="646">
        <v>395</v>
      </c>
      <c r="F6801" s="654" t="str">
        <f>IF(M6801="R",VLOOKUP(D6801,'Routes and Directions'!$A$2:$D$283,3,FALSE),VLOOKUP(D6801,'Routes and Directions'!$A$2:$D$283,4,FALSE))</f>
        <v>SB</v>
      </c>
      <c r="H6801" s="646">
        <v>40</v>
      </c>
      <c r="I6801" s="646">
        <v>40.502000000000002</v>
      </c>
      <c r="K6801" s="646">
        <v>273.55500000000001</v>
      </c>
      <c r="L6801" s="646">
        <v>274.05700000000002</v>
      </c>
      <c r="M6801" s="646" t="s">
        <v>121</v>
      </c>
      <c r="N6801" s="657" t="s">
        <v>123</v>
      </c>
      <c r="O6801" s="646" t="s">
        <v>835</v>
      </c>
    </row>
    <row r="6802" spans="1:15">
      <c r="A6802" s="647">
        <v>6801</v>
      </c>
      <c r="B6802" s="647">
        <v>200520</v>
      </c>
      <c r="C6802" s="646" t="s">
        <v>208</v>
      </c>
      <c r="D6802" s="646">
        <v>395</v>
      </c>
      <c r="F6802" s="654" t="str">
        <f>IF(M6802="R",VLOOKUP(D6802,'Routes and Directions'!$A$2:$D$283,3,FALSE),VLOOKUP(D6802,'Routes and Directions'!$A$2:$D$283,4,FALSE))</f>
        <v>SB</v>
      </c>
      <c r="H6802" s="646">
        <v>40.502000000000002</v>
      </c>
      <c r="I6802" s="646">
        <v>40.658000000000001</v>
      </c>
      <c r="K6802" s="646">
        <v>274.05700000000002</v>
      </c>
      <c r="L6802" s="646">
        <v>274.21300000000002</v>
      </c>
      <c r="M6802" s="646" t="s">
        <v>121</v>
      </c>
      <c r="N6802" s="657" t="s">
        <v>115</v>
      </c>
      <c r="O6802" s="646" t="s">
        <v>835</v>
      </c>
    </row>
    <row r="6803" spans="1:15">
      <c r="A6803" s="647">
        <v>6802</v>
      </c>
      <c r="B6803" s="647">
        <v>205500</v>
      </c>
      <c r="C6803" s="646" t="s">
        <v>208</v>
      </c>
      <c r="D6803" s="646">
        <v>395</v>
      </c>
      <c r="F6803" s="654" t="str">
        <f>IF(M6803="R",VLOOKUP(D6803,'Routes and Directions'!$A$2:$D$283,3,FALSE),VLOOKUP(D6803,'Routes and Directions'!$A$2:$D$283,4,FALSE))</f>
        <v>SB</v>
      </c>
      <c r="G6803" s="646" t="s">
        <v>118</v>
      </c>
      <c r="H6803" s="646">
        <v>40.658000000000001</v>
      </c>
      <c r="I6803" s="646">
        <v>44.874000000000002</v>
      </c>
      <c r="J6803" s="646" t="s">
        <v>121</v>
      </c>
      <c r="K6803" s="646">
        <v>274.21300000000002</v>
      </c>
      <c r="L6803" s="646">
        <v>278.42899999999997</v>
      </c>
      <c r="M6803" s="646" t="s">
        <v>121</v>
      </c>
      <c r="N6803" s="657" t="s">
        <v>121</v>
      </c>
      <c r="O6803" s="646" t="s">
        <v>835</v>
      </c>
    </row>
    <row r="6804" spans="1:15">
      <c r="A6804" s="647">
        <v>6803</v>
      </c>
      <c r="B6804" s="647">
        <v>206000</v>
      </c>
      <c r="C6804" s="646" t="s">
        <v>208</v>
      </c>
      <c r="D6804" s="646">
        <v>395</v>
      </c>
      <c r="F6804" s="654" t="str">
        <f>IF(M6804="R",VLOOKUP(D6804,'Routes and Directions'!$A$2:$D$283,3,FALSE),VLOOKUP(D6804,'Routes and Directions'!$A$2:$D$283,4,FALSE))</f>
        <v>SB</v>
      </c>
      <c r="H6804" s="646">
        <v>44.886000000000003</v>
      </c>
      <c r="I6804" s="646">
        <v>44.920999999999999</v>
      </c>
      <c r="K6804" s="646">
        <v>278.42899999999997</v>
      </c>
      <c r="L6804" s="646">
        <v>278.464</v>
      </c>
      <c r="M6804" s="646" t="s">
        <v>121</v>
      </c>
      <c r="N6804" s="657" t="s">
        <v>123</v>
      </c>
      <c r="O6804" s="646" t="s">
        <v>835</v>
      </c>
    </row>
    <row r="6805" spans="1:15">
      <c r="A6805" s="647">
        <v>6804</v>
      </c>
      <c r="B6805" s="647">
        <v>206000</v>
      </c>
      <c r="C6805" s="646" t="s">
        <v>208</v>
      </c>
      <c r="D6805" s="646">
        <v>395</v>
      </c>
      <c r="F6805" s="654" t="str">
        <f>IF(M6805="R",VLOOKUP(D6805,'Routes and Directions'!$A$2:$D$283,3,FALSE),VLOOKUP(D6805,'Routes and Directions'!$A$2:$D$283,4,FALSE))</f>
        <v>SB</v>
      </c>
      <c r="H6805" s="646">
        <v>44.920999999999999</v>
      </c>
      <c r="I6805" s="646">
        <v>51.256999999999998</v>
      </c>
      <c r="K6805" s="646">
        <v>278.464</v>
      </c>
      <c r="L6805" s="646">
        <v>284.8</v>
      </c>
      <c r="M6805" s="646" t="s">
        <v>121</v>
      </c>
      <c r="N6805" s="657" t="s">
        <v>115</v>
      </c>
      <c r="O6805" s="646" t="s">
        <v>835</v>
      </c>
    </row>
    <row r="6806" spans="1:15">
      <c r="A6806" s="647">
        <v>6805</v>
      </c>
      <c r="B6806" s="647">
        <v>206000</v>
      </c>
      <c r="C6806" s="646" t="s">
        <v>208</v>
      </c>
      <c r="D6806" s="646">
        <v>395</v>
      </c>
      <c r="F6806" s="654" t="str">
        <f>IF(M6806="R",VLOOKUP(D6806,'Routes and Directions'!$A$2:$D$283,3,FALSE),VLOOKUP(D6806,'Routes and Directions'!$A$2:$D$283,4,FALSE))</f>
        <v>SB</v>
      </c>
      <c r="H6806" s="646">
        <v>51.256999999999998</v>
      </c>
      <c r="I6806" s="646">
        <v>52.45</v>
      </c>
      <c r="K6806" s="646">
        <v>284.8</v>
      </c>
      <c r="L6806" s="646">
        <v>285.99299999999999</v>
      </c>
      <c r="M6806" s="646" t="s">
        <v>121</v>
      </c>
      <c r="N6806" s="657" t="s">
        <v>123</v>
      </c>
      <c r="O6806" s="646" t="s">
        <v>835</v>
      </c>
    </row>
    <row r="6807" spans="1:15">
      <c r="A6807" s="647">
        <v>6806</v>
      </c>
      <c r="B6807" s="647">
        <v>206000</v>
      </c>
      <c r="C6807" s="646" t="s">
        <v>208</v>
      </c>
      <c r="D6807" s="646">
        <v>395</v>
      </c>
      <c r="F6807" s="654" t="str">
        <f>IF(M6807="R",VLOOKUP(D6807,'Routes and Directions'!$A$2:$D$283,3,FALSE),VLOOKUP(D6807,'Routes and Directions'!$A$2:$D$283,4,FALSE))</f>
        <v>SB</v>
      </c>
      <c r="H6807" s="646">
        <v>52.45</v>
      </c>
      <c r="I6807" s="646">
        <v>53.762999999999998</v>
      </c>
      <c r="K6807" s="646">
        <v>285.99299999999999</v>
      </c>
      <c r="L6807" s="646">
        <v>287.30599999999998</v>
      </c>
      <c r="M6807" s="646" t="s">
        <v>121</v>
      </c>
      <c r="N6807" s="657" t="s">
        <v>115</v>
      </c>
      <c r="O6807" s="646" t="s">
        <v>835</v>
      </c>
    </row>
    <row r="6808" spans="1:15">
      <c r="A6808" s="647">
        <v>6807</v>
      </c>
      <c r="B6808" s="647">
        <v>210800</v>
      </c>
      <c r="C6808" s="646" t="s">
        <v>208</v>
      </c>
      <c r="D6808" s="646">
        <v>395</v>
      </c>
      <c r="F6808" s="654" t="str">
        <f>IF(M6808="R",VLOOKUP(D6808,'Routes and Directions'!$A$2:$D$283,3,FALSE),VLOOKUP(D6808,'Routes and Directions'!$A$2:$D$283,4,FALSE))</f>
        <v>SB</v>
      </c>
      <c r="G6808" s="646" t="s">
        <v>118</v>
      </c>
      <c r="H6808" s="646">
        <v>53.762999999999998</v>
      </c>
      <c r="I6808" s="646">
        <v>54.18</v>
      </c>
      <c r="K6808" s="646">
        <v>287.30599999999998</v>
      </c>
      <c r="L6808" s="646">
        <v>287.72300000000001</v>
      </c>
      <c r="M6808" s="646" t="s">
        <v>121</v>
      </c>
      <c r="N6808" s="657" t="s">
        <v>115</v>
      </c>
      <c r="O6808" s="646" t="s">
        <v>835</v>
      </c>
    </row>
    <row r="6809" spans="1:15">
      <c r="A6809" s="647">
        <v>6808</v>
      </c>
      <c r="B6809" s="647">
        <v>211100</v>
      </c>
      <c r="C6809" s="646" t="s">
        <v>208</v>
      </c>
      <c r="D6809" s="646">
        <v>395</v>
      </c>
      <c r="F6809" s="654" t="str">
        <f>IF(M6809="R",VLOOKUP(D6809,'Routes and Directions'!$A$2:$D$283,3,FALSE),VLOOKUP(D6809,'Routes and Directions'!$A$2:$D$283,4,FALSE))</f>
        <v>SB</v>
      </c>
      <c r="H6809" s="646">
        <v>54.179000000000002</v>
      </c>
      <c r="I6809" s="646">
        <v>55.591999999999999</v>
      </c>
      <c r="K6809" s="646">
        <v>287.72300000000001</v>
      </c>
      <c r="L6809" s="646">
        <v>289.13600000000002</v>
      </c>
      <c r="M6809" s="646" t="s">
        <v>121</v>
      </c>
      <c r="N6809" s="657" t="s">
        <v>115</v>
      </c>
      <c r="O6809" s="646" t="s">
        <v>835</v>
      </c>
    </row>
    <row r="6810" spans="1:15">
      <c r="A6810" s="647">
        <v>6809</v>
      </c>
      <c r="B6810" s="647">
        <v>211100</v>
      </c>
      <c r="C6810" s="646" t="s">
        <v>208</v>
      </c>
      <c r="D6810" s="646">
        <v>395</v>
      </c>
      <c r="F6810" s="654" t="str">
        <f>IF(M6810="R",VLOOKUP(D6810,'Routes and Directions'!$A$2:$D$283,3,FALSE),VLOOKUP(D6810,'Routes and Directions'!$A$2:$D$283,4,FALSE))</f>
        <v>SB</v>
      </c>
      <c r="H6810" s="646">
        <v>55.591999999999999</v>
      </c>
      <c r="I6810" s="646">
        <v>58.048000000000002</v>
      </c>
      <c r="K6810" s="646">
        <v>289.13600000000002</v>
      </c>
      <c r="L6810" s="646">
        <v>291.59199999999998</v>
      </c>
      <c r="M6810" s="646" t="s">
        <v>121</v>
      </c>
      <c r="N6810" s="657" t="s">
        <v>123</v>
      </c>
      <c r="O6810" s="646" t="s">
        <v>835</v>
      </c>
    </row>
    <row r="6811" spans="1:15">
      <c r="A6811" s="647">
        <v>6810</v>
      </c>
      <c r="B6811" s="647">
        <v>211100</v>
      </c>
      <c r="C6811" s="646" t="s">
        <v>208</v>
      </c>
      <c r="D6811" s="646">
        <v>395</v>
      </c>
      <c r="F6811" s="654" t="str">
        <f>IF(M6811="R",VLOOKUP(D6811,'Routes and Directions'!$A$2:$D$283,3,FALSE),VLOOKUP(D6811,'Routes and Directions'!$A$2:$D$283,4,FALSE))</f>
        <v>SB</v>
      </c>
      <c r="H6811" s="646">
        <v>58.048000000000002</v>
      </c>
      <c r="I6811" s="646">
        <v>59.904000000000003</v>
      </c>
      <c r="K6811" s="646">
        <v>291.59199999999998</v>
      </c>
      <c r="L6811" s="646">
        <v>293.44799999999998</v>
      </c>
      <c r="M6811" s="646" t="s">
        <v>121</v>
      </c>
      <c r="N6811" s="657" t="s">
        <v>115</v>
      </c>
      <c r="O6811" s="646" t="s">
        <v>835</v>
      </c>
    </row>
    <row r="6812" spans="1:15">
      <c r="A6812" s="647">
        <v>6811</v>
      </c>
      <c r="B6812" s="647">
        <v>211100</v>
      </c>
      <c r="C6812" s="646" t="s">
        <v>208</v>
      </c>
      <c r="D6812" s="646">
        <v>395</v>
      </c>
      <c r="F6812" s="654" t="str">
        <f>IF(M6812="R",VLOOKUP(D6812,'Routes and Directions'!$A$2:$D$283,3,FALSE),VLOOKUP(D6812,'Routes and Directions'!$A$2:$D$283,4,FALSE))</f>
        <v>SB</v>
      </c>
      <c r="H6812" s="646">
        <v>59.904000000000003</v>
      </c>
      <c r="I6812" s="646">
        <v>63.942999999999998</v>
      </c>
      <c r="K6812" s="646">
        <v>293.44799999999998</v>
      </c>
      <c r="L6812" s="646">
        <v>297.48700000000002</v>
      </c>
      <c r="M6812" s="646" t="s">
        <v>121</v>
      </c>
      <c r="N6812" s="657" t="s">
        <v>123</v>
      </c>
      <c r="O6812" s="646" t="s">
        <v>835</v>
      </c>
    </row>
    <row r="6813" spans="1:15">
      <c r="A6813" s="647">
        <v>6812</v>
      </c>
      <c r="B6813" s="647">
        <v>211100</v>
      </c>
      <c r="C6813" s="646" t="s">
        <v>208</v>
      </c>
      <c r="D6813" s="646">
        <v>395</v>
      </c>
      <c r="F6813" s="654" t="str">
        <f>IF(M6813="R",VLOOKUP(D6813,'Routes and Directions'!$A$2:$D$283,3,FALSE),VLOOKUP(D6813,'Routes and Directions'!$A$2:$D$283,4,FALSE))</f>
        <v>SB</v>
      </c>
      <c r="H6813" s="646">
        <v>63.942999999999998</v>
      </c>
      <c r="I6813" s="646">
        <v>65.028999999999996</v>
      </c>
      <c r="K6813" s="646">
        <v>297.48700000000002</v>
      </c>
      <c r="L6813" s="646">
        <v>298.57299999999998</v>
      </c>
      <c r="M6813" s="646" t="s">
        <v>121</v>
      </c>
      <c r="N6813" s="657" t="s">
        <v>115</v>
      </c>
      <c r="O6813" s="646" t="s">
        <v>835</v>
      </c>
    </row>
    <row r="6814" spans="1:15">
      <c r="A6814" s="647">
        <v>6813</v>
      </c>
      <c r="B6814" s="647">
        <v>211100</v>
      </c>
      <c r="C6814" s="646" t="s">
        <v>208</v>
      </c>
      <c r="D6814" s="646">
        <v>395</v>
      </c>
      <c r="F6814" s="654" t="str">
        <f>IF(M6814="R",VLOOKUP(D6814,'Routes and Directions'!$A$2:$D$283,3,FALSE),VLOOKUP(D6814,'Routes and Directions'!$A$2:$D$283,4,FALSE))</f>
        <v>SB</v>
      </c>
      <c r="H6814" s="646">
        <v>65.028999999999996</v>
      </c>
      <c r="I6814" s="646">
        <v>66.128</v>
      </c>
      <c r="K6814" s="646">
        <v>298.57299999999998</v>
      </c>
      <c r="L6814" s="646">
        <v>299.67200000000003</v>
      </c>
      <c r="M6814" s="646" t="s">
        <v>121</v>
      </c>
      <c r="N6814" s="657" t="s">
        <v>123</v>
      </c>
      <c r="O6814" s="646" t="s">
        <v>835</v>
      </c>
    </row>
    <row r="6815" spans="1:15">
      <c r="A6815" s="647">
        <v>6814</v>
      </c>
      <c r="B6815" s="647">
        <v>218000</v>
      </c>
      <c r="C6815" s="646" t="s">
        <v>208</v>
      </c>
      <c r="D6815" s="646">
        <v>395</v>
      </c>
      <c r="F6815" s="654" t="str">
        <f>IF(M6815="R",VLOOKUP(D6815,'Routes and Directions'!$A$2:$D$283,3,FALSE),VLOOKUP(D6815,'Routes and Directions'!$A$2:$D$283,4,FALSE))</f>
        <v>SB</v>
      </c>
      <c r="G6815" s="646" t="s">
        <v>118</v>
      </c>
      <c r="H6815" s="646">
        <v>66.128</v>
      </c>
      <c r="I6815" s="646">
        <v>67.206999999999994</v>
      </c>
      <c r="K6815" s="646">
        <v>299.67200000000003</v>
      </c>
      <c r="L6815" s="646">
        <v>300.75099999999998</v>
      </c>
      <c r="M6815" s="646" t="s">
        <v>121</v>
      </c>
      <c r="N6815" s="657" t="s">
        <v>115</v>
      </c>
      <c r="O6815" s="646" t="s">
        <v>835</v>
      </c>
    </row>
    <row r="6816" spans="1:15">
      <c r="A6816" s="647">
        <v>6815</v>
      </c>
      <c r="B6816" s="647">
        <v>218600</v>
      </c>
      <c r="C6816" s="646" t="s">
        <v>208</v>
      </c>
      <c r="D6816" s="646">
        <v>395</v>
      </c>
      <c r="F6816" s="654" t="str">
        <f>IF(M6816="R",VLOOKUP(D6816,'Routes and Directions'!$A$2:$D$283,3,FALSE),VLOOKUP(D6816,'Routes and Directions'!$A$2:$D$283,4,FALSE))</f>
        <v>SB</v>
      </c>
      <c r="H6816" s="646">
        <v>67.239999999999995</v>
      </c>
      <c r="I6816" s="646">
        <v>68.054000000000002</v>
      </c>
      <c r="K6816" s="646">
        <v>300.75099999999998</v>
      </c>
      <c r="L6816" s="646">
        <v>301.565</v>
      </c>
      <c r="M6816" s="646" t="s">
        <v>121</v>
      </c>
      <c r="N6816" s="657" t="s">
        <v>115</v>
      </c>
      <c r="O6816" s="646" t="s">
        <v>835</v>
      </c>
    </row>
    <row r="6817" spans="1:15">
      <c r="A6817" s="647">
        <v>6816</v>
      </c>
      <c r="B6817" s="647">
        <v>218600</v>
      </c>
      <c r="C6817" s="646" t="s">
        <v>208</v>
      </c>
      <c r="D6817" s="646">
        <v>395</v>
      </c>
      <c r="F6817" s="654" t="str">
        <f>IF(M6817="R",VLOOKUP(D6817,'Routes and Directions'!$A$2:$D$283,3,FALSE),VLOOKUP(D6817,'Routes and Directions'!$A$2:$D$283,4,FALSE))</f>
        <v>SB</v>
      </c>
      <c r="H6817" s="646">
        <v>68.054000000000002</v>
      </c>
      <c r="I6817" s="646">
        <v>68.72</v>
      </c>
      <c r="K6817" s="646">
        <v>301.565</v>
      </c>
      <c r="L6817" s="646">
        <v>302.23099999999999</v>
      </c>
      <c r="M6817" s="646" t="s">
        <v>121</v>
      </c>
      <c r="N6817" s="657" t="s">
        <v>123</v>
      </c>
      <c r="O6817" s="646" t="s">
        <v>835</v>
      </c>
    </row>
    <row r="6818" spans="1:15">
      <c r="A6818" s="647">
        <v>6817</v>
      </c>
      <c r="B6818" s="647">
        <v>218600</v>
      </c>
      <c r="C6818" s="646" t="s">
        <v>208</v>
      </c>
      <c r="D6818" s="646">
        <v>395</v>
      </c>
      <c r="F6818" s="654" t="str">
        <f>IF(M6818="R",VLOOKUP(D6818,'Routes and Directions'!$A$2:$D$283,3,FALSE),VLOOKUP(D6818,'Routes and Directions'!$A$2:$D$283,4,FALSE))</f>
        <v>SB</v>
      </c>
      <c r="H6818" s="646">
        <v>68.72</v>
      </c>
      <c r="I6818" s="646">
        <v>85.771000000000001</v>
      </c>
      <c r="K6818" s="646">
        <v>302.23099999999999</v>
      </c>
      <c r="L6818" s="646">
        <v>319.28199999999998</v>
      </c>
      <c r="M6818" s="646" t="s">
        <v>121</v>
      </c>
      <c r="N6818" s="657" t="s">
        <v>115</v>
      </c>
      <c r="O6818" s="646" t="s">
        <v>835</v>
      </c>
    </row>
    <row r="6819" spans="1:15">
      <c r="A6819" s="647">
        <v>6818</v>
      </c>
      <c r="B6819" s="647">
        <v>233600</v>
      </c>
      <c r="C6819" s="646" t="s">
        <v>208</v>
      </c>
      <c r="D6819" s="646">
        <v>395</v>
      </c>
      <c r="F6819" s="654" t="str">
        <f>IF(M6819="R",VLOOKUP(D6819,'Routes and Directions'!$A$2:$D$283,3,FALSE),VLOOKUP(D6819,'Routes and Directions'!$A$2:$D$283,4,FALSE))</f>
        <v>SB</v>
      </c>
      <c r="G6819" s="646" t="s">
        <v>118</v>
      </c>
      <c r="H6819" s="646">
        <v>85.771000000000001</v>
      </c>
      <c r="I6819" s="646">
        <v>86.16</v>
      </c>
      <c r="K6819" s="646">
        <v>319.28199999999998</v>
      </c>
      <c r="L6819" s="646">
        <v>319.67099999999999</v>
      </c>
      <c r="M6819" s="646" t="s">
        <v>121</v>
      </c>
      <c r="N6819" s="657" t="s">
        <v>115</v>
      </c>
      <c r="O6819" s="646" t="s">
        <v>835</v>
      </c>
    </row>
    <row r="6820" spans="1:15">
      <c r="A6820" s="647">
        <v>6819</v>
      </c>
      <c r="B6820" s="647">
        <v>233900</v>
      </c>
      <c r="C6820" s="646" t="s">
        <v>208</v>
      </c>
      <c r="D6820" s="646">
        <v>395</v>
      </c>
      <c r="F6820" s="654" t="str">
        <f>IF(M6820="R",VLOOKUP(D6820,'Routes and Directions'!$A$2:$D$283,3,FALSE),VLOOKUP(D6820,'Routes and Directions'!$A$2:$D$283,4,FALSE))</f>
        <v>SB</v>
      </c>
      <c r="H6820" s="646">
        <v>86.156999999999996</v>
      </c>
      <c r="I6820" s="646">
        <v>86.69</v>
      </c>
      <c r="K6820" s="646">
        <v>319.67099999999999</v>
      </c>
      <c r="L6820" s="646">
        <v>320.20400000000001</v>
      </c>
      <c r="M6820" s="646" t="s">
        <v>121</v>
      </c>
      <c r="N6820" s="657" t="s">
        <v>115</v>
      </c>
      <c r="O6820" s="646" t="s">
        <v>835</v>
      </c>
    </row>
    <row r="6821" spans="1:15">
      <c r="A6821" s="647">
        <v>6820</v>
      </c>
      <c r="B6821" s="647">
        <v>233900</v>
      </c>
      <c r="C6821" s="646" t="s">
        <v>208</v>
      </c>
      <c r="D6821" s="646">
        <v>395</v>
      </c>
      <c r="F6821" s="654" t="str">
        <f>IF(M6821="R",VLOOKUP(D6821,'Routes and Directions'!$A$2:$D$283,3,FALSE),VLOOKUP(D6821,'Routes and Directions'!$A$2:$D$283,4,FALSE))</f>
        <v>SB</v>
      </c>
      <c r="H6821" s="646">
        <v>86.69</v>
      </c>
      <c r="I6821" s="646">
        <v>88.38</v>
      </c>
      <c r="K6821" s="646">
        <v>320.20400000000001</v>
      </c>
      <c r="L6821" s="646">
        <v>321.89400000000001</v>
      </c>
      <c r="M6821" s="646" t="s">
        <v>121</v>
      </c>
      <c r="N6821" s="657" t="s">
        <v>123</v>
      </c>
      <c r="O6821" s="646" t="s">
        <v>835</v>
      </c>
    </row>
    <row r="6822" spans="1:15">
      <c r="A6822" s="647">
        <v>6821</v>
      </c>
      <c r="B6822" s="647">
        <v>233900</v>
      </c>
      <c r="C6822" s="646" t="s">
        <v>208</v>
      </c>
      <c r="D6822" s="646">
        <v>395</v>
      </c>
      <c r="F6822" s="654" t="str">
        <f>IF(M6822="R",VLOOKUP(D6822,'Routes and Directions'!$A$2:$D$283,3,FALSE),VLOOKUP(D6822,'Routes and Directions'!$A$2:$D$283,4,FALSE))</f>
        <v>SB</v>
      </c>
      <c r="H6822" s="646">
        <v>88.38</v>
      </c>
      <c r="I6822" s="646">
        <v>106.34099999999999</v>
      </c>
      <c r="K6822" s="646">
        <v>321.89400000000001</v>
      </c>
      <c r="L6822" s="646">
        <v>339.85500000000002</v>
      </c>
      <c r="M6822" s="646" t="s">
        <v>121</v>
      </c>
      <c r="N6822" s="657" t="s">
        <v>115</v>
      </c>
      <c r="O6822" s="646" t="s">
        <v>835</v>
      </c>
    </row>
    <row r="6823" spans="1:15">
      <c r="A6823" s="647">
        <v>6822</v>
      </c>
      <c r="B6823" s="647">
        <v>233900</v>
      </c>
      <c r="C6823" s="646" t="s">
        <v>208</v>
      </c>
      <c r="D6823" s="646">
        <v>395</v>
      </c>
      <c r="F6823" s="654" t="str">
        <f>IF(M6823="R",VLOOKUP(D6823,'Routes and Directions'!$A$2:$D$283,3,FALSE),VLOOKUP(D6823,'Routes and Directions'!$A$2:$D$283,4,FALSE))</f>
        <v>SB</v>
      </c>
      <c r="H6823" s="646">
        <v>106.34099999999999</v>
      </c>
      <c r="I6823" s="646">
        <v>107.887</v>
      </c>
      <c r="K6823" s="646">
        <v>339.85500000000002</v>
      </c>
      <c r="L6823" s="646">
        <v>341.40100000000001</v>
      </c>
      <c r="M6823" s="646" t="s">
        <v>121</v>
      </c>
      <c r="N6823" s="657" t="s">
        <v>123</v>
      </c>
      <c r="O6823" s="646" t="s">
        <v>835</v>
      </c>
    </row>
    <row r="6824" spans="1:15">
      <c r="A6824" s="647">
        <v>6823</v>
      </c>
      <c r="B6824" s="647">
        <v>233900</v>
      </c>
      <c r="C6824" s="646" t="s">
        <v>208</v>
      </c>
      <c r="D6824" s="646">
        <v>395</v>
      </c>
      <c r="F6824" s="654" t="str">
        <f>IF(M6824="R",VLOOKUP(D6824,'Routes and Directions'!$A$2:$D$283,3,FALSE),VLOOKUP(D6824,'Routes and Directions'!$A$2:$D$283,4,FALSE))</f>
        <v>SB</v>
      </c>
      <c r="H6824" s="646">
        <v>107.887</v>
      </c>
      <c r="I6824" s="646">
        <v>112.24299999999999</v>
      </c>
      <c r="K6824" s="646">
        <v>341.40100000000001</v>
      </c>
      <c r="L6824" s="646">
        <v>345.75700000000001</v>
      </c>
      <c r="M6824" s="646" t="s">
        <v>121</v>
      </c>
      <c r="N6824" s="657" t="s">
        <v>115</v>
      </c>
      <c r="O6824" s="646" t="s">
        <v>835</v>
      </c>
    </row>
    <row r="6825" spans="1:15">
      <c r="A6825" s="647">
        <v>6824</v>
      </c>
      <c r="B6825" s="647">
        <v>233900</v>
      </c>
      <c r="C6825" s="646" t="s">
        <v>208</v>
      </c>
      <c r="D6825" s="646">
        <v>395</v>
      </c>
      <c r="F6825" s="654" t="str">
        <f>IF(M6825="R",VLOOKUP(D6825,'Routes and Directions'!$A$2:$D$283,3,FALSE),VLOOKUP(D6825,'Routes and Directions'!$A$2:$D$283,4,FALSE))</f>
        <v>SB</v>
      </c>
      <c r="H6825" s="646">
        <v>112.24299999999999</v>
      </c>
      <c r="I6825" s="646">
        <v>112.49299999999999</v>
      </c>
      <c r="K6825" s="646">
        <v>345.75700000000001</v>
      </c>
      <c r="L6825" s="646">
        <v>346.00700000000001</v>
      </c>
      <c r="M6825" s="646" t="s">
        <v>121</v>
      </c>
      <c r="N6825" s="657" t="s">
        <v>123</v>
      </c>
      <c r="O6825" s="646" t="s">
        <v>835</v>
      </c>
    </row>
    <row r="6826" spans="1:15">
      <c r="A6826" s="647">
        <v>6825</v>
      </c>
      <c r="B6826" s="647">
        <v>233900</v>
      </c>
      <c r="C6826" s="646" t="s">
        <v>208</v>
      </c>
      <c r="D6826" s="646">
        <v>395</v>
      </c>
      <c r="F6826" s="654" t="str">
        <f>IF(M6826="R",VLOOKUP(D6826,'Routes and Directions'!$A$2:$D$283,3,FALSE),VLOOKUP(D6826,'Routes and Directions'!$A$2:$D$283,4,FALSE))</f>
        <v>SB</v>
      </c>
      <c r="H6826" s="646">
        <v>112.49299999999999</v>
      </c>
      <c r="I6826" s="646">
        <v>113.7</v>
      </c>
      <c r="K6826" s="646">
        <v>346.00700000000001</v>
      </c>
      <c r="L6826" s="646">
        <v>347.214</v>
      </c>
      <c r="M6826" s="646" t="s">
        <v>121</v>
      </c>
      <c r="N6826" s="657" t="s">
        <v>115</v>
      </c>
      <c r="O6826" s="646" t="s">
        <v>835</v>
      </c>
    </row>
    <row r="6827" spans="1:15">
      <c r="A6827" s="647">
        <v>6826</v>
      </c>
      <c r="B6827" s="647">
        <v>247800</v>
      </c>
      <c r="C6827" s="646" t="s">
        <v>208</v>
      </c>
      <c r="D6827" s="646">
        <v>395</v>
      </c>
      <c r="F6827" s="654" t="str">
        <f>IF(M6827="R",VLOOKUP(D6827,'Routes and Directions'!$A$2:$D$283,3,FALSE),VLOOKUP(D6827,'Routes and Directions'!$A$2:$D$283,4,FALSE))</f>
        <v>SB</v>
      </c>
      <c r="G6827" s="646" t="s">
        <v>118</v>
      </c>
      <c r="H6827" s="646">
        <v>113.7</v>
      </c>
      <c r="I6827" s="646">
        <v>114.58499999999999</v>
      </c>
      <c r="K6827" s="646">
        <v>347.214</v>
      </c>
      <c r="L6827" s="646">
        <v>348.09899999999999</v>
      </c>
      <c r="M6827" s="646" t="s">
        <v>121</v>
      </c>
      <c r="N6827" s="657" t="s">
        <v>115</v>
      </c>
      <c r="O6827" s="646" t="s">
        <v>835</v>
      </c>
    </row>
    <row r="6828" spans="1:15">
      <c r="A6828" s="647">
        <v>6827</v>
      </c>
      <c r="B6828" s="647">
        <v>248280</v>
      </c>
      <c r="C6828" s="646" t="s">
        <v>208</v>
      </c>
      <c r="D6828" s="646">
        <v>395</v>
      </c>
      <c r="F6828" s="654" t="str">
        <f>IF(M6828="R",VLOOKUP(D6828,'Routes and Directions'!$A$2:$D$283,3,FALSE),VLOOKUP(D6828,'Routes and Directions'!$A$2:$D$283,4,FALSE))</f>
        <v>SB</v>
      </c>
      <c r="H6828" s="646">
        <v>114.6</v>
      </c>
      <c r="I6828" s="646">
        <v>120.49</v>
      </c>
      <c r="K6828" s="646">
        <v>348.09899999999999</v>
      </c>
      <c r="L6828" s="646">
        <v>353.98899999999998</v>
      </c>
      <c r="M6828" s="646" t="s">
        <v>121</v>
      </c>
      <c r="N6828" s="657" t="s">
        <v>115</v>
      </c>
      <c r="O6828" s="646" t="s">
        <v>835</v>
      </c>
    </row>
    <row r="6829" spans="1:15">
      <c r="A6829" s="647">
        <v>6828</v>
      </c>
      <c r="B6829" s="647">
        <v>252500</v>
      </c>
      <c r="C6829" s="646" t="s">
        <v>179</v>
      </c>
      <c r="D6829" s="646">
        <v>395</v>
      </c>
      <c r="F6829" s="654" t="str">
        <f>IF(M6829="R",VLOOKUP(D6829,'Routes and Directions'!$A$2:$D$283,3,FALSE),VLOOKUP(D6829,'Routes and Directions'!$A$2:$D$283,4,FALSE))</f>
        <v>SB</v>
      </c>
      <c r="G6829" s="646" t="s">
        <v>118</v>
      </c>
      <c r="H6829" s="646">
        <v>0</v>
      </c>
      <c r="I6829" s="646">
        <v>3.1240000000000001</v>
      </c>
      <c r="J6829" s="646" t="s">
        <v>121</v>
      </c>
      <c r="K6829" s="646">
        <v>353.98899999999998</v>
      </c>
      <c r="L6829" s="646">
        <v>357.113</v>
      </c>
      <c r="M6829" s="646" t="s">
        <v>121</v>
      </c>
      <c r="N6829" s="657" t="s">
        <v>121</v>
      </c>
      <c r="O6829" s="646" t="s">
        <v>835</v>
      </c>
    </row>
    <row r="6830" spans="1:15">
      <c r="A6830" s="647">
        <v>6829</v>
      </c>
      <c r="B6830" s="647">
        <v>256700</v>
      </c>
      <c r="C6830" s="646" t="s">
        <v>166</v>
      </c>
      <c r="D6830" s="646">
        <v>395</v>
      </c>
      <c r="F6830" s="654" t="str">
        <f>IF(M6830="R",VLOOKUP(D6830,'Routes and Directions'!$A$2:$D$283,3,FALSE),VLOOKUP(D6830,'Routes and Directions'!$A$2:$D$283,4,FALSE))</f>
        <v>SB</v>
      </c>
      <c r="G6830" s="646" t="s">
        <v>118</v>
      </c>
      <c r="H6830" s="646">
        <v>0</v>
      </c>
      <c r="I6830" s="646">
        <v>5.2169999999999996</v>
      </c>
      <c r="K6830" s="646">
        <v>357.113</v>
      </c>
      <c r="L6830" s="646">
        <v>362.33</v>
      </c>
      <c r="M6830" s="646" t="s">
        <v>121</v>
      </c>
      <c r="N6830" s="657" t="s">
        <v>123</v>
      </c>
      <c r="O6830" s="646" t="s">
        <v>835</v>
      </c>
    </row>
    <row r="6831" spans="1:15">
      <c r="A6831" s="647">
        <v>6830</v>
      </c>
      <c r="B6831" s="647">
        <v>263900</v>
      </c>
      <c r="C6831" s="646" t="s">
        <v>166</v>
      </c>
      <c r="D6831" s="646">
        <v>395</v>
      </c>
      <c r="F6831" s="654" t="str">
        <f>IF(M6831="R",VLOOKUP(D6831,'Routes and Directions'!$A$2:$D$283,3,FALSE),VLOOKUP(D6831,'Routes and Directions'!$A$2:$D$283,4,FALSE))</f>
        <v>SB</v>
      </c>
      <c r="G6831" s="646" t="s">
        <v>122</v>
      </c>
      <c r="H6831" s="646">
        <v>5.21</v>
      </c>
      <c r="I6831" s="646">
        <v>5.3179999999999996</v>
      </c>
      <c r="K6831" s="646">
        <v>362.33</v>
      </c>
      <c r="L6831" s="646">
        <v>362.43799999999999</v>
      </c>
      <c r="M6831" s="646" t="s">
        <v>121</v>
      </c>
      <c r="N6831" s="657" t="s">
        <v>123</v>
      </c>
      <c r="O6831" s="646" t="s">
        <v>835</v>
      </c>
    </row>
    <row r="6832" spans="1:15">
      <c r="A6832" s="647">
        <v>6831</v>
      </c>
      <c r="B6832" s="647">
        <v>263900</v>
      </c>
      <c r="C6832" s="646" t="s">
        <v>166</v>
      </c>
      <c r="D6832" s="646">
        <v>395</v>
      </c>
      <c r="F6832" s="654" t="str">
        <f>IF(M6832="R",VLOOKUP(D6832,'Routes and Directions'!$A$2:$D$283,3,FALSE),VLOOKUP(D6832,'Routes and Directions'!$A$2:$D$283,4,FALSE))</f>
        <v>SB</v>
      </c>
      <c r="G6832" s="646" t="s">
        <v>122</v>
      </c>
      <c r="H6832" s="646">
        <v>5.3179999999999996</v>
      </c>
      <c r="I6832" s="646">
        <v>5.41</v>
      </c>
      <c r="K6832" s="646">
        <v>362.43799999999999</v>
      </c>
      <c r="L6832" s="646">
        <v>362.53</v>
      </c>
      <c r="M6832" s="646" t="s">
        <v>121</v>
      </c>
      <c r="N6832" s="657" t="s">
        <v>115</v>
      </c>
      <c r="O6832" s="646" t="s">
        <v>835</v>
      </c>
    </row>
    <row r="6833" spans="1:15">
      <c r="A6833" s="647">
        <v>6832</v>
      </c>
      <c r="B6833" s="647">
        <v>266000</v>
      </c>
      <c r="C6833" s="646" t="s">
        <v>166</v>
      </c>
      <c r="D6833" s="646">
        <v>395</v>
      </c>
      <c r="F6833" s="654" t="str">
        <f>IF(M6833="R",VLOOKUP(D6833,'Routes and Directions'!$A$2:$D$283,3,FALSE),VLOOKUP(D6833,'Routes and Directions'!$A$2:$D$283,4,FALSE))</f>
        <v>SB</v>
      </c>
      <c r="H6833" s="646">
        <v>5.41</v>
      </c>
      <c r="I6833" s="646">
        <v>10.202999999999999</v>
      </c>
      <c r="K6833" s="646">
        <v>362.53</v>
      </c>
      <c r="L6833" s="646">
        <v>367.32299999999998</v>
      </c>
      <c r="M6833" s="646" t="s">
        <v>121</v>
      </c>
      <c r="N6833" s="657" t="s">
        <v>115</v>
      </c>
      <c r="O6833" s="646" t="s">
        <v>835</v>
      </c>
    </row>
    <row r="6834" spans="1:15">
      <c r="A6834" s="647">
        <v>6833</v>
      </c>
      <c r="B6834" s="647">
        <v>267800</v>
      </c>
      <c r="C6834" s="646" t="s">
        <v>166</v>
      </c>
      <c r="D6834" s="646">
        <v>395</v>
      </c>
      <c r="F6834" s="654" t="str">
        <f>IF(M6834="R",VLOOKUP(D6834,'Routes and Directions'!$A$2:$D$283,3,FALSE),VLOOKUP(D6834,'Routes and Directions'!$A$2:$D$283,4,FALSE))</f>
        <v>SB</v>
      </c>
      <c r="G6834" s="646" t="s">
        <v>118</v>
      </c>
      <c r="H6834" s="646">
        <v>10.202999999999999</v>
      </c>
      <c r="I6834" s="646">
        <v>11.538</v>
      </c>
      <c r="K6834" s="646">
        <v>367.32299999999998</v>
      </c>
      <c r="L6834" s="646">
        <v>368.65800000000002</v>
      </c>
      <c r="M6834" s="646" t="s">
        <v>121</v>
      </c>
      <c r="N6834" s="657" t="s">
        <v>115</v>
      </c>
      <c r="O6834" s="646" t="s">
        <v>835</v>
      </c>
    </row>
    <row r="6835" spans="1:15">
      <c r="A6835" s="647">
        <v>6834</v>
      </c>
      <c r="B6835" s="647">
        <v>268600</v>
      </c>
      <c r="C6835" s="646" t="s">
        <v>166</v>
      </c>
      <c r="D6835" s="646">
        <v>395</v>
      </c>
      <c r="F6835" s="654" t="str">
        <f>IF(M6835="R",VLOOKUP(D6835,'Routes and Directions'!$A$2:$D$283,3,FALSE),VLOOKUP(D6835,'Routes and Directions'!$A$2:$D$283,4,FALSE))</f>
        <v>SB</v>
      </c>
      <c r="H6835" s="646">
        <v>11.538</v>
      </c>
      <c r="I6835" s="646">
        <v>15.882</v>
      </c>
      <c r="K6835" s="646">
        <v>368.65800000000002</v>
      </c>
      <c r="L6835" s="646">
        <v>373.00200000000001</v>
      </c>
      <c r="M6835" s="646" t="s">
        <v>121</v>
      </c>
      <c r="N6835" s="657" t="s">
        <v>115</v>
      </c>
      <c r="O6835" s="646" t="s">
        <v>835</v>
      </c>
    </row>
    <row r="6836" spans="1:15">
      <c r="A6836" s="647">
        <v>6835</v>
      </c>
      <c r="B6836" s="647">
        <v>269900</v>
      </c>
      <c r="C6836" s="646" t="s">
        <v>166</v>
      </c>
      <c r="D6836" s="646">
        <v>395</v>
      </c>
      <c r="F6836" s="654" t="str">
        <f>IF(M6836="R",VLOOKUP(D6836,'Routes and Directions'!$A$2:$D$283,3,FALSE),VLOOKUP(D6836,'Routes and Directions'!$A$2:$D$283,4,FALSE))</f>
        <v>SB</v>
      </c>
      <c r="G6836" s="646" t="s">
        <v>118</v>
      </c>
      <c r="H6836" s="646">
        <v>15.882</v>
      </c>
      <c r="I6836" s="646">
        <v>24.837</v>
      </c>
      <c r="K6836" s="646">
        <v>373.00200000000001</v>
      </c>
      <c r="L6836" s="646">
        <v>381.95699999999999</v>
      </c>
      <c r="M6836" s="646" t="s">
        <v>121</v>
      </c>
      <c r="N6836" s="657" t="s">
        <v>115</v>
      </c>
      <c r="O6836" s="646" t="s">
        <v>835</v>
      </c>
    </row>
    <row r="6837" spans="1:15">
      <c r="A6837" s="647">
        <v>6836</v>
      </c>
      <c r="B6837" s="647">
        <v>275600</v>
      </c>
      <c r="C6837" s="646" t="s">
        <v>166</v>
      </c>
      <c r="D6837" s="646">
        <v>395</v>
      </c>
      <c r="F6837" s="654" t="str">
        <f>IF(M6837="R",VLOOKUP(D6837,'Routes and Directions'!$A$2:$D$283,3,FALSE),VLOOKUP(D6837,'Routes and Directions'!$A$2:$D$283,4,FALSE))</f>
        <v>SB</v>
      </c>
      <c r="H6837" s="646">
        <v>24.826000000000001</v>
      </c>
      <c r="I6837" s="646">
        <v>56.143000000000001</v>
      </c>
      <c r="K6837" s="646">
        <v>381.95699999999999</v>
      </c>
      <c r="L6837" s="646">
        <v>413.274</v>
      </c>
      <c r="M6837" s="646" t="s">
        <v>121</v>
      </c>
      <c r="N6837" s="657" t="s">
        <v>115</v>
      </c>
      <c r="O6837" s="646" t="s">
        <v>835</v>
      </c>
    </row>
    <row r="6838" spans="1:15">
      <c r="A6838" s="647">
        <v>6837</v>
      </c>
      <c r="B6838" s="647">
        <v>275600</v>
      </c>
      <c r="C6838" s="646" t="s">
        <v>166</v>
      </c>
      <c r="D6838" s="646">
        <v>395</v>
      </c>
      <c r="F6838" s="654" t="str">
        <f>IF(M6838="R",VLOOKUP(D6838,'Routes and Directions'!$A$2:$D$283,3,FALSE),VLOOKUP(D6838,'Routes and Directions'!$A$2:$D$283,4,FALSE))</f>
        <v>SB</v>
      </c>
      <c r="H6838" s="646">
        <v>56.143000000000001</v>
      </c>
      <c r="I6838" s="646">
        <v>56.445999999999998</v>
      </c>
      <c r="K6838" s="646">
        <v>413.274</v>
      </c>
      <c r="L6838" s="646">
        <v>413.577</v>
      </c>
      <c r="M6838" s="646" t="s">
        <v>121</v>
      </c>
      <c r="N6838" s="657" t="s">
        <v>123</v>
      </c>
      <c r="O6838" s="646" t="s">
        <v>835</v>
      </c>
    </row>
    <row r="6839" spans="1:15">
      <c r="A6839" s="647">
        <v>6838</v>
      </c>
      <c r="B6839" s="647">
        <v>275600</v>
      </c>
      <c r="C6839" s="646" t="s">
        <v>166</v>
      </c>
      <c r="D6839" s="646">
        <v>395</v>
      </c>
      <c r="F6839" s="654" t="str">
        <f>IF(M6839="R",VLOOKUP(D6839,'Routes and Directions'!$A$2:$D$283,3,FALSE),VLOOKUP(D6839,'Routes and Directions'!$A$2:$D$283,4,FALSE))</f>
        <v>SB</v>
      </c>
      <c r="H6839" s="646">
        <v>56.445999999999998</v>
      </c>
      <c r="I6839" s="646">
        <v>57.234999999999999</v>
      </c>
      <c r="K6839" s="646">
        <v>413.577</v>
      </c>
      <c r="L6839" s="646">
        <v>414.36599999999999</v>
      </c>
      <c r="M6839" s="646" t="s">
        <v>121</v>
      </c>
      <c r="N6839" s="657" t="s">
        <v>115</v>
      </c>
      <c r="O6839" s="646" t="s">
        <v>835</v>
      </c>
    </row>
    <row r="6840" spans="1:15">
      <c r="A6840" s="647">
        <v>6839</v>
      </c>
      <c r="B6840" s="647">
        <v>275600</v>
      </c>
      <c r="C6840" s="646" t="s">
        <v>166</v>
      </c>
      <c r="D6840" s="646">
        <v>395</v>
      </c>
      <c r="F6840" s="654" t="str">
        <f>IF(M6840="R",VLOOKUP(D6840,'Routes and Directions'!$A$2:$D$283,3,FALSE),VLOOKUP(D6840,'Routes and Directions'!$A$2:$D$283,4,FALSE))</f>
        <v>SB</v>
      </c>
      <c r="H6840" s="646">
        <v>57.234999999999999</v>
      </c>
      <c r="I6840" s="646">
        <v>57.746000000000002</v>
      </c>
      <c r="K6840" s="646">
        <v>414.36599999999999</v>
      </c>
      <c r="L6840" s="646">
        <v>414.87700000000001</v>
      </c>
      <c r="M6840" s="646" t="s">
        <v>121</v>
      </c>
      <c r="N6840" s="657" t="s">
        <v>123</v>
      </c>
      <c r="O6840" s="646" t="s">
        <v>835</v>
      </c>
    </row>
    <row r="6841" spans="1:15">
      <c r="A6841" s="647">
        <v>6840</v>
      </c>
      <c r="B6841" s="647">
        <v>275600</v>
      </c>
      <c r="C6841" s="646" t="s">
        <v>166</v>
      </c>
      <c r="D6841" s="646">
        <v>395</v>
      </c>
      <c r="F6841" s="654" t="str">
        <f>IF(M6841="R",VLOOKUP(D6841,'Routes and Directions'!$A$2:$D$283,3,FALSE),VLOOKUP(D6841,'Routes and Directions'!$A$2:$D$283,4,FALSE))</f>
        <v>SB</v>
      </c>
      <c r="H6841" s="646">
        <v>57.746000000000002</v>
      </c>
      <c r="I6841" s="646">
        <v>59.911999999999999</v>
      </c>
      <c r="K6841" s="646">
        <v>414.87700000000001</v>
      </c>
      <c r="L6841" s="646">
        <v>417.04300000000001</v>
      </c>
      <c r="M6841" s="646" t="s">
        <v>121</v>
      </c>
      <c r="N6841" s="657" t="s">
        <v>115</v>
      </c>
      <c r="O6841" s="646" t="s">
        <v>835</v>
      </c>
    </row>
    <row r="6842" spans="1:15">
      <c r="A6842" s="647">
        <v>6841</v>
      </c>
      <c r="B6842" s="647">
        <v>293300</v>
      </c>
      <c r="C6842" s="646" t="s">
        <v>166</v>
      </c>
      <c r="D6842" s="646">
        <v>395</v>
      </c>
      <c r="F6842" s="654" t="str">
        <f>IF(M6842="R",VLOOKUP(D6842,'Routes and Directions'!$A$2:$D$283,3,FALSE),VLOOKUP(D6842,'Routes and Directions'!$A$2:$D$283,4,FALSE))</f>
        <v>SB</v>
      </c>
      <c r="G6842" s="646" t="s">
        <v>118</v>
      </c>
      <c r="H6842" s="646">
        <v>59.911999999999999</v>
      </c>
      <c r="I6842" s="646">
        <v>61.588000000000001</v>
      </c>
      <c r="K6842" s="646">
        <v>417.04300000000001</v>
      </c>
      <c r="L6842" s="646">
        <v>418.71899999999999</v>
      </c>
      <c r="M6842" s="646" t="s">
        <v>121</v>
      </c>
      <c r="N6842" s="657" t="s">
        <v>115</v>
      </c>
      <c r="O6842" s="646" t="s">
        <v>835</v>
      </c>
    </row>
    <row r="6843" spans="1:15">
      <c r="A6843" s="647">
        <v>6842</v>
      </c>
      <c r="B6843" s="647">
        <v>296300</v>
      </c>
      <c r="C6843" s="646" t="s">
        <v>166</v>
      </c>
      <c r="D6843" s="646">
        <v>395</v>
      </c>
      <c r="F6843" s="654" t="str">
        <f>IF(M6843="R",VLOOKUP(D6843,'Routes and Directions'!$A$2:$D$283,3,FALSE),VLOOKUP(D6843,'Routes and Directions'!$A$2:$D$283,4,FALSE))</f>
        <v>SB</v>
      </c>
      <c r="H6843" s="646">
        <v>61.374000000000002</v>
      </c>
      <c r="I6843" s="646">
        <v>71.027000000000001</v>
      </c>
      <c r="K6843" s="646">
        <v>418.71899999999999</v>
      </c>
      <c r="L6843" s="646">
        <v>428.37200000000001</v>
      </c>
      <c r="M6843" s="646" t="s">
        <v>121</v>
      </c>
      <c r="N6843" s="657" t="s">
        <v>115</v>
      </c>
      <c r="O6843" s="646" t="s">
        <v>835</v>
      </c>
    </row>
    <row r="6844" spans="1:15">
      <c r="A6844" s="647">
        <v>6843</v>
      </c>
      <c r="B6844" s="647">
        <v>304000</v>
      </c>
      <c r="C6844" s="646" t="s">
        <v>166</v>
      </c>
      <c r="D6844" s="646">
        <v>395</v>
      </c>
      <c r="F6844" s="654" t="str">
        <f>IF(M6844="R",VLOOKUP(D6844,'Routes and Directions'!$A$2:$D$283,3,FALSE),VLOOKUP(D6844,'Routes and Directions'!$A$2:$D$283,4,FALSE))</f>
        <v>SB</v>
      </c>
      <c r="G6844" s="646" t="s">
        <v>118</v>
      </c>
      <c r="H6844" s="646">
        <v>71.027000000000001</v>
      </c>
      <c r="I6844" s="646">
        <v>72.048000000000002</v>
      </c>
      <c r="K6844" s="646">
        <v>428.37200000000001</v>
      </c>
      <c r="L6844" s="646">
        <v>429.39299999999997</v>
      </c>
      <c r="M6844" s="646" t="s">
        <v>121</v>
      </c>
      <c r="N6844" s="657" t="s">
        <v>115</v>
      </c>
      <c r="O6844" s="646" t="s">
        <v>835</v>
      </c>
    </row>
    <row r="6845" spans="1:15">
      <c r="A6845" s="647">
        <v>6844</v>
      </c>
      <c r="B6845" s="647">
        <v>305700</v>
      </c>
      <c r="C6845" s="646" t="s">
        <v>166</v>
      </c>
      <c r="D6845" s="646">
        <v>395</v>
      </c>
      <c r="F6845" s="654" t="str">
        <f>IF(M6845="R",VLOOKUP(D6845,'Routes and Directions'!$A$2:$D$283,3,FALSE),VLOOKUP(D6845,'Routes and Directions'!$A$2:$D$283,4,FALSE))</f>
        <v>SB</v>
      </c>
      <c r="H6845" s="646">
        <v>72.216999999999999</v>
      </c>
      <c r="I6845" s="646">
        <v>76.66</v>
      </c>
      <c r="K6845" s="646">
        <v>429.39299999999997</v>
      </c>
      <c r="L6845" s="646">
        <v>433.83600000000001</v>
      </c>
      <c r="M6845" s="646" t="s">
        <v>121</v>
      </c>
      <c r="N6845" s="657" t="s">
        <v>115</v>
      </c>
      <c r="O6845" s="646" t="s">
        <v>835</v>
      </c>
    </row>
    <row r="6846" spans="1:15">
      <c r="A6846" s="647">
        <v>6845</v>
      </c>
      <c r="B6846" s="647">
        <v>309440</v>
      </c>
      <c r="C6846" s="646" t="s">
        <v>166</v>
      </c>
      <c r="D6846" s="646">
        <v>395</v>
      </c>
      <c r="F6846" s="654" t="str">
        <f>IF(M6846="R",VLOOKUP(D6846,'Routes and Directions'!$A$2:$D$283,3,FALSE),VLOOKUP(D6846,'Routes and Directions'!$A$2:$D$283,4,FALSE))</f>
        <v>SB</v>
      </c>
      <c r="G6846" s="646" t="s">
        <v>118</v>
      </c>
      <c r="H6846" s="646">
        <v>76.66</v>
      </c>
      <c r="I6846" s="646">
        <v>78.004999999999995</v>
      </c>
      <c r="K6846" s="646">
        <v>433.83600000000001</v>
      </c>
      <c r="L6846" s="646">
        <v>435.18099999999998</v>
      </c>
      <c r="M6846" s="646" t="s">
        <v>121</v>
      </c>
      <c r="N6846" s="657" t="s">
        <v>115</v>
      </c>
      <c r="O6846" s="646" t="s">
        <v>835</v>
      </c>
    </row>
    <row r="6847" spans="1:15">
      <c r="A6847" s="647">
        <v>6846</v>
      </c>
      <c r="B6847" s="647">
        <v>311100</v>
      </c>
      <c r="C6847" s="646" t="s">
        <v>166</v>
      </c>
      <c r="D6847" s="646">
        <v>395</v>
      </c>
      <c r="F6847" s="654" t="str">
        <f>IF(M6847="R",VLOOKUP(D6847,'Routes and Directions'!$A$2:$D$283,3,FALSE),VLOOKUP(D6847,'Routes and Directions'!$A$2:$D$283,4,FALSE))</f>
        <v>SB</v>
      </c>
      <c r="H6847" s="646">
        <v>78.075999999999993</v>
      </c>
      <c r="I6847" s="646">
        <v>108.94499999999999</v>
      </c>
      <c r="K6847" s="646">
        <v>435.18099999999998</v>
      </c>
      <c r="L6847" s="646">
        <v>466.05</v>
      </c>
      <c r="M6847" s="646" t="s">
        <v>121</v>
      </c>
      <c r="N6847" s="657" t="s">
        <v>115</v>
      </c>
      <c r="O6847" s="646" t="s">
        <v>835</v>
      </c>
    </row>
    <row r="6848" spans="1:15">
      <c r="A6848" s="647">
        <v>6847</v>
      </c>
      <c r="B6848" s="647">
        <v>324500</v>
      </c>
      <c r="C6848" s="646" t="s">
        <v>166</v>
      </c>
      <c r="D6848" s="646">
        <v>395</v>
      </c>
      <c r="F6848" s="654" t="str">
        <f>IF(M6848="R",VLOOKUP(D6848,'Routes and Directions'!$A$2:$D$283,3,FALSE),VLOOKUP(D6848,'Routes and Directions'!$A$2:$D$283,4,FALSE))</f>
        <v>SB</v>
      </c>
      <c r="G6848" s="646" t="s">
        <v>118</v>
      </c>
      <c r="H6848" s="646">
        <v>108.94499999999999</v>
      </c>
      <c r="I6848" s="646">
        <v>115.09099999999999</v>
      </c>
      <c r="K6848" s="646">
        <v>466.05</v>
      </c>
      <c r="L6848" s="646">
        <v>472.19600000000003</v>
      </c>
      <c r="M6848" s="646" t="s">
        <v>121</v>
      </c>
      <c r="N6848" s="657" t="s">
        <v>115</v>
      </c>
      <c r="O6848" s="646" t="s">
        <v>835</v>
      </c>
    </row>
    <row r="6849" spans="1:15">
      <c r="A6849" s="647">
        <v>6848</v>
      </c>
      <c r="B6849" s="647">
        <v>327200</v>
      </c>
      <c r="C6849" s="646" t="s">
        <v>166</v>
      </c>
      <c r="D6849" s="646">
        <v>395</v>
      </c>
      <c r="F6849" s="654" t="str">
        <f>IF(M6849="R",VLOOKUP(D6849,'Routes and Directions'!$A$2:$D$283,3,FALSE),VLOOKUP(D6849,'Routes and Directions'!$A$2:$D$283,4,FALSE))</f>
        <v>SB</v>
      </c>
      <c r="H6849" s="646">
        <v>115.09699999999999</v>
      </c>
      <c r="I6849" s="646">
        <v>138.97900000000001</v>
      </c>
      <c r="K6849" s="646">
        <v>472.19600000000003</v>
      </c>
      <c r="L6849" s="646">
        <v>496.07799999999997</v>
      </c>
      <c r="M6849" s="646" t="s">
        <v>121</v>
      </c>
      <c r="N6849" s="657" t="s">
        <v>115</v>
      </c>
      <c r="O6849" s="646" t="s">
        <v>835</v>
      </c>
    </row>
    <row r="6850" spans="1:15">
      <c r="A6850" s="647">
        <v>6849</v>
      </c>
      <c r="B6850" s="647">
        <v>338000</v>
      </c>
      <c r="C6850" s="646" t="s">
        <v>167</v>
      </c>
      <c r="D6850" s="646">
        <v>395</v>
      </c>
      <c r="F6850" s="654" t="str">
        <f>IF(M6850="R",VLOOKUP(D6850,'Routes and Directions'!$A$2:$D$283,3,FALSE),VLOOKUP(D6850,'Routes and Directions'!$A$2:$D$283,4,FALSE))</f>
        <v>SB</v>
      </c>
      <c r="H6850" s="646">
        <v>5.5E-2</v>
      </c>
      <c r="I6850" s="646">
        <v>0.48499999999999999</v>
      </c>
      <c r="K6850" s="646">
        <v>496.07799999999997</v>
      </c>
      <c r="L6850" s="646">
        <v>496.50799999999998</v>
      </c>
      <c r="M6850" s="646" t="s">
        <v>121</v>
      </c>
      <c r="N6850" s="657" t="s">
        <v>115</v>
      </c>
      <c r="O6850" s="646" t="s">
        <v>835</v>
      </c>
    </row>
    <row r="6851" spans="1:15">
      <c r="A6851" s="647">
        <v>6850</v>
      </c>
      <c r="B6851" s="647">
        <v>338600</v>
      </c>
      <c r="C6851" s="646" t="s">
        <v>167</v>
      </c>
      <c r="D6851" s="646">
        <v>395</v>
      </c>
      <c r="F6851" s="654" t="str">
        <f>IF(M6851="R",VLOOKUP(D6851,'Routes and Directions'!$A$2:$D$283,3,FALSE),VLOOKUP(D6851,'Routes and Directions'!$A$2:$D$283,4,FALSE))</f>
        <v>SB</v>
      </c>
      <c r="G6851" s="646" t="s">
        <v>118</v>
      </c>
      <c r="H6851" s="646">
        <v>0.48499999999999999</v>
      </c>
      <c r="I6851" s="646">
        <v>2.698</v>
      </c>
      <c r="K6851" s="646">
        <v>496.50799999999998</v>
      </c>
      <c r="L6851" s="646">
        <v>498.721</v>
      </c>
      <c r="M6851" s="646" t="s">
        <v>121</v>
      </c>
      <c r="N6851" s="657" t="s">
        <v>115</v>
      </c>
      <c r="O6851" s="646" t="s">
        <v>835</v>
      </c>
    </row>
    <row r="6852" spans="1:15">
      <c r="A6852" s="647">
        <v>6851</v>
      </c>
      <c r="B6852" s="647">
        <v>338900</v>
      </c>
      <c r="C6852" s="646" t="s">
        <v>167</v>
      </c>
      <c r="D6852" s="646">
        <v>395</v>
      </c>
      <c r="F6852" s="654" t="str">
        <f>IF(M6852="R",VLOOKUP(D6852,'Routes and Directions'!$A$2:$D$283,3,FALSE),VLOOKUP(D6852,'Routes and Directions'!$A$2:$D$283,4,FALSE))</f>
        <v>SB</v>
      </c>
      <c r="H6852" s="646">
        <v>2.7050000000000001</v>
      </c>
      <c r="I6852" s="646">
        <v>14.776999999999999</v>
      </c>
      <c r="K6852" s="646">
        <v>498.721</v>
      </c>
      <c r="L6852" s="646">
        <v>510.79300000000001</v>
      </c>
      <c r="M6852" s="646" t="s">
        <v>121</v>
      </c>
      <c r="N6852" s="657" t="s">
        <v>115</v>
      </c>
      <c r="O6852" s="646" t="s">
        <v>835</v>
      </c>
    </row>
    <row r="6853" spans="1:15">
      <c r="A6853" s="647">
        <v>6852</v>
      </c>
      <c r="B6853" s="647">
        <v>351200</v>
      </c>
      <c r="C6853" s="646" t="s">
        <v>167</v>
      </c>
      <c r="D6853" s="646">
        <v>395</v>
      </c>
      <c r="F6853" s="654" t="str">
        <f>IF(M6853="R",VLOOKUP(D6853,'Routes and Directions'!$A$2:$D$283,3,FALSE),VLOOKUP(D6853,'Routes and Directions'!$A$2:$D$283,4,FALSE))</f>
        <v>SB</v>
      </c>
      <c r="G6853" s="646" t="s">
        <v>118</v>
      </c>
      <c r="H6853" s="646">
        <v>14.776999999999999</v>
      </c>
      <c r="I6853" s="646">
        <v>21.047000000000001</v>
      </c>
      <c r="K6853" s="646">
        <v>510.79300000000001</v>
      </c>
      <c r="L6853" s="646">
        <v>517.06299999999999</v>
      </c>
      <c r="M6853" s="646" t="s">
        <v>121</v>
      </c>
      <c r="N6853" s="657" t="s">
        <v>115</v>
      </c>
      <c r="O6853" s="646" t="s">
        <v>835</v>
      </c>
    </row>
    <row r="6854" spans="1:15">
      <c r="A6854" s="647">
        <v>6853</v>
      </c>
      <c r="B6854" s="647">
        <v>361700</v>
      </c>
      <c r="C6854" s="646" t="s">
        <v>167</v>
      </c>
      <c r="D6854" s="646">
        <v>395</v>
      </c>
      <c r="F6854" s="654" t="str">
        <f>IF(M6854="R",VLOOKUP(D6854,'Routes and Directions'!$A$2:$D$283,3,FALSE),VLOOKUP(D6854,'Routes and Directions'!$A$2:$D$283,4,FALSE))</f>
        <v>SB</v>
      </c>
      <c r="H6854" s="646">
        <v>21.803999999999998</v>
      </c>
      <c r="I6854" s="646">
        <v>61.563000000000002</v>
      </c>
      <c r="K6854" s="646">
        <v>517.06299999999999</v>
      </c>
      <c r="L6854" s="646">
        <v>556.822</v>
      </c>
      <c r="M6854" s="646" t="s">
        <v>121</v>
      </c>
      <c r="N6854" s="657" t="s">
        <v>115</v>
      </c>
      <c r="O6854" s="646" t="s">
        <v>835</v>
      </c>
    </row>
    <row r="6855" spans="1:15">
      <c r="A6855" s="647">
        <v>6854</v>
      </c>
      <c r="B6855" s="647">
        <v>700</v>
      </c>
      <c r="C6855" s="646" t="s">
        <v>221</v>
      </c>
      <c r="D6855" s="646">
        <v>405</v>
      </c>
      <c r="F6855" s="654" t="str">
        <f>IF(M6855="R",VLOOKUP(D6855,'Routes and Directions'!$A$2:$D$283,3,FALSE),VLOOKUP(D6855,'Routes and Directions'!$A$2:$D$283,4,FALSE))</f>
        <v>NB</v>
      </c>
      <c r="H6855" s="646">
        <v>0.23</v>
      </c>
      <c r="I6855" s="646">
        <v>24.178000000000001</v>
      </c>
      <c r="K6855" s="646">
        <v>0</v>
      </c>
      <c r="L6855" s="646">
        <v>23.948</v>
      </c>
      <c r="M6855" s="646" t="s">
        <v>118</v>
      </c>
      <c r="N6855" s="657" t="s">
        <v>123</v>
      </c>
      <c r="O6855" s="646" t="s">
        <v>836</v>
      </c>
    </row>
    <row r="6856" spans="1:15">
      <c r="A6856" s="647">
        <v>6855</v>
      </c>
      <c r="B6856" s="647">
        <v>17100</v>
      </c>
      <c r="C6856" s="646" t="s">
        <v>203</v>
      </c>
      <c r="D6856" s="646">
        <v>405</v>
      </c>
      <c r="F6856" s="654" t="str">
        <f>IF(M6856="R",VLOOKUP(D6856,'Routes and Directions'!$A$2:$D$283,3,FALSE),VLOOKUP(D6856,'Routes and Directions'!$A$2:$D$283,4,FALSE))</f>
        <v>NB</v>
      </c>
      <c r="H6856" s="646">
        <v>0</v>
      </c>
      <c r="I6856" s="646">
        <v>5.7640000000000002</v>
      </c>
      <c r="K6856" s="646">
        <v>23.948</v>
      </c>
      <c r="L6856" s="646">
        <v>29.712</v>
      </c>
      <c r="M6856" s="646" t="s">
        <v>118</v>
      </c>
      <c r="N6856" s="657" t="s">
        <v>123</v>
      </c>
      <c r="O6856" s="646" t="s">
        <v>836</v>
      </c>
    </row>
    <row r="6857" spans="1:15">
      <c r="A6857" s="647">
        <v>6856</v>
      </c>
      <c r="B6857" s="647">
        <v>21350</v>
      </c>
      <c r="C6857" s="646" t="s">
        <v>203</v>
      </c>
      <c r="D6857" s="646">
        <v>405</v>
      </c>
      <c r="F6857" s="654" t="str">
        <f>IF(M6857="R",VLOOKUP(D6857,'Routes and Directions'!$A$2:$D$283,3,FALSE),VLOOKUP(D6857,'Routes and Directions'!$A$2:$D$283,4,FALSE))</f>
        <v>NB</v>
      </c>
      <c r="H6857" s="646">
        <v>5.94</v>
      </c>
      <c r="I6857" s="646">
        <v>20.696000000000002</v>
      </c>
      <c r="K6857" s="646">
        <v>29.712</v>
      </c>
      <c r="L6857" s="646">
        <v>44.468000000000004</v>
      </c>
      <c r="M6857" s="646" t="s">
        <v>118</v>
      </c>
      <c r="N6857" s="657" t="s">
        <v>123</v>
      </c>
      <c r="O6857" s="646" t="s">
        <v>836</v>
      </c>
    </row>
    <row r="6858" spans="1:15">
      <c r="A6858" s="647">
        <v>6857</v>
      </c>
      <c r="B6858" s="647">
        <v>34520</v>
      </c>
      <c r="C6858" s="646" t="s">
        <v>203</v>
      </c>
      <c r="D6858" s="646">
        <v>405</v>
      </c>
      <c r="F6858" s="654" t="str">
        <f>IF(M6858="R",VLOOKUP(D6858,'Routes and Directions'!$A$2:$D$283,3,FALSE),VLOOKUP(D6858,'Routes and Directions'!$A$2:$D$283,4,FALSE))</f>
        <v>NB</v>
      </c>
      <c r="G6858" s="646" t="s">
        <v>118</v>
      </c>
      <c r="H6858" s="646">
        <v>20.696000000000002</v>
      </c>
      <c r="I6858" s="646">
        <v>21.620999999999999</v>
      </c>
      <c r="K6858" s="646">
        <v>44.468000000000004</v>
      </c>
      <c r="L6858" s="646">
        <v>45.393000000000001</v>
      </c>
      <c r="M6858" s="646" t="s">
        <v>118</v>
      </c>
      <c r="N6858" s="657" t="s">
        <v>123</v>
      </c>
      <c r="O6858" s="646" t="s">
        <v>836</v>
      </c>
    </row>
    <row r="6859" spans="1:15">
      <c r="A6859" s="647">
        <v>6858</v>
      </c>
      <c r="B6859" s="647">
        <v>35080</v>
      </c>
      <c r="C6859" s="646" t="s">
        <v>203</v>
      </c>
      <c r="D6859" s="646">
        <v>405</v>
      </c>
      <c r="F6859" s="654" t="str">
        <f>IF(M6859="R",VLOOKUP(D6859,'Routes and Directions'!$A$2:$D$283,3,FALSE),VLOOKUP(D6859,'Routes and Directions'!$A$2:$D$283,4,FALSE))</f>
        <v>NB</v>
      </c>
      <c r="H6859" s="646">
        <v>21.620999999999999</v>
      </c>
      <c r="I6859" s="646">
        <v>48.643000000000001</v>
      </c>
      <c r="K6859" s="646">
        <v>45.393000000000001</v>
      </c>
      <c r="L6859" s="646">
        <v>72.415000000000006</v>
      </c>
      <c r="M6859" s="646" t="s">
        <v>118</v>
      </c>
      <c r="N6859" s="657" t="s">
        <v>123</v>
      </c>
      <c r="O6859" s="646" t="s">
        <v>836</v>
      </c>
    </row>
    <row r="6860" spans="1:15">
      <c r="A6860" s="647">
        <v>6859</v>
      </c>
      <c r="B6860" s="647">
        <v>700</v>
      </c>
      <c r="C6860" s="646" t="s">
        <v>221</v>
      </c>
      <c r="D6860" s="646">
        <v>405</v>
      </c>
      <c r="F6860" s="654" t="str">
        <f>IF(M6860="R",VLOOKUP(D6860,'Routes and Directions'!$A$2:$D$283,3,FALSE),VLOOKUP(D6860,'Routes and Directions'!$A$2:$D$283,4,FALSE))</f>
        <v>SB</v>
      </c>
      <c r="H6860" s="646">
        <v>0.23</v>
      </c>
      <c r="I6860" s="646">
        <v>24.178000000000001</v>
      </c>
      <c r="K6860" s="646">
        <v>0</v>
      </c>
      <c r="L6860" s="646">
        <v>23.948</v>
      </c>
      <c r="M6860" s="646" t="s">
        <v>121</v>
      </c>
      <c r="N6860" s="657" t="s">
        <v>123</v>
      </c>
      <c r="O6860" s="646" t="s">
        <v>837</v>
      </c>
    </row>
    <row r="6861" spans="1:15">
      <c r="A6861" s="647">
        <v>6860</v>
      </c>
      <c r="B6861" s="647">
        <v>17100</v>
      </c>
      <c r="C6861" s="646" t="s">
        <v>203</v>
      </c>
      <c r="D6861" s="646">
        <v>405</v>
      </c>
      <c r="F6861" s="654" t="str">
        <f>IF(M6861="R",VLOOKUP(D6861,'Routes and Directions'!$A$2:$D$283,3,FALSE),VLOOKUP(D6861,'Routes and Directions'!$A$2:$D$283,4,FALSE))</f>
        <v>SB</v>
      </c>
      <c r="H6861" s="646">
        <v>0</v>
      </c>
      <c r="I6861" s="646">
        <v>5.7640000000000002</v>
      </c>
      <c r="K6861" s="646">
        <v>23.948</v>
      </c>
      <c r="L6861" s="646">
        <v>29.712</v>
      </c>
      <c r="M6861" s="646" t="s">
        <v>121</v>
      </c>
      <c r="N6861" s="657" t="s">
        <v>123</v>
      </c>
      <c r="O6861" s="646" t="s">
        <v>837</v>
      </c>
    </row>
    <row r="6862" spans="1:15">
      <c r="A6862" s="647">
        <v>6861</v>
      </c>
      <c r="B6862" s="647">
        <v>21350</v>
      </c>
      <c r="C6862" s="646" t="s">
        <v>203</v>
      </c>
      <c r="D6862" s="646">
        <v>405</v>
      </c>
      <c r="F6862" s="654" t="str">
        <f>IF(M6862="R",VLOOKUP(D6862,'Routes and Directions'!$A$2:$D$283,3,FALSE),VLOOKUP(D6862,'Routes and Directions'!$A$2:$D$283,4,FALSE))</f>
        <v>SB</v>
      </c>
      <c r="H6862" s="646">
        <v>5.94</v>
      </c>
      <c r="I6862" s="646">
        <v>20.696000000000002</v>
      </c>
      <c r="K6862" s="646">
        <v>29.712</v>
      </c>
      <c r="L6862" s="646">
        <v>44.468000000000004</v>
      </c>
      <c r="M6862" s="646" t="s">
        <v>121</v>
      </c>
      <c r="N6862" s="657" t="s">
        <v>123</v>
      </c>
      <c r="O6862" s="646" t="s">
        <v>837</v>
      </c>
    </row>
    <row r="6863" spans="1:15">
      <c r="A6863" s="647">
        <v>6862</v>
      </c>
      <c r="B6863" s="647">
        <v>34520</v>
      </c>
      <c r="C6863" s="646" t="s">
        <v>203</v>
      </c>
      <c r="D6863" s="646">
        <v>405</v>
      </c>
      <c r="F6863" s="654" t="str">
        <f>IF(M6863="R",VLOOKUP(D6863,'Routes and Directions'!$A$2:$D$283,3,FALSE),VLOOKUP(D6863,'Routes and Directions'!$A$2:$D$283,4,FALSE))</f>
        <v>SB</v>
      </c>
      <c r="G6863" s="646" t="s">
        <v>118</v>
      </c>
      <c r="H6863" s="646">
        <v>20.696000000000002</v>
      </c>
      <c r="I6863" s="646">
        <v>21.620999999999999</v>
      </c>
      <c r="K6863" s="646">
        <v>44.468000000000004</v>
      </c>
      <c r="L6863" s="646">
        <v>45.393000000000001</v>
      </c>
      <c r="M6863" s="646" t="s">
        <v>121</v>
      </c>
      <c r="N6863" s="657" t="s">
        <v>123</v>
      </c>
      <c r="O6863" s="646" t="s">
        <v>837</v>
      </c>
    </row>
    <row r="6864" spans="1:15">
      <c r="A6864" s="647">
        <v>6863</v>
      </c>
      <c r="B6864" s="647">
        <v>35080</v>
      </c>
      <c r="C6864" s="646" t="s">
        <v>203</v>
      </c>
      <c r="D6864" s="646">
        <v>405</v>
      </c>
      <c r="F6864" s="654" t="str">
        <f>IF(M6864="R",VLOOKUP(D6864,'Routes and Directions'!$A$2:$D$283,3,FALSE),VLOOKUP(D6864,'Routes and Directions'!$A$2:$D$283,4,FALSE))</f>
        <v>SB</v>
      </c>
      <c r="H6864" s="646">
        <v>21.620999999999999</v>
      </c>
      <c r="I6864" s="646">
        <v>48.643000000000001</v>
      </c>
      <c r="K6864" s="646">
        <v>45.393000000000001</v>
      </c>
      <c r="L6864" s="646">
        <v>72.415000000000006</v>
      </c>
      <c r="M6864" s="646" t="s">
        <v>121</v>
      </c>
      <c r="N6864" s="657" t="s">
        <v>123</v>
      </c>
      <c r="O6864" s="646" t="s">
        <v>837</v>
      </c>
    </row>
    <row r="6865" spans="1:15">
      <c r="A6865" s="647">
        <v>6864</v>
      </c>
      <c r="B6865" s="647">
        <v>100</v>
      </c>
      <c r="C6865" s="646" t="s">
        <v>214</v>
      </c>
      <c r="D6865" s="646">
        <v>505</v>
      </c>
      <c r="F6865" s="654" t="str">
        <f>IF(M6865="R",VLOOKUP(D6865,'Routes and Directions'!$A$2:$D$283,3,FALSE),VLOOKUP(D6865,'Routes and Directions'!$A$2:$D$283,4,FALSE))</f>
        <v>NB</v>
      </c>
      <c r="G6865" s="646" t="s">
        <v>118</v>
      </c>
      <c r="H6865" s="646">
        <v>0</v>
      </c>
      <c r="I6865" s="646">
        <v>10.625999999999999</v>
      </c>
      <c r="K6865" s="646">
        <v>0</v>
      </c>
      <c r="L6865" s="646">
        <v>10.625999999999999</v>
      </c>
      <c r="M6865" s="646" t="s">
        <v>118</v>
      </c>
      <c r="N6865" s="657" t="s">
        <v>123</v>
      </c>
      <c r="O6865" s="646" t="s">
        <v>838</v>
      </c>
    </row>
    <row r="6866" spans="1:15">
      <c r="A6866" s="647">
        <v>6865</v>
      </c>
      <c r="B6866" s="647">
        <v>7400</v>
      </c>
      <c r="C6866" s="646" t="s">
        <v>181</v>
      </c>
      <c r="D6866" s="646">
        <v>505</v>
      </c>
      <c r="F6866" s="654" t="str">
        <f>IF(M6866="R",VLOOKUP(D6866,'Routes and Directions'!$A$2:$D$283,3,FALSE),VLOOKUP(D6866,'Routes and Directions'!$A$2:$D$283,4,FALSE))</f>
        <v>NB</v>
      </c>
      <c r="H6866" s="646">
        <v>0</v>
      </c>
      <c r="I6866" s="646">
        <v>21.995999999999999</v>
      </c>
      <c r="K6866" s="646">
        <v>10.625999999999999</v>
      </c>
      <c r="L6866" s="646">
        <v>32.622</v>
      </c>
      <c r="M6866" s="646" t="s">
        <v>118</v>
      </c>
      <c r="N6866" s="657" t="s">
        <v>123</v>
      </c>
      <c r="O6866" s="646" t="s">
        <v>838</v>
      </c>
    </row>
    <row r="6867" spans="1:15">
      <c r="A6867" s="647">
        <v>6866</v>
      </c>
      <c r="B6867" s="647">
        <v>14760</v>
      </c>
      <c r="C6867" s="646" t="s">
        <v>181</v>
      </c>
      <c r="D6867" s="646">
        <v>505</v>
      </c>
      <c r="F6867" s="654" t="str">
        <f>IF(M6867="R",VLOOKUP(D6867,'Routes and Directions'!$A$2:$D$283,3,FALSE),VLOOKUP(D6867,'Routes and Directions'!$A$2:$D$283,4,FALSE))</f>
        <v>NB</v>
      </c>
      <c r="G6867" s="646" t="s">
        <v>118</v>
      </c>
      <c r="H6867" s="646">
        <v>21.995999999999999</v>
      </c>
      <c r="I6867" s="646">
        <v>22.356000000000002</v>
      </c>
      <c r="K6867" s="646">
        <v>32.622</v>
      </c>
      <c r="L6867" s="646">
        <v>32.981999999999999</v>
      </c>
      <c r="M6867" s="646" t="s">
        <v>118</v>
      </c>
      <c r="N6867" s="657" t="s">
        <v>123</v>
      </c>
      <c r="O6867" s="646" t="s">
        <v>838</v>
      </c>
    </row>
    <row r="6868" spans="1:15">
      <c r="A6868" s="647">
        <v>6867</v>
      </c>
      <c r="B6868" s="647">
        <v>100</v>
      </c>
      <c r="C6868" s="646" t="s">
        <v>214</v>
      </c>
      <c r="D6868" s="646">
        <v>505</v>
      </c>
      <c r="F6868" s="654" t="str">
        <f>IF(M6868="R",VLOOKUP(D6868,'Routes and Directions'!$A$2:$D$283,3,FALSE),VLOOKUP(D6868,'Routes and Directions'!$A$2:$D$283,4,FALSE))</f>
        <v>SB</v>
      </c>
      <c r="G6868" s="646" t="s">
        <v>118</v>
      </c>
      <c r="H6868" s="646">
        <v>0</v>
      </c>
      <c r="I6868" s="646">
        <v>10.625999999999999</v>
      </c>
      <c r="K6868" s="646">
        <v>0</v>
      </c>
      <c r="L6868" s="646">
        <v>10.625999999999999</v>
      </c>
      <c r="M6868" s="646" t="s">
        <v>121</v>
      </c>
      <c r="N6868" s="657" t="s">
        <v>123</v>
      </c>
      <c r="O6868" s="646" t="s">
        <v>839</v>
      </c>
    </row>
    <row r="6869" spans="1:15">
      <c r="A6869" s="647">
        <v>6868</v>
      </c>
      <c r="B6869" s="647">
        <v>7400</v>
      </c>
      <c r="C6869" s="646" t="s">
        <v>181</v>
      </c>
      <c r="D6869" s="646">
        <v>505</v>
      </c>
      <c r="F6869" s="654" t="str">
        <f>IF(M6869="R",VLOOKUP(D6869,'Routes and Directions'!$A$2:$D$283,3,FALSE),VLOOKUP(D6869,'Routes and Directions'!$A$2:$D$283,4,FALSE))</f>
        <v>SB</v>
      </c>
      <c r="H6869" s="646">
        <v>0</v>
      </c>
      <c r="I6869" s="646">
        <v>21.995999999999999</v>
      </c>
      <c r="K6869" s="646">
        <v>10.625999999999999</v>
      </c>
      <c r="L6869" s="646">
        <v>32.622</v>
      </c>
      <c r="M6869" s="646" t="s">
        <v>121</v>
      </c>
      <c r="N6869" s="657" t="s">
        <v>123</v>
      </c>
      <c r="O6869" s="646" t="s">
        <v>839</v>
      </c>
    </row>
    <row r="6870" spans="1:15">
      <c r="A6870" s="647">
        <v>6869</v>
      </c>
      <c r="B6870" s="647">
        <v>14760</v>
      </c>
      <c r="C6870" s="646" t="s">
        <v>181</v>
      </c>
      <c r="D6870" s="646">
        <v>505</v>
      </c>
      <c r="F6870" s="654" t="str">
        <f>IF(M6870="R",VLOOKUP(D6870,'Routes and Directions'!$A$2:$D$283,3,FALSE),VLOOKUP(D6870,'Routes and Directions'!$A$2:$D$283,4,FALSE))</f>
        <v>SB</v>
      </c>
      <c r="G6870" s="646" t="s">
        <v>118</v>
      </c>
      <c r="H6870" s="646">
        <v>21.995999999999999</v>
      </c>
      <c r="I6870" s="646">
        <v>22.356000000000002</v>
      </c>
      <c r="K6870" s="646">
        <v>32.622</v>
      </c>
      <c r="L6870" s="646">
        <v>32.981999999999999</v>
      </c>
      <c r="M6870" s="646" t="s">
        <v>121</v>
      </c>
      <c r="N6870" s="657" t="s">
        <v>123</v>
      </c>
      <c r="O6870" s="646" t="s">
        <v>839</v>
      </c>
    </row>
    <row r="6871" spans="1:15">
      <c r="A6871" s="647">
        <v>6870</v>
      </c>
      <c r="B6871" s="647">
        <v>100</v>
      </c>
      <c r="C6871" s="646" t="s">
        <v>213</v>
      </c>
      <c r="D6871" s="646">
        <v>580</v>
      </c>
      <c r="F6871" s="654" t="str">
        <f>IF(M6871="R",VLOOKUP(D6871,'Routes and Directions'!$A$2:$D$283,3,FALSE),VLOOKUP(D6871,'Routes and Directions'!$A$2:$D$283,4,FALSE))</f>
        <v>WB</v>
      </c>
      <c r="G6871" s="646" t="s">
        <v>121</v>
      </c>
      <c r="H6871" s="646">
        <v>0</v>
      </c>
      <c r="I6871" s="646">
        <v>0.61099999999999999</v>
      </c>
      <c r="K6871" s="646">
        <v>0</v>
      </c>
      <c r="L6871" s="646">
        <v>0.61099999999999999</v>
      </c>
      <c r="M6871" s="646" t="s">
        <v>118</v>
      </c>
      <c r="N6871" s="657" t="s">
        <v>123</v>
      </c>
      <c r="O6871" s="646" t="s">
        <v>840</v>
      </c>
    </row>
    <row r="6872" spans="1:15">
      <c r="A6872" s="647">
        <v>6871</v>
      </c>
      <c r="B6872" s="647">
        <v>800</v>
      </c>
      <c r="C6872" s="646" t="s">
        <v>213</v>
      </c>
      <c r="D6872" s="646">
        <v>580</v>
      </c>
      <c r="F6872" s="654" t="str">
        <f>IF(M6872="R",VLOOKUP(D6872,'Routes and Directions'!$A$2:$D$283,3,FALSE),VLOOKUP(D6872,'Routes and Directions'!$A$2:$D$283,4,FALSE))</f>
        <v>WB</v>
      </c>
      <c r="H6872" s="646">
        <v>0</v>
      </c>
      <c r="I6872" s="646">
        <v>4.3289999999999997</v>
      </c>
      <c r="K6872" s="646">
        <v>0.61099999999999999</v>
      </c>
      <c r="L6872" s="646">
        <v>4.9400000000000004</v>
      </c>
      <c r="M6872" s="646" t="s">
        <v>118</v>
      </c>
      <c r="N6872" s="657" t="s">
        <v>123</v>
      </c>
      <c r="O6872" s="646" t="s">
        <v>840</v>
      </c>
    </row>
    <row r="6873" spans="1:15">
      <c r="A6873" s="647">
        <v>6872</v>
      </c>
      <c r="B6873" s="647">
        <v>2200</v>
      </c>
      <c r="C6873" s="646" t="s">
        <v>213</v>
      </c>
      <c r="D6873" s="646">
        <v>580</v>
      </c>
      <c r="F6873" s="654" t="str">
        <f>IF(M6873="R",VLOOKUP(D6873,'Routes and Directions'!$A$2:$D$283,3,FALSE),VLOOKUP(D6873,'Routes and Directions'!$A$2:$D$283,4,FALSE))</f>
        <v>WB</v>
      </c>
      <c r="H6873" s="646">
        <v>4.3440000000000003</v>
      </c>
      <c r="I6873" s="646">
        <v>15.308</v>
      </c>
      <c r="K6873" s="646">
        <v>4.9400000000000004</v>
      </c>
      <c r="L6873" s="646">
        <v>15.904</v>
      </c>
      <c r="M6873" s="646" t="s">
        <v>118</v>
      </c>
      <c r="N6873" s="657" t="s">
        <v>123</v>
      </c>
      <c r="O6873" s="646" t="s">
        <v>840</v>
      </c>
    </row>
    <row r="6874" spans="1:15">
      <c r="A6874" s="647">
        <v>6873</v>
      </c>
      <c r="B6874" s="647">
        <v>4500</v>
      </c>
      <c r="C6874" s="646" t="s">
        <v>213</v>
      </c>
      <c r="D6874" s="646">
        <v>580</v>
      </c>
      <c r="F6874" s="654" t="str">
        <f>IF(M6874="R",VLOOKUP(D6874,'Routes and Directions'!$A$2:$D$283,3,FALSE),VLOOKUP(D6874,'Routes and Directions'!$A$2:$D$283,4,FALSE))</f>
        <v>WB</v>
      </c>
      <c r="H6874" s="646">
        <v>15.308</v>
      </c>
      <c r="I6874" s="646">
        <v>15.358000000000001</v>
      </c>
      <c r="J6874" s="646" t="s">
        <v>118</v>
      </c>
      <c r="K6874" s="646">
        <v>15.904</v>
      </c>
      <c r="L6874" s="646">
        <v>15.954000000000001</v>
      </c>
      <c r="M6874" s="646" t="s">
        <v>118</v>
      </c>
      <c r="N6874" s="657" t="s">
        <v>118</v>
      </c>
      <c r="O6874" s="646" t="s">
        <v>840</v>
      </c>
    </row>
    <row r="6875" spans="1:15">
      <c r="A6875" s="647">
        <v>6874</v>
      </c>
      <c r="B6875" s="647">
        <v>4700</v>
      </c>
      <c r="C6875" s="642" t="s">
        <v>183</v>
      </c>
      <c r="D6875" s="642">
        <v>580</v>
      </c>
      <c r="E6875" s="653"/>
      <c r="F6875" s="654" t="str">
        <f>IF(M6875="R",VLOOKUP(D6875,'Routes and Directions'!$A$2:$D$283,3,FALSE),VLOOKUP(D6875,'Routes and Directions'!$A$2:$D$283,4,FALSE))</f>
        <v>WB</v>
      </c>
      <c r="G6875" s="653"/>
      <c r="H6875" s="642">
        <v>9.1999999999999998E-2</v>
      </c>
      <c r="I6875" s="642">
        <v>0.80800000000000005</v>
      </c>
      <c r="J6875" s="642" t="s">
        <v>118</v>
      </c>
      <c r="K6875" s="646">
        <v>15.954000000000001</v>
      </c>
      <c r="L6875" s="646">
        <v>16.670000000000002</v>
      </c>
      <c r="M6875" s="646" t="s">
        <v>118</v>
      </c>
      <c r="N6875" s="657" t="s">
        <v>118</v>
      </c>
      <c r="O6875" s="646" t="s">
        <v>840</v>
      </c>
    </row>
    <row r="6876" spans="1:15">
      <c r="A6876" s="647">
        <v>6875</v>
      </c>
      <c r="B6876" s="647">
        <v>5010</v>
      </c>
      <c r="C6876" s="642" t="s">
        <v>183</v>
      </c>
      <c r="D6876" s="642">
        <v>580</v>
      </c>
      <c r="E6876" s="653"/>
      <c r="F6876" s="654" t="str">
        <f>IF(M6876="R",VLOOKUP(D6876,'Routes and Directions'!$A$2:$D$283,3,FALSE),VLOOKUP(D6876,'Routes and Directions'!$A$2:$D$283,4,FALSE))</f>
        <v>WB</v>
      </c>
      <c r="G6876" s="642" t="s">
        <v>121</v>
      </c>
      <c r="H6876" s="642">
        <v>0.80800000000000005</v>
      </c>
      <c r="I6876" s="642">
        <v>1.101</v>
      </c>
      <c r="J6876" s="642" t="s">
        <v>118</v>
      </c>
      <c r="K6876" s="646">
        <v>16.670000000000002</v>
      </c>
      <c r="L6876" s="646">
        <v>16.963000000000001</v>
      </c>
      <c r="M6876" s="646" t="s">
        <v>118</v>
      </c>
      <c r="N6876" s="657" t="s">
        <v>118</v>
      </c>
      <c r="O6876" s="646" t="s">
        <v>840</v>
      </c>
    </row>
    <row r="6877" spans="1:15">
      <c r="A6877" s="647">
        <v>6876</v>
      </c>
      <c r="B6877" s="647">
        <v>6100</v>
      </c>
      <c r="C6877" s="642" t="s">
        <v>183</v>
      </c>
      <c r="D6877" s="642">
        <v>580</v>
      </c>
      <c r="E6877" s="653"/>
      <c r="F6877" s="654" t="str">
        <f>IF(M6877="R",VLOOKUP(D6877,'Routes and Directions'!$A$2:$D$283,3,FALSE),VLOOKUP(D6877,'Routes and Directions'!$A$2:$D$283,4,FALSE))</f>
        <v>WB</v>
      </c>
      <c r="G6877" s="653"/>
      <c r="H6877" s="642">
        <v>0.80800000000000005</v>
      </c>
      <c r="I6877" s="642">
        <v>0.92700000000000005</v>
      </c>
      <c r="J6877" s="653"/>
      <c r="K6877" s="646">
        <v>16.963000000000001</v>
      </c>
      <c r="L6877" s="646">
        <v>17.082000000000001</v>
      </c>
      <c r="M6877" s="646" t="s">
        <v>118</v>
      </c>
      <c r="N6877" s="657" t="s">
        <v>123</v>
      </c>
      <c r="O6877" s="646" t="s">
        <v>840</v>
      </c>
    </row>
    <row r="6878" spans="1:15">
      <c r="A6878" s="647">
        <v>6877</v>
      </c>
      <c r="B6878" s="647">
        <v>6300</v>
      </c>
      <c r="C6878" s="642" t="s">
        <v>183</v>
      </c>
      <c r="D6878" s="642">
        <v>580</v>
      </c>
      <c r="E6878" s="653"/>
      <c r="F6878" s="654" t="str">
        <f>IF(M6878="R",VLOOKUP(D6878,'Routes and Directions'!$A$2:$D$283,3,FALSE),VLOOKUP(D6878,'Routes and Directions'!$A$2:$D$283,4,FALSE))</f>
        <v>WB</v>
      </c>
      <c r="G6878" s="642" t="s">
        <v>118</v>
      </c>
      <c r="H6878" s="642">
        <v>0.92700000000000005</v>
      </c>
      <c r="I6878" s="642">
        <v>1.6220000000000001</v>
      </c>
      <c r="J6878" s="653"/>
      <c r="K6878" s="646">
        <v>17.082000000000001</v>
      </c>
      <c r="L6878" s="646">
        <v>17.777000000000001</v>
      </c>
      <c r="M6878" s="646" t="s">
        <v>118</v>
      </c>
      <c r="N6878" s="657" t="s">
        <v>123</v>
      </c>
      <c r="O6878" s="646" t="s">
        <v>840</v>
      </c>
    </row>
    <row r="6879" spans="1:15">
      <c r="A6879" s="647">
        <v>6878</v>
      </c>
      <c r="B6879" s="647">
        <v>7010</v>
      </c>
      <c r="C6879" s="642" t="s">
        <v>183</v>
      </c>
      <c r="D6879" s="642">
        <v>580</v>
      </c>
      <c r="E6879" s="653"/>
      <c r="F6879" s="654" t="str">
        <f>IF(M6879="R",VLOOKUP(D6879,'Routes and Directions'!$A$2:$D$283,3,FALSE),VLOOKUP(D6879,'Routes and Directions'!$A$2:$D$283,4,FALSE))</f>
        <v>WB</v>
      </c>
      <c r="G6879" s="642" t="s">
        <v>118</v>
      </c>
      <c r="H6879" s="642">
        <v>1.6220000000000001</v>
      </c>
      <c r="I6879" s="642">
        <v>6.0529999999999999</v>
      </c>
      <c r="J6879" s="642" t="s">
        <v>118</v>
      </c>
      <c r="K6879" s="646">
        <v>17.777000000000001</v>
      </c>
      <c r="L6879" s="646">
        <v>22.207999999999998</v>
      </c>
      <c r="M6879" s="646" t="s">
        <v>118</v>
      </c>
      <c r="N6879" s="657" t="s">
        <v>118</v>
      </c>
      <c r="O6879" s="646" t="s">
        <v>840</v>
      </c>
    </row>
    <row r="6880" spans="1:15">
      <c r="A6880" s="647">
        <v>6879</v>
      </c>
      <c r="B6880" s="647">
        <v>7810</v>
      </c>
      <c r="C6880" s="642" t="s">
        <v>183</v>
      </c>
      <c r="D6880" s="642">
        <v>580</v>
      </c>
      <c r="E6880" s="653"/>
      <c r="F6880" s="654" t="str">
        <f>IF(M6880="R",VLOOKUP(D6880,'Routes and Directions'!$A$2:$D$283,3,FALSE),VLOOKUP(D6880,'Routes and Directions'!$A$2:$D$283,4,FALSE))</f>
        <v>WB</v>
      </c>
      <c r="G6880" s="642" t="s">
        <v>118</v>
      </c>
      <c r="H6880" s="642">
        <v>6.0529999999999999</v>
      </c>
      <c r="I6880" s="642">
        <v>9.6210000000000004</v>
      </c>
      <c r="J6880" s="653"/>
      <c r="K6880" s="646">
        <v>22.207999999999998</v>
      </c>
      <c r="L6880" s="646">
        <v>25.776</v>
      </c>
      <c r="M6880" s="646" t="s">
        <v>118</v>
      </c>
      <c r="N6880" s="657" t="s">
        <v>123</v>
      </c>
      <c r="O6880" s="646" t="s">
        <v>840</v>
      </c>
    </row>
    <row r="6881" spans="1:15">
      <c r="A6881" s="647">
        <v>6880</v>
      </c>
      <c r="B6881" s="647">
        <v>9400</v>
      </c>
      <c r="C6881" s="642" t="s">
        <v>183</v>
      </c>
      <c r="D6881" s="642">
        <v>580</v>
      </c>
      <c r="E6881" s="653"/>
      <c r="F6881" s="654" t="str">
        <f>IF(M6881="R",VLOOKUP(D6881,'Routes and Directions'!$A$2:$D$283,3,FALSE),VLOOKUP(D6881,'Routes and Directions'!$A$2:$D$283,4,FALSE))</f>
        <v>WB</v>
      </c>
      <c r="G6881" s="653"/>
      <c r="H6881" s="642">
        <v>9.5920000000000005</v>
      </c>
      <c r="I6881" s="642">
        <v>21.058</v>
      </c>
      <c r="J6881" s="653"/>
      <c r="K6881" s="646">
        <v>25.776</v>
      </c>
      <c r="L6881" s="646">
        <v>37.241999999999997</v>
      </c>
      <c r="M6881" s="646" t="s">
        <v>118</v>
      </c>
      <c r="N6881" s="657" t="s">
        <v>123</v>
      </c>
      <c r="O6881" s="646" t="s">
        <v>840</v>
      </c>
    </row>
    <row r="6882" spans="1:15">
      <c r="A6882" s="647">
        <v>6881</v>
      </c>
      <c r="B6882" s="647">
        <v>15130</v>
      </c>
      <c r="C6882" s="642" t="s">
        <v>183</v>
      </c>
      <c r="D6882" s="642">
        <v>580</v>
      </c>
      <c r="E6882" s="653"/>
      <c r="F6882" s="654" t="str">
        <f>IF(M6882="R",VLOOKUP(D6882,'Routes and Directions'!$A$2:$D$283,3,FALSE),VLOOKUP(D6882,'Routes and Directions'!$A$2:$D$283,4,FALSE))</f>
        <v>WB</v>
      </c>
      <c r="G6882" s="642" t="s">
        <v>118</v>
      </c>
      <c r="H6882" s="642">
        <v>21.058</v>
      </c>
      <c r="I6882" s="642">
        <v>29.923999999999999</v>
      </c>
      <c r="J6882" s="653"/>
      <c r="K6882" s="646">
        <v>37.241999999999997</v>
      </c>
      <c r="L6882" s="646">
        <v>46.107999999999997</v>
      </c>
      <c r="M6882" s="646" t="s">
        <v>118</v>
      </c>
      <c r="N6882" s="657" t="s">
        <v>123</v>
      </c>
      <c r="O6882" s="646" t="s">
        <v>840</v>
      </c>
    </row>
    <row r="6883" spans="1:15">
      <c r="A6883" s="647">
        <v>6882</v>
      </c>
      <c r="B6883" s="647">
        <v>19200</v>
      </c>
      <c r="C6883" s="642" t="s">
        <v>183</v>
      </c>
      <c r="D6883" s="642">
        <v>580</v>
      </c>
      <c r="E6883" s="653"/>
      <c r="F6883" s="654" t="str">
        <f>IF(M6883="R",VLOOKUP(D6883,'Routes and Directions'!$A$2:$D$283,3,FALSE),VLOOKUP(D6883,'Routes and Directions'!$A$2:$D$283,4,FALSE))</f>
        <v>WB</v>
      </c>
      <c r="G6883" s="653"/>
      <c r="H6883" s="642">
        <v>30.062000000000001</v>
      </c>
      <c r="I6883" s="642">
        <v>30.425000000000001</v>
      </c>
      <c r="J6883" s="653"/>
      <c r="K6883" s="646">
        <v>46.107999999999997</v>
      </c>
      <c r="L6883" s="646">
        <v>46.470999999999997</v>
      </c>
      <c r="M6883" s="646" t="s">
        <v>118</v>
      </c>
      <c r="N6883" s="657" t="s">
        <v>123</v>
      </c>
      <c r="O6883" s="646" t="s">
        <v>840</v>
      </c>
    </row>
    <row r="6884" spans="1:15">
      <c r="A6884" s="647">
        <v>6883</v>
      </c>
      <c r="B6884" s="647">
        <v>19800</v>
      </c>
      <c r="C6884" s="642" t="s">
        <v>183</v>
      </c>
      <c r="D6884" s="642">
        <v>580</v>
      </c>
      <c r="E6884" s="653"/>
      <c r="F6884" s="654" t="str">
        <f>IF(M6884="R",VLOOKUP(D6884,'Routes and Directions'!$A$2:$D$283,3,FALSE),VLOOKUP(D6884,'Routes and Directions'!$A$2:$D$283,4,FALSE))</f>
        <v>WB</v>
      </c>
      <c r="G6884" s="642" t="s">
        <v>118</v>
      </c>
      <c r="H6884" s="642">
        <v>30.405000000000001</v>
      </c>
      <c r="I6884" s="642">
        <v>30.972999999999999</v>
      </c>
      <c r="J6884" s="653"/>
      <c r="K6884" s="646">
        <v>46.470999999999997</v>
      </c>
      <c r="L6884" s="646">
        <v>47.039000000000001</v>
      </c>
      <c r="M6884" s="646" t="s">
        <v>118</v>
      </c>
      <c r="N6884" s="657" t="s">
        <v>123</v>
      </c>
      <c r="O6884" s="646" t="s">
        <v>840</v>
      </c>
    </row>
    <row r="6885" spans="1:15">
      <c r="A6885" s="647">
        <v>6884</v>
      </c>
      <c r="B6885" s="647">
        <v>22000</v>
      </c>
      <c r="C6885" s="642" t="s">
        <v>183</v>
      </c>
      <c r="D6885" s="642">
        <v>580</v>
      </c>
      <c r="E6885" s="653"/>
      <c r="F6885" s="654" t="str">
        <f>IF(M6885="R",VLOOKUP(D6885,'Routes and Directions'!$A$2:$D$283,3,FALSE),VLOOKUP(D6885,'Routes and Directions'!$A$2:$D$283,4,FALSE))</f>
        <v>WB</v>
      </c>
      <c r="G6885" s="642" t="s">
        <v>119</v>
      </c>
      <c r="H6885" s="642">
        <v>30.972999999999999</v>
      </c>
      <c r="I6885" s="642">
        <v>31.295999999999999</v>
      </c>
      <c r="J6885" s="653"/>
      <c r="K6885" s="646">
        <v>47.039000000000001</v>
      </c>
      <c r="L6885" s="646">
        <v>47.362000000000002</v>
      </c>
      <c r="M6885" s="646" t="s">
        <v>118</v>
      </c>
      <c r="N6885" s="657" t="s">
        <v>123</v>
      </c>
      <c r="O6885" s="646" t="s">
        <v>840</v>
      </c>
    </row>
    <row r="6886" spans="1:15">
      <c r="A6886" s="647">
        <v>6885</v>
      </c>
      <c r="B6886" s="647">
        <v>23200</v>
      </c>
      <c r="C6886" s="642" t="s">
        <v>183</v>
      </c>
      <c r="D6886" s="642">
        <v>580</v>
      </c>
      <c r="E6886" s="653"/>
      <c r="F6886" s="654" t="str">
        <f>IF(M6886="R",VLOOKUP(D6886,'Routes and Directions'!$A$2:$D$283,3,FALSE),VLOOKUP(D6886,'Routes and Directions'!$A$2:$D$283,4,FALSE))</f>
        <v>WB</v>
      </c>
      <c r="G6886" s="642" t="s">
        <v>118</v>
      </c>
      <c r="H6886" s="642">
        <v>31.295999999999999</v>
      </c>
      <c r="I6886" s="642">
        <v>39.828000000000003</v>
      </c>
      <c r="J6886" s="653"/>
      <c r="K6886" s="646">
        <v>47.362000000000002</v>
      </c>
      <c r="L6886" s="646">
        <v>55.893999999999998</v>
      </c>
      <c r="M6886" s="646" t="s">
        <v>118</v>
      </c>
      <c r="N6886" s="657" t="s">
        <v>123</v>
      </c>
      <c r="O6886" s="646" t="s">
        <v>840</v>
      </c>
    </row>
    <row r="6887" spans="1:15">
      <c r="A6887" s="647">
        <v>6886</v>
      </c>
      <c r="B6887" s="647">
        <v>29200</v>
      </c>
      <c r="C6887" s="642" t="s">
        <v>183</v>
      </c>
      <c r="D6887" s="642">
        <v>580</v>
      </c>
      <c r="E6887" s="653"/>
      <c r="F6887" s="654" t="str">
        <f>IF(M6887="R",VLOOKUP(D6887,'Routes and Directions'!$A$2:$D$283,3,FALSE),VLOOKUP(D6887,'Routes and Directions'!$A$2:$D$283,4,FALSE))</f>
        <v>WB</v>
      </c>
      <c r="G6887" s="642" t="s">
        <v>121</v>
      </c>
      <c r="H6887" s="642">
        <v>39.828000000000003</v>
      </c>
      <c r="I6887" s="642">
        <v>39.991999999999997</v>
      </c>
      <c r="J6887" s="653"/>
      <c r="K6887" s="646">
        <v>55.893999999999998</v>
      </c>
      <c r="L6887" s="646">
        <v>56.058</v>
      </c>
      <c r="M6887" s="646" t="s">
        <v>118</v>
      </c>
      <c r="N6887" s="657" t="s">
        <v>123</v>
      </c>
      <c r="O6887" s="646" t="s">
        <v>840</v>
      </c>
    </row>
    <row r="6888" spans="1:15">
      <c r="A6888" s="647">
        <v>6887</v>
      </c>
      <c r="B6888" s="647">
        <v>29300</v>
      </c>
      <c r="C6888" s="642" t="s">
        <v>183</v>
      </c>
      <c r="D6888" s="642">
        <v>580</v>
      </c>
      <c r="E6888" s="653"/>
      <c r="F6888" s="654" t="str">
        <f>IF(M6888="R",VLOOKUP(D6888,'Routes and Directions'!$A$2:$D$283,3,FALSE),VLOOKUP(D6888,'Routes and Directions'!$A$2:$D$283,4,FALSE))</f>
        <v>WB</v>
      </c>
      <c r="G6888" s="642" t="s">
        <v>118</v>
      </c>
      <c r="H6888" s="642">
        <v>39.828000000000003</v>
      </c>
      <c r="I6888" s="642">
        <v>42.476999999999997</v>
      </c>
      <c r="J6888" s="653"/>
      <c r="K6888" s="646">
        <v>56.058</v>
      </c>
      <c r="L6888" s="646">
        <v>58.707000000000001</v>
      </c>
      <c r="M6888" s="646" t="s">
        <v>118</v>
      </c>
      <c r="N6888" s="657" t="s">
        <v>123</v>
      </c>
      <c r="O6888" s="646" t="s">
        <v>840</v>
      </c>
    </row>
    <row r="6889" spans="1:15">
      <c r="A6889" s="647">
        <v>6888</v>
      </c>
      <c r="B6889" s="647">
        <v>32300</v>
      </c>
      <c r="C6889" s="642" t="s">
        <v>183</v>
      </c>
      <c r="D6889" s="642">
        <v>580</v>
      </c>
      <c r="E6889" s="653"/>
      <c r="F6889" s="654" t="str">
        <f>IF(M6889="R",VLOOKUP(D6889,'Routes and Directions'!$A$2:$D$283,3,FALSE),VLOOKUP(D6889,'Routes and Directions'!$A$2:$D$283,4,FALSE))</f>
        <v>WB</v>
      </c>
      <c r="G6889" s="653"/>
      <c r="H6889" s="642">
        <v>42.622</v>
      </c>
      <c r="I6889" s="642">
        <v>46.262</v>
      </c>
      <c r="J6889" s="653"/>
      <c r="K6889" s="646">
        <v>58.707000000000001</v>
      </c>
      <c r="L6889" s="646">
        <v>62.347000000000001</v>
      </c>
      <c r="M6889" s="646" t="s">
        <v>118</v>
      </c>
      <c r="N6889" s="657" t="s">
        <v>123</v>
      </c>
      <c r="O6889" s="646" t="s">
        <v>840</v>
      </c>
    </row>
    <row r="6890" spans="1:15">
      <c r="A6890" s="647">
        <v>6889</v>
      </c>
      <c r="B6890" s="647">
        <v>37510</v>
      </c>
      <c r="C6890" s="642" t="s">
        <v>183</v>
      </c>
      <c r="D6890" s="642">
        <v>580</v>
      </c>
      <c r="E6890" s="653"/>
      <c r="F6890" s="654" t="str">
        <f>IF(M6890="R",VLOOKUP(D6890,'Routes and Directions'!$A$2:$D$283,3,FALSE),VLOOKUP(D6890,'Routes and Directions'!$A$2:$D$283,4,FALSE))</f>
        <v>WB</v>
      </c>
      <c r="G6890" s="653"/>
      <c r="H6890" s="642">
        <v>46.262</v>
      </c>
      <c r="I6890" s="642">
        <v>46.945999999999998</v>
      </c>
      <c r="J6890" s="642" t="s">
        <v>118</v>
      </c>
      <c r="K6890" s="646">
        <v>62.347000000000001</v>
      </c>
      <c r="L6890" s="646">
        <v>63.030999999999999</v>
      </c>
      <c r="M6890" s="646" t="s">
        <v>118</v>
      </c>
      <c r="N6890" s="657" t="s">
        <v>118</v>
      </c>
      <c r="O6890" s="646" t="s">
        <v>840</v>
      </c>
    </row>
    <row r="6891" spans="1:15">
      <c r="A6891" s="647">
        <v>6890</v>
      </c>
      <c r="B6891" s="647">
        <v>39500</v>
      </c>
      <c r="C6891" s="642" t="s">
        <v>183</v>
      </c>
      <c r="D6891" s="642">
        <v>580</v>
      </c>
      <c r="E6891" s="653"/>
      <c r="F6891" s="654" t="str">
        <f>IF(M6891="R",VLOOKUP(D6891,'Routes and Directions'!$A$2:$D$283,3,FALSE),VLOOKUP(D6891,'Routes and Directions'!$A$2:$D$283,4,FALSE))</f>
        <v>WB</v>
      </c>
      <c r="G6891" s="642" t="s">
        <v>118</v>
      </c>
      <c r="H6891" s="642">
        <v>47.170999999999999</v>
      </c>
      <c r="I6891" s="642">
        <v>47.722000000000001</v>
      </c>
      <c r="J6891" s="653"/>
      <c r="K6891" s="646">
        <v>63.030999999999999</v>
      </c>
      <c r="L6891" s="646">
        <v>63.582000000000001</v>
      </c>
      <c r="M6891" s="646" t="s">
        <v>118</v>
      </c>
      <c r="N6891" s="657" t="s">
        <v>123</v>
      </c>
      <c r="O6891" s="646" t="s">
        <v>840</v>
      </c>
    </row>
    <row r="6892" spans="1:15">
      <c r="A6892" s="647">
        <v>6891</v>
      </c>
      <c r="B6892" s="647">
        <v>40010</v>
      </c>
      <c r="C6892" s="642" t="s">
        <v>183</v>
      </c>
      <c r="D6892" s="642">
        <v>580</v>
      </c>
      <c r="E6892" s="653"/>
      <c r="F6892" s="654" t="str">
        <f>IF(M6892="R",VLOOKUP(D6892,'Routes and Directions'!$A$2:$D$283,3,FALSE),VLOOKUP(D6892,'Routes and Directions'!$A$2:$D$283,4,FALSE))</f>
        <v>WB</v>
      </c>
      <c r="G6892" s="653"/>
      <c r="H6892" s="642">
        <v>47.722000000000001</v>
      </c>
      <c r="I6892" s="642">
        <v>48.043999999999997</v>
      </c>
      <c r="J6892" s="653"/>
      <c r="K6892" s="646">
        <v>63.582000000000001</v>
      </c>
      <c r="L6892" s="646">
        <v>63.904000000000003</v>
      </c>
      <c r="M6892" s="646" t="s">
        <v>118</v>
      </c>
      <c r="N6892" s="657" t="s">
        <v>123</v>
      </c>
      <c r="O6892" s="646" t="s">
        <v>840</v>
      </c>
    </row>
    <row r="6893" spans="1:15">
      <c r="A6893" s="647">
        <v>6892</v>
      </c>
      <c r="B6893" s="647">
        <v>41000</v>
      </c>
      <c r="C6893" s="646" t="s">
        <v>184</v>
      </c>
      <c r="D6893" s="646">
        <v>580</v>
      </c>
      <c r="F6893" s="654" t="str">
        <f>IF(M6893="R",VLOOKUP(D6893,'Routes and Directions'!$A$2:$D$283,3,FALSE),VLOOKUP(D6893,'Routes and Directions'!$A$2:$D$283,4,FALSE))</f>
        <v>WB</v>
      </c>
      <c r="H6893" s="646">
        <v>0</v>
      </c>
      <c r="I6893" s="646">
        <v>1.702</v>
      </c>
      <c r="K6893" s="646">
        <v>63.904000000000003</v>
      </c>
      <c r="L6893" s="646">
        <v>65.605999999999995</v>
      </c>
      <c r="M6893" s="646" t="s">
        <v>118</v>
      </c>
      <c r="N6893" s="657" t="s">
        <v>123</v>
      </c>
      <c r="O6893" s="646" t="s">
        <v>840</v>
      </c>
    </row>
    <row r="6894" spans="1:15">
      <c r="A6894" s="647">
        <v>6893</v>
      </c>
      <c r="B6894" s="647">
        <v>41800</v>
      </c>
      <c r="C6894" s="646" t="s">
        <v>184</v>
      </c>
      <c r="D6894" s="646">
        <v>580</v>
      </c>
      <c r="F6894" s="654" t="str">
        <f>IF(M6894="R",VLOOKUP(D6894,'Routes and Directions'!$A$2:$D$283,3,FALSE),VLOOKUP(D6894,'Routes and Directions'!$A$2:$D$283,4,FALSE))</f>
        <v>WB</v>
      </c>
      <c r="G6894" s="646" t="s">
        <v>118</v>
      </c>
      <c r="H6894" s="646">
        <v>1.75</v>
      </c>
      <c r="I6894" s="646">
        <v>5.7</v>
      </c>
      <c r="K6894" s="646">
        <v>65.605999999999995</v>
      </c>
      <c r="L6894" s="646">
        <v>69.555999999999997</v>
      </c>
      <c r="M6894" s="646" t="s">
        <v>118</v>
      </c>
      <c r="N6894" s="657" t="s">
        <v>123</v>
      </c>
      <c r="O6894" s="646" t="s">
        <v>840</v>
      </c>
    </row>
    <row r="6895" spans="1:15">
      <c r="A6895" s="647">
        <v>6894</v>
      </c>
      <c r="B6895" s="647">
        <v>44725</v>
      </c>
      <c r="C6895" s="646" t="s">
        <v>184</v>
      </c>
      <c r="D6895" s="646">
        <v>580</v>
      </c>
      <c r="F6895" s="654" t="str">
        <f>IF(M6895="R",VLOOKUP(D6895,'Routes and Directions'!$A$2:$D$283,3,FALSE),VLOOKUP(D6895,'Routes and Directions'!$A$2:$D$283,4,FALSE))</f>
        <v>WB</v>
      </c>
      <c r="H6895" s="646">
        <v>5.7</v>
      </c>
      <c r="I6895" s="646">
        <v>7.7859999999999996</v>
      </c>
      <c r="K6895" s="646">
        <v>69.555999999999997</v>
      </c>
      <c r="L6895" s="646">
        <v>71.641999999999996</v>
      </c>
      <c r="M6895" s="646" t="s">
        <v>118</v>
      </c>
      <c r="N6895" s="657" t="s">
        <v>123</v>
      </c>
      <c r="O6895" s="646" t="s">
        <v>840</v>
      </c>
    </row>
    <row r="6896" spans="1:15">
      <c r="A6896" s="647">
        <v>6895</v>
      </c>
      <c r="B6896" s="647">
        <v>100000</v>
      </c>
      <c r="C6896" s="646" t="s">
        <v>185</v>
      </c>
      <c r="D6896" s="646">
        <v>580</v>
      </c>
      <c r="F6896" s="654" t="str">
        <f>IF(M6896="R",VLOOKUP(D6896,'Routes and Directions'!$A$2:$D$283,3,FALSE),VLOOKUP(D6896,'Routes and Directions'!$A$2:$D$283,4,FALSE))</f>
        <v>WB</v>
      </c>
      <c r="H6896" s="646">
        <v>0</v>
      </c>
      <c r="I6896" s="646">
        <v>4.782</v>
      </c>
      <c r="K6896" s="646">
        <v>71.641999999999996</v>
      </c>
      <c r="L6896" s="646">
        <v>76.424000000000007</v>
      </c>
      <c r="M6896" s="646" t="s">
        <v>118</v>
      </c>
      <c r="N6896" s="657" t="s">
        <v>123</v>
      </c>
      <c r="O6896" s="646" t="s">
        <v>840</v>
      </c>
    </row>
    <row r="6897" spans="1:15">
      <c r="A6897" s="647">
        <v>6896</v>
      </c>
      <c r="B6897" s="647">
        <v>100</v>
      </c>
      <c r="C6897" s="646" t="s">
        <v>213</v>
      </c>
      <c r="D6897" s="646">
        <v>580</v>
      </c>
      <c r="F6897" s="654" t="str">
        <f>IF(M6897="R",VLOOKUP(D6897,'Routes and Directions'!$A$2:$D$283,3,FALSE),VLOOKUP(D6897,'Routes and Directions'!$A$2:$D$283,4,FALSE))</f>
        <v>EB</v>
      </c>
      <c r="G6897" s="646" t="s">
        <v>121</v>
      </c>
      <c r="H6897" s="646">
        <v>0</v>
      </c>
      <c r="I6897" s="646">
        <v>0.61099999999999999</v>
      </c>
      <c r="K6897" s="646">
        <v>0</v>
      </c>
      <c r="L6897" s="646">
        <v>0.61099999999999999</v>
      </c>
      <c r="M6897" s="646" t="s">
        <v>121</v>
      </c>
      <c r="N6897" s="657" t="s">
        <v>123</v>
      </c>
      <c r="O6897" s="646" t="s">
        <v>841</v>
      </c>
    </row>
    <row r="6898" spans="1:15">
      <c r="A6898" s="647">
        <v>6897</v>
      </c>
      <c r="B6898" s="647">
        <v>800</v>
      </c>
      <c r="C6898" s="646" t="s">
        <v>213</v>
      </c>
      <c r="D6898" s="646">
        <v>580</v>
      </c>
      <c r="F6898" s="654" t="str">
        <f>IF(M6898="R",VLOOKUP(D6898,'Routes and Directions'!$A$2:$D$283,3,FALSE),VLOOKUP(D6898,'Routes and Directions'!$A$2:$D$283,4,FALSE))</f>
        <v>EB</v>
      </c>
      <c r="H6898" s="646">
        <v>0</v>
      </c>
      <c r="I6898" s="646">
        <v>4.3289999999999997</v>
      </c>
      <c r="K6898" s="646">
        <v>0.61099999999999999</v>
      </c>
      <c r="L6898" s="646">
        <v>4.9400000000000004</v>
      </c>
      <c r="M6898" s="646" t="s">
        <v>121</v>
      </c>
      <c r="N6898" s="657" t="s">
        <v>123</v>
      </c>
      <c r="O6898" s="646" t="s">
        <v>841</v>
      </c>
    </row>
    <row r="6899" spans="1:15">
      <c r="A6899" s="647">
        <v>6898</v>
      </c>
      <c r="B6899" s="647">
        <v>2200</v>
      </c>
      <c r="C6899" s="646" t="s">
        <v>213</v>
      </c>
      <c r="D6899" s="646">
        <v>580</v>
      </c>
      <c r="F6899" s="654" t="str">
        <f>IF(M6899="R",VLOOKUP(D6899,'Routes and Directions'!$A$2:$D$283,3,FALSE),VLOOKUP(D6899,'Routes and Directions'!$A$2:$D$283,4,FALSE))</f>
        <v>EB</v>
      </c>
      <c r="H6899" s="646">
        <v>4.3440000000000003</v>
      </c>
      <c r="I6899" s="646">
        <v>15.308</v>
      </c>
      <c r="K6899" s="646">
        <v>4.9400000000000004</v>
      </c>
      <c r="L6899" s="646">
        <v>15.904</v>
      </c>
      <c r="M6899" s="646" t="s">
        <v>121</v>
      </c>
      <c r="N6899" s="657" t="s">
        <v>123</v>
      </c>
      <c r="O6899" s="646" t="s">
        <v>841</v>
      </c>
    </row>
    <row r="6900" spans="1:15">
      <c r="A6900" s="647">
        <v>6899</v>
      </c>
      <c r="B6900" s="647">
        <v>4600</v>
      </c>
      <c r="C6900" s="646" t="s">
        <v>213</v>
      </c>
      <c r="D6900" s="646">
        <v>580</v>
      </c>
      <c r="F6900" s="654" t="str">
        <f>IF(M6900="R",VLOOKUP(D6900,'Routes and Directions'!$A$2:$D$283,3,FALSE),VLOOKUP(D6900,'Routes and Directions'!$A$2:$D$283,4,FALSE))</f>
        <v>EB</v>
      </c>
      <c r="H6900" s="646">
        <v>15.308</v>
      </c>
      <c r="I6900" s="646">
        <v>15.34</v>
      </c>
      <c r="J6900" s="646" t="s">
        <v>121</v>
      </c>
      <c r="K6900" s="646">
        <v>15.904</v>
      </c>
      <c r="L6900" s="646">
        <v>15.936</v>
      </c>
      <c r="M6900" s="646" t="s">
        <v>121</v>
      </c>
      <c r="N6900" s="657" t="s">
        <v>121</v>
      </c>
      <c r="O6900" s="646" t="s">
        <v>841</v>
      </c>
    </row>
    <row r="6901" spans="1:15">
      <c r="A6901" s="647">
        <v>6900</v>
      </c>
      <c r="B6901" s="647">
        <v>5300</v>
      </c>
      <c r="C6901" s="642" t="s">
        <v>183</v>
      </c>
      <c r="D6901" s="642">
        <v>580</v>
      </c>
      <c r="E6901" s="653"/>
      <c r="F6901" s="654" t="str">
        <f>IF(M6901="R",VLOOKUP(D6901,'Routes and Directions'!$A$2:$D$283,3,FALSE),VLOOKUP(D6901,'Routes and Directions'!$A$2:$D$283,4,FALSE))</f>
        <v>EB</v>
      </c>
      <c r="G6901" s="653"/>
      <c r="H6901" s="642">
        <v>7.3999999999999996E-2</v>
      </c>
      <c r="I6901" s="642">
        <v>0.80800000000000005</v>
      </c>
      <c r="J6901" s="642" t="s">
        <v>121</v>
      </c>
      <c r="K6901" s="646">
        <v>15.936</v>
      </c>
      <c r="L6901" s="646">
        <v>16.670000000000002</v>
      </c>
      <c r="M6901" s="646" t="s">
        <v>121</v>
      </c>
      <c r="N6901" s="657" t="s">
        <v>121</v>
      </c>
      <c r="O6901" s="646" t="s">
        <v>841</v>
      </c>
    </row>
    <row r="6902" spans="1:15">
      <c r="A6902" s="647">
        <v>6901</v>
      </c>
      <c r="B6902" s="647">
        <v>5500</v>
      </c>
      <c r="C6902" s="642" t="s">
        <v>183</v>
      </c>
      <c r="D6902" s="642">
        <v>580</v>
      </c>
      <c r="E6902" s="653"/>
      <c r="F6902" s="654" t="str">
        <f>IF(M6902="R",VLOOKUP(D6902,'Routes and Directions'!$A$2:$D$283,3,FALSE),VLOOKUP(D6902,'Routes and Directions'!$A$2:$D$283,4,FALSE))</f>
        <v>EB</v>
      </c>
      <c r="G6902" s="642" t="s">
        <v>121</v>
      </c>
      <c r="H6902" s="642">
        <v>0.80800000000000005</v>
      </c>
      <c r="I6902" s="642">
        <v>0.98799999999999999</v>
      </c>
      <c r="J6902" s="642" t="s">
        <v>121</v>
      </c>
      <c r="K6902" s="646">
        <v>16.670000000000002</v>
      </c>
      <c r="L6902" s="646">
        <v>16.850000000000001</v>
      </c>
      <c r="M6902" s="646" t="s">
        <v>121</v>
      </c>
      <c r="N6902" s="657" t="s">
        <v>121</v>
      </c>
      <c r="O6902" s="646" t="s">
        <v>841</v>
      </c>
    </row>
    <row r="6903" spans="1:15">
      <c r="A6903" s="647">
        <v>6902</v>
      </c>
      <c r="B6903" s="647">
        <v>6100</v>
      </c>
      <c r="C6903" s="642" t="s">
        <v>183</v>
      </c>
      <c r="D6903" s="642">
        <v>580</v>
      </c>
      <c r="E6903" s="653"/>
      <c r="F6903" s="654" t="str">
        <f>IF(M6903="R",VLOOKUP(D6903,'Routes and Directions'!$A$2:$D$283,3,FALSE),VLOOKUP(D6903,'Routes and Directions'!$A$2:$D$283,4,FALSE))</f>
        <v>EB</v>
      </c>
      <c r="G6903" s="653"/>
      <c r="H6903" s="642">
        <v>0.80800000000000005</v>
      </c>
      <c r="I6903" s="642">
        <v>0.92700000000000005</v>
      </c>
      <c r="J6903" s="653"/>
      <c r="K6903" s="646">
        <v>16.850000000000001</v>
      </c>
      <c r="L6903" s="646">
        <v>16.969000000000001</v>
      </c>
      <c r="M6903" s="646" t="s">
        <v>121</v>
      </c>
      <c r="N6903" s="657" t="s">
        <v>123</v>
      </c>
      <c r="O6903" s="646" t="s">
        <v>841</v>
      </c>
    </row>
    <row r="6904" spans="1:15">
      <c r="A6904" s="647">
        <v>6903</v>
      </c>
      <c r="B6904" s="647">
        <v>6300</v>
      </c>
      <c r="C6904" s="642" t="s">
        <v>183</v>
      </c>
      <c r="D6904" s="642">
        <v>580</v>
      </c>
      <c r="E6904" s="653"/>
      <c r="F6904" s="654" t="str">
        <f>IF(M6904="R",VLOOKUP(D6904,'Routes and Directions'!$A$2:$D$283,3,FALSE),VLOOKUP(D6904,'Routes and Directions'!$A$2:$D$283,4,FALSE))</f>
        <v>EB</v>
      </c>
      <c r="G6904" s="642" t="s">
        <v>118</v>
      </c>
      <c r="H6904" s="642">
        <v>0.92700000000000005</v>
      </c>
      <c r="I6904" s="642">
        <v>1.6220000000000001</v>
      </c>
      <c r="J6904" s="653"/>
      <c r="K6904" s="646">
        <v>16.969000000000001</v>
      </c>
      <c r="L6904" s="646">
        <v>17.664000000000001</v>
      </c>
      <c r="M6904" s="646" t="s">
        <v>121</v>
      </c>
      <c r="N6904" s="657" t="s">
        <v>123</v>
      </c>
      <c r="O6904" s="646" t="s">
        <v>841</v>
      </c>
    </row>
    <row r="6905" spans="1:15">
      <c r="A6905" s="647">
        <v>6904</v>
      </c>
      <c r="B6905" s="647">
        <v>7510</v>
      </c>
      <c r="C6905" s="642" t="s">
        <v>183</v>
      </c>
      <c r="D6905" s="642">
        <v>580</v>
      </c>
      <c r="E6905" s="653"/>
      <c r="F6905" s="654" t="str">
        <f>IF(M6905="R",VLOOKUP(D6905,'Routes and Directions'!$A$2:$D$283,3,FALSE),VLOOKUP(D6905,'Routes and Directions'!$A$2:$D$283,4,FALSE))</f>
        <v>EB</v>
      </c>
      <c r="G6905" s="642" t="s">
        <v>118</v>
      </c>
      <c r="H6905" s="642">
        <v>1.6220000000000001</v>
      </c>
      <c r="I6905" s="642">
        <v>6.0140000000000002</v>
      </c>
      <c r="J6905" s="642" t="s">
        <v>121</v>
      </c>
      <c r="K6905" s="646">
        <v>17.664000000000001</v>
      </c>
      <c r="L6905" s="646">
        <v>22.056000000000001</v>
      </c>
      <c r="M6905" s="646" t="s">
        <v>121</v>
      </c>
      <c r="N6905" s="657" t="s">
        <v>121</v>
      </c>
      <c r="O6905" s="646" t="s">
        <v>841</v>
      </c>
    </row>
    <row r="6906" spans="1:15">
      <c r="A6906" s="647">
        <v>6905</v>
      </c>
      <c r="B6906" s="647">
        <v>7810</v>
      </c>
      <c r="C6906" s="642" t="s">
        <v>183</v>
      </c>
      <c r="D6906" s="642">
        <v>580</v>
      </c>
      <c r="E6906" s="653"/>
      <c r="F6906" s="654" t="str">
        <f>IF(M6906="R",VLOOKUP(D6906,'Routes and Directions'!$A$2:$D$283,3,FALSE),VLOOKUP(D6906,'Routes and Directions'!$A$2:$D$283,4,FALSE))</f>
        <v>EB</v>
      </c>
      <c r="G6906" s="642" t="s">
        <v>118</v>
      </c>
      <c r="H6906" s="642">
        <v>6.0529999999999999</v>
      </c>
      <c r="I6906" s="642">
        <v>9.6210000000000004</v>
      </c>
      <c r="J6906" s="653"/>
      <c r="K6906" s="646">
        <v>22.056000000000001</v>
      </c>
      <c r="L6906" s="646">
        <v>25.623999999999999</v>
      </c>
      <c r="M6906" s="646" t="s">
        <v>121</v>
      </c>
      <c r="N6906" s="657" t="s">
        <v>123</v>
      </c>
      <c r="O6906" s="646" t="s">
        <v>841</v>
      </c>
    </row>
    <row r="6907" spans="1:15">
      <c r="A6907" s="647">
        <v>6906</v>
      </c>
      <c r="B6907" s="647">
        <v>9400</v>
      </c>
      <c r="C6907" s="642" t="s">
        <v>183</v>
      </c>
      <c r="D6907" s="642">
        <v>580</v>
      </c>
      <c r="E6907" s="653"/>
      <c r="F6907" s="654" t="str">
        <f>IF(M6907="R",VLOOKUP(D6907,'Routes and Directions'!$A$2:$D$283,3,FALSE),VLOOKUP(D6907,'Routes and Directions'!$A$2:$D$283,4,FALSE))</f>
        <v>EB</v>
      </c>
      <c r="G6907" s="653"/>
      <c r="H6907" s="642">
        <v>9.5920000000000005</v>
      </c>
      <c r="I6907" s="642">
        <v>21.058</v>
      </c>
      <c r="J6907" s="653"/>
      <c r="K6907" s="646">
        <v>25.623999999999999</v>
      </c>
      <c r="L6907" s="646">
        <v>37.090000000000003</v>
      </c>
      <c r="M6907" s="646" t="s">
        <v>121</v>
      </c>
      <c r="N6907" s="657" t="s">
        <v>123</v>
      </c>
      <c r="O6907" s="646" t="s">
        <v>841</v>
      </c>
    </row>
    <row r="6908" spans="1:15">
      <c r="A6908" s="647">
        <v>6907</v>
      </c>
      <c r="B6908" s="647">
        <v>15130</v>
      </c>
      <c r="C6908" s="642" t="s">
        <v>183</v>
      </c>
      <c r="D6908" s="642">
        <v>580</v>
      </c>
      <c r="E6908" s="653"/>
      <c r="F6908" s="654" t="str">
        <f>IF(M6908="R",VLOOKUP(D6908,'Routes and Directions'!$A$2:$D$283,3,FALSE),VLOOKUP(D6908,'Routes and Directions'!$A$2:$D$283,4,FALSE))</f>
        <v>EB</v>
      </c>
      <c r="G6908" s="642" t="s">
        <v>118</v>
      </c>
      <c r="H6908" s="642">
        <v>21.058</v>
      </c>
      <c r="I6908" s="642">
        <v>29.923999999999999</v>
      </c>
      <c r="J6908" s="653"/>
      <c r="K6908" s="646">
        <v>37.090000000000003</v>
      </c>
      <c r="L6908" s="646">
        <v>45.956000000000003</v>
      </c>
      <c r="M6908" s="646" t="s">
        <v>121</v>
      </c>
      <c r="N6908" s="657" t="s">
        <v>123</v>
      </c>
      <c r="O6908" s="646" t="s">
        <v>841</v>
      </c>
    </row>
    <row r="6909" spans="1:15">
      <c r="A6909" s="647">
        <v>6908</v>
      </c>
      <c r="B6909" s="647">
        <v>19200</v>
      </c>
      <c r="C6909" s="642" t="s">
        <v>183</v>
      </c>
      <c r="D6909" s="642">
        <v>580</v>
      </c>
      <c r="E6909" s="653"/>
      <c r="F6909" s="654" t="str">
        <f>IF(M6909="R",VLOOKUP(D6909,'Routes and Directions'!$A$2:$D$283,3,FALSE),VLOOKUP(D6909,'Routes and Directions'!$A$2:$D$283,4,FALSE))</f>
        <v>EB</v>
      </c>
      <c r="G6909" s="653"/>
      <c r="H6909" s="642">
        <v>30.062000000000001</v>
      </c>
      <c r="I6909" s="642">
        <v>30.425000000000001</v>
      </c>
      <c r="J6909" s="653"/>
      <c r="K6909" s="646">
        <v>45.956000000000003</v>
      </c>
      <c r="L6909" s="646">
        <v>46.319000000000003</v>
      </c>
      <c r="M6909" s="646" t="s">
        <v>121</v>
      </c>
      <c r="N6909" s="657" t="s">
        <v>123</v>
      </c>
      <c r="O6909" s="646" t="s">
        <v>841</v>
      </c>
    </row>
    <row r="6910" spans="1:15">
      <c r="A6910" s="647">
        <v>6909</v>
      </c>
      <c r="B6910" s="647">
        <v>19800</v>
      </c>
      <c r="C6910" s="642" t="s">
        <v>183</v>
      </c>
      <c r="D6910" s="642">
        <v>580</v>
      </c>
      <c r="E6910" s="653"/>
      <c r="F6910" s="654" t="str">
        <f>IF(M6910="R",VLOOKUP(D6910,'Routes and Directions'!$A$2:$D$283,3,FALSE),VLOOKUP(D6910,'Routes and Directions'!$A$2:$D$283,4,FALSE))</f>
        <v>EB</v>
      </c>
      <c r="G6910" s="642" t="s">
        <v>118</v>
      </c>
      <c r="H6910" s="642">
        <v>30.405000000000001</v>
      </c>
      <c r="I6910" s="642">
        <v>30.972999999999999</v>
      </c>
      <c r="J6910" s="653"/>
      <c r="K6910" s="646">
        <v>46.319000000000003</v>
      </c>
      <c r="L6910" s="646">
        <v>46.887</v>
      </c>
      <c r="M6910" s="646" t="s">
        <v>121</v>
      </c>
      <c r="N6910" s="657" t="s">
        <v>123</v>
      </c>
      <c r="O6910" s="646" t="s">
        <v>841</v>
      </c>
    </row>
    <row r="6911" spans="1:15">
      <c r="A6911" s="647">
        <v>6910</v>
      </c>
      <c r="B6911" s="647">
        <v>22000</v>
      </c>
      <c r="C6911" s="642" t="s">
        <v>183</v>
      </c>
      <c r="D6911" s="642">
        <v>580</v>
      </c>
      <c r="E6911" s="653"/>
      <c r="F6911" s="654" t="str">
        <f>IF(M6911="R",VLOOKUP(D6911,'Routes and Directions'!$A$2:$D$283,3,FALSE),VLOOKUP(D6911,'Routes and Directions'!$A$2:$D$283,4,FALSE))</f>
        <v>EB</v>
      </c>
      <c r="G6911" s="642" t="s">
        <v>119</v>
      </c>
      <c r="H6911" s="642">
        <v>30.972999999999999</v>
      </c>
      <c r="I6911" s="642">
        <v>31.295999999999999</v>
      </c>
      <c r="J6911" s="653"/>
      <c r="K6911" s="646">
        <v>46.887</v>
      </c>
      <c r="L6911" s="646">
        <v>47.21</v>
      </c>
      <c r="M6911" s="646" t="s">
        <v>121</v>
      </c>
      <c r="N6911" s="657" t="s">
        <v>123</v>
      </c>
      <c r="O6911" s="646" t="s">
        <v>841</v>
      </c>
    </row>
    <row r="6912" spans="1:15">
      <c r="A6912" s="647">
        <v>6911</v>
      </c>
      <c r="B6912" s="647">
        <v>23200</v>
      </c>
      <c r="C6912" s="642" t="s">
        <v>183</v>
      </c>
      <c r="D6912" s="642">
        <v>580</v>
      </c>
      <c r="E6912" s="653"/>
      <c r="F6912" s="654" t="str">
        <f>IF(M6912="R",VLOOKUP(D6912,'Routes and Directions'!$A$2:$D$283,3,FALSE),VLOOKUP(D6912,'Routes and Directions'!$A$2:$D$283,4,FALSE))</f>
        <v>EB</v>
      </c>
      <c r="G6912" s="642" t="s">
        <v>118</v>
      </c>
      <c r="H6912" s="642">
        <v>31.295999999999999</v>
      </c>
      <c r="I6912" s="642">
        <v>39.828000000000003</v>
      </c>
      <c r="J6912" s="653"/>
      <c r="K6912" s="646">
        <v>47.21</v>
      </c>
      <c r="L6912" s="646">
        <v>55.741999999999997</v>
      </c>
      <c r="M6912" s="646" t="s">
        <v>121</v>
      </c>
      <c r="N6912" s="657" t="s">
        <v>123</v>
      </c>
      <c r="O6912" s="646" t="s">
        <v>841</v>
      </c>
    </row>
    <row r="6913" spans="1:15">
      <c r="A6913" s="647">
        <v>6912</v>
      </c>
      <c r="B6913" s="647">
        <v>29200</v>
      </c>
      <c r="C6913" s="642" t="s">
        <v>183</v>
      </c>
      <c r="D6913" s="642">
        <v>580</v>
      </c>
      <c r="E6913" s="653"/>
      <c r="F6913" s="654" t="str">
        <f>IF(M6913="R",VLOOKUP(D6913,'Routes and Directions'!$A$2:$D$283,3,FALSE),VLOOKUP(D6913,'Routes and Directions'!$A$2:$D$283,4,FALSE))</f>
        <v>EB</v>
      </c>
      <c r="G6913" s="642" t="s">
        <v>121</v>
      </c>
      <c r="H6913" s="642">
        <v>39.828000000000003</v>
      </c>
      <c r="I6913" s="642">
        <v>39.991999999999997</v>
      </c>
      <c r="J6913" s="653"/>
      <c r="K6913" s="646">
        <v>55.741999999999997</v>
      </c>
      <c r="L6913" s="646">
        <v>55.905999999999999</v>
      </c>
      <c r="M6913" s="646" t="s">
        <v>121</v>
      </c>
      <c r="N6913" s="657" t="s">
        <v>123</v>
      </c>
      <c r="O6913" s="646" t="s">
        <v>841</v>
      </c>
    </row>
    <row r="6914" spans="1:15">
      <c r="A6914" s="647">
        <v>6913</v>
      </c>
      <c r="B6914" s="647">
        <v>29300</v>
      </c>
      <c r="C6914" s="642" t="s">
        <v>183</v>
      </c>
      <c r="D6914" s="642">
        <v>580</v>
      </c>
      <c r="E6914" s="653"/>
      <c r="F6914" s="654" t="str">
        <f>IF(M6914="R",VLOOKUP(D6914,'Routes and Directions'!$A$2:$D$283,3,FALSE),VLOOKUP(D6914,'Routes and Directions'!$A$2:$D$283,4,FALSE))</f>
        <v>EB</v>
      </c>
      <c r="G6914" s="642" t="s">
        <v>118</v>
      </c>
      <c r="H6914" s="642">
        <v>39.828000000000003</v>
      </c>
      <c r="I6914" s="642">
        <v>42.476999999999997</v>
      </c>
      <c r="J6914" s="653"/>
      <c r="K6914" s="646">
        <v>55.905999999999999</v>
      </c>
      <c r="L6914" s="646">
        <v>58.555</v>
      </c>
      <c r="M6914" s="646" t="s">
        <v>121</v>
      </c>
      <c r="N6914" s="657" t="s">
        <v>123</v>
      </c>
      <c r="O6914" s="646" t="s">
        <v>841</v>
      </c>
    </row>
    <row r="6915" spans="1:15">
      <c r="A6915" s="647">
        <v>6914</v>
      </c>
      <c r="B6915" s="647">
        <v>32300</v>
      </c>
      <c r="C6915" s="642" t="s">
        <v>183</v>
      </c>
      <c r="D6915" s="642">
        <v>580</v>
      </c>
      <c r="E6915" s="653"/>
      <c r="F6915" s="654" t="str">
        <f>IF(M6915="R",VLOOKUP(D6915,'Routes and Directions'!$A$2:$D$283,3,FALSE),VLOOKUP(D6915,'Routes and Directions'!$A$2:$D$283,4,FALSE))</f>
        <v>EB</v>
      </c>
      <c r="G6915" s="653"/>
      <c r="H6915" s="642">
        <v>42.622</v>
      </c>
      <c r="I6915" s="642">
        <v>46.262</v>
      </c>
      <c r="J6915" s="653"/>
      <c r="K6915" s="646">
        <v>58.555</v>
      </c>
      <c r="L6915" s="646">
        <v>62.195</v>
      </c>
      <c r="M6915" s="646" t="s">
        <v>121</v>
      </c>
      <c r="N6915" s="657" t="s">
        <v>123</v>
      </c>
      <c r="O6915" s="646" t="s">
        <v>841</v>
      </c>
    </row>
    <row r="6916" spans="1:15">
      <c r="A6916" s="647">
        <v>6915</v>
      </c>
      <c r="B6916" s="647">
        <v>37770</v>
      </c>
      <c r="C6916" s="642" t="s">
        <v>183</v>
      </c>
      <c r="D6916" s="642">
        <v>580</v>
      </c>
      <c r="E6916" s="653"/>
      <c r="F6916" s="654" t="str">
        <f>IF(M6916="R",VLOOKUP(D6916,'Routes and Directions'!$A$2:$D$283,3,FALSE),VLOOKUP(D6916,'Routes and Directions'!$A$2:$D$283,4,FALSE))</f>
        <v>EB</v>
      </c>
      <c r="G6916" s="653"/>
      <c r="H6916" s="642">
        <v>46.262</v>
      </c>
      <c r="I6916" s="642">
        <v>47.167999999999999</v>
      </c>
      <c r="J6916" s="642" t="s">
        <v>121</v>
      </c>
      <c r="K6916" s="646">
        <v>62.195</v>
      </c>
      <c r="L6916" s="646">
        <v>63.100999999999999</v>
      </c>
      <c r="M6916" s="646" t="s">
        <v>121</v>
      </c>
      <c r="N6916" s="657" t="s">
        <v>121</v>
      </c>
      <c r="O6916" s="646" t="s">
        <v>841</v>
      </c>
    </row>
    <row r="6917" spans="1:15">
      <c r="A6917" s="647">
        <v>6916</v>
      </c>
      <c r="B6917" s="647">
        <v>39500</v>
      </c>
      <c r="C6917" s="642" t="s">
        <v>183</v>
      </c>
      <c r="D6917" s="642">
        <v>580</v>
      </c>
      <c r="E6917" s="653"/>
      <c r="F6917" s="654" t="str">
        <f>IF(M6917="R",VLOOKUP(D6917,'Routes and Directions'!$A$2:$D$283,3,FALSE),VLOOKUP(D6917,'Routes and Directions'!$A$2:$D$283,4,FALSE))</f>
        <v>EB</v>
      </c>
      <c r="G6917" s="642" t="s">
        <v>118</v>
      </c>
      <c r="H6917" s="642">
        <v>47.170999999999999</v>
      </c>
      <c r="I6917" s="642">
        <v>47.722000000000001</v>
      </c>
      <c r="J6917" s="653"/>
      <c r="K6917" s="646">
        <v>63.100999999999999</v>
      </c>
      <c r="L6917" s="646">
        <v>63.652000000000001</v>
      </c>
      <c r="M6917" s="646" t="s">
        <v>121</v>
      </c>
      <c r="N6917" s="657" t="s">
        <v>123</v>
      </c>
      <c r="O6917" s="646" t="s">
        <v>841</v>
      </c>
    </row>
    <row r="6918" spans="1:15">
      <c r="A6918" s="647">
        <v>6917</v>
      </c>
      <c r="B6918" s="647">
        <v>40010</v>
      </c>
      <c r="C6918" s="642" t="s">
        <v>183</v>
      </c>
      <c r="D6918" s="642">
        <v>580</v>
      </c>
      <c r="E6918" s="653"/>
      <c r="F6918" s="654" t="str">
        <f>IF(M6918="R",VLOOKUP(D6918,'Routes and Directions'!$A$2:$D$283,3,FALSE),VLOOKUP(D6918,'Routes and Directions'!$A$2:$D$283,4,FALSE))</f>
        <v>EB</v>
      </c>
      <c r="G6918" s="653"/>
      <c r="H6918" s="642">
        <v>47.722000000000001</v>
      </c>
      <c r="I6918" s="642">
        <v>48.043999999999997</v>
      </c>
      <c r="J6918" s="653"/>
      <c r="K6918" s="646">
        <v>63.652000000000001</v>
      </c>
      <c r="L6918" s="646">
        <v>63.973999999999997</v>
      </c>
      <c r="M6918" s="646" t="s">
        <v>121</v>
      </c>
      <c r="N6918" s="657" t="s">
        <v>123</v>
      </c>
      <c r="O6918" s="646" t="s">
        <v>841</v>
      </c>
    </row>
    <row r="6919" spans="1:15">
      <c r="A6919" s="647">
        <v>6918</v>
      </c>
      <c r="B6919" s="647">
        <v>41000</v>
      </c>
      <c r="C6919" s="646" t="s">
        <v>184</v>
      </c>
      <c r="D6919" s="646">
        <v>580</v>
      </c>
      <c r="F6919" s="654" t="str">
        <f>IF(M6919="R",VLOOKUP(D6919,'Routes and Directions'!$A$2:$D$283,3,FALSE),VLOOKUP(D6919,'Routes and Directions'!$A$2:$D$283,4,FALSE))</f>
        <v>EB</v>
      </c>
      <c r="H6919" s="646">
        <v>0</v>
      </c>
      <c r="I6919" s="646">
        <v>1.702</v>
      </c>
      <c r="K6919" s="646">
        <v>63.973999999999997</v>
      </c>
      <c r="L6919" s="646">
        <v>65.676000000000002</v>
      </c>
      <c r="M6919" s="646" t="s">
        <v>121</v>
      </c>
      <c r="N6919" s="657" t="s">
        <v>123</v>
      </c>
      <c r="O6919" s="646" t="s">
        <v>841</v>
      </c>
    </row>
    <row r="6920" spans="1:15">
      <c r="A6920" s="647">
        <v>6919</v>
      </c>
      <c r="B6920" s="647">
        <v>41800</v>
      </c>
      <c r="C6920" s="646" t="s">
        <v>184</v>
      </c>
      <c r="D6920" s="646">
        <v>580</v>
      </c>
      <c r="F6920" s="654" t="str">
        <f>IF(M6920="R",VLOOKUP(D6920,'Routes and Directions'!$A$2:$D$283,3,FALSE),VLOOKUP(D6920,'Routes and Directions'!$A$2:$D$283,4,FALSE))</f>
        <v>EB</v>
      </c>
      <c r="G6920" s="646" t="s">
        <v>118</v>
      </c>
      <c r="H6920" s="646">
        <v>1.75</v>
      </c>
      <c r="I6920" s="646">
        <v>5.7</v>
      </c>
      <c r="K6920" s="646">
        <v>65.676000000000002</v>
      </c>
      <c r="L6920" s="646">
        <v>69.626000000000005</v>
      </c>
      <c r="M6920" s="646" t="s">
        <v>121</v>
      </c>
      <c r="N6920" s="657" t="s">
        <v>123</v>
      </c>
      <c r="O6920" s="646" t="s">
        <v>841</v>
      </c>
    </row>
    <row r="6921" spans="1:15">
      <c r="A6921" s="647">
        <v>6920</v>
      </c>
      <c r="B6921" s="647">
        <v>44725</v>
      </c>
      <c r="C6921" s="646" t="s">
        <v>184</v>
      </c>
      <c r="D6921" s="646">
        <v>580</v>
      </c>
      <c r="F6921" s="654" t="str">
        <f>IF(M6921="R",VLOOKUP(D6921,'Routes and Directions'!$A$2:$D$283,3,FALSE),VLOOKUP(D6921,'Routes and Directions'!$A$2:$D$283,4,FALSE))</f>
        <v>EB</v>
      </c>
      <c r="H6921" s="646">
        <v>5.7</v>
      </c>
      <c r="I6921" s="646">
        <v>7.7859999999999996</v>
      </c>
      <c r="K6921" s="646">
        <v>69.626000000000005</v>
      </c>
      <c r="L6921" s="646">
        <v>71.712000000000003</v>
      </c>
      <c r="M6921" s="646" t="s">
        <v>121</v>
      </c>
      <c r="N6921" s="657" t="s">
        <v>123</v>
      </c>
      <c r="O6921" s="646" t="s">
        <v>841</v>
      </c>
    </row>
    <row r="6922" spans="1:15">
      <c r="A6922" s="647">
        <v>6921</v>
      </c>
      <c r="B6922" s="647">
        <v>100000</v>
      </c>
      <c r="C6922" s="646" t="s">
        <v>185</v>
      </c>
      <c r="D6922" s="646">
        <v>580</v>
      </c>
      <c r="F6922" s="654" t="str">
        <f>IF(M6922="R",VLOOKUP(D6922,'Routes and Directions'!$A$2:$D$283,3,FALSE),VLOOKUP(D6922,'Routes and Directions'!$A$2:$D$283,4,FALSE))</f>
        <v>EB</v>
      </c>
      <c r="H6922" s="646">
        <v>0</v>
      </c>
      <c r="I6922" s="646">
        <v>4.782</v>
      </c>
      <c r="K6922" s="646">
        <v>71.712000000000003</v>
      </c>
      <c r="L6922" s="646">
        <v>76.494</v>
      </c>
      <c r="M6922" s="646" t="s">
        <v>121</v>
      </c>
      <c r="N6922" s="657" t="s">
        <v>123</v>
      </c>
      <c r="O6922" s="646" t="s">
        <v>841</v>
      </c>
    </row>
    <row r="6923" spans="1:15">
      <c r="A6923" s="647">
        <v>6922</v>
      </c>
      <c r="B6923" s="647">
        <v>1600</v>
      </c>
      <c r="C6923" s="646" t="s">
        <v>221</v>
      </c>
      <c r="D6923" s="646">
        <v>605</v>
      </c>
      <c r="F6923" s="654" t="str">
        <f>IF(M6923="R",VLOOKUP(D6923,'Routes and Directions'!$A$2:$D$283,3,FALSE),VLOOKUP(D6923,'Routes and Directions'!$A$2:$D$283,4,FALSE))</f>
        <v>NB</v>
      </c>
      <c r="H6923" s="646">
        <v>3.0910000000000002</v>
      </c>
      <c r="I6923" s="646">
        <v>3.5</v>
      </c>
      <c r="K6923" s="646">
        <v>0</v>
      </c>
      <c r="L6923" s="646">
        <v>0.40899999999999997</v>
      </c>
      <c r="M6923" s="646" t="s">
        <v>118</v>
      </c>
      <c r="N6923" s="657" t="s">
        <v>123</v>
      </c>
      <c r="O6923" s="646" t="s">
        <v>842</v>
      </c>
    </row>
    <row r="6924" spans="1:15">
      <c r="A6924" s="647">
        <v>6923</v>
      </c>
      <c r="B6924" s="647">
        <v>2700</v>
      </c>
      <c r="C6924" s="646" t="s">
        <v>221</v>
      </c>
      <c r="D6924" s="646">
        <v>605</v>
      </c>
      <c r="F6924" s="654" t="str">
        <f>IF(M6924="R",VLOOKUP(D6924,'Routes and Directions'!$A$2:$D$283,3,FALSE),VLOOKUP(D6924,'Routes and Directions'!$A$2:$D$283,4,FALSE))</f>
        <v>NB</v>
      </c>
      <c r="G6924" s="646" t="s">
        <v>118</v>
      </c>
      <c r="H6924" s="646">
        <v>0</v>
      </c>
      <c r="I6924" s="646">
        <v>0.879</v>
      </c>
      <c r="K6924" s="646">
        <v>0.40899999999999997</v>
      </c>
      <c r="L6924" s="646">
        <v>1.288</v>
      </c>
      <c r="M6924" s="646" t="s">
        <v>118</v>
      </c>
      <c r="N6924" s="657" t="s">
        <v>123</v>
      </c>
      <c r="O6924" s="646" t="s">
        <v>842</v>
      </c>
    </row>
    <row r="6925" spans="1:15">
      <c r="A6925" s="647">
        <v>6924</v>
      </c>
      <c r="B6925" s="647">
        <v>3500</v>
      </c>
      <c r="C6925" s="646" t="s">
        <v>203</v>
      </c>
      <c r="D6925" s="646">
        <v>605</v>
      </c>
      <c r="F6925" s="654" t="str">
        <f>IF(M6925="R",VLOOKUP(D6925,'Routes and Directions'!$A$2:$D$283,3,FALSE),VLOOKUP(D6925,'Routes and Directions'!$A$2:$D$283,4,FALSE))</f>
        <v>NB</v>
      </c>
      <c r="G6925" s="646" t="s">
        <v>125</v>
      </c>
      <c r="H6925" s="646">
        <v>0.879</v>
      </c>
      <c r="I6925" s="646">
        <v>0.95499999999999996</v>
      </c>
      <c r="K6925" s="646">
        <v>1.288</v>
      </c>
      <c r="L6925" s="646">
        <v>1.3640000000000001</v>
      </c>
      <c r="M6925" s="646" t="s">
        <v>118</v>
      </c>
      <c r="N6925" s="657" t="s">
        <v>123</v>
      </c>
      <c r="O6925" s="646" t="s">
        <v>842</v>
      </c>
    </row>
    <row r="6926" spans="1:15">
      <c r="A6926" s="647">
        <v>6925</v>
      </c>
      <c r="B6926" s="647">
        <v>3600</v>
      </c>
      <c r="C6926" s="646" t="s">
        <v>221</v>
      </c>
      <c r="D6926" s="646">
        <v>605</v>
      </c>
      <c r="F6926" s="654" t="str">
        <f>IF(M6926="R",VLOOKUP(D6926,'Routes and Directions'!$A$2:$D$283,3,FALSE),VLOOKUP(D6926,'Routes and Directions'!$A$2:$D$283,4,FALSE))</f>
        <v>NB</v>
      </c>
      <c r="G6926" s="646" t="s">
        <v>118</v>
      </c>
      <c r="H6926" s="646">
        <v>0.95499999999999996</v>
      </c>
      <c r="I6926" s="646">
        <v>1.643</v>
      </c>
      <c r="K6926" s="646">
        <v>1.3640000000000001</v>
      </c>
      <c r="L6926" s="646">
        <v>2.052</v>
      </c>
      <c r="M6926" s="646" t="s">
        <v>118</v>
      </c>
      <c r="N6926" s="657" t="s">
        <v>123</v>
      </c>
      <c r="O6926" s="646" t="s">
        <v>842</v>
      </c>
    </row>
    <row r="6927" spans="1:15">
      <c r="A6927" s="647">
        <v>6926</v>
      </c>
      <c r="B6927" s="647">
        <v>4300</v>
      </c>
      <c r="C6927" s="646" t="s">
        <v>203</v>
      </c>
      <c r="D6927" s="646">
        <v>605</v>
      </c>
      <c r="F6927" s="654" t="str">
        <f>IF(M6927="R",VLOOKUP(D6927,'Routes and Directions'!$A$2:$D$283,3,FALSE),VLOOKUP(D6927,'Routes and Directions'!$A$2:$D$283,4,FALSE))</f>
        <v>NB</v>
      </c>
      <c r="G6927" s="646" t="s">
        <v>118</v>
      </c>
      <c r="H6927" s="646">
        <v>0</v>
      </c>
      <c r="I6927" s="646">
        <v>20.189</v>
      </c>
      <c r="K6927" s="646">
        <v>2.052</v>
      </c>
      <c r="L6927" s="646">
        <v>22.241</v>
      </c>
      <c r="M6927" s="646" t="s">
        <v>118</v>
      </c>
      <c r="N6927" s="657" t="s">
        <v>123</v>
      </c>
      <c r="O6927" s="646" t="s">
        <v>842</v>
      </c>
    </row>
    <row r="6928" spans="1:15">
      <c r="A6928" s="647">
        <v>6927</v>
      </c>
      <c r="B6928" s="647">
        <v>19250</v>
      </c>
      <c r="C6928" s="646" t="s">
        <v>203</v>
      </c>
      <c r="D6928" s="646">
        <v>605</v>
      </c>
      <c r="F6928" s="654" t="str">
        <f>IF(M6928="R",VLOOKUP(D6928,'Routes and Directions'!$A$2:$D$283,3,FALSE),VLOOKUP(D6928,'Routes and Directions'!$A$2:$D$283,4,FALSE))</f>
        <v>NB</v>
      </c>
      <c r="H6928" s="646">
        <v>20.189</v>
      </c>
      <c r="I6928" s="646">
        <v>26</v>
      </c>
      <c r="K6928" s="646">
        <v>22.241</v>
      </c>
      <c r="L6928" s="646">
        <v>28.052</v>
      </c>
      <c r="M6928" s="646" t="s">
        <v>118</v>
      </c>
      <c r="N6928" s="657" t="s">
        <v>123</v>
      </c>
      <c r="O6928" s="646" t="s">
        <v>842</v>
      </c>
    </row>
    <row r="6929" spans="1:15">
      <c r="A6929" s="647">
        <v>6928</v>
      </c>
      <c r="B6929" s="647">
        <v>1600</v>
      </c>
      <c r="C6929" s="646" t="s">
        <v>221</v>
      </c>
      <c r="D6929" s="646">
        <v>605</v>
      </c>
      <c r="F6929" s="654" t="str">
        <f>IF(M6929="R",VLOOKUP(D6929,'Routes and Directions'!$A$2:$D$283,3,FALSE),VLOOKUP(D6929,'Routes and Directions'!$A$2:$D$283,4,FALSE))</f>
        <v>SB</v>
      </c>
      <c r="H6929" s="646">
        <v>3.0910000000000002</v>
      </c>
      <c r="I6929" s="646">
        <v>3.5</v>
      </c>
      <c r="K6929" s="646">
        <v>0</v>
      </c>
      <c r="L6929" s="646">
        <v>0.40899999999999997</v>
      </c>
      <c r="M6929" s="646" t="s">
        <v>121</v>
      </c>
      <c r="N6929" s="657" t="s">
        <v>123</v>
      </c>
      <c r="O6929" s="646" t="s">
        <v>843</v>
      </c>
    </row>
    <row r="6930" spans="1:15">
      <c r="A6930" s="647">
        <v>6929</v>
      </c>
      <c r="B6930" s="647">
        <v>2700</v>
      </c>
      <c r="C6930" s="646" t="s">
        <v>221</v>
      </c>
      <c r="D6930" s="646">
        <v>605</v>
      </c>
      <c r="F6930" s="654" t="str">
        <f>IF(M6930="R",VLOOKUP(D6930,'Routes and Directions'!$A$2:$D$283,3,FALSE),VLOOKUP(D6930,'Routes and Directions'!$A$2:$D$283,4,FALSE))</f>
        <v>SB</v>
      </c>
      <c r="G6930" s="646" t="s">
        <v>118</v>
      </c>
      <c r="H6930" s="646">
        <v>0</v>
      </c>
      <c r="I6930" s="646">
        <v>0.879</v>
      </c>
      <c r="K6930" s="646">
        <v>0.40899999999999997</v>
      </c>
      <c r="L6930" s="646">
        <v>1.288</v>
      </c>
      <c r="M6930" s="646" t="s">
        <v>121</v>
      </c>
      <c r="N6930" s="657" t="s">
        <v>123</v>
      </c>
      <c r="O6930" s="646" t="s">
        <v>843</v>
      </c>
    </row>
    <row r="6931" spans="1:15">
      <c r="A6931" s="647">
        <v>6930</v>
      </c>
      <c r="B6931" s="647">
        <v>3500</v>
      </c>
      <c r="C6931" s="646" t="s">
        <v>203</v>
      </c>
      <c r="D6931" s="646">
        <v>605</v>
      </c>
      <c r="F6931" s="654" t="str">
        <f>IF(M6931="R",VLOOKUP(D6931,'Routes and Directions'!$A$2:$D$283,3,FALSE),VLOOKUP(D6931,'Routes and Directions'!$A$2:$D$283,4,FALSE))</f>
        <v>SB</v>
      </c>
      <c r="G6931" s="646" t="s">
        <v>125</v>
      </c>
      <c r="H6931" s="646">
        <v>0.879</v>
      </c>
      <c r="I6931" s="646">
        <v>0.95499999999999996</v>
      </c>
      <c r="K6931" s="646">
        <v>1.288</v>
      </c>
      <c r="L6931" s="646">
        <v>1.3640000000000001</v>
      </c>
      <c r="M6931" s="646" t="s">
        <v>121</v>
      </c>
      <c r="N6931" s="657" t="s">
        <v>123</v>
      </c>
      <c r="O6931" s="646" t="s">
        <v>843</v>
      </c>
    </row>
    <row r="6932" spans="1:15">
      <c r="A6932" s="647">
        <v>6931</v>
      </c>
      <c r="B6932" s="647">
        <v>3600</v>
      </c>
      <c r="C6932" s="646" t="s">
        <v>221</v>
      </c>
      <c r="D6932" s="646">
        <v>605</v>
      </c>
      <c r="F6932" s="654" t="str">
        <f>IF(M6932="R",VLOOKUP(D6932,'Routes and Directions'!$A$2:$D$283,3,FALSE),VLOOKUP(D6932,'Routes and Directions'!$A$2:$D$283,4,FALSE))</f>
        <v>SB</v>
      </c>
      <c r="G6932" s="646" t="s">
        <v>118</v>
      </c>
      <c r="H6932" s="646">
        <v>0.95499999999999996</v>
      </c>
      <c r="I6932" s="646">
        <v>1.643</v>
      </c>
      <c r="K6932" s="646">
        <v>1.3640000000000001</v>
      </c>
      <c r="L6932" s="646">
        <v>2.052</v>
      </c>
      <c r="M6932" s="646" t="s">
        <v>121</v>
      </c>
      <c r="N6932" s="657" t="s">
        <v>123</v>
      </c>
      <c r="O6932" s="646" t="s">
        <v>843</v>
      </c>
    </row>
    <row r="6933" spans="1:15">
      <c r="A6933" s="647">
        <v>6932</v>
      </c>
      <c r="B6933" s="647">
        <v>4300</v>
      </c>
      <c r="C6933" s="646" t="s">
        <v>203</v>
      </c>
      <c r="D6933" s="646">
        <v>605</v>
      </c>
      <c r="F6933" s="654" t="str">
        <f>IF(M6933="R",VLOOKUP(D6933,'Routes and Directions'!$A$2:$D$283,3,FALSE),VLOOKUP(D6933,'Routes and Directions'!$A$2:$D$283,4,FALSE))</f>
        <v>SB</v>
      </c>
      <c r="G6933" s="646" t="s">
        <v>118</v>
      </c>
      <c r="H6933" s="646">
        <v>0</v>
      </c>
      <c r="I6933" s="646">
        <v>20.189</v>
      </c>
      <c r="K6933" s="646">
        <v>2.052</v>
      </c>
      <c r="L6933" s="646">
        <v>22.241</v>
      </c>
      <c r="M6933" s="646" t="s">
        <v>121</v>
      </c>
      <c r="N6933" s="657" t="s">
        <v>123</v>
      </c>
      <c r="O6933" s="646" t="s">
        <v>843</v>
      </c>
    </row>
    <row r="6934" spans="1:15">
      <c r="A6934" s="647">
        <v>6933</v>
      </c>
      <c r="B6934" s="647">
        <v>19250</v>
      </c>
      <c r="C6934" s="646" t="s">
        <v>203</v>
      </c>
      <c r="D6934" s="646">
        <v>605</v>
      </c>
      <c r="F6934" s="654" t="str">
        <f>IF(M6934="R",VLOOKUP(D6934,'Routes and Directions'!$A$2:$D$283,3,FALSE),VLOOKUP(D6934,'Routes and Directions'!$A$2:$D$283,4,FALSE))</f>
        <v>SB</v>
      </c>
      <c r="H6934" s="646">
        <v>20.189</v>
      </c>
      <c r="I6934" s="646">
        <v>26</v>
      </c>
      <c r="K6934" s="646">
        <v>22.241</v>
      </c>
      <c r="L6934" s="646">
        <v>28.052</v>
      </c>
      <c r="M6934" s="646" t="s">
        <v>121</v>
      </c>
      <c r="N6934" s="657" t="s">
        <v>123</v>
      </c>
      <c r="O6934" s="646" t="s">
        <v>843</v>
      </c>
    </row>
    <row r="6935" spans="1:15">
      <c r="A6935" s="647">
        <v>6934</v>
      </c>
      <c r="B6935" s="647">
        <v>1000</v>
      </c>
      <c r="C6935" s="646" t="s">
        <v>188</v>
      </c>
      <c r="D6935" s="646">
        <v>680</v>
      </c>
      <c r="F6935" s="654" t="str">
        <f>IF(M6935="R",VLOOKUP(D6935,'Routes and Directions'!$A$2:$D$283,3,FALSE),VLOOKUP(D6935,'Routes and Directions'!$A$2:$D$283,4,FALSE))</f>
        <v>NB</v>
      </c>
      <c r="G6935" s="646" t="s">
        <v>119</v>
      </c>
      <c r="H6935" s="646">
        <v>0</v>
      </c>
      <c r="I6935" s="646">
        <v>9.9350000000000005</v>
      </c>
      <c r="K6935" s="646">
        <v>0</v>
      </c>
      <c r="L6935" s="646">
        <v>9.9350000000000005</v>
      </c>
      <c r="M6935" s="646" t="s">
        <v>118</v>
      </c>
      <c r="N6935" s="657" t="s">
        <v>123</v>
      </c>
      <c r="O6935" s="646" t="s">
        <v>844</v>
      </c>
    </row>
    <row r="6936" spans="1:15">
      <c r="A6936" s="647">
        <v>6935</v>
      </c>
      <c r="B6936" s="647">
        <v>4630</v>
      </c>
      <c r="C6936" s="646" t="s">
        <v>183</v>
      </c>
      <c r="D6936" s="646">
        <v>680</v>
      </c>
      <c r="F6936" s="654" t="str">
        <f>IF(M6936="R",VLOOKUP(D6936,'Routes and Directions'!$A$2:$D$283,3,FALSE),VLOOKUP(D6936,'Routes and Directions'!$A$2:$D$283,4,FALSE))</f>
        <v>NB</v>
      </c>
      <c r="G6936" s="646" t="s">
        <v>119</v>
      </c>
      <c r="H6936" s="646">
        <v>0</v>
      </c>
      <c r="I6936" s="646">
        <v>6.5039999999999996</v>
      </c>
      <c r="K6936" s="646">
        <v>9.9350000000000005</v>
      </c>
      <c r="L6936" s="646">
        <v>16.439</v>
      </c>
      <c r="M6936" s="646" t="s">
        <v>118</v>
      </c>
      <c r="N6936" s="657" t="s">
        <v>123</v>
      </c>
      <c r="O6936" s="646" t="s">
        <v>844</v>
      </c>
    </row>
    <row r="6937" spans="1:15">
      <c r="A6937" s="647">
        <v>6936</v>
      </c>
      <c r="B6937" s="647">
        <v>7000</v>
      </c>
      <c r="C6937" s="646" t="s">
        <v>183</v>
      </c>
      <c r="D6937" s="646">
        <v>680</v>
      </c>
      <c r="F6937" s="654" t="str">
        <f>IF(M6937="R",VLOOKUP(D6937,'Routes and Directions'!$A$2:$D$283,3,FALSE),VLOOKUP(D6937,'Routes and Directions'!$A$2:$D$283,4,FALSE))</f>
        <v>NB</v>
      </c>
      <c r="G6937" s="646" t="s">
        <v>118</v>
      </c>
      <c r="H6937" s="646">
        <v>6.3789999999999996</v>
      </c>
      <c r="I6937" s="646">
        <v>11.055999999999999</v>
      </c>
      <c r="K6937" s="646">
        <v>16.439</v>
      </c>
      <c r="L6937" s="646">
        <v>21.116</v>
      </c>
      <c r="M6937" s="646" t="s">
        <v>118</v>
      </c>
      <c r="N6937" s="657" t="s">
        <v>123</v>
      </c>
      <c r="O6937" s="646" t="s">
        <v>844</v>
      </c>
    </row>
    <row r="6938" spans="1:15">
      <c r="A6938" s="647">
        <v>6937</v>
      </c>
      <c r="B6938" s="647">
        <v>9800</v>
      </c>
      <c r="C6938" s="646" t="s">
        <v>183</v>
      </c>
      <c r="D6938" s="646">
        <v>680</v>
      </c>
      <c r="F6938" s="654" t="str">
        <f>IF(M6938="R",VLOOKUP(D6938,'Routes and Directions'!$A$2:$D$283,3,FALSE),VLOOKUP(D6938,'Routes and Directions'!$A$2:$D$283,4,FALSE))</f>
        <v>NB</v>
      </c>
      <c r="G6938" s="646" t="s">
        <v>118</v>
      </c>
      <c r="H6938" s="646">
        <v>11.577999999999999</v>
      </c>
      <c r="I6938" s="646">
        <v>21.879000000000001</v>
      </c>
      <c r="K6938" s="646">
        <v>21.116</v>
      </c>
      <c r="L6938" s="646">
        <v>31.417000000000002</v>
      </c>
      <c r="M6938" s="646" t="s">
        <v>118</v>
      </c>
      <c r="N6938" s="657" t="s">
        <v>123</v>
      </c>
      <c r="O6938" s="646" t="s">
        <v>844</v>
      </c>
    </row>
    <row r="6939" spans="1:15">
      <c r="A6939" s="647">
        <v>6938</v>
      </c>
      <c r="B6939" s="647">
        <v>15400</v>
      </c>
      <c r="C6939" s="646" t="s">
        <v>184</v>
      </c>
      <c r="D6939" s="646">
        <v>680</v>
      </c>
      <c r="F6939" s="654" t="str">
        <f>IF(M6939="R",VLOOKUP(D6939,'Routes and Directions'!$A$2:$D$283,3,FALSE),VLOOKUP(D6939,'Routes and Directions'!$A$2:$D$283,4,FALSE))</f>
        <v>NB</v>
      </c>
      <c r="G6939" s="646" t="s">
        <v>118</v>
      </c>
      <c r="H6939" s="646">
        <v>0</v>
      </c>
      <c r="I6939" s="646">
        <v>6.351</v>
      </c>
      <c r="K6939" s="646">
        <v>31.417000000000002</v>
      </c>
      <c r="L6939" s="646">
        <v>37.768000000000001</v>
      </c>
      <c r="M6939" s="646" t="s">
        <v>118</v>
      </c>
      <c r="N6939" s="657" t="s">
        <v>123</v>
      </c>
      <c r="O6939" s="646" t="s">
        <v>844</v>
      </c>
    </row>
    <row r="6940" spans="1:15">
      <c r="A6940" s="647">
        <v>6939</v>
      </c>
      <c r="B6940" s="647">
        <v>16900</v>
      </c>
      <c r="C6940" s="646" t="s">
        <v>184</v>
      </c>
      <c r="D6940" s="646">
        <v>680</v>
      </c>
      <c r="F6940" s="654" t="str">
        <f>IF(M6940="R",VLOOKUP(D6940,'Routes and Directions'!$A$2:$D$283,3,FALSE),VLOOKUP(D6940,'Routes and Directions'!$A$2:$D$283,4,FALSE))</f>
        <v>NB</v>
      </c>
      <c r="G6940" s="646" t="s">
        <v>118</v>
      </c>
      <c r="H6940" s="646">
        <v>6.3760000000000003</v>
      </c>
      <c r="I6940" s="646">
        <v>12.818</v>
      </c>
      <c r="K6940" s="646">
        <v>37.768000000000001</v>
      </c>
      <c r="L6940" s="646">
        <v>44.21</v>
      </c>
      <c r="M6940" s="646" t="s">
        <v>118</v>
      </c>
      <c r="N6940" s="657" t="s">
        <v>123</v>
      </c>
      <c r="O6940" s="646" t="s">
        <v>844</v>
      </c>
    </row>
    <row r="6941" spans="1:15">
      <c r="A6941" s="647">
        <v>6940</v>
      </c>
      <c r="B6941" s="647">
        <v>20400</v>
      </c>
      <c r="C6941" s="646" t="s">
        <v>184</v>
      </c>
      <c r="D6941" s="646">
        <v>680</v>
      </c>
      <c r="F6941" s="654" t="str">
        <f>IF(M6941="R",VLOOKUP(D6941,'Routes and Directions'!$A$2:$D$283,3,FALSE),VLOOKUP(D6941,'Routes and Directions'!$A$2:$D$283,4,FALSE))</f>
        <v>NB</v>
      </c>
      <c r="H6941" s="646">
        <v>12.709</v>
      </c>
      <c r="I6941" s="646">
        <v>17.164999999999999</v>
      </c>
      <c r="K6941" s="646">
        <v>44.21</v>
      </c>
      <c r="L6941" s="646">
        <v>48.665999999999997</v>
      </c>
      <c r="M6941" s="646" t="s">
        <v>118</v>
      </c>
      <c r="N6941" s="657" t="s">
        <v>123</v>
      </c>
      <c r="O6941" s="646" t="s">
        <v>844</v>
      </c>
    </row>
    <row r="6942" spans="1:15">
      <c r="A6942" s="647">
        <v>6941</v>
      </c>
      <c r="B6942" s="647">
        <v>24200</v>
      </c>
      <c r="C6942" s="646" t="s">
        <v>184</v>
      </c>
      <c r="D6942" s="646">
        <v>680</v>
      </c>
      <c r="F6942" s="654" t="str">
        <f>IF(M6942="R",VLOOKUP(D6942,'Routes and Directions'!$A$2:$D$283,3,FALSE),VLOOKUP(D6942,'Routes and Directions'!$A$2:$D$283,4,FALSE))</f>
        <v>NB</v>
      </c>
      <c r="G6942" s="646" t="s">
        <v>118</v>
      </c>
      <c r="H6942" s="646">
        <v>17.164999999999999</v>
      </c>
      <c r="I6942" s="646">
        <v>19.236000000000001</v>
      </c>
      <c r="K6942" s="646">
        <v>48.665999999999997</v>
      </c>
      <c r="L6942" s="646">
        <v>50.737000000000002</v>
      </c>
      <c r="M6942" s="646" t="s">
        <v>118</v>
      </c>
      <c r="N6942" s="657" t="s">
        <v>123</v>
      </c>
      <c r="O6942" s="646" t="s">
        <v>844</v>
      </c>
    </row>
    <row r="6943" spans="1:15">
      <c r="A6943" s="647">
        <v>6942</v>
      </c>
      <c r="B6943" s="647">
        <v>25400</v>
      </c>
      <c r="C6943" s="646" t="s">
        <v>184</v>
      </c>
      <c r="D6943" s="646">
        <v>680</v>
      </c>
      <c r="F6943" s="654" t="str">
        <f>IF(M6943="R",VLOOKUP(D6943,'Routes and Directions'!$A$2:$D$283,3,FALSE),VLOOKUP(D6943,'Routes and Directions'!$A$2:$D$283,4,FALSE))</f>
        <v>NB</v>
      </c>
      <c r="H6943" s="646">
        <v>19.036999999999999</v>
      </c>
      <c r="I6943" s="646">
        <v>25.460999999999999</v>
      </c>
      <c r="K6943" s="646">
        <v>50.737000000000002</v>
      </c>
      <c r="L6943" s="646">
        <v>57.161000000000001</v>
      </c>
      <c r="M6943" s="646" t="s">
        <v>118</v>
      </c>
      <c r="N6943" s="657" t="s">
        <v>123</v>
      </c>
      <c r="O6943" s="646" t="s">
        <v>844</v>
      </c>
    </row>
    <row r="6944" spans="1:15">
      <c r="A6944" s="647">
        <v>6943</v>
      </c>
      <c r="B6944" s="647">
        <v>29020</v>
      </c>
      <c r="C6944" s="646" t="s">
        <v>214</v>
      </c>
      <c r="D6944" s="646">
        <v>680</v>
      </c>
      <c r="F6944" s="654" t="str">
        <f>IF(M6944="R",VLOOKUP(D6944,'Routes and Directions'!$A$2:$D$283,3,FALSE),VLOOKUP(D6944,'Routes and Directions'!$A$2:$D$283,4,FALSE))</f>
        <v>NB</v>
      </c>
      <c r="G6944" s="646" t="s">
        <v>121</v>
      </c>
      <c r="H6944" s="646">
        <v>0</v>
      </c>
      <c r="I6944" s="646">
        <v>0.24199999999999999</v>
      </c>
      <c r="K6944" s="646">
        <v>57.161000000000001</v>
      </c>
      <c r="L6944" s="646">
        <v>57.402999999999999</v>
      </c>
      <c r="M6944" s="646" t="s">
        <v>118</v>
      </c>
      <c r="N6944" s="657" t="s">
        <v>123</v>
      </c>
      <c r="O6944" s="646" t="s">
        <v>844</v>
      </c>
    </row>
    <row r="6945" spans="1:15">
      <c r="A6945" s="647">
        <v>6944</v>
      </c>
      <c r="B6945" s="647">
        <v>29050</v>
      </c>
      <c r="C6945" s="646" t="s">
        <v>214</v>
      </c>
      <c r="D6945" s="646">
        <v>680</v>
      </c>
      <c r="F6945" s="654" t="str">
        <f>IF(M6945="R",VLOOKUP(D6945,'Routes and Directions'!$A$2:$D$283,3,FALSE),VLOOKUP(D6945,'Routes and Directions'!$A$2:$D$283,4,FALSE))</f>
        <v>NB</v>
      </c>
      <c r="H6945" s="646">
        <v>0</v>
      </c>
      <c r="I6945" s="646">
        <v>0.68200000000000005</v>
      </c>
      <c r="K6945" s="646">
        <v>57.402999999999999</v>
      </c>
      <c r="L6945" s="646">
        <v>58.085000000000001</v>
      </c>
      <c r="M6945" s="646" t="s">
        <v>118</v>
      </c>
      <c r="N6945" s="657" t="s">
        <v>123</v>
      </c>
      <c r="O6945" s="646" t="s">
        <v>844</v>
      </c>
    </row>
    <row r="6946" spans="1:15">
      <c r="A6946" s="647">
        <v>6945</v>
      </c>
      <c r="B6946" s="647">
        <v>29860</v>
      </c>
      <c r="C6946" s="646" t="s">
        <v>214</v>
      </c>
      <c r="D6946" s="646">
        <v>680</v>
      </c>
      <c r="F6946" s="654" t="str">
        <f>IF(M6946="R",VLOOKUP(D6946,'Routes and Directions'!$A$2:$D$283,3,FALSE),VLOOKUP(D6946,'Routes and Directions'!$A$2:$D$283,4,FALSE))</f>
        <v>NB</v>
      </c>
      <c r="G6946" s="646" t="s">
        <v>119</v>
      </c>
      <c r="H6946" s="646">
        <v>0.68200000000000005</v>
      </c>
      <c r="I6946" s="646">
        <v>0.92300000000000004</v>
      </c>
      <c r="J6946" s="646" t="s">
        <v>118</v>
      </c>
      <c r="K6946" s="646">
        <v>58.085000000000001</v>
      </c>
      <c r="L6946" s="646">
        <v>58.326000000000001</v>
      </c>
      <c r="M6946" s="646" t="s">
        <v>118</v>
      </c>
      <c r="N6946" s="657" t="s">
        <v>118</v>
      </c>
      <c r="O6946" s="646" t="s">
        <v>844</v>
      </c>
    </row>
    <row r="6947" spans="1:15">
      <c r="A6947" s="647">
        <v>6946</v>
      </c>
      <c r="B6947" s="647">
        <v>29980</v>
      </c>
      <c r="C6947" s="646" t="s">
        <v>214</v>
      </c>
      <c r="D6947" s="646">
        <v>680</v>
      </c>
      <c r="F6947" s="654" t="str">
        <f>IF(M6947="R",VLOOKUP(D6947,'Routes and Directions'!$A$2:$D$283,3,FALSE),VLOOKUP(D6947,'Routes and Directions'!$A$2:$D$283,4,FALSE))</f>
        <v>NB</v>
      </c>
      <c r="G6947" s="646" t="s">
        <v>118</v>
      </c>
      <c r="H6947" s="646">
        <v>0.20300000000000001</v>
      </c>
      <c r="I6947" s="646">
        <v>11.897</v>
      </c>
      <c r="K6947" s="646">
        <v>58.326000000000001</v>
      </c>
      <c r="L6947" s="646">
        <v>70.02</v>
      </c>
      <c r="M6947" s="646" t="s">
        <v>118</v>
      </c>
      <c r="N6947" s="657" t="s">
        <v>123</v>
      </c>
      <c r="O6947" s="646" t="s">
        <v>844</v>
      </c>
    </row>
    <row r="6948" spans="1:15">
      <c r="A6948" s="647">
        <v>6947</v>
      </c>
      <c r="B6948" s="647">
        <v>32410</v>
      </c>
      <c r="C6948" s="646" t="s">
        <v>214</v>
      </c>
      <c r="D6948" s="646">
        <v>680</v>
      </c>
      <c r="F6948" s="654" t="str">
        <f>IF(M6948="R",VLOOKUP(D6948,'Routes and Directions'!$A$2:$D$283,3,FALSE),VLOOKUP(D6948,'Routes and Directions'!$A$2:$D$283,4,FALSE))</f>
        <v>NB</v>
      </c>
      <c r="H6948" s="646">
        <v>12.63</v>
      </c>
      <c r="I6948" s="646">
        <v>13.125999999999999</v>
      </c>
      <c r="K6948" s="646">
        <v>70.02</v>
      </c>
      <c r="L6948" s="646">
        <v>70.516000000000005</v>
      </c>
      <c r="M6948" s="646" t="s">
        <v>118</v>
      </c>
      <c r="N6948" s="657" t="s">
        <v>123</v>
      </c>
      <c r="O6948" s="646" t="s">
        <v>844</v>
      </c>
    </row>
    <row r="6949" spans="1:15">
      <c r="A6949" s="647">
        <v>6948</v>
      </c>
      <c r="B6949" s="647">
        <v>1000</v>
      </c>
      <c r="C6949" s="646" t="s">
        <v>188</v>
      </c>
      <c r="D6949" s="646">
        <v>680</v>
      </c>
      <c r="F6949" s="654" t="str">
        <f>IF(M6949="R",VLOOKUP(D6949,'Routes and Directions'!$A$2:$D$283,3,FALSE),VLOOKUP(D6949,'Routes and Directions'!$A$2:$D$283,4,FALSE))</f>
        <v>SB</v>
      </c>
      <c r="G6949" s="646" t="s">
        <v>119</v>
      </c>
      <c r="H6949" s="646">
        <v>0</v>
      </c>
      <c r="I6949" s="646">
        <v>9.9350000000000005</v>
      </c>
      <c r="K6949" s="646">
        <v>0</v>
      </c>
      <c r="L6949" s="646">
        <v>9.9350000000000005</v>
      </c>
      <c r="M6949" s="646" t="s">
        <v>121</v>
      </c>
      <c r="N6949" s="657" t="s">
        <v>123</v>
      </c>
      <c r="O6949" s="646" t="s">
        <v>845</v>
      </c>
    </row>
    <row r="6950" spans="1:15">
      <c r="A6950" s="647">
        <v>6949</v>
      </c>
      <c r="B6950" s="647">
        <v>4630</v>
      </c>
      <c r="C6950" s="646" t="s">
        <v>183</v>
      </c>
      <c r="D6950" s="646">
        <v>680</v>
      </c>
      <c r="F6950" s="654" t="str">
        <f>IF(M6950="R",VLOOKUP(D6950,'Routes and Directions'!$A$2:$D$283,3,FALSE),VLOOKUP(D6950,'Routes and Directions'!$A$2:$D$283,4,FALSE))</f>
        <v>SB</v>
      </c>
      <c r="G6950" s="646" t="s">
        <v>119</v>
      </c>
      <c r="H6950" s="646">
        <v>0</v>
      </c>
      <c r="I6950" s="646">
        <v>6.5039999999999996</v>
      </c>
      <c r="K6950" s="646">
        <v>9.9350000000000005</v>
      </c>
      <c r="L6950" s="646">
        <v>16.439</v>
      </c>
      <c r="M6950" s="646" t="s">
        <v>121</v>
      </c>
      <c r="N6950" s="657" t="s">
        <v>123</v>
      </c>
      <c r="O6950" s="646" t="s">
        <v>845</v>
      </c>
    </row>
    <row r="6951" spans="1:15">
      <c r="A6951" s="647">
        <v>6950</v>
      </c>
      <c r="B6951" s="647">
        <v>7000</v>
      </c>
      <c r="C6951" s="646" t="s">
        <v>183</v>
      </c>
      <c r="D6951" s="646">
        <v>680</v>
      </c>
      <c r="F6951" s="654" t="str">
        <f>IF(M6951="R",VLOOKUP(D6951,'Routes and Directions'!$A$2:$D$283,3,FALSE),VLOOKUP(D6951,'Routes and Directions'!$A$2:$D$283,4,FALSE))</f>
        <v>SB</v>
      </c>
      <c r="G6951" s="646" t="s">
        <v>118</v>
      </c>
      <c r="H6951" s="646">
        <v>6.3789999999999996</v>
      </c>
      <c r="I6951" s="646">
        <v>11.055999999999999</v>
      </c>
      <c r="K6951" s="646">
        <v>16.439</v>
      </c>
      <c r="L6951" s="646">
        <v>21.116</v>
      </c>
      <c r="M6951" s="646" t="s">
        <v>121</v>
      </c>
      <c r="N6951" s="657" t="s">
        <v>123</v>
      </c>
      <c r="O6951" s="646" t="s">
        <v>845</v>
      </c>
    </row>
    <row r="6952" spans="1:15">
      <c r="A6952" s="647">
        <v>6951</v>
      </c>
      <c r="B6952" s="647">
        <v>9800</v>
      </c>
      <c r="C6952" s="646" t="s">
        <v>183</v>
      </c>
      <c r="D6952" s="646">
        <v>680</v>
      </c>
      <c r="F6952" s="654" t="str">
        <f>IF(M6952="R",VLOOKUP(D6952,'Routes and Directions'!$A$2:$D$283,3,FALSE),VLOOKUP(D6952,'Routes and Directions'!$A$2:$D$283,4,FALSE))</f>
        <v>SB</v>
      </c>
      <c r="G6952" s="646" t="s">
        <v>118</v>
      </c>
      <c r="H6952" s="646">
        <v>11.577999999999999</v>
      </c>
      <c r="I6952" s="646">
        <v>21.879000000000001</v>
      </c>
      <c r="K6952" s="646">
        <v>21.116</v>
      </c>
      <c r="L6952" s="646">
        <v>31.417000000000002</v>
      </c>
      <c r="M6952" s="646" t="s">
        <v>121</v>
      </c>
      <c r="N6952" s="657" t="s">
        <v>123</v>
      </c>
      <c r="O6952" s="646" t="s">
        <v>845</v>
      </c>
    </row>
    <row r="6953" spans="1:15">
      <c r="A6953" s="647">
        <v>6952</v>
      </c>
      <c r="B6953" s="647">
        <v>15400</v>
      </c>
      <c r="C6953" s="646" t="s">
        <v>184</v>
      </c>
      <c r="D6953" s="646">
        <v>680</v>
      </c>
      <c r="F6953" s="654" t="str">
        <f>IF(M6953="R",VLOOKUP(D6953,'Routes and Directions'!$A$2:$D$283,3,FALSE),VLOOKUP(D6953,'Routes and Directions'!$A$2:$D$283,4,FALSE))</f>
        <v>SB</v>
      </c>
      <c r="G6953" s="646" t="s">
        <v>118</v>
      </c>
      <c r="H6953" s="646">
        <v>0</v>
      </c>
      <c r="I6953" s="646">
        <v>6.351</v>
      </c>
      <c r="K6953" s="646">
        <v>31.417000000000002</v>
      </c>
      <c r="L6953" s="646">
        <v>37.768000000000001</v>
      </c>
      <c r="M6953" s="646" t="s">
        <v>121</v>
      </c>
      <c r="N6953" s="657" t="s">
        <v>123</v>
      </c>
      <c r="O6953" s="646" t="s">
        <v>845</v>
      </c>
    </row>
    <row r="6954" spans="1:15">
      <c r="A6954" s="647">
        <v>6953</v>
      </c>
      <c r="B6954" s="647">
        <v>16900</v>
      </c>
      <c r="C6954" s="646" t="s">
        <v>184</v>
      </c>
      <c r="D6954" s="646">
        <v>680</v>
      </c>
      <c r="F6954" s="654" t="str">
        <f>IF(M6954="R",VLOOKUP(D6954,'Routes and Directions'!$A$2:$D$283,3,FALSE),VLOOKUP(D6954,'Routes and Directions'!$A$2:$D$283,4,FALSE))</f>
        <v>SB</v>
      </c>
      <c r="G6954" s="646" t="s">
        <v>118</v>
      </c>
      <c r="H6954" s="646">
        <v>6.3760000000000003</v>
      </c>
      <c r="I6954" s="646">
        <v>12.818</v>
      </c>
      <c r="K6954" s="646">
        <v>37.768000000000001</v>
      </c>
      <c r="L6954" s="646">
        <v>44.21</v>
      </c>
      <c r="M6954" s="646" t="s">
        <v>121</v>
      </c>
      <c r="N6954" s="657" t="s">
        <v>123</v>
      </c>
      <c r="O6954" s="646" t="s">
        <v>845</v>
      </c>
    </row>
    <row r="6955" spans="1:15">
      <c r="A6955" s="647">
        <v>6954</v>
      </c>
      <c r="B6955" s="647">
        <v>20400</v>
      </c>
      <c r="C6955" s="646" t="s">
        <v>184</v>
      </c>
      <c r="D6955" s="646">
        <v>680</v>
      </c>
      <c r="F6955" s="654" t="str">
        <f>IF(M6955="R",VLOOKUP(D6955,'Routes and Directions'!$A$2:$D$283,3,FALSE),VLOOKUP(D6955,'Routes and Directions'!$A$2:$D$283,4,FALSE))</f>
        <v>SB</v>
      </c>
      <c r="H6955" s="646">
        <v>12.709</v>
      </c>
      <c r="I6955" s="646">
        <v>17.164999999999999</v>
      </c>
      <c r="K6955" s="646">
        <v>44.21</v>
      </c>
      <c r="L6955" s="646">
        <v>48.665999999999997</v>
      </c>
      <c r="M6955" s="646" t="s">
        <v>121</v>
      </c>
      <c r="N6955" s="657" t="s">
        <v>123</v>
      </c>
      <c r="O6955" s="646" t="s">
        <v>845</v>
      </c>
    </row>
    <row r="6956" spans="1:15">
      <c r="A6956" s="647">
        <v>6955</v>
      </c>
      <c r="B6956" s="647">
        <v>24200</v>
      </c>
      <c r="C6956" s="646" t="s">
        <v>184</v>
      </c>
      <c r="D6956" s="646">
        <v>680</v>
      </c>
      <c r="F6956" s="654" t="str">
        <f>IF(M6956="R",VLOOKUP(D6956,'Routes and Directions'!$A$2:$D$283,3,FALSE),VLOOKUP(D6956,'Routes and Directions'!$A$2:$D$283,4,FALSE))</f>
        <v>SB</v>
      </c>
      <c r="G6956" s="646" t="s">
        <v>118</v>
      </c>
      <c r="H6956" s="646">
        <v>17.164999999999999</v>
      </c>
      <c r="I6956" s="646">
        <v>19.236000000000001</v>
      </c>
      <c r="K6956" s="646">
        <v>48.665999999999997</v>
      </c>
      <c r="L6956" s="646">
        <v>50.737000000000002</v>
      </c>
      <c r="M6956" s="646" t="s">
        <v>121</v>
      </c>
      <c r="N6956" s="657" t="s">
        <v>123</v>
      </c>
      <c r="O6956" s="646" t="s">
        <v>845</v>
      </c>
    </row>
    <row r="6957" spans="1:15">
      <c r="A6957" s="647">
        <v>6956</v>
      </c>
      <c r="B6957" s="647">
        <v>25400</v>
      </c>
      <c r="C6957" s="646" t="s">
        <v>184</v>
      </c>
      <c r="D6957" s="646">
        <v>680</v>
      </c>
      <c r="F6957" s="654" t="str">
        <f>IF(M6957="R",VLOOKUP(D6957,'Routes and Directions'!$A$2:$D$283,3,FALSE),VLOOKUP(D6957,'Routes and Directions'!$A$2:$D$283,4,FALSE))</f>
        <v>SB</v>
      </c>
      <c r="H6957" s="646">
        <v>19.036999999999999</v>
      </c>
      <c r="I6957" s="646">
        <v>25.460999999999999</v>
      </c>
      <c r="K6957" s="646">
        <v>50.737000000000002</v>
      </c>
      <c r="L6957" s="646">
        <v>57.161000000000001</v>
      </c>
      <c r="M6957" s="646" t="s">
        <v>121</v>
      </c>
      <c r="N6957" s="657" t="s">
        <v>123</v>
      </c>
      <c r="O6957" s="646" t="s">
        <v>845</v>
      </c>
    </row>
    <row r="6958" spans="1:15">
      <c r="A6958" s="647">
        <v>6957</v>
      </c>
      <c r="B6958" s="647">
        <v>29020</v>
      </c>
      <c r="C6958" s="646" t="s">
        <v>214</v>
      </c>
      <c r="D6958" s="646">
        <v>680</v>
      </c>
      <c r="F6958" s="654" t="str">
        <f>IF(M6958="R",VLOOKUP(D6958,'Routes and Directions'!$A$2:$D$283,3,FALSE),VLOOKUP(D6958,'Routes and Directions'!$A$2:$D$283,4,FALSE))</f>
        <v>SB</v>
      </c>
      <c r="G6958" s="646" t="s">
        <v>121</v>
      </c>
      <c r="H6958" s="646">
        <v>0</v>
      </c>
      <c r="I6958" s="646">
        <v>0.24199999999999999</v>
      </c>
      <c r="K6958" s="646">
        <v>57.161000000000001</v>
      </c>
      <c r="L6958" s="646">
        <v>57.402999999999999</v>
      </c>
      <c r="M6958" s="646" t="s">
        <v>121</v>
      </c>
      <c r="N6958" s="657" t="s">
        <v>123</v>
      </c>
      <c r="O6958" s="646" t="s">
        <v>845</v>
      </c>
    </row>
    <row r="6959" spans="1:15">
      <c r="A6959" s="647">
        <v>6958</v>
      </c>
      <c r="B6959" s="647">
        <v>29050</v>
      </c>
      <c r="C6959" s="646" t="s">
        <v>214</v>
      </c>
      <c r="D6959" s="646">
        <v>680</v>
      </c>
      <c r="F6959" s="654" t="str">
        <f>IF(M6959="R",VLOOKUP(D6959,'Routes and Directions'!$A$2:$D$283,3,FALSE),VLOOKUP(D6959,'Routes and Directions'!$A$2:$D$283,4,FALSE))</f>
        <v>SB</v>
      </c>
      <c r="H6959" s="646">
        <v>0</v>
      </c>
      <c r="I6959" s="646">
        <v>0.68200000000000005</v>
      </c>
      <c r="K6959" s="646">
        <v>57.402999999999999</v>
      </c>
      <c r="L6959" s="646">
        <v>58.085000000000001</v>
      </c>
      <c r="M6959" s="646" t="s">
        <v>121</v>
      </c>
      <c r="N6959" s="657" t="s">
        <v>123</v>
      </c>
      <c r="O6959" s="646" t="s">
        <v>845</v>
      </c>
    </row>
    <row r="6960" spans="1:15">
      <c r="A6960" s="647">
        <v>6959</v>
      </c>
      <c r="B6960" s="647">
        <v>29930</v>
      </c>
      <c r="C6960" s="646" t="s">
        <v>214</v>
      </c>
      <c r="D6960" s="646">
        <v>680</v>
      </c>
      <c r="F6960" s="654" t="str">
        <f>IF(M6960="R",VLOOKUP(D6960,'Routes and Directions'!$A$2:$D$283,3,FALSE),VLOOKUP(D6960,'Routes and Directions'!$A$2:$D$283,4,FALSE))</f>
        <v>SB</v>
      </c>
      <c r="G6960" s="646" t="s">
        <v>119</v>
      </c>
      <c r="H6960" s="646">
        <v>0.68200000000000005</v>
      </c>
      <c r="I6960" s="646">
        <v>0.96199999999999997</v>
      </c>
      <c r="J6960" s="646" t="s">
        <v>121</v>
      </c>
      <c r="K6960" s="646">
        <v>58.085000000000001</v>
      </c>
      <c r="L6960" s="646">
        <v>58.365000000000002</v>
      </c>
      <c r="M6960" s="646" t="s">
        <v>121</v>
      </c>
      <c r="N6960" s="657" t="s">
        <v>121</v>
      </c>
      <c r="O6960" s="646" t="s">
        <v>845</v>
      </c>
    </row>
    <row r="6961" spans="1:15">
      <c r="A6961" s="647">
        <v>6960</v>
      </c>
      <c r="B6961" s="647">
        <v>29980</v>
      </c>
      <c r="C6961" s="646" t="s">
        <v>214</v>
      </c>
      <c r="D6961" s="646">
        <v>680</v>
      </c>
      <c r="F6961" s="654" t="str">
        <f>IF(M6961="R",VLOOKUP(D6961,'Routes and Directions'!$A$2:$D$283,3,FALSE),VLOOKUP(D6961,'Routes and Directions'!$A$2:$D$283,4,FALSE))</f>
        <v>SB</v>
      </c>
      <c r="G6961" s="646" t="s">
        <v>118</v>
      </c>
      <c r="H6961" s="646">
        <v>0.20300000000000001</v>
      </c>
      <c r="I6961" s="646">
        <v>11.897</v>
      </c>
      <c r="K6961" s="646">
        <v>58.365000000000002</v>
      </c>
      <c r="L6961" s="646">
        <v>70.058999999999997</v>
      </c>
      <c r="M6961" s="646" t="s">
        <v>121</v>
      </c>
      <c r="N6961" s="657" t="s">
        <v>123</v>
      </c>
      <c r="O6961" s="646" t="s">
        <v>845</v>
      </c>
    </row>
    <row r="6962" spans="1:15">
      <c r="A6962" s="647">
        <v>6961</v>
      </c>
      <c r="B6962" s="647">
        <v>32410</v>
      </c>
      <c r="C6962" s="646" t="s">
        <v>214</v>
      </c>
      <c r="D6962" s="646">
        <v>680</v>
      </c>
      <c r="F6962" s="654" t="str">
        <f>IF(M6962="R",VLOOKUP(D6962,'Routes and Directions'!$A$2:$D$283,3,FALSE),VLOOKUP(D6962,'Routes and Directions'!$A$2:$D$283,4,FALSE))</f>
        <v>SB</v>
      </c>
      <c r="H6962" s="646">
        <v>12.63</v>
      </c>
      <c r="I6962" s="646">
        <v>13.125999999999999</v>
      </c>
      <c r="K6962" s="646">
        <v>70.058999999999997</v>
      </c>
      <c r="L6962" s="646">
        <v>70.555000000000007</v>
      </c>
      <c r="M6962" s="646" t="s">
        <v>121</v>
      </c>
      <c r="N6962" s="657" t="s">
        <v>123</v>
      </c>
      <c r="O6962" s="646" t="s">
        <v>845</v>
      </c>
    </row>
    <row r="6963" spans="1:15">
      <c r="A6963" s="647">
        <v>6962</v>
      </c>
      <c r="B6963" s="647">
        <v>500</v>
      </c>
      <c r="C6963" s="646" t="s">
        <v>203</v>
      </c>
      <c r="D6963" s="646">
        <v>710</v>
      </c>
      <c r="F6963" s="654" t="str">
        <f>IF(M6963="R",VLOOKUP(D6963,'Routes and Directions'!$A$2:$D$283,3,FALSE),VLOOKUP(D6963,'Routes and Directions'!$A$2:$D$283,4,FALSE))</f>
        <v>NB</v>
      </c>
      <c r="H6963" s="646">
        <v>4.96</v>
      </c>
      <c r="I6963" s="646">
        <v>15.057</v>
      </c>
      <c r="K6963" s="646">
        <v>0</v>
      </c>
      <c r="L6963" s="646">
        <v>10.097</v>
      </c>
      <c r="M6963" s="646" t="s">
        <v>118</v>
      </c>
      <c r="N6963" s="657" t="s">
        <v>123</v>
      </c>
      <c r="O6963" s="646" t="s">
        <v>846</v>
      </c>
    </row>
    <row r="6964" spans="1:15">
      <c r="A6964" s="647">
        <v>6963</v>
      </c>
      <c r="B6964" s="647">
        <v>4350</v>
      </c>
      <c r="C6964" s="646" t="s">
        <v>203</v>
      </c>
      <c r="D6964" s="646">
        <v>710</v>
      </c>
      <c r="F6964" s="654" t="str">
        <f>IF(M6964="R",VLOOKUP(D6964,'Routes and Directions'!$A$2:$D$283,3,FALSE),VLOOKUP(D6964,'Routes and Directions'!$A$2:$D$283,4,FALSE))</f>
        <v>NB</v>
      </c>
      <c r="G6964" s="646" t="s">
        <v>118</v>
      </c>
      <c r="H6964" s="646">
        <v>15.057</v>
      </c>
      <c r="I6964" s="646">
        <v>16.670999999999999</v>
      </c>
      <c r="K6964" s="646">
        <v>10.097</v>
      </c>
      <c r="L6964" s="646">
        <v>11.711</v>
      </c>
      <c r="M6964" s="646" t="s">
        <v>118</v>
      </c>
      <c r="N6964" s="657" t="s">
        <v>123</v>
      </c>
      <c r="O6964" s="646" t="s">
        <v>846</v>
      </c>
    </row>
    <row r="6965" spans="1:15">
      <c r="A6965" s="647">
        <v>6964</v>
      </c>
      <c r="B6965" s="647">
        <v>4635</v>
      </c>
      <c r="C6965" s="646" t="s">
        <v>203</v>
      </c>
      <c r="D6965" s="646">
        <v>710</v>
      </c>
      <c r="F6965" s="654" t="str">
        <f>IF(M6965="R",VLOOKUP(D6965,'Routes and Directions'!$A$2:$D$283,3,FALSE),VLOOKUP(D6965,'Routes and Directions'!$A$2:$D$283,4,FALSE))</f>
        <v>NB</v>
      </c>
      <c r="H6965" s="646">
        <v>16.704000000000001</v>
      </c>
      <c r="I6965" s="646">
        <v>26.527999999999999</v>
      </c>
      <c r="K6965" s="646">
        <v>11.711</v>
      </c>
      <c r="L6965" s="646">
        <v>21.535</v>
      </c>
      <c r="M6965" s="646" t="s">
        <v>118</v>
      </c>
      <c r="N6965" s="657" t="s">
        <v>123</v>
      </c>
      <c r="O6965" s="646" t="s">
        <v>846</v>
      </c>
    </row>
    <row r="6966" spans="1:15">
      <c r="A6966" s="647">
        <v>6965</v>
      </c>
      <c r="B6966" s="647">
        <v>8630</v>
      </c>
      <c r="C6966" s="646" t="s">
        <v>203</v>
      </c>
      <c r="D6966" s="646">
        <v>710</v>
      </c>
      <c r="F6966" s="654" t="str">
        <f>IF(M6966="R",VLOOKUP(D6966,'Routes and Directions'!$A$2:$D$283,3,FALSE),VLOOKUP(D6966,'Routes and Directions'!$A$2:$D$283,4,FALSE))</f>
        <v>NB</v>
      </c>
      <c r="G6966" s="646" t="s">
        <v>118</v>
      </c>
      <c r="H6966" s="646">
        <v>26.527999999999999</v>
      </c>
      <c r="I6966" s="646">
        <v>27.184999999999999</v>
      </c>
      <c r="K6966" s="646">
        <v>21.535</v>
      </c>
      <c r="L6966" s="646">
        <v>22.192</v>
      </c>
      <c r="M6966" s="646" t="s">
        <v>118</v>
      </c>
      <c r="N6966" s="657" t="s">
        <v>123</v>
      </c>
      <c r="O6966" s="646" t="s">
        <v>846</v>
      </c>
    </row>
    <row r="6967" spans="1:15">
      <c r="A6967" s="647">
        <v>6966</v>
      </c>
      <c r="B6967" s="647">
        <v>9085</v>
      </c>
      <c r="C6967" s="646" t="s">
        <v>203</v>
      </c>
      <c r="D6967" s="646">
        <v>710</v>
      </c>
      <c r="F6967" s="654" t="str">
        <f>IF(M6967="R",VLOOKUP(D6967,'Routes and Directions'!$A$2:$D$283,3,FALSE),VLOOKUP(D6967,'Routes and Directions'!$A$2:$D$283,4,FALSE))</f>
        <v>NB</v>
      </c>
      <c r="G6967" s="646" t="s">
        <v>122</v>
      </c>
      <c r="H6967" s="646">
        <v>27.184999999999999</v>
      </c>
      <c r="I6967" s="646">
        <v>27.475000000000001</v>
      </c>
      <c r="K6967" s="646">
        <v>22.192</v>
      </c>
      <c r="L6967" s="646">
        <v>22.481999999999999</v>
      </c>
      <c r="M6967" s="646" t="s">
        <v>118</v>
      </c>
      <c r="N6967" s="657" t="s">
        <v>123</v>
      </c>
      <c r="O6967" s="646" t="s">
        <v>846</v>
      </c>
    </row>
    <row r="6968" spans="1:15">
      <c r="A6968" s="647">
        <v>6967</v>
      </c>
      <c r="B6968" s="647">
        <v>9365</v>
      </c>
      <c r="C6968" s="646" t="s">
        <v>203</v>
      </c>
      <c r="D6968" s="646">
        <v>710</v>
      </c>
      <c r="F6968" s="654" t="str">
        <f>IF(M6968="R",VLOOKUP(D6968,'Routes and Directions'!$A$2:$D$283,3,FALSE),VLOOKUP(D6968,'Routes and Directions'!$A$2:$D$283,4,FALSE))</f>
        <v>NB</v>
      </c>
      <c r="G6968" s="646" t="s">
        <v>122</v>
      </c>
      <c r="H6968" s="646">
        <v>30.952999999999999</v>
      </c>
      <c r="I6968" s="646">
        <v>31.402000000000001</v>
      </c>
      <c r="K6968" s="646">
        <v>22.481999999999999</v>
      </c>
      <c r="L6968" s="646">
        <v>22.931000000000001</v>
      </c>
      <c r="M6968" s="646" t="s">
        <v>118</v>
      </c>
      <c r="N6968" s="657" t="s">
        <v>115</v>
      </c>
      <c r="O6968" s="646" t="s">
        <v>846</v>
      </c>
    </row>
    <row r="6969" spans="1:15">
      <c r="A6969" s="647">
        <v>6968</v>
      </c>
      <c r="B6969" s="647">
        <v>9365</v>
      </c>
      <c r="C6969" s="646" t="s">
        <v>203</v>
      </c>
      <c r="D6969" s="646">
        <v>710</v>
      </c>
      <c r="F6969" s="654" t="str">
        <f>IF(M6969="R",VLOOKUP(D6969,'Routes and Directions'!$A$2:$D$283,3,FALSE),VLOOKUP(D6969,'Routes and Directions'!$A$2:$D$283,4,FALSE))</f>
        <v>NB</v>
      </c>
      <c r="G6969" s="646" t="s">
        <v>122</v>
      </c>
      <c r="H6969" s="646">
        <v>31.402000000000001</v>
      </c>
      <c r="I6969" s="646">
        <v>32.338999999999999</v>
      </c>
      <c r="K6969" s="646">
        <v>22.931000000000001</v>
      </c>
      <c r="L6969" s="646">
        <v>23.867999999999999</v>
      </c>
      <c r="M6969" s="646" t="s">
        <v>118</v>
      </c>
      <c r="N6969" s="657" t="s">
        <v>123</v>
      </c>
      <c r="O6969" s="646" t="s">
        <v>846</v>
      </c>
    </row>
    <row r="6970" spans="1:15">
      <c r="A6970" s="647">
        <v>6969</v>
      </c>
      <c r="B6970" s="647">
        <v>9785</v>
      </c>
      <c r="C6970" s="646" t="s">
        <v>203</v>
      </c>
      <c r="D6970" s="646">
        <v>710</v>
      </c>
      <c r="F6970" s="654" t="str">
        <f>IF(M6970="R",VLOOKUP(D6970,'Routes and Directions'!$A$2:$D$283,3,FALSE),VLOOKUP(D6970,'Routes and Directions'!$A$2:$D$283,4,FALSE))</f>
        <v>NB</v>
      </c>
      <c r="G6970" s="646" t="s">
        <v>118</v>
      </c>
      <c r="H6970" s="646">
        <v>32.338999999999999</v>
      </c>
      <c r="I6970" s="646">
        <v>32.72</v>
      </c>
      <c r="K6970" s="646">
        <v>23.867999999999999</v>
      </c>
      <c r="L6970" s="646">
        <v>24.248999999999999</v>
      </c>
      <c r="M6970" s="646" t="s">
        <v>118</v>
      </c>
      <c r="N6970" s="657" t="s">
        <v>123</v>
      </c>
      <c r="O6970" s="646" t="s">
        <v>846</v>
      </c>
    </row>
    <row r="6971" spans="1:15">
      <c r="A6971" s="647">
        <v>6970</v>
      </c>
      <c r="B6971" s="647">
        <v>500</v>
      </c>
      <c r="C6971" s="646" t="s">
        <v>203</v>
      </c>
      <c r="D6971" s="646">
        <v>710</v>
      </c>
      <c r="F6971" s="654" t="str">
        <f>IF(M6971="R",VLOOKUP(D6971,'Routes and Directions'!$A$2:$D$283,3,FALSE),VLOOKUP(D6971,'Routes and Directions'!$A$2:$D$283,4,FALSE))</f>
        <v>SB</v>
      </c>
      <c r="H6971" s="646">
        <v>4.96</v>
      </c>
      <c r="I6971" s="646">
        <v>15.057</v>
      </c>
      <c r="K6971" s="646">
        <v>0</v>
      </c>
      <c r="L6971" s="646">
        <v>10.097</v>
      </c>
      <c r="M6971" s="646" t="s">
        <v>121</v>
      </c>
      <c r="N6971" s="657" t="s">
        <v>123</v>
      </c>
      <c r="O6971" s="646" t="s">
        <v>847</v>
      </c>
    </row>
    <row r="6972" spans="1:15">
      <c r="A6972" s="647">
        <v>6971</v>
      </c>
      <c r="B6972" s="647">
        <v>4350</v>
      </c>
      <c r="C6972" s="646" t="s">
        <v>203</v>
      </c>
      <c r="D6972" s="646">
        <v>710</v>
      </c>
      <c r="F6972" s="654" t="str">
        <f>IF(M6972="R",VLOOKUP(D6972,'Routes and Directions'!$A$2:$D$283,3,FALSE),VLOOKUP(D6972,'Routes and Directions'!$A$2:$D$283,4,FALSE))</f>
        <v>SB</v>
      </c>
      <c r="G6972" s="646" t="s">
        <v>118</v>
      </c>
      <c r="H6972" s="646">
        <v>15.057</v>
      </c>
      <c r="I6972" s="646">
        <v>16.670999999999999</v>
      </c>
      <c r="K6972" s="646">
        <v>10.097</v>
      </c>
      <c r="L6972" s="646">
        <v>11.711</v>
      </c>
      <c r="M6972" s="646" t="s">
        <v>121</v>
      </c>
      <c r="N6972" s="657" t="s">
        <v>123</v>
      </c>
      <c r="O6972" s="646" t="s">
        <v>847</v>
      </c>
    </row>
    <row r="6973" spans="1:15">
      <c r="A6973" s="647">
        <v>6972</v>
      </c>
      <c r="B6973" s="647">
        <v>4635</v>
      </c>
      <c r="C6973" s="646" t="s">
        <v>203</v>
      </c>
      <c r="D6973" s="646">
        <v>710</v>
      </c>
      <c r="F6973" s="654" t="str">
        <f>IF(M6973="R",VLOOKUP(D6973,'Routes and Directions'!$A$2:$D$283,3,FALSE),VLOOKUP(D6973,'Routes and Directions'!$A$2:$D$283,4,FALSE))</f>
        <v>SB</v>
      </c>
      <c r="H6973" s="646">
        <v>16.704000000000001</v>
      </c>
      <c r="I6973" s="646">
        <v>26.527999999999999</v>
      </c>
      <c r="K6973" s="646">
        <v>11.711</v>
      </c>
      <c r="L6973" s="646">
        <v>21.535</v>
      </c>
      <c r="M6973" s="646" t="s">
        <v>121</v>
      </c>
      <c r="N6973" s="657" t="s">
        <v>123</v>
      </c>
      <c r="O6973" s="646" t="s">
        <v>847</v>
      </c>
    </row>
    <row r="6974" spans="1:15">
      <c r="A6974" s="647">
        <v>6973</v>
      </c>
      <c r="B6974" s="647">
        <v>8630</v>
      </c>
      <c r="C6974" s="646" t="s">
        <v>203</v>
      </c>
      <c r="D6974" s="646">
        <v>710</v>
      </c>
      <c r="F6974" s="654" t="str">
        <f>IF(M6974="R",VLOOKUP(D6974,'Routes and Directions'!$A$2:$D$283,3,FALSE),VLOOKUP(D6974,'Routes and Directions'!$A$2:$D$283,4,FALSE))</f>
        <v>SB</v>
      </c>
      <c r="G6974" s="646" t="s">
        <v>118</v>
      </c>
      <c r="H6974" s="646">
        <v>26.527999999999999</v>
      </c>
      <c r="I6974" s="646">
        <v>27.184999999999999</v>
      </c>
      <c r="K6974" s="646">
        <v>21.535</v>
      </c>
      <c r="L6974" s="646">
        <v>22.192</v>
      </c>
      <c r="M6974" s="646" t="s">
        <v>121</v>
      </c>
      <c r="N6974" s="657" t="s">
        <v>123</v>
      </c>
      <c r="O6974" s="646" t="s">
        <v>847</v>
      </c>
    </row>
    <row r="6975" spans="1:15">
      <c r="A6975" s="647">
        <v>6974</v>
      </c>
      <c r="B6975" s="647">
        <v>9085</v>
      </c>
      <c r="C6975" s="646" t="s">
        <v>203</v>
      </c>
      <c r="D6975" s="646">
        <v>710</v>
      </c>
      <c r="F6975" s="654" t="str">
        <f>IF(M6975="R",VLOOKUP(D6975,'Routes and Directions'!$A$2:$D$283,3,FALSE),VLOOKUP(D6975,'Routes and Directions'!$A$2:$D$283,4,FALSE))</f>
        <v>SB</v>
      </c>
      <c r="G6975" s="646" t="s">
        <v>122</v>
      </c>
      <c r="H6975" s="646">
        <v>27.184999999999999</v>
      </c>
      <c r="I6975" s="646">
        <v>27.475000000000001</v>
      </c>
      <c r="K6975" s="646">
        <v>22.192</v>
      </c>
      <c r="L6975" s="646">
        <v>22.481999999999999</v>
      </c>
      <c r="M6975" s="646" t="s">
        <v>121</v>
      </c>
      <c r="N6975" s="657" t="s">
        <v>123</v>
      </c>
      <c r="O6975" s="646" t="s">
        <v>847</v>
      </c>
    </row>
    <row r="6976" spans="1:15">
      <c r="A6976" s="647">
        <v>6975</v>
      </c>
      <c r="B6976" s="647">
        <v>9365</v>
      </c>
      <c r="C6976" s="646" t="s">
        <v>203</v>
      </c>
      <c r="D6976" s="646">
        <v>710</v>
      </c>
      <c r="F6976" s="654" t="str">
        <f>IF(M6976="R",VLOOKUP(D6976,'Routes and Directions'!$A$2:$D$283,3,FALSE),VLOOKUP(D6976,'Routes and Directions'!$A$2:$D$283,4,FALSE))</f>
        <v>SB</v>
      </c>
      <c r="G6976" s="646" t="s">
        <v>122</v>
      </c>
      <c r="H6976" s="646">
        <v>30.952999999999999</v>
      </c>
      <c r="I6976" s="646">
        <v>31.402000000000001</v>
      </c>
      <c r="K6976" s="646">
        <v>22.481999999999999</v>
      </c>
      <c r="L6976" s="646">
        <v>22.931000000000001</v>
      </c>
      <c r="M6976" s="646" t="s">
        <v>121</v>
      </c>
      <c r="N6976" s="657" t="s">
        <v>115</v>
      </c>
      <c r="O6976" s="646" t="s">
        <v>847</v>
      </c>
    </row>
    <row r="6977" spans="1:15">
      <c r="A6977" s="647">
        <v>6976</v>
      </c>
      <c r="B6977" s="647">
        <v>9365</v>
      </c>
      <c r="C6977" s="646" t="s">
        <v>203</v>
      </c>
      <c r="D6977" s="646">
        <v>710</v>
      </c>
      <c r="F6977" s="654" t="str">
        <f>IF(M6977="R",VLOOKUP(D6977,'Routes and Directions'!$A$2:$D$283,3,FALSE),VLOOKUP(D6977,'Routes and Directions'!$A$2:$D$283,4,FALSE))</f>
        <v>SB</v>
      </c>
      <c r="G6977" s="646" t="s">
        <v>122</v>
      </c>
      <c r="H6977" s="646">
        <v>31.402000000000001</v>
      </c>
      <c r="I6977" s="646">
        <v>32.338999999999999</v>
      </c>
      <c r="K6977" s="646">
        <v>22.931000000000001</v>
      </c>
      <c r="L6977" s="646">
        <v>23.867999999999999</v>
      </c>
      <c r="M6977" s="646" t="s">
        <v>121</v>
      </c>
      <c r="N6977" s="657" t="s">
        <v>123</v>
      </c>
      <c r="O6977" s="646" t="s">
        <v>847</v>
      </c>
    </row>
    <row r="6978" spans="1:15">
      <c r="A6978" s="647">
        <v>6977</v>
      </c>
      <c r="B6978" s="647">
        <v>9785</v>
      </c>
      <c r="C6978" s="646" t="s">
        <v>203</v>
      </c>
      <c r="D6978" s="646">
        <v>710</v>
      </c>
      <c r="F6978" s="654" t="str">
        <f>IF(M6978="R",VLOOKUP(D6978,'Routes and Directions'!$A$2:$D$283,3,FALSE),VLOOKUP(D6978,'Routes and Directions'!$A$2:$D$283,4,FALSE))</f>
        <v>SB</v>
      </c>
      <c r="G6978" s="646" t="s">
        <v>118</v>
      </c>
      <c r="H6978" s="646">
        <v>32.338999999999999</v>
      </c>
      <c r="I6978" s="646">
        <v>32.72</v>
      </c>
      <c r="K6978" s="646">
        <v>23.867999999999999</v>
      </c>
      <c r="L6978" s="646">
        <v>24.248999999999999</v>
      </c>
      <c r="M6978" s="646" t="s">
        <v>121</v>
      </c>
      <c r="N6978" s="657" t="s">
        <v>123</v>
      </c>
      <c r="O6978" s="646" t="s">
        <v>847</v>
      </c>
    </row>
    <row r="6979" spans="1:15">
      <c r="A6979" s="647">
        <v>6978</v>
      </c>
      <c r="B6979" s="647">
        <v>1000</v>
      </c>
      <c r="C6979" s="646" t="s">
        <v>214</v>
      </c>
      <c r="D6979" s="646">
        <v>780</v>
      </c>
      <c r="F6979" s="654" t="str">
        <f>IF(M6979="R",VLOOKUP(D6979,'Routes and Directions'!$A$2:$D$283,3,FALSE),VLOOKUP(D6979,'Routes and Directions'!$A$2:$D$283,4,FALSE))</f>
        <v>WB</v>
      </c>
      <c r="H6979" s="646">
        <v>0.68200000000000005</v>
      </c>
      <c r="I6979" s="646">
        <v>7.4269999999999996</v>
      </c>
      <c r="K6979" s="646">
        <v>0</v>
      </c>
      <c r="L6979" s="646">
        <v>6.7450000000000001</v>
      </c>
      <c r="M6979" s="646" t="s">
        <v>118</v>
      </c>
      <c r="N6979" s="657" t="s">
        <v>123</v>
      </c>
      <c r="O6979" s="646" t="s">
        <v>848</v>
      </c>
    </row>
    <row r="6980" spans="1:15">
      <c r="A6980" s="647">
        <v>6979</v>
      </c>
      <c r="B6980" s="647">
        <v>1000</v>
      </c>
      <c r="C6980" s="646" t="s">
        <v>214</v>
      </c>
      <c r="D6980" s="646">
        <v>780</v>
      </c>
      <c r="F6980" s="654" t="str">
        <f>IF(M6980="R",VLOOKUP(D6980,'Routes and Directions'!$A$2:$D$283,3,FALSE),VLOOKUP(D6980,'Routes and Directions'!$A$2:$D$283,4,FALSE))</f>
        <v>WB</v>
      </c>
      <c r="H6980" s="646">
        <v>7.4269999999999996</v>
      </c>
      <c r="I6980" s="646">
        <v>7.4409999999999998</v>
      </c>
      <c r="K6980" s="646">
        <v>6.7450000000000001</v>
      </c>
      <c r="L6980" s="646">
        <v>6.7590000000000003</v>
      </c>
      <c r="M6980" s="646" t="s">
        <v>118</v>
      </c>
      <c r="N6980" s="657" t="s">
        <v>115</v>
      </c>
      <c r="O6980" s="646" t="s">
        <v>848</v>
      </c>
    </row>
    <row r="6981" spans="1:15">
      <c r="A6981" s="647">
        <v>6980</v>
      </c>
      <c r="B6981" s="647">
        <v>1000</v>
      </c>
      <c r="C6981" s="646" t="s">
        <v>214</v>
      </c>
      <c r="D6981" s="646">
        <v>780</v>
      </c>
      <c r="F6981" s="654" t="str">
        <f>IF(M6981="R",VLOOKUP(D6981,'Routes and Directions'!$A$2:$D$283,3,FALSE),VLOOKUP(D6981,'Routes and Directions'!$A$2:$D$283,4,FALSE))</f>
        <v>EB</v>
      </c>
      <c r="H6981" s="646">
        <v>0.68200000000000005</v>
      </c>
      <c r="I6981" s="646">
        <v>7.4269999999999996</v>
      </c>
      <c r="K6981" s="646">
        <v>0</v>
      </c>
      <c r="L6981" s="646">
        <v>6.7450000000000001</v>
      </c>
      <c r="M6981" s="646" t="s">
        <v>121</v>
      </c>
      <c r="N6981" s="657" t="s">
        <v>123</v>
      </c>
      <c r="O6981" s="646" t="s">
        <v>849</v>
      </c>
    </row>
    <row r="6982" spans="1:15">
      <c r="A6982" s="647">
        <v>6981</v>
      </c>
      <c r="B6982" s="647">
        <v>1000</v>
      </c>
      <c r="C6982" s="646" t="s">
        <v>214</v>
      </c>
      <c r="D6982" s="646">
        <v>780</v>
      </c>
      <c r="F6982" s="654" t="str">
        <f>IF(M6982="R",VLOOKUP(D6982,'Routes and Directions'!$A$2:$D$283,3,FALSE),VLOOKUP(D6982,'Routes and Directions'!$A$2:$D$283,4,FALSE))</f>
        <v>EB</v>
      </c>
      <c r="H6982" s="646">
        <v>7.4269999999999996</v>
      </c>
      <c r="I6982" s="646">
        <v>7.4409999999999998</v>
      </c>
      <c r="K6982" s="646">
        <v>6.7450000000000001</v>
      </c>
      <c r="L6982" s="646">
        <v>6.7590000000000003</v>
      </c>
      <c r="M6982" s="646" t="s">
        <v>121</v>
      </c>
      <c r="N6982" s="657" t="s">
        <v>115</v>
      </c>
      <c r="O6982" s="646" t="s">
        <v>849</v>
      </c>
    </row>
    <row r="6983" spans="1:15">
      <c r="A6983" s="647">
        <v>6982</v>
      </c>
      <c r="B6983" s="647">
        <v>10</v>
      </c>
      <c r="C6983" s="646" t="s">
        <v>218</v>
      </c>
      <c r="D6983" s="646">
        <v>805</v>
      </c>
      <c r="F6983" s="654" t="str">
        <f>IF(M6983="R",VLOOKUP(D6983,'Routes and Directions'!$A$2:$D$283,3,FALSE),VLOOKUP(D6983,'Routes and Directions'!$A$2:$D$283,4,FALSE))</f>
        <v>NB</v>
      </c>
      <c r="H6983" s="646">
        <v>0.14899999999999999</v>
      </c>
      <c r="I6983" s="646">
        <v>28.873999999999999</v>
      </c>
      <c r="K6983" s="646">
        <v>0</v>
      </c>
      <c r="L6983" s="646">
        <v>28.725000000000001</v>
      </c>
      <c r="M6983" s="646" t="s">
        <v>118</v>
      </c>
      <c r="N6983" s="657" t="s">
        <v>123</v>
      </c>
      <c r="O6983" s="646" t="s">
        <v>850</v>
      </c>
    </row>
    <row r="6984" spans="1:15">
      <c r="A6984" s="647">
        <v>6983</v>
      </c>
      <c r="B6984" s="647">
        <v>10</v>
      </c>
      <c r="C6984" s="646" t="s">
        <v>218</v>
      </c>
      <c r="D6984" s="646">
        <v>805</v>
      </c>
      <c r="F6984" s="654" t="str">
        <f>IF(M6984="R",VLOOKUP(D6984,'Routes and Directions'!$A$2:$D$283,3,FALSE),VLOOKUP(D6984,'Routes and Directions'!$A$2:$D$283,4,FALSE))</f>
        <v>SB</v>
      </c>
      <c r="H6984" s="646">
        <v>0.14899999999999999</v>
      </c>
      <c r="I6984" s="646">
        <v>28.873999999999999</v>
      </c>
      <c r="K6984" s="646">
        <v>0</v>
      </c>
      <c r="L6984" s="646">
        <v>28.725000000000001</v>
      </c>
      <c r="M6984" s="646" t="s">
        <v>121</v>
      </c>
      <c r="N6984" s="657" t="s">
        <v>123</v>
      </c>
      <c r="O6984" s="646" t="s">
        <v>851</v>
      </c>
    </row>
    <row r="6985" spans="1:15">
      <c r="A6985" s="647">
        <v>6984</v>
      </c>
      <c r="B6985" s="647">
        <v>20</v>
      </c>
      <c r="C6985" s="642" t="s">
        <v>183</v>
      </c>
      <c r="D6985" s="642">
        <v>880</v>
      </c>
      <c r="E6985" s="642" t="s">
        <v>116</v>
      </c>
      <c r="F6985" s="654" t="str">
        <f>IF(M6985="R",VLOOKUP(D6985,'Routes and Directions'!$A$2:$D$283,3,FALSE),VLOOKUP(D6985,'Routes and Directions'!$A$2:$D$283,4,FALSE))</f>
        <v>NB</v>
      </c>
      <c r="G6985" s="653"/>
      <c r="H6985" s="642">
        <v>0</v>
      </c>
      <c r="I6985" s="642">
        <v>1.2569999999999999</v>
      </c>
      <c r="J6985" s="642" t="s">
        <v>118</v>
      </c>
      <c r="K6985" s="646">
        <v>0</v>
      </c>
      <c r="L6985" s="646">
        <v>1.2569999999999999</v>
      </c>
      <c r="M6985" s="646" t="s">
        <v>118</v>
      </c>
      <c r="N6985" s="657" t="s">
        <v>118</v>
      </c>
      <c r="O6985" s="646" t="s">
        <v>852</v>
      </c>
    </row>
    <row r="6986" spans="1:15">
      <c r="A6986" s="647">
        <v>6985</v>
      </c>
      <c r="B6986" s="647">
        <v>2000</v>
      </c>
      <c r="C6986" s="642" t="s">
        <v>183</v>
      </c>
      <c r="D6986" s="642">
        <v>880</v>
      </c>
      <c r="E6986" s="642" t="s">
        <v>116</v>
      </c>
      <c r="F6986" s="654" t="str">
        <f>IF(M6986="R",VLOOKUP(D6986,'Routes and Directions'!$A$2:$D$283,3,FALSE),VLOOKUP(D6986,'Routes and Directions'!$A$2:$D$283,4,FALSE))</f>
        <v>SB</v>
      </c>
      <c r="G6986" s="653"/>
      <c r="H6986" s="642">
        <v>0</v>
      </c>
      <c r="I6986" s="642">
        <v>1.4630000000000001</v>
      </c>
      <c r="J6986" s="642" t="s">
        <v>121</v>
      </c>
      <c r="K6986" s="646">
        <v>0</v>
      </c>
      <c r="L6986" s="646">
        <v>1.4630000000000001</v>
      </c>
      <c r="M6986" s="646" t="s">
        <v>121</v>
      </c>
      <c r="N6986" s="657" t="s">
        <v>121</v>
      </c>
      <c r="O6986" s="646" t="s">
        <v>853</v>
      </c>
    </row>
    <row r="6987" spans="1:15">
      <c r="A6987" s="647">
        <v>6986</v>
      </c>
      <c r="B6987" s="647">
        <v>100</v>
      </c>
      <c r="C6987" s="646" t="s">
        <v>188</v>
      </c>
      <c r="D6987" s="646">
        <v>880</v>
      </c>
      <c r="F6987" s="654" t="str">
        <f>IF(M6987="R",VLOOKUP(D6987,'Routes and Directions'!$A$2:$D$283,3,FALSE),VLOOKUP(D6987,'Routes and Directions'!$A$2:$D$283,4,FALSE))</f>
        <v>NB</v>
      </c>
      <c r="H6987" s="646">
        <v>0</v>
      </c>
      <c r="I6987" s="646">
        <v>10.502000000000001</v>
      </c>
      <c r="K6987" s="646">
        <v>0</v>
      </c>
      <c r="L6987" s="646">
        <v>10.502000000000001</v>
      </c>
      <c r="M6987" s="646" t="s">
        <v>118</v>
      </c>
      <c r="N6987" s="657" t="s">
        <v>123</v>
      </c>
      <c r="O6987" s="646" t="s">
        <v>854</v>
      </c>
    </row>
    <row r="6988" spans="1:15">
      <c r="A6988" s="647">
        <v>6987</v>
      </c>
      <c r="B6988" s="647">
        <v>5000</v>
      </c>
      <c r="C6988" s="642" t="s">
        <v>183</v>
      </c>
      <c r="D6988" s="642">
        <v>880</v>
      </c>
      <c r="E6988" s="653"/>
      <c r="F6988" s="654" t="str">
        <f>IF(M6988="R",VLOOKUP(D6988,'Routes and Directions'!$A$2:$D$283,3,FALSE),VLOOKUP(D6988,'Routes and Directions'!$A$2:$D$283,4,FALSE))</f>
        <v>NB</v>
      </c>
      <c r="G6988" s="642" t="s">
        <v>118</v>
      </c>
      <c r="H6988" s="642">
        <v>0</v>
      </c>
      <c r="I6988" s="642">
        <v>1.9490000000000001</v>
      </c>
      <c r="J6988" s="653"/>
      <c r="K6988" s="646">
        <v>10.502000000000001</v>
      </c>
      <c r="L6988" s="646">
        <v>12.451000000000001</v>
      </c>
      <c r="M6988" s="646" t="s">
        <v>118</v>
      </c>
      <c r="N6988" s="657" t="s">
        <v>123</v>
      </c>
      <c r="O6988" s="646" t="s">
        <v>854</v>
      </c>
    </row>
    <row r="6989" spans="1:15">
      <c r="A6989" s="647">
        <v>6988</v>
      </c>
      <c r="B6989" s="647">
        <v>5500</v>
      </c>
      <c r="C6989" s="642" t="s">
        <v>183</v>
      </c>
      <c r="D6989" s="642">
        <v>880</v>
      </c>
      <c r="E6989" s="653"/>
      <c r="F6989" s="654" t="str">
        <f>IF(M6989="R",VLOOKUP(D6989,'Routes and Directions'!$A$2:$D$283,3,FALSE),VLOOKUP(D6989,'Routes and Directions'!$A$2:$D$283,4,FALSE))</f>
        <v>NB</v>
      </c>
      <c r="G6989" s="653"/>
      <c r="H6989" s="642">
        <v>2.2240000000000002</v>
      </c>
      <c r="I6989" s="642">
        <v>31.727</v>
      </c>
      <c r="J6989" s="653"/>
      <c r="K6989" s="646">
        <v>12.451000000000001</v>
      </c>
      <c r="L6989" s="646">
        <v>41.954000000000001</v>
      </c>
      <c r="M6989" s="646" t="s">
        <v>118</v>
      </c>
      <c r="N6989" s="657" t="s">
        <v>123</v>
      </c>
      <c r="O6989" s="646" t="s">
        <v>854</v>
      </c>
    </row>
    <row r="6990" spans="1:15">
      <c r="A6990" s="647">
        <v>6989</v>
      </c>
      <c r="B6990" s="647">
        <v>15000</v>
      </c>
      <c r="C6990" s="642" t="s">
        <v>183</v>
      </c>
      <c r="D6990" s="642">
        <v>880</v>
      </c>
      <c r="E6990" s="653"/>
      <c r="F6990" s="654" t="str">
        <f>IF(M6990="R",VLOOKUP(D6990,'Routes and Directions'!$A$2:$D$283,3,FALSE),VLOOKUP(D6990,'Routes and Directions'!$A$2:$D$283,4,FALSE))</f>
        <v>NB</v>
      </c>
      <c r="G6990" s="642" t="s">
        <v>118</v>
      </c>
      <c r="H6990" s="642">
        <v>31.727</v>
      </c>
      <c r="I6990" s="642">
        <v>33.92</v>
      </c>
      <c r="J6990" s="653"/>
      <c r="K6990" s="646">
        <v>41.954000000000001</v>
      </c>
      <c r="L6990" s="646">
        <v>44.146999999999998</v>
      </c>
      <c r="M6990" s="646" t="s">
        <v>118</v>
      </c>
      <c r="N6990" s="657" t="s">
        <v>123</v>
      </c>
      <c r="O6990" s="646" t="s">
        <v>854</v>
      </c>
    </row>
    <row r="6991" spans="1:15">
      <c r="A6991" s="647">
        <v>6990</v>
      </c>
      <c r="B6991" s="647">
        <v>25000</v>
      </c>
      <c r="C6991" s="642" t="s">
        <v>183</v>
      </c>
      <c r="D6991" s="642">
        <v>880</v>
      </c>
      <c r="E6991" s="653"/>
      <c r="F6991" s="654" t="str">
        <f>IF(M6991="R",VLOOKUP(D6991,'Routes and Directions'!$A$2:$D$283,3,FALSE),VLOOKUP(D6991,'Routes and Directions'!$A$2:$D$283,4,FALSE))</f>
        <v>NB</v>
      </c>
      <c r="G6991" s="642" t="s">
        <v>118</v>
      </c>
      <c r="H6991" s="642">
        <v>33.92</v>
      </c>
      <c r="I6991" s="642">
        <v>35.796999999999997</v>
      </c>
      <c r="J6991" s="642" t="s">
        <v>118</v>
      </c>
      <c r="K6991" s="646">
        <v>44.146999999999998</v>
      </c>
      <c r="L6991" s="646">
        <v>46.024000000000001</v>
      </c>
      <c r="M6991" s="646" t="s">
        <v>118</v>
      </c>
      <c r="N6991" s="657" t="s">
        <v>118</v>
      </c>
      <c r="O6991" s="646" t="s">
        <v>854</v>
      </c>
    </row>
    <row r="6992" spans="1:15">
      <c r="A6992" s="647">
        <v>6991</v>
      </c>
      <c r="B6992" s="647">
        <v>100</v>
      </c>
      <c r="C6992" s="646" t="s">
        <v>188</v>
      </c>
      <c r="D6992" s="646">
        <v>880</v>
      </c>
      <c r="F6992" s="654" t="str">
        <f>IF(M6992="R",VLOOKUP(D6992,'Routes and Directions'!$A$2:$D$283,3,FALSE),VLOOKUP(D6992,'Routes and Directions'!$A$2:$D$283,4,FALSE))</f>
        <v>SB</v>
      </c>
      <c r="H6992" s="646">
        <v>0</v>
      </c>
      <c r="I6992" s="646">
        <v>10.502000000000001</v>
      </c>
      <c r="K6992" s="646">
        <v>0</v>
      </c>
      <c r="L6992" s="646">
        <v>10.502000000000001</v>
      </c>
      <c r="M6992" s="646" t="s">
        <v>121</v>
      </c>
      <c r="N6992" s="657" t="s">
        <v>123</v>
      </c>
      <c r="O6992" s="646" t="s">
        <v>855</v>
      </c>
    </row>
    <row r="6993" spans="1:15">
      <c r="A6993" s="647">
        <v>6992</v>
      </c>
      <c r="B6993" s="647">
        <v>5000</v>
      </c>
      <c r="C6993" s="642" t="s">
        <v>183</v>
      </c>
      <c r="D6993" s="642">
        <v>880</v>
      </c>
      <c r="E6993" s="653"/>
      <c r="F6993" s="654" t="str">
        <f>IF(M6993="R",VLOOKUP(D6993,'Routes and Directions'!$A$2:$D$283,3,FALSE),VLOOKUP(D6993,'Routes and Directions'!$A$2:$D$283,4,FALSE))</f>
        <v>SB</v>
      </c>
      <c r="G6993" s="642" t="s">
        <v>118</v>
      </c>
      <c r="H6993" s="642">
        <v>0</v>
      </c>
      <c r="I6993" s="642">
        <v>1.9490000000000001</v>
      </c>
      <c r="J6993" s="653"/>
      <c r="K6993" s="646">
        <v>10.502000000000001</v>
      </c>
      <c r="L6993" s="646">
        <v>12.451000000000001</v>
      </c>
      <c r="M6993" s="646" t="s">
        <v>121</v>
      </c>
      <c r="N6993" s="657" t="s">
        <v>123</v>
      </c>
      <c r="O6993" s="646" t="s">
        <v>855</v>
      </c>
    </row>
    <row r="6994" spans="1:15">
      <c r="A6994" s="647">
        <v>6993</v>
      </c>
      <c r="B6994" s="647">
        <v>5500</v>
      </c>
      <c r="C6994" s="642" t="s">
        <v>183</v>
      </c>
      <c r="D6994" s="642">
        <v>880</v>
      </c>
      <c r="E6994" s="653"/>
      <c r="F6994" s="654" t="str">
        <f>IF(M6994="R",VLOOKUP(D6994,'Routes and Directions'!$A$2:$D$283,3,FALSE),VLOOKUP(D6994,'Routes and Directions'!$A$2:$D$283,4,FALSE))</f>
        <v>SB</v>
      </c>
      <c r="G6994" s="653"/>
      <c r="H6994" s="642">
        <v>2.2240000000000002</v>
      </c>
      <c r="I6994" s="642">
        <v>31.727</v>
      </c>
      <c r="J6994" s="653"/>
      <c r="K6994" s="646">
        <v>12.451000000000001</v>
      </c>
      <c r="L6994" s="646">
        <v>41.954000000000001</v>
      </c>
      <c r="M6994" s="646" t="s">
        <v>121</v>
      </c>
      <c r="N6994" s="657" t="s">
        <v>123</v>
      </c>
      <c r="O6994" s="646" t="s">
        <v>855</v>
      </c>
    </row>
    <row r="6995" spans="1:15">
      <c r="A6995" s="647">
        <v>6994</v>
      </c>
      <c r="B6995" s="647">
        <v>15000</v>
      </c>
      <c r="C6995" s="642" t="s">
        <v>183</v>
      </c>
      <c r="D6995" s="642">
        <v>880</v>
      </c>
      <c r="E6995" s="653"/>
      <c r="F6995" s="654" t="str">
        <f>IF(M6995="R",VLOOKUP(D6995,'Routes and Directions'!$A$2:$D$283,3,FALSE),VLOOKUP(D6995,'Routes and Directions'!$A$2:$D$283,4,FALSE))</f>
        <v>SB</v>
      </c>
      <c r="G6995" s="642" t="s">
        <v>118</v>
      </c>
      <c r="H6995" s="642">
        <v>31.727</v>
      </c>
      <c r="I6995" s="642">
        <v>33.92</v>
      </c>
      <c r="J6995" s="653"/>
      <c r="K6995" s="646">
        <v>41.954000000000001</v>
      </c>
      <c r="L6995" s="646">
        <v>44.146999999999998</v>
      </c>
      <c r="M6995" s="646" t="s">
        <v>121</v>
      </c>
      <c r="N6995" s="657" t="s">
        <v>123</v>
      </c>
      <c r="O6995" s="646" t="s">
        <v>855</v>
      </c>
    </row>
    <row r="6996" spans="1:15">
      <c r="A6996" s="647">
        <v>6995</v>
      </c>
      <c r="B6996" s="647">
        <v>30000</v>
      </c>
      <c r="C6996" s="642" t="s">
        <v>183</v>
      </c>
      <c r="D6996" s="642">
        <v>880</v>
      </c>
      <c r="E6996" s="653"/>
      <c r="F6996" s="654" t="str">
        <f>IF(M6996="R",VLOOKUP(D6996,'Routes and Directions'!$A$2:$D$283,3,FALSE),VLOOKUP(D6996,'Routes and Directions'!$A$2:$D$283,4,FALSE))</f>
        <v>SB</v>
      </c>
      <c r="G6996" s="642" t="s">
        <v>118</v>
      </c>
      <c r="H6996" s="642">
        <v>33.92</v>
      </c>
      <c r="I6996" s="642">
        <v>35.470999999999997</v>
      </c>
      <c r="J6996" s="642" t="s">
        <v>121</v>
      </c>
      <c r="K6996" s="646">
        <v>44.146999999999998</v>
      </c>
      <c r="L6996" s="646">
        <v>45.698</v>
      </c>
      <c r="M6996" s="646" t="s">
        <v>121</v>
      </c>
      <c r="N6996" s="657" t="s">
        <v>121</v>
      </c>
      <c r="O6996" s="646" t="s">
        <v>855</v>
      </c>
    </row>
    <row r="6997" spans="1:15">
      <c r="A6997" s="647">
        <v>6996</v>
      </c>
      <c r="B6997" s="647">
        <v>1050</v>
      </c>
      <c r="C6997" s="646" t="s">
        <v>218</v>
      </c>
      <c r="D6997" s="646">
        <v>905</v>
      </c>
      <c r="F6997" s="654" t="str">
        <f>IF(M6997="R",VLOOKUP(D6997,'Routes and Directions'!$A$2:$D$283,3,FALSE),VLOOKUP(D6997,'Routes and Directions'!$A$2:$D$283,4,FALSE))</f>
        <v>EB</v>
      </c>
      <c r="H6997" s="646">
        <v>2.84</v>
      </c>
      <c r="I6997" s="646">
        <v>2.96</v>
      </c>
      <c r="K6997" s="646">
        <v>0</v>
      </c>
      <c r="L6997" s="646">
        <v>0.12</v>
      </c>
      <c r="M6997" s="646" t="s">
        <v>118</v>
      </c>
      <c r="N6997" s="657" t="s">
        <v>115</v>
      </c>
      <c r="O6997" s="646" t="s">
        <v>856</v>
      </c>
    </row>
    <row r="6998" spans="1:15">
      <c r="A6998" s="647">
        <v>6997</v>
      </c>
      <c r="B6998" s="647">
        <v>1100</v>
      </c>
      <c r="C6998" s="646" t="s">
        <v>218</v>
      </c>
      <c r="D6998" s="646">
        <v>905</v>
      </c>
      <c r="F6998" s="654" t="str">
        <f>IF(M6998="R",VLOOKUP(D6998,'Routes and Directions'!$A$2:$D$283,3,FALSE),VLOOKUP(D6998,'Routes and Directions'!$A$2:$D$283,4,FALSE))</f>
        <v>EB</v>
      </c>
      <c r="H6998" s="646">
        <v>2.96</v>
      </c>
      <c r="I6998" s="646">
        <v>3.544</v>
      </c>
      <c r="J6998" s="646" t="s">
        <v>118</v>
      </c>
      <c r="K6998" s="646">
        <v>0.12</v>
      </c>
      <c r="L6998" s="646">
        <v>0.70399999999999996</v>
      </c>
      <c r="M6998" s="646" t="s">
        <v>118</v>
      </c>
      <c r="N6998" s="657" t="s">
        <v>118</v>
      </c>
      <c r="O6998" s="646" t="s">
        <v>856</v>
      </c>
    </row>
    <row r="6999" spans="1:15">
      <c r="A6999" s="647">
        <v>6998</v>
      </c>
      <c r="B6999" s="647">
        <v>2000</v>
      </c>
      <c r="C6999" s="646" t="s">
        <v>218</v>
      </c>
      <c r="D6999" s="646">
        <v>905</v>
      </c>
      <c r="F6999" s="654" t="str">
        <f>IF(M6999="R",VLOOKUP(D6999,'Routes and Directions'!$A$2:$D$283,3,FALSE),VLOOKUP(D6999,'Routes and Directions'!$A$2:$D$283,4,FALSE))</f>
        <v>EB</v>
      </c>
      <c r="H6999" s="646">
        <v>3.55</v>
      </c>
      <c r="I6999" s="646">
        <v>5.98</v>
      </c>
      <c r="K6999" s="646">
        <v>0.70399999999999996</v>
      </c>
      <c r="L6999" s="646">
        <v>3.1339999999999999</v>
      </c>
      <c r="M6999" s="646" t="s">
        <v>118</v>
      </c>
      <c r="N6999" s="657" t="s">
        <v>123</v>
      </c>
      <c r="O6999" s="646" t="s">
        <v>856</v>
      </c>
    </row>
    <row r="7000" spans="1:15">
      <c r="A7000" s="647">
        <v>6999</v>
      </c>
      <c r="B7000" s="647">
        <v>3500</v>
      </c>
      <c r="C7000" s="646" t="s">
        <v>218</v>
      </c>
      <c r="D7000" s="646">
        <v>905</v>
      </c>
      <c r="F7000" s="654" t="str">
        <f>IF(M7000="R",VLOOKUP(D7000,'Routes and Directions'!$A$2:$D$283,3,FALSE),VLOOKUP(D7000,'Routes and Directions'!$A$2:$D$283,4,FALSE))</f>
        <v>EB</v>
      </c>
      <c r="G7000" s="646" t="s">
        <v>122</v>
      </c>
      <c r="H7000" s="646">
        <v>5.98</v>
      </c>
      <c r="I7000" s="646">
        <v>6.5549999999999997</v>
      </c>
      <c r="K7000" s="646">
        <v>3.1339999999999999</v>
      </c>
      <c r="L7000" s="646">
        <v>3.7090000000000001</v>
      </c>
      <c r="M7000" s="646" t="s">
        <v>118</v>
      </c>
      <c r="N7000" s="657" t="s">
        <v>123</v>
      </c>
      <c r="O7000" s="646" t="s">
        <v>856</v>
      </c>
    </row>
    <row r="7001" spans="1:15">
      <c r="A7001" s="647">
        <v>7000</v>
      </c>
      <c r="B7001" s="647">
        <v>11000</v>
      </c>
      <c r="C7001" s="646" t="s">
        <v>218</v>
      </c>
      <c r="D7001" s="646">
        <v>905</v>
      </c>
      <c r="F7001" s="654" t="str">
        <f>IF(M7001="R",VLOOKUP(D7001,'Routes and Directions'!$A$2:$D$283,3,FALSE),VLOOKUP(D7001,'Routes and Directions'!$A$2:$D$283,4,FALSE))</f>
        <v>EB</v>
      </c>
      <c r="H7001" s="646">
        <v>10.5</v>
      </c>
      <c r="I7001" s="646">
        <v>11.804</v>
      </c>
      <c r="K7001" s="646">
        <v>3.7090000000000001</v>
      </c>
      <c r="L7001" s="646">
        <v>5.0129999999999999</v>
      </c>
      <c r="M7001" s="646" t="s">
        <v>118</v>
      </c>
      <c r="N7001" s="657" t="s">
        <v>123</v>
      </c>
      <c r="O7001" s="646" t="s">
        <v>856</v>
      </c>
    </row>
    <row r="7002" spans="1:15">
      <c r="A7002" s="647">
        <v>7001</v>
      </c>
      <c r="B7002" s="647">
        <v>1050</v>
      </c>
      <c r="C7002" s="646" t="s">
        <v>218</v>
      </c>
      <c r="D7002" s="646">
        <v>905</v>
      </c>
      <c r="F7002" s="654" t="str">
        <f>IF(M7002="R",VLOOKUP(D7002,'Routes and Directions'!$A$2:$D$283,3,FALSE),VLOOKUP(D7002,'Routes and Directions'!$A$2:$D$283,4,FALSE))</f>
        <v>WB</v>
      </c>
      <c r="H7002" s="646">
        <v>2.84</v>
      </c>
      <c r="I7002" s="646">
        <v>2.96</v>
      </c>
      <c r="K7002" s="646">
        <v>0</v>
      </c>
      <c r="L7002" s="646">
        <v>0.12</v>
      </c>
      <c r="M7002" s="646" t="s">
        <v>121</v>
      </c>
      <c r="N7002" s="657" t="s">
        <v>115</v>
      </c>
      <c r="O7002" s="646" t="s">
        <v>857</v>
      </c>
    </row>
    <row r="7003" spans="1:15">
      <c r="A7003" s="647">
        <v>7002</v>
      </c>
      <c r="B7003" s="647">
        <v>1500</v>
      </c>
      <c r="C7003" s="646" t="s">
        <v>218</v>
      </c>
      <c r="D7003" s="646">
        <v>905</v>
      </c>
      <c r="F7003" s="654" t="str">
        <f>IF(M7003="R",VLOOKUP(D7003,'Routes and Directions'!$A$2:$D$283,3,FALSE),VLOOKUP(D7003,'Routes and Directions'!$A$2:$D$283,4,FALSE))</f>
        <v>WB</v>
      </c>
      <c r="H7003" s="646">
        <v>2.96</v>
      </c>
      <c r="I7003" s="646">
        <v>3.55</v>
      </c>
      <c r="J7003" s="646" t="s">
        <v>121</v>
      </c>
      <c r="K7003" s="646">
        <v>0.12</v>
      </c>
      <c r="L7003" s="646">
        <v>0.71</v>
      </c>
      <c r="M7003" s="646" t="s">
        <v>121</v>
      </c>
      <c r="N7003" s="657" t="s">
        <v>121</v>
      </c>
      <c r="O7003" s="646" t="s">
        <v>857</v>
      </c>
    </row>
    <row r="7004" spans="1:15">
      <c r="A7004" s="647">
        <v>7003</v>
      </c>
      <c r="B7004" s="647">
        <v>2000</v>
      </c>
      <c r="C7004" s="646" t="s">
        <v>218</v>
      </c>
      <c r="D7004" s="646">
        <v>905</v>
      </c>
      <c r="F7004" s="654" t="str">
        <f>IF(M7004="R",VLOOKUP(D7004,'Routes and Directions'!$A$2:$D$283,3,FALSE),VLOOKUP(D7004,'Routes and Directions'!$A$2:$D$283,4,FALSE))</f>
        <v>WB</v>
      </c>
      <c r="H7004" s="646">
        <v>3.55</v>
      </c>
      <c r="I7004" s="646">
        <v>5.98</v>
      </c>
      <c r="K7004" s="646">
        <v>0.71</v>
      </c>
      <c r="L7004" s="646">
        <v>3.14</v>
      </c>
      <c r="M7004" s="646" t="s">
        <v>121</v>
      </c>
      <c r="N7004" s="657" t="s">
        <v>123</v>
      </c>
      <c r="O7004" s="646" t="s">
        <v>857</v>
      </c>
    </row>
    <row r="7005" spans="1:15">
      <c r="A7005" s="647">
        <v>7004</v>
      </c>
      <c r="B7005" s="647">
        <v>3500</v>
      </c>
      <c r="C7005" s="646" t="s">
        <v>218</v>
      </c>
      <c r="D7005" s="646">
        <v>905</v>
      </c>
      <c r="F7005" s="654" t="str">
        <f>IF(M7005="R",VLOOKUP(D7005,'Routes and Directions'!$A$2:$D$283,3,FALSE),VLOOKUP(D7005,'Routes and Directions'!$A$2:$D$283,4,FALSE))</f>
        <v>WB</v>
      </c>
      <c r="G7005" s="646" t="s">
        <v>122</v>
      </c>
      <c r="H7005" s="646">
        <v>5.98</v>
      </c>
      <c r="I7005" s="646">
        <v>6.5549999999999997</v>
      </c>
      <c r="K7005" s="646">
        <v>3.14</v>
      </c>
      <c r="L7005" s="646">
        <v>3.7149999999999999</v>
      </c>
      <c r="M7005" s="646" t="s">
        <v>121</v>
      </c>
      <c r="N7005" s="657" t="s">
        <v>123</v>
      </c>
      <c r="O7005" s="646" t="s">
        <v>857</v>
      </c>
    </row>
    <row r="7006" spans="1:15">
      <c r="A7006" s="647">
        <v>7005</v>
      </c>
      <c r="B7006" s="647">
        <v>11000</v>
      </c>
      <c r="C7006" s="646" t="s">
        <v>218</v>
      </c>
      <c r="D7006" s="646">
        <v>905</v>
      </c>
      <c r="F7006" s="654" t="str">
        <f>IF(M7006="R",VLOOKUP(D7006,'Routes and Directions'!$A$2:$D$283,3,FALSE),VLOOKUP(D7006,'Routes and Directions'!$A$2:$D$283,4,FALSE))</f>
        <v>WB</v>
      </c>
      <c r="H7006" s="646">
        <v>10.5</v>
      </c>
      <c r="I7006" s="646">
        <v>11.804</v>
      </c>
      <c r="K7006" s="646">
        <v>3.7149999999999999</v>
      </c>
      <c r="L7006" s="646">
        <v>5.0190000000000001</v>
      </c>
      <c r="M7006" s="646" t="s">
        <v>121</v>
      </c>
      <c r="N7006" s="657" t="s">
        <v>123</v>
      </c>
      <c r="O7006" s="646" t="s">
        <v>857</v>
      </c>
    </row>
    <row r="7007" spans="1:15">
      <c r="A7007" s="647">
        <v>7006</v>
      </c>
      <c r="B7007" s="647">
        <v>100</v>
      </c>
      <c r="C7007" s="646" t="s">
        <v>183</v>
      </c>
      <c r="D7007" s="646">
        <v>980</v>
      </c>
      <c r="F7007" s="654" t="str">
        <f>IF(M7007="R",VLOOKUP(D7007,'Routes and Directions'!$A$2:$D$283,3,FALSE),VLOOKUP(D7007,'Routes and Directions'!$A$2:$D$283,4,FALSE))</f>
        <v>EB</v>
      </c>
      <c r="H7007" s="646">
        <v>8.9999999999999993E-3</v>
      </c>
      <c r="I7007" s="646">
        <v>2.036</v>
      </c>
      <c r="K7007" s="646">
        <v>0</v>
      </c>
      <c r="L7007" s="646">
        <v>2.0270000000000001</v>
      </c>
      <c r="M7007" s="646" t="s">
        <v>118</v>
      </c>
      <c r="N7007" s="657" t="s">
        <v>123</v>
      </c>
      <c r="O7007" s="646" t="s">
        <v>858</v>
      </c>
    </row>
    <row r="7008" spans="1:15">
      <c r="A7008" s="647">
        <v>7007</v>
      </c>
      <c r="B7008" s="647">
        <v>100</v>
      </c>
      <c r="C7008" s="646" t="s">
        <v>183</v>
      </c>
      <c r="D7008" s="646">
        <v>980</v>
      </c>
      <c r="F7008" s="654" t="str">
        <f>IF(M7008="R",VLOOKUP(D7008,'Routes and Directions'!$A$2:$D$283,3,FALSE),VLOOKUP(D7008,'Routes and Directions'!$A$2:$D$283,4,FALSE))</f>
        <v>WB</v>
      </c>
      <c r="H7008" s="646">
        <v>8.9999999999999993E-3</v>
      </c>
      <c r="I7008" s="646">
        <v>2.036</v>
      </c>
      <c r="K7008" s="646">
        <v>0</v>
      </c>
      <c r="L7008" s="646">
        <v>2.0270000000000001</v>
      </c>
      <c r="M7008" s="646" t="s">
        <v>121</v>
      </c>
      <c r="N7008" s="657" t="s">
        <v>123</v>
      </c>
      <c r="O7008" s="646" t="s">
        <v>859</v>
      </c>
    </row>
    <row r="7009" spans="1:15">
      <c r="A7009" s="647">
        <v>7008</v>
      </c>
      <c r="B7009" s="647">
        <v>0</v>
      </c>
      <c r="C7009" s="646" t="s">
        <v>217</v>
      </c>
      <c r="D7009" s="646">
        <v>111</v>
      </c>
      <c r="E7009" s="646" t="s">
        <v>115</v>
      </c>
      <c r="F7009" s="654" t="str">
        <f>IF(M7009="R",VLOOKUP(D7009,'Routes and Directions'!$A$2:$D$283,3,FALSE),VLOOKUP(D7009,'Routes and Directions'!$A$2:$D$283,4,FALSE))</f>
        <v>SB</v>
      </c>
      <c r="H7009" s="646">
        <v>8.8149999999999995</v>
      </c>
      <c r="I7009" s="646">
        <v>12.295</v>
      </c>
      <c r="K7009" s="646">
        <v>0</v>
      </c>
      <c r="L7009" s="646">
        <v>3.48</v>
      </c>
      <c r="M7009" s="646" t="s">
        <v>121</v>
      </c>
      <c r="N7009" s="657" t="s">
        <v>115</v>
      </c>
      <c r="O7009" s="646" t="s">
        <v>860</v>
      </c>
    </row>
    <row r="7010" spans="1:15">
      <c r="A7010" s="647">
        <v>7009</v>
      </c>
      <c r="B7010" s="647">
        <v>0</v>
      </c>
      <c r="C7010" s="646" t="s">
        <v>217</v>
      </c>
      <c r="D7010" s="646">
        <v>111</v>
      </c>
      <c r="E7010" s="646" t="s">
        <v>115</v>
      </c>
      <c r="F7010" s="654" t="str">
        <f>IF(M7010="R",VLOOKUP(D7010,'Routes and Directions'!$A$2:$D$283,3,FALSE),VLOOKUP(D7010,'Routes and Directions'!$A$2:$D$283,4,FALSE))</f>
        <v>NB</v>
      </c>
      <c r="H7010" s="646">
        <v>8.8149999999999995</v>
      </c>
      <c r="I7010" s="646">
        <v>12.295</v>
      </c>
      <c r="K7010" s="646">
        <v>0</v>
      </c>
      <c r="L7010" s="646">
        <v>3.48</v>
      </c>
      <c r="M7010" s="646" t="s">
        <v>118</v>
      </c>
      <c r="N7010" s="657" t="s">
        <v>115</v>
      </c>
      <c r="O7010" s="646" t="s">
        <v>861</v>
      </c>
    </row>
    <row r="7011" spans="1:15">
      <c r="A7011" s="647">
        <v>7010</v>
      </c>
      <c r="B7011" s="647">
        <v>0</v>
      </c>
      <c r="C7011" s="646" t="s">
        <v>217</v>
      </c>
      <c r="D7011" s="646">
        <v>111</v>
      </c>
      <c r="E7011" s="646" t="s">
        <v>115</v>
      </c>
      <c r="F7011" s="654" t="str">
        <f>IF(M7011="R",VLOOKUP(D7011,'Routes and Directions'!$A$2:$D$283,3,FALSE),VLOOKUP(D7011,'Routes and Directions'!$A$2:$D$283,4,FALSE))</f>
        <v>SB</v>
      </c>
      <c r="G7011" s="646" t="s">
        <v>118</v>
      </c>
      <c r="H7011" s="646">
        <v>12.295</v>
      </c>
      <c r="I7011" s="646">
        <v>12.563000000000001</v>
      </c>
      <c r="K7011" s="646">
        <v>3.48</v>
      </c>
      <c r="L7011" s="646">
        <v>3.7629999999999999</v>
      </c>
      <c r="M7011" s="646" t="s">
        <v>121</v>
      </c>
      <c r="N7011" s="657" t="s">
        <v>115</v>
      </c>
      <c r="O7011" s="646" t="s">
        <v>860</v>
      </c>
    </row>
    <row r="7012" spans="1:15">
      <c r="A7012" s="647">
        <v>7011</v>
      </c>
      <c r="B7012" s="647">
        <v>0</v>
      </c>
      <c r="C7012" s="646" t="s">
        <v>217</v>
      </c>
      <c r="D7012" s="646">
        <v>111</v>
      </c>
      <c r="E7012" s="646" t="s">
        <v>115</v>
      </c>
      <c r="F7012" s="654" t="str">
        <f>IF(M7012="R",VLOOKUP(D7012,'Routes and Directions'!$A$2:$D$283,3,FALSE),VLOOKUP(D7012,'Routes and Directions'!$A$2:$D$283,4,FALSE))</f>
        <v>NB</v>
      </c>
      <c r="G7012" s="646" t="s">
        <v>118</v>
      </c>
      <c r="H7012" s="646">
        <v>12.295</v>
      </c>
      <c r="I7012" s="646">
        <v>12.563000000000001</v>
      </c>
      <c r="K7012" s="646">
        <v>3.48</v>
      </c>
      <c r="L7012" s="646">
        <v>3.7629999999999999</v>
      </c>
      <c r="M7012" s="646" t="s">
        <v>118</v>
      </c>
      <c r="N7012" s="657" t="s">
        <v>115</v>
      </c>
      <c r="O7012" s="646" t="s">
        <v>861</v>
      </c>
    </row>
    <row r="7013" spans="1:15">
      <c r="A7013" s="647">
        <v>7012</v>
      </c>
      <c r="B7013" s="647">
        <v>0</v>
      </c>
      <c r="C7013" s="646" t="s">
        <v>217</v>
      </c>
      <c r="D7013" s="646">
        <v>111</v>
      </c>
      <c r="E7013" s="646" t="s">
        <v>115</v>
      </c>
      <c r="F7013" s="654" t="str">
        <f>IF(M7013="R",VLOOKUP(D7013,'Routes and Directions'!$A$2:$D$283,3,FALSE),VLOOKUP(D7013,'Routes and Directions'!$A$2:$D$283,4,FALSE))</f>
        <v>SB</v>
      </c>
      <c r="H7013" s="646">
        <v>12.577999999999999</v>
      </c>
      <c r="I7013" s="646">
        <v>22.138000000000002</v>
      </c>
      <c r="K7013" s="646">
        <v>3.7629999999999999</v>
      </c>
      <c r="L7013" s="646">
        <v>13.323</v>
      </c>
      <c r="M7013" s="646" t="s">
        <v>121</v>
      </c>
      <c r="N7013" s="657" t="s">
        <v>115</v>
      </c>
      <c r="O7013" s="646" t="s">
        <v>860</v>
      </c>
    </row>
    <row r="7014" spans="1:15">
      <c r="A7014" s="647">
        <v>7013</v>
      </c>
      <c r="B7014" s="647">
        <v>0</v>
      </c>
      <c r="C7014" s="646" t="s">
        <v>217</v>
      </c>
      <c r="D7014" s="646">
        <v>111</v>
      </c>
      <c r="E7014" s="646" t="s">
        <v>115</v>
      </c>
      <c r="F7014" s="654" t="str">
        <f>IF(M7014="R",VLOOKUP(D7014,'Routes and Directions'!$A$2:$D$283,3,FALSE),VLOOKUP(D7014,'Routes and Directions'!$A$2:$D$283,4,FALSE))</f>
        <v>NB</v>
      </c>
      <c r="H7014" s="646">
        <v>12.577999999999999</v>
      </c>
      <c r="I7014" s="646">
        <v>22.138000000000002</v>
      </c>
      <c r="K7014" s="646">
        <v>3.7629999999999999</v>
      </c>
      <c r="L7014" s="646">
        <v>13.323</v>
      </c>
      <c r="M7014" s="646" t="s">
        <v>118</v>
      </c>
      <c r="N7014" s="657" t="s">
        <v>115</v>
      </c>
      <c r="O7014" s="646" t="s">
        <v>861</v>
      </c>
    </row>
    <row r="7018" spans="1:15">
      <c r="H7018" s="655"/>
    </row>
  </sheetData>
  <sheetProtection algorithmName="SHA-512" hashValue="FYQET0ucnkMNYyHQmpolthzQ4HI+tjVttyRFH24vWKaOqj/RGjSUlscRBos1ZqEu5Aqt+wpmBErT/ZXmOwtYVg==" saltValue="uyF3uT1z/tnsbYD9RUqR7w==" spinCount="100000" sheet="1" objects="1" scenarios="1" formatCells="0" formatColumns="0" autoFilter="0"/>
  <autoFilter ref="C1:F7014"/>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sheetPr codeName="Sheet3">
    <tabColor rgb="FFFFC000"/>
  </sheetPr>
  <dimension ref="A1:Y1742"/>
  <sheetViews>
    <sheetView view="pageBreakPreview" topLeftCell="D1" zoomScale="75" zoomScaleNormal="100" zoomScaleSheetLayoutView="75" workbookViewId="0">
      <selection activeCell="N86" sqref="N86:Y87"/>
    </sheetView>
  </sheetViews>
  <sheetFormatPr defaultColWidth="7.28515625" defaultRowHeight="36"/>
  <cols>
    <col min="1" max="1" width="3.5703125" style="50" bestFit="1" customWidth="1"/>
    <col min="2" max="7" width="7.28515625" style="620"/>
    <col min="8" max="11" width="7.28515625" style="621"/>
    <col min="12" max="12" width="8.140625" style="621" customWidth="1"/>
    <col min="13" max="13" width="13.7109375" style="621" customWidth="1"/>
    <col min="14" max="14" width="6.5703125" style="56" customWidth="1"/>
    <col min="15" max="22" width="7.28515625" style="56"/>
    <col min="23" max="23" width="6.42578125" style="56" customWidth="1"/>
    <col min="24" max="24" width="6.28515625" style="56" customWidth="1"/>
    <col min="25" max="25" width="7.28515625" style="56"/>
    <col min="26" max="16384" width="7.28515625" style="50"/>
  </cols>
  <sheetData>
    <row r="1" spans="1:25" s="53" customFormat="1" ht="15">
      <c r="A1" s="53">
        <v>1</v>
      </c>
      <c r="B1" s="954" t="s">
        <v>130</v>
      </c>
      <c r="C1" s="954"/>
      <c r="D1" s="954"/>
      <c r="E1" s="954"/>
      <c r="F1" s="954"/>
      <c r="G1" s="954"/>
      <c r="H1" s="955" t="str">
        <f>IF('Summary Page'!B17="","",'Summary Page'!B17)</f>
        <v>0A730 - 01</v>
      </c>
      <c r="I1" s="955"/>
      <c r="J1" s="955"/>
      <c r="K1" s="955"/>
      <c r="L1" s="955"/>
      <c r="M1" s="955"/>
      <c r="N1" s="957" t="s">
        <v>131</v>
      </c>
      <c r="O1" s="957"/>
      <c r="P1" s="957"/>
      <c r="Q1" s="957"/>
      <c r="R1" s="957"/>
      <c r="S1" s="957"/>
      <c r="T1" s="959" t="str">
        <f>IF('Summary Page'!$G$19="","",'Summary Page'!$G$19)</f>
        <v>05-Nov-2012</v>
      </c>
      <c r="U1" s="959"/>
      <c r="V1" s="959"/>
      <c r="W1" s="959"/>
      <c r="X1" s="959"/>
      <c r="Y1" s="959"/>
    </row>
    <row r="2" spans="1:25" s="53" customFormat="1" ht="15">
      <c r="B2" s="954"/>
      <c r="C2" s="954"/>
      <c r="D2" s="954"/>
      <c r="E2" s="954"/>
      <c r="F2" s="954"/>
      <c r="G2" s="954"/>
      <c r="H2" s="955"/>
      <c r="I2" s="955"/>
      <c r="J2" s="955"/>
      <c r="K2" s="955"/>
      <c r="L2" s="955"/>
      <c r="M2" s="955"/>
      <c r="N2" s="957"/>
      <c r="O2" s="957"/>
      <c r="P2" s="957"/>
      <c r="Q2" s="957"/>
      <c r="R2" s="957"/>
      <c r="S2" s="957"/>
      <c r="T2" s="959"/>
      <c r="U2" s="959"/>
      <c r="V2" s="959"/>
      <c r="W2" s="959"/>
      <c r="X2" s="959"/>
      <c r="Y2" s="959"/>
    </row>
    <row r="3" spans="1:25" s="53" customFormat="1" ht="15">
      <c r="B3" s="954" t="s">
        <v>132</v>
      </c>
      <c r="C3" s="954"/>
      <c r="D3" s="954"/>
      <c r="E3" s="954"/>
      <c r="F3" s="954"/>
      <c r="G3" s="954"/>
      <c r="H3" s="959" t="str">
        <f>IF('Summary Page'!$M$11="","",'Summary Page'!$M$11)</f>
        <v>0A730</v>
      </c>
      <c r="I3" s="959"/>
      <c r="J3" s="959"/>
      <c r="K3" s="959"/>
      <c r="L3" s="959"/>
      <c r="M3" s="959"/>
      <c r="N3" s="960" t="s">
        <v>27</v>
      </c>
      <c r="O3" s="960"/>
      <c r="P3" s="960"/>
      <c r="Q3" s="960"/>
      <c r="R3" s="960"/>
      <c r="S3" s="960"/>
      <c r="T3" s="961" t="str">
        <f>IF('Summary Page'!$G$21="","",'Summary Page'!$G$21)</f>
        <v>20</v>
      </c>
      <c r="U3" s="961"/>
      <c r="V3" s="961"/>
      <c r="W3" s="961"/>
      <c r="X3" s="961"/>
      <c r="Y3" s="961"/>
    </row>
    <row r="4" spans="1:25" s="54" customFormat="1" ht="15" customHeight="1">
      <c r="B4" s="954"/>
      <c r="C4" s="954"/>
      <c r="D4" s="954"/>
      <c r="E4" s="954"/>
      <c r="F4" s="954"/>
      <c r="G4" s="954"/>
      <c r="H4" s="959"/>
      <c r="I4" s="959"/>
      <c r="J4" s="959"/>
      <c r="K4" s="959"/>
      <c r="L4" s="959"/>
      <c r="M4" s="959"/>
      <c r="N4" s="960"/>
      <c r="O4" s="960"/>
      <c r="P4" s="960"/>
      <c r="Q4" s="960"/>
      <c r="R4" s="960"/>
      <c r="S4" s="960"/>
      <c r="T4" s="961"/>
      <c r="U4" s="961"/>
      <c r="V4" s="961"/>
      <c r="W4" s="961"/>
      <c r="X4" s="961"/>
      <c r="Y4" s="961"/>
    </row>
    <row r="5" spans="1:25" s="54" customFormat="1" ht="15" customHeight="1">
      <c r="B5" s="960" t="s">
        <v>133</v>
      </c>
      <c r="C5" s="960"/>
      <c r="D5" s="960"/>
      <c r="E5" s="960"/>
      <c r="F5" s="960"/>
      <c r="G5" s="960"/>
      <c r="H5" s="964">
        <f>IF('Summary Page'!D23="","",'Summary Page'!D23)</f>
        <v>17.3</v>
      </c>
      <c r="I5" s="964"/>
      <c r="J5" s="964"/>
      <c r="K5" s="964"/>
      <c r="L5" s="964"/>
      <c r="M5" s="964"/>
      <c r="N5" s="957" t="s">
        <v>134</v>
      </c>
      <c r="O5" s="957"/>
      <c r="P5" s="957"/>
      <c r="Q5" s="957"/>
      <c r="R5" s="957"/>
      <c r="S5" s="957"/>
      <c r="T5" s="955" t="str">
        <f>IF('Summary Page'!G25="","",'Summary Page'!G25)</f>
        <v/>
      </c>
      <c r="U5" s="955"/>
      <c r="V5" s="955"/>
      <c r="W5" s="955"/>
      <c r="X5" s="955"/>
      <c r="Y5" s="955"/>
    </row>
    <row r="6" spans="1:25" s="54" customFormat="1" ht="15" customHeight="1">
      <c r="B6" s="960"/>
      <c r="C6" s="960"/>
      <c r="D6" s="960"/>
      <c r="E6" s="960"/>
      <c r="F6" s="960"/>
      <c r="G6" s="960"/>
      <c r="H6" s="964"/>
      <c r="I6" s="964"/>
      <c r="J6" s="964"/>
      <c r="K6" s="964"/>
      <c r="L6" s="964"/>
      <c r="M6" s="964"/>
      <c r="N6" s="957"/>
      <c r="O6" s="957"/>
      <c r="P6" s="957"/>
      <c r="Q6" s="957"/>
      <c r="R6" s="957"/>
      <c r="S6" s="957"/>
      <c r="T6" s="955"/>
      <c r="U6" s="955"/>
      <c r="V6" s="955"/>
      <c r="W6" s="955"/>
      <c r="X6" s="955"/>
      <c r="Y6" s="955"/>
    </row>
    <row r="7" spans="1:25" s="54" customFormat="1" ht="15" customHeight="1">
      <c r="B7" s="960" t="s">
        <v>28</v>
      </c>
      <c r="C7" s="960"/>
      <c r="D7" s="960"/>
      <c r="E7" s="960"/>
      <c r="F7" s="960"/>
      <c r="G7" s="960"/>
      <c r="H7" s="955" t="str">
        <f>IF('Summary Page'!$D$25="","",'Summary Page'!$D$25)</f>
        <v>East</v>
      </c>
      <c r="I7" s="955"/>
      <c r="J7" s="955"/>
      <c r="K7" s="955"/>
      <c r="L7" s="955"/>
      <c r="M7" s="955"/>
      <c r="N7" s="957" t="s">
        <v>135</v>
      </c>
      <c r="O7" s="957"/>
      <c r="P7" s="957"/>
      <c r="Q7" s="957"/>
      <c r="R7" s="957"/>
      <c r="S7" s="957"/>
      <c r="T7" s="965" t="str">
        <f>IF('Summary Page'!$G$23="","",'Summary Page'!$G$23)</f>
        <v>01</v>
      </c>
      <c r="U7" s="965"/>
      <c r="V7" s="965"/>
      <c r="W7" s="965"/>
      <c r="X7" s="965"/>
      <c r="Y7" s="965"/>
    </row>
    <row r="8" spans="1:25" s="54" customFormat="1" ht="15" customHeight="1">
      <c r="B8" s="960"/>
      <c r="C8" s="960"/>
      <c r="D8" s="960"/>
      <c r="E8" s="960"/>
      <c r="F8" s="960"/>
      <c r="G8" s="960"/>
      <c r="H8" s="955"/>
      <c r="I8" s="955"/>
      <c r="J8" s="955"/>
      <c r="K8" s="955"/>
      <c r="L8" s="955"/>
      <c r="M8" s="955"/>
      <c r="N8" s="957"/>
      <c r="O8" s="957"/>
      <c r="P8" s="957"/>
      <c r="Q8" s="957"/>
      <c r="R8" s="957"/>
      <c r="S8" s="957"/>
      <c r="T8" s="965"/>
      <c r="U8" s="965"/>
      <c r="V8" s="965"/>
      <c r="W8" s="965"/>
      <c r="X8" s="965"/>
      <c r="Y8" s="965"/>
    </row>
    <row r="9" spans="1:25" s="54" customFormat="1" ht="15" customHeight="1">
      <c r="B9" s="954" t="s">
        <v>136</v>
      </c>
      <c r="C9" s="954"/>
      <c r="D9" s="954"/>
      <c r="E9" s="954"/>
      <c r="F9" s="954"/>
      <c r="G9" s="954"/>
      <c r="H9" s="955" t="str">
        <f>IF('Summary Page'!$B$21="","",'Summary Page'!$B$21)</f>
        <v>MEN</v>
      </c>
      <c r="I9" s="955"/>
      <c r="J9" s="955"/>
      <c r="K9" s="955"/>
      <c r="L9" s="955"/>
      <c r="M9" s="955"/>
      <c r="N9" s="962" t="s">
        <v>148</v>
      </c>
      <c r="O9" s="962"/>
      <c r="P9" s="962"/>
      <c r="Q9" s="962"/>
      <c r="R9" s="962"/>
      <c r="S9" s="962"/>
      <c r="T9" s="962"/>
      <c r="U9" s="962"/>
      <c r="V9" s="962"/>
      <c r="W9" s="962"/>
      <c r="X9" s="962"/>
      <c r="Y9" s="962"/>
    </row>
    <row r="10" spans="1:25" s="54" customFormat="1" ht="15" customHeight="1" thickBot="1">
      <c r="B10" s="966"/>
      <c r="C10" s="966"/>
      <c r="D10" s="966"/>
      <c r="E10" s="966"/>
      <c r="F10" s="966"/>
      <c r="G10" s="966"/>
      <c r="H10" s="967"/>
      <c r="I10" s="967"/>
      <c r="J10" s="967"/>
      <c r="K10" s="967"/>
      <c r="L10" s="967"/>
      <c r="M10" s="967"/>
      <c r="N10" s="963"/>
      <c r="O10" s="963"/>
      <c r="P10" s="963"/>
      <c r="Q10" s="963"/>
      <c r="R10" s="963"/>
      <c r="S10" s="963"/>
      <c r="T10" s="963"/>
      <c r="U10" s="963"/>
      <c r="V10" s="963"/>
      <c r="W10" s="963"/>
      <c r="X10" s="963"/>
      <c r="Y10" s="963"/>
    </row>
    <row r="11" spans="1:25" s="55" customFormat="1" ht="6" customHeight="1" thickTop="1" thickBot="1">
      <c r="B11" s="617"/>
      <c r="C11" s="617"/>
      <c r="D11" s="617"/>
      <c r="E11" s="617"/>
      <c r="F11" s="617"/>
      <c r="G11" s="617"/>
      <c r="H11" s="617"/>
      <c r="I11" s="617"/>
      <c r="J11" s="617"/>
      <c r="K11" s="617"/>
      <c r="L11" s="617"/>
      <c r="M11" s="617"/>
      <c r="N11" s="43"/>
      <c r="O11" s="43"/>
      <c r="P11" s="43"/>
      <c r="Q11" s="43"/>
      <c r="R11" s="43"/>
      <c r="S11" s="43"/>
      <c r="T11" s="44"/>
      <c r="U11" s="44"/>
      <c r="V11" s="44"/>
      <c r="W11" s="44"/>
      <c r="X11" s="44"/>
      <c r="Y11" s="44"/>
    </row>
    <row r="12" spans="1:25" s="54" customFormat="1" ht="15" customHeight="1" thickTop="1">
      <c r="A12" s="54">
        <v>2</v>
      </c>
      <c r="B12" s="953" t="s">
        <v>130</v>
      </c>
      <c r="C12" s="953"/>
      <c r="D12" s="953"/>
      <c r="E12" s="953"/>
      <c r="F12" s="953"/>
      <c r="G12" s="953"/>
      <c r="H12" s="955" t="str">
        <f>IF('Summary Page'!B31="","",'Summary Page'!B31)</f>
        <v>0A730 - 02</v>
      </c>
      <c r="I12" s="955"/>
      <c r="J12" s="955"/>
      <c r="K12" s="955"/>
      <c r="L12" s="955"/>
      <c r="M12" s="955"/>
      <c r="N12" s="956" t="s">
        <v>131</v>
      </c>
      <c r="O12" s="956"/>
      <c r="P12" s="956"/>
      <c r="Q12" s="956"/>
      <c r="R12" s="956"/>
      <c r="S12" s="956"/>
      <c r="T12" s="958" t="str">
        <f>'Summary Page'!$G$33</f>
        <v>05-Nov-2012</v>
      </c>
      <c r="U12" s="958"/>
      <c r="V12" s="958"/>
      <c r="W12" s="958"/>
      <c r="X12" s="958"/>
      <c r="Y12" s="958"/>
    </row>
    <row r="13" spans="1:25" s="54" customFormat="1" ht="15" customHeight="1">
      <c r="B13" s="954"/>
      <c r="C13" s="954"/>
      <c r="D13" s="954"/>
      <c r="E13" s="954"/>
      <c r="F13" s="954"/>
      <c r="G13" s="954"/>
      <c r="H13" s="955"/>
      <c r="I13" s="955"/>
      <c r="J13" s="955"/>
      <c r="K13" s="955"/>
      <c r="L13" s="955"/>
      <c r="M13" s="955"/>
      <c r="N13" s="957"/>
      <c r="O13" s="957"/>
      <c r="P13" s="957"/>
      <c r="Q13" s="957"/>
      <c r="R13" s="957"/>
      <c r="S13" s="957"/>
      <c r="T13" s="959"/>
      <c r="U13" s="959"/>
      <c r="V13" s="959"/>
      <c r="W13" s="959"/>
      <c r="X13" s="959"/>
      <c r="Y13" s="959"/>
    </row>
    <row r="14" spans="1:25" s="54" customFormat="1" ht="15" customHeight="1">
      <c r="B14" s="954" t="s">
        <v>132</v>
      </c>
      <c r="C14" s="954"/>
      <c r="D14" s="954"/>
      <c r="E14" s="954"/>
      <c r="F14" s="954"/>
      <c r="G14" s="954"/>
      <c r="H14" s="959" t="str">
        <f>IF('Summary Page'!$M$11="","",'Summary Page'!$M$11)</f>
        <v>0A730</v>
      </c>
      <c r="I14" s="959"/>
      <c r="J14" s="959"/>
      <c r="K14" s="959"/>
      <c r="L14" s="959"/>
      <c r="M14" s="959"/>
      <c r="N14" s="960" t="s">
        <v>27</v>
      </c>
      <c r="O14" s="960"/>
      <c r="P14" s="960"/>
      <c r="Q14" s="960"/>
      <c r="R14" s="960"/>
      <c r="S14" s="960"/>
      <c r="T14" s="961" t="str">
        <f>IF('Summary Page'!$G$21="","",'Summary Page'!$G$21)</f>
        <v>20</v>
      </c>
      <c r="U14" s="961"/>
      <c r="V14" s="961"/>
      <c r="W14" s="961"/>
      <c r="X14" s="961"/>
      <c r="Y14" s="961"/>
    </row>
    <row r="15" spans="1:25" s="54" customFormat="1" ht="15" customHeight="1">
      <c r="B15" s="954"/>
      <c r="C15" s="954"/>
      <c r="D15" s="954"/>
      <c r="E15" s="954"/>
      <c r="F15" s="954"/>
      <c r="G15" s="954"/>
      <c r="H15" s="959"/>
      <c r="I15" s="959"/>
      <c r="J15" s="959"/>
      <c r="K15" s="959"/>
      <c r="L15" s="959"/>
      <c r="M15" s="959"/>
      <c r="N15" s="960"/>
      <c r="O15" s="960"/>
      <c r="P15" s="960"/>
      <c r="Q15" s="960"/>
      <c r="R15" s="960"/>
      <c r="S15" s="960"/>
      <c r="T15" s="961"/>
      <c r="U15" s="961"/>
      <c r="V15" s="961"/>
      <c r="W15" s="961"/>
      <c r="X15" s="961"/>
      <c r="Y15" s="961"/>
    </row>
    <row r="16" spans="1:25" s="53" customFormat="1" ht="15" customHeight="1">
      <c r="B16" s="960" t="s">
        <v>133</v>
      </c>
      <c r="C16" s="960"/>
      <c r="D16" s="960"/>
      <c r="E16" s="960"/>
      <c r="F16" s="960"/>
      <c r="G16" s="960"/>
      <c r="H16" s="964">
        <f>IF('Summary Page'!D37="","",'Summary Page'!D37)</f>
        <v>16.8</v>
      </c>
      <c r="I16" s="964"/>
      <c r="J16" s="964"/>
      <c r="K16" s="964"/>
      <c r="L16" s="964"/>
      <c r="M16" s="964"/>
      <c r="N16" s="957" t="s">
        <v>134</v>
      </c>
      <c r="O16" s="957"/>
      <c r="P16" s="957"/>
      <c r="Q16" s="957"/>
      <c r="R16" s="957"/>
      <c r="S16" s="957"/>
      <c r="T16" s="955" t="str">
        <f>IF('Summary Page'!G39="","",'Summary Page'!G39)</f>
        <v/>
      </c>
      <c r="U16" s="955"/>
      <c r="V16" s="955"/>
      <c r="W16" s="955"/>
      <c r="X16" s="955"/>
      <c r="Y16" s="955"/>
    </row>
    <row r="17" spans="1:25" s="53" customFormat="1" ht="15" customHeight="1">
      <c r="B17" s="960"/>
      <c r="C17" s="960"/>
      <c r="D17" s="960"/>
      <c r="E17" s="960"/>
      <c r="F17" s="960"/>
      <c r="G17" s="960"/>
      <c r="H17" s="964"/>
      <c r="I17" s="964"/>
      <c r="J17" s="964"/>
      <c r="K17" s="964"/>
      <c r="L17" s="964"/>
      <c r="M17" s="964"/>
      <c r="N17" s="957"/>
      <c r="O17" s="957"/>
      <c r="P17" s="957"/>
      <c r="Q17" s="957"/>
      <c r="R17" s="957"/>
      <c r="S17" s="957"/>
      <c r="T17" s="955"/>
      <c r="U17" s="955"/>
      <c r="V17" s="955"/>
      <c r="W17" s="955"/>
      <c r="X17" s="955"/>
      <c r="Y17" s="955"/>
    </row>
    <row r="18" spans="1:25" s="53" customFormat="1" ht="15" customHeight="1">
      <c r="B18" s="960" t="s">
        <v>28</v>
      </c>
      <c r="C18" s="960"/>
      <c r="D18" s="960"/>
      <c r="E18" s="960"/>
      <c r="F18" s="960"/>
      <c r="G18" s="960"/>
      <c r="H18" s="955" t="str">
        <f>IF('Summary Page'!$D$25="","",'Summary Page'!$D$25)</f>
        <v>East</v>
      </c>
      <c r="I18" s="955"/>
      <c r="J18" s="955"/>
      <c r="K18" s="955"/>
      <c r="L18" s="955"/>
      <c r="M18" s="955"/>
      <c r="N18" s="957" t="s">
        <v>135</v>
      </c>
      <c r="O18" s="957"/>
      <c r="P18" s="957"/>
      <c r="Q18" s="957"/>
      <c r="R18" s="957"/>
      <c r="S18" s="957"/>
      <c r="T18" s="965" t="str">
        <f>IF('Summary Page'!$G$37="","",'Summary Page'!$G$37)</f>
        <v>01</v>
      </c>
      <c r="U18" s="965"/>
      <c r="V18" s="965"/>
      <c r="W18" s="965"/>
      <c r="X18" s="965"/>
      <c r="Y18" s="965"/>
    </row>
    <row r="19" spans="1:25" s="53" customFormat="1" ht="15" customHeight="1">
      <c r="B19" s="960"/>
      <c r="C19" s="960"/>
      <c r="D19" s="960"/>
      <c r="E19" s="960"/>
      <c r="F19" s="960"/>
      <c r="G19" s="960"/>
      <c r="H19" s="955"/>
      <c r="I19" s="955"/>
      <c r="J19" s="955"/>
      <c r="K19" s="955"/>
      <c r="L19" s="955"/>
      <c r="M19" s="955"/>
      <c r="N19" s="957"/>
      <c r="O19" s="957"/>
      <c r="P19" s="957"/>
      <c r="Q19" s="957"/>
      <c r="R19" s="957"/>
      <c r="S19" s="957"/>
      <c r="T19" s="965"/>
      <c r="U19" s="965"/>
      <c r="V19" s="965"/>
      <c r="W19" s="965"/>
      <c r="X19" s="965"/>
      <c r="Y19" s="965"/>
    </row>
    <row r="20" spans="1:25" s="53" customFormat="1" ht="15" customHeight="1">
      <c r="B20" s="954" t="s">
        <v>136</v>
      </c>
      <c r="C20" s="954"/>
      <c r="D20" s="954"/>
      <c r="E20" s="954"/>
      <c r="F20" s="954"/>
      <c r="G20" s="954"/>
      <c r="H20" s="955" t="str">
        <f>IF('Summary Page'!$B$21="","",'Summary Page'!$B$21)</f>
        <v>MEN</v>
      </c>
      <c r="I20" s="955"/>
      <c r="J20" s="955"/>
      <c r="K20" s="955"/>
      <c r="L20" s="955"/>
      <c r="M20" s="955"/>
      <c r="N20" s="962" t="s">
        <v>148</v>
      </c>
      <c r="O20" s="962"/>
      <c r="P20" s="962"/>
      <c r="Q20" s="962"/>
      <c r="R20" s="962"/>
      <c r="S20" s="962"/>
      <c r="T20" s="962"/>
      <c r="U20" s="962"/>
      <c r="V20" s="962"/>
      <c r="W20" s="962"/>
      <c r="X20" s="962"/>
      <c r="Y20" s="962"/>
    </row>
    <row r="21" spans="1:25" s="53" customFormat="1" ht="15.75" customHeight="1" thickBot="1">
      <c r="B21" s="966"/>
      <c r="C21" s="966"/>
      <c r="D21" s="966"/>
      <c r="E21" s="966"/>
      <c r="F21" s="966"/>
      <c r="G21" s="966"/>
      <c r="H21" s="967"/>
      <c r="I21" s="967"/>
      <c r="J21" s="967"/>
      <c r="K21" s="967"/>
      <c r="L21" s="967"/>
      <c r="M21" s="967"/>
      <c r="N21" s="963"/>
      <c r="O21" s="963"/>
      <c r="P21" s="963"/>
      <c r="Q21" s="963"/>
      <c r="R21" s="963"/>
      <c r="S21" s="963"/>
      <c r="T21" s="963"/>
      <c r="U21" s="963"/>
      <c r="V21" s="963"/>
      <c r="W21" s="963"/>
      <c r="X21" s="963"/>
      <c r="Y21" s="963"/>
    </row>
    <row r="22" spans="1:25" ht="5.25" customHeight="1" thickTop="1" thickBot="1">
      <c r="B22" s="617"/>
      <c r="C22" s="617"/>
      <c r="D22" s="617"/>
      <c r="E22" s="617"/>
      <c r="F22" s="617"/>
      <c r="G22" s="617"/>
      <c r="H22" s="617"/>
      <c r="I22" s="617"/>
      <c r="J22" s="617"/>
      <c r="K22" s="617"/>
      <c r="L22" s="617"/>
      <c r="M22" s="617"/>
      <c r="N22" s="43"/>
      <c r="O22" s="43"/>
      <c r="P22" s="43"/>
      <c r="Q22" s="43"/>
      <c r="R22" s="43"/>
      <c r="S22" s="43"/>
      <c r="T22" s="44"/>
      <c r="U22" s="44"/>
      <c r="V22" s="44"/>
      <c r="W22" s="44"/>
      <c r="X22" s="44"/>
      <c r="Y22" s="44"/>
    </row>
    <row r="23" spans="1:25" s="53" customFormat="1" ht="15.75" thickTop="1">
      <c r="A23" s="53">
        <v>3</v>
      </c>
      <c r="B23" s="954" t="s">
        <v>130</v>
      </c>
      <c r="C23" s="954"/>
      <c r="D23" s="954"/>
      <c r="E23" s="954"/>
      <c r="F23" s="954"/>
      <c r="G23" s="954"/>
      <c r="H23" s="955" t="str">
        <f>IF('Summary Page'!B45="","",'Summary Page'!B45)</f>
        <v>0A730 - 03</v>
      </c>
      <c r="I23" s="955"/>
      <c r="J23" s="955"/>
      <c r="K23" s="955"/>
      <c r="L23" s="955"/>
      <c r="M23" s="955"/>
      <c r="N23" s="957" t="s">
        <v>131</v>
      </c>
      <c r="O23" s="957"/>
      <c r="P23" s="957"/>
      <c r="Q23" s="957"/>
      <c r="R23" s="957"/>
      <c r="S23" s="957"/>
      <c r="T23" s="959" t="str">
        <f>IF('Summary Page'!$G$19="","",'Summary Page'!$G$19)</f>
        <v>05-Nov-2012</v>
      </c>
      <c r="U23" s="959"/>
      <c r="V23" s="959"/>
      <c r="W23" s="959"/>
      <c r="X23" s="959"/>
      <c r="Y23" s="959"/>
    </row>
    <row r="24" spans="1:25" s="53" customFormat="1" ht="15">
      <c r="B24" s="954"/>
      <c r="C24" s="954"/>
      <c r="D24" s="954"/>
      <c r="E24" s="954"/>
      <c r="F24" s="954"/>
      <c r="G24" s="954"/>
      <c r="H24" s="955"/>
      <c r="I24" s="955"/>
      <c r="J24" s="955"/>
      <c r="K24" s="955"/>
      <c r="L24" s="955"/>
      <c r="M24" s="955"/>
      <c r="N24" s="957"/>
      <c r="O24" s="957"/>
      <c r="P24" s="957"/>
      <c r="Q24" s="957"/>
      <c r="R24" s="957"/>
      <c r="S24" s="957"/>
      <c r="T24" s="959"/>
      <c r="U24" s="959"/>
      <c r="V24" s="959"/>
      <c r="W24" s="959"/>
      <c r="X24" s="959"/>
      <c r="Y24" s="959"/>
    </row>
    <row r="25" spans="1:25" s="53" customFormat="1" ht="15">
      <c r="B25" s="954" t="s">
        <v>132</v>
      </c>
      <c r="C25" s="954"/>
      <c r="D25" s="954"/>
      <c r="E25" s="954"/>
      <c r="F25" s="954"/>
      <c r="G25" s="954"/>
      <c r="H25" s="959" t="str">
        <f>IF('Summary Page'!$M$11="","",'Summary Page'!$M$11)</f>
        <v>0A730</v>
      </c>
      <c r="I25" s="959"/>
      <c r="J25" s="959"/>
      <c r="K25" s="959"/>
      <c r="L25" s="959"/>
      <c r="M25" s="959"/>
      <c r="N25" s="960" t="s">
        <v>27</v>
      </c>
      <c r="O25" s="960"/>
      <c r="P25" s="960"/>
      <c r="Q25" s="960"/>
      <c r="R25" s="960"/>
      <c r="S25" s="960"/>
      <c r="T25" s="961" t="str">
        <f>IF('Summary Page'!$G$21="","",'Summary Page'!$G$21)</f>
        <v>20</v>
      </c>
      <c r="U25" s="961"/>
      <c r="V25" s="961"/>
      <c r="W25" s="961"/>
      <c r="X25" s="961"/>
      <c r="Y25" s="961"/>
    </row>
    <row r="26" spans="1:25" s="54" customFormat="1" ht="15" customHeight="1">
      <c r="B26" s="954"/>
      <c r="C26" s="954"/>
      <c r="D26" s="954"/>
      <c r="E26" s="954"/>
      <c r="F26" s="954"/>
      <c r="G26" s="954"/>
      <c r="H26" s="959"/>
      <c r="I26" s="959"/>
      <c r="J26" s="959"/>
      <c r="K26" s="959"/>
      <c r="L26" s="959"/>
      <c r="M26" s="959"/>
      <c r="N26" s="960"/>
      <c r="O26" s="960"/>
      <c r="P26" s="960"/>
      <c r="Q26" s="960"/>
      <c r="R26" s="960"/>
      <c r="S26" s="960"/>
      <c r="T26" s="961"/>
      <c r="U26" s="961"/>
      <c r="V26" s="961"/>
      <c r="W26" s="961"/>
      <c r="X26" s="961"/>
      <c r="Y26" s="961"/>
    </row>
    <row r="27" spans="1:25" s="54" customFormat="1" ht="15" customHeight="1">
      <c r="B27" s="960" t="s">
        <v>133</v>
      </c>
      <c r="C27" s="960"/>
      <c r="D27" s="960"/>
      <c r="E27" s="960"/>
      <c r="F27" s="960"/>
      <c r="G27" s="960"/>
      <c r="H27" s="964">
        <f>IF('Summary Page'!D51="","",'Summary Page'!D51)</f>
        <v>16.3</v>
      </c>
      <c r="I27" s="964"/>
      <c r="J27" s="964"/>
      <c r="K27" s="964"/>
      <c r="L27" s="964"/>
      <c r="M27" s="964"/>
      <c r="N27" s="957" t="s">
        <v>134</v>
      </c>
      <c r="O27" s="957"/>
      <c r="P27" s="957"/>
      <c r="Q27" s="957"/>
      <c r="R27" s="957"/>
      <c r="S27" s="957"/>
      <c r="T27" s="955" t="str">
        <f>IF('Summary Page'!G53="","",'Summary Page'!G53)</f>
        <v/>
      </c>
      <c r="U27" s="955"/>
      <c r="V27" s="955"/>
      <c r="W27" s="955"/>
      <c r="X27" s="955"/>
      <c r="Y27" s="955"/>
    </row>
    <row r="28" spans="1:25" s="54" customFormat="1" ht="15" customHeight="1">
      <c r="B28" s="960"/>
      <c r="C28" s="960"/>
      <c r="D28" s="960"/>
      <c r="E28" s="960"/>
      <c r="F28" s="960"/>
      <c r="G28" s="960"/>
      <c r="H28" s="964"/>
      <c r="I28" s="964"/>
      <c r="J28" s="964"/>
      <c r="K28" s="964"/>
      <c r="L28" s="964"/>
      <c r="M28" s="964"/>
      <c r="N28" s="957"/>
      <c r="O28" s="957"/>
      <c r="P28" s="957"/>
      <c r="Q28" s="957"/>
      <c r="R28" s="957"/>
      <c r="S28" s="957"/>
      <c r="T28" s="955"/>
      <c r="U28" s="955"/>
      <c r="V28" s="955"/>
      <c r="W28" s="955"/>
      <c r="X28" s="955"/>
      <c r="Y28" s="955"/>
    </row>
    <row r="29" spans="1:25" s="54" customFormat="1" ht="15" customHeight="1">
      <c r="B29" s="960" t="s">
        <v>28</v>
      </c>
      <c r="C29" s="960"/>
      <c r="D29" s="960"/>
      <c r="E29" s="960"/>
      <c r="F29" s="960"/>
      <c r="G29" s="960"/>
      <c r="H29" s="955" t="str">
        <f>IF('Summary Page'!$D$25="","",'Summary Page'!$D$25)</f>
        <v>East</v>
      </c>
      <c r="I29" s="955"/>
      <c r="J29" s="955"/>
      <c r="K29" s="955"/>
      <c r="L29" s="955"/>
      <c r="M29" s="955"/>
      <c r="N29" s="957" t="s">
        <v>135</v>
      </c>
      <c r="O29" s="957"/>
      <c r="P29" s="957"/>
      <c r="Q29" s="957"/>
      <c r="R29" s="957"/>
      <c r="S29" s="957"/>
      <c r="T29" s="965" t="str">
        <f>IF('Summary Page'!$G$51="","",'Summary Page'!$G$51)</f>
        <v>01</v>
      </c>
      <c r="U29" s="965"/>
      <c r="V29" s="965"/>
      <c r="W29" s="965"/>
      <c r="X29" s="965"/>
      <c r="Y29" s="965"/>
    </row>
    <row r="30" spans="1:25" s="54" customFormat="1" ht="15" customHeight="1">
      <c r="B30" s="960"/>
      <c r="C30" s="960"/>
      <c r="D30" s="960"/>
      <c r="E30" s="960"/>
      <c r="F30" s="960"/>
      <c r="G30" s="960"/>
      <c r="H30" s="955"/>
      <c r="I30" s="955"/>
      <c r="J30" s="955"/>
      <c r="K30" s="955"/>
      <c r="L30" s="955"/>
      <c r="M30" s="955"/>
      <c r="N30" s="957"/>
      <c r="O30" s="957"/>
      <c r="P30" s="957"/>
      <c r="Q30" s="957"/>
      <c r="R30" s="957"/>
      <c r="S30" s="957"/>
      <c r="T30" s="965"/>
      <c r="U30" s="965"/>
      <c r="V30" s="965"/>
      <c r="W30" s="965"/>
      <c r="X30" s="965"/>
      <c r="Y30" s="965"/>
    </row>
    <row r="31" spans="1:25" s="54" customFormat="1" ht="15" customHeight="1">
      <c r="B31" s="954" t="s">
        <v>136</v>
      </c>
      <c r="C31" s="954"/>
      <c r="D31" s="954"/>
      <c r="E31" s="954"/>
      <c r="F31" s="954"/>
      <c r="G31" s="954"/>
      <c r="H31" s="955" t="str">
        <f>IF('Summary Page'!$B$21="","",'Summary Page'!$B$21)</f>
        <v>MEN</v>
      </c>
      <c r="I31" s="955"/>
      <c r="J31" s="955"/>
      <c r="K31" s="955"/>
      <c r="L31" s="955"/>
      <c r="M31" s="955"/>
      <c r="N31" s="962" t="s">
        <v>148</v>
      </c>
      <c r="O31" s="962"/>
      <c r="P31" s="962"/>
      <c r="Q31" s="962"/>
      <c r="R31" s="962"/>
      <c r="S31" s="962"/>
      <c r="T31" s="962"/>
      <c r="U31" s="962"/>
      <c r="V31" s="962"/>
      <c r="W31" s="962"/>
      <c r="X31" s="962"/>
      <c r="Y31" s="962"/>
    </row>
    <row r="32" spans="1:25" s="54" customFormat="1" ht="15" customHeight="1" thickBot="1">
      <c r="B32" s="966"/>
      <c r="C32" s="966"/>
      <c r="D32" s="966"/>
      <c r="E32" s="966"/>
      <c r="F32" s="966"/>
      <c r="G32" s="966"/>
      <c r="H32" s="967"/>
      <c r="I32" s="967"/>
      <c r="J32" s="967"/>
      <c r="K32" s="967"/>
      <c r="L32" s="967"/>
      <c r="M32" s="967"/>
      <c r="N32" s="963"/>
      <c r="O32" s="963"/>
      <c r="P32" s="963"/>
      <c r="Q32" s="963"/>
      <c r="R32" s="963"/>
      <c r="S32" s="963"/>
      <c r="T32" s="963"/>
      <c r="U32" s="963"/>
      <c r="V32" s="963"/>
      <c r="W32" s="963"/>
      <c r="X32" s="963"/>
      <c r="Y32" s="963"/>
    </row>
    <row r="33" spans="1:25" s="54" customFormat="1" ht="6" customHeight="1" thickTop="1" thickBot="1">
      <c r="B33" s="617"/>
      <c r="C33" s="617"/>
      <c r="D33" s="617"/>
      <c r="E33" s="617"/>
      <c r="F33" s="617"/>
      <c r="G33" s="617"/>
      <c r="H33" s="617"/>
      <c r="I33" s="617"/>
      <c r="J33" s="617"/>
      <c r="K33" s="617"/>
      <c r="L33" s="617"/>
      <c r="M33" s="617"/>
      <c r="N33" s="43"/>
      <c r="O33" s="43"/>
      <c r="P33" s="43"/>
      <c r="Q33" s="43"/>
      <c r="R33" s="43"/>
      <c r="S33" s="43"/>
      <c r="T33" s="44"/>
      <c r="U33" s="44"/>
      <c r="V33" s="44"/>
      <c r="W33" s="44"/>
      <c r="X33" s="44"/>
      <c r="Y33" s="44"/>
    </row>
    <row r="34" spans="1:25" s="54" customFormat="1" ht="15" customHeight="1" thickTop="1">
      <c r="A34" s="54">
        <v>4</v>
      </c>
      <c r="B34" s="954" t="s">
        <v>130</v>
      </c>
      <c r="C34" s="954"/>
      <c r="D34" s="954"/>
      <c r="E34" s="954"/>
      <c r="F34" s="954"/>
      <c r="G34" s="954"/>
      <c r="H34" s="955" t="str">
        <f>IF('Summary Page'!B59="","",'Summary Page'!B59)</f>
        <v>0A730 - 04</v>
      </c>
      <c r="I34" s="955"/>
      <c r="J34" s="955"/>
      <c r="K34" s="955"/>
      <c r="L34" s="955"/>
      <c r="M34" s="955"/>
      <c r="N34" s="957" t="s">
        <v>131</v>
      </c>
      <c r="O34" s="957"/>
      <c r="P34" s="957"/>
      <c r="Q34" s="957"/>
      <c r="R34" s="957"/>
      <c r="S34" s="957"/>
      <c r="T34" s="959" t="str">
        <f>'Summary Page'!$G$33</f>
        <v>05-Nov-2012</v>
      </c>
      <c r="U34" s="959"/>
      <c r="V34" s="959"/>
      <c r="W34" s="959"/>
      <c r="X34" s="959"/>
      <c r="Y34" s="959"/>
    </row>
    <row r="35" spans="1:25" s="54" customFormat="1" ht="15" customHeight="1">
      <c r="B35" s="954"/>
      <c r="C35" s="954"/>
      <c r="D35" s="954"/>
      <c r="E35" s="954"/>
      <c r="F35" s="954"/>
      <c r="G35" s="954"/>
      <c r="H35" s="955"/>
      <c r="I35" s="955"/>
      <c r="J35" s="955"/>
      <c r="K35" s="955"/>
      <c r="L35" s="955"/>
      <c r="M35" s="955"/>
      <c r="N35" s="957"/>
      <c r="O35" s="957"/>
      <c r="P35" s="957"/>
      <c r="Q35" s="957"/>
      <c r="R35" s="957"/>
      <c r="S35" s="957"/>
      <c r="T35" s="959"/>
      <c r="U35" s="959"/>
      <c r="V35" s="959"/>
      <c r="W35" s="959"/>
      <c r="X35" s="959"/>
      <c r="Y35" s="959"/>
    </row>
    <row r="36" spans="1:25" s="54" customFormat="1" ht="15" customHeight="1">
      <c r="B36" s="954" t="s">
        <v>132</v>
      </c>
      <c r="C36" s="954"/>
      <c r="D36" s="954"/>
      <c r="E36" s="954"/>
      <c r="F36" s="954"/>
      <c r="G36" s="954"/>
      <c r="H36" s="959" t="str">
        <f>IF('Summary Page'!$M$11="","",'Summary Page'!$M$11)</f>
        <v>0A730</v>
      </c>
      <c r="I36" s="959"/>
      <c r="J36" s="959"/>
      <c r="K36" s="959"/>
      <c r="L36" s="959"/>
      <c r="M36" s="959"/>
      <c r="N36" s="960" t="s">
        <v>27</v>
      </c>
      <c r="O36" s="960"/>
      <c r="P36" s="960"/>
      <c r="Q36" s="960"/>
      <c r="R36" s="960"/>
      <c r="S36" s="960"/>
      <c r="T36" s="961" t="str">
        <f>IF('Summary Page'!$G$21="","",'Summary Page'!$G$21)</f>
        <v>20</v>
      </c>
      <c r="U36" s="961"/>
      <c r="V36" s="961"/>
      <c r="W36" s="961"/>
      <c r="X36" s="961"/>
      <c r="Y36" s="961"/>
    </row>
    <row r="37" spans="1:25" s="54" customFormat="1" ht="15" customHeight="1">
      <c r="B37" s="954"/>
      <c r="C37" s="954"/>
      <c r="D37" s="954"/>
      <c r="E37" s="954"/>
      <c r="F37" s="954"/>
      <c r="G37" s="954"/>
      <c r="H37" s="959"/>
      <c r="I37" s="959"/>
      <c r="J37" s="959"/>
      <c r="K37" s="959"/>
      <c r="L37" s="959"/>
      <c r="M37" s="959"/>
      <c r="N37" s="960"/>
      <c r="O37" s="960"/>
      <c r="P37" s="960"/>
      <c r="Q37" s="960"/>
      <c r="R37" s="960"/>
      <c r="S37" s="960"/>
      <c r="T37" s="961"/>
      <c r="U37" s="961"/>
      <c r="V37" s="961"/>
      <c r="W37" s="961"/>
      <c r="X37" s="961"/>
      <c r="Y37" s="961"/>
    </row>
    <row r="38" spans="1:25" s="53" customFormat="1" ht="15" customHeight="1">
      <c r="B38" s="960" t="s">
        <v>133</v>
      </c>
      <c r="C38" s="960"/>
      <c r="D38" s="960"/>
      <c r="E38" s="960"/>
      <c r="F38" s="960"/>
      <c r="G38" s="960"/>
      <c r="H38" s="964">
        <f>IF('Summary Page'!D65="","",'Summary Page'!D65)</f>
        <v>15.8</v>
      </c>
      <c r="I38" s="964"/>
      <c r="J38" s="964"/>
      <c r="K38" s="964"/>
      <c r="L38" s="964"/>
      <c r="M38" s="964"/>
      <c r="N38" s="957" t="s">
        <v>134</v>
      </c>
      <c r="O38" s="957"/>
      <c r="P38" s="957"/>
      <c r="Q38" s="957"/>
      <c r="R38" s="957"/>
      <c r="S38" s="957"/>
      <c r="T38" s="955" t="str">
        <f>IF('Summary Page'!G67="","",'Summary Page'!G67)</f>
        <v/>
      </c>
      <c r="U38" s="955"/>
      <c r="V38" s="955"/>
      <c r="W38" s="955"/>
      <c r="X38" s="955"/>
      <c r="Y38" s="955"/>
    </row>
    <row r="39" spans="1:25" s="53" customFormat="1" ht="15" customHeight="1">
      <c r="B39" s="960"/>
      <c r="C39" s="960"/>
      <c r="D39" s="960"/>
      <c r="E39" s="960"/>
      <c r="F39" s="960"/>
      <c r="G39" s="960"/>
      <c r="H39" s="964"/>
      <c r="I39" s="964"/>
      <c r="J39" s="964"/>
      <c r="K39" s="964"/>
      <c r="L39" s="964"/>
      <c r="M39" s="964"/>
      <c r="N39" s="957"/>
      <c r="O39" s="957"/>
      <c r="P39" s="957"/>
      <c r="Q39" s="957"/>
      <c r="R39" s="957"/>
      <c r="S39" s="957"/>
      <c r="T39" s="955"/>
      <c r="U39" s="955"/>
      <c r="V39" s="955"/>
      <c r="W39" s="955"/>
      <c r="X39" s="955"/>
      <c r="Y39" s="955"/>
    </row>
    <row r="40" spans="1:25" s="53" customFormat="1" ht="15" customHeight="1">
      <c r="B40" s="960" t="s">
        <v>28</v>
      </c>
      <c r="C40" s="960"/>
      <c r="D40" s="960"/>
      <c r="E40" s="960"/>
      <c r="F40" s="960"/>
      <c r="G40" s="960"/>
      <c r="H40" s="955" t="str">
        <f>IF('Summary Page'!$D$25="","",'Summary Page'!$D$25)</f>
        <v>East</v>
      </c>
      <c r="I40" s="955"/>
      <c r="J40" s="955"/>
      <c r="K40" s="955"/>
      <c r="L40" s="955"/>
      <c r="M40" s="955"/>
      <c r="N40" s="957" t="s">
        <v>135</v>
      </c>
      <c r="O40" s="957"/>
      <c r="P40" s="957"/>
      <c r="Q40" s="957"/>
      <c r="R40" s="957"/>
      <c r="S40" s="957"/>
      <c r="T40" s="965" t="str">
        <f>IF('Summary Page'!$G$65="","",'Summary Page'!$G$65)</f>
        <v>01</v>
      </c>
      <c r="U40" s="965"/>
      <c r="V40" s="965"/>
      <c r="W40" s="965"/>
      <c r="X40" s="965"/>
      <c r="Y40" s="965"/>
    </row>
    <row r="41" spans="1:25" s="53" customFormat="1" ht="15" customHeight="1">
      <c r="B41" s="960"/>
      <c r="C41" s="960"/>
      <c r="D41" s="960"/>
      <c r="E41" s="960"/>
      <c r="F41" s="960"/>
      <c r="G41" s="960"/>
      <c r="H41" s="955"/>
      <c r="I41" s="955"/>
      <c r="J41" s="955"/>
      <c r="K41" s="955"/>
      <c r="L41" s="955"/>
      <c r="M41" s="955"/>
      <c r="N41" s="957"/>
      <c r="O41" s="957"/>
      <c r="P41" s="957"/>
      <c r="Q41" s="957"/>
      <c r="R41" s="957"/>
      <c r="S41" s="957"/>
      <c r="T41" s="965"/>
      <c r="U41" s="965"/>
      <c r="V41" s="965"/>
      <c r="W41" s="965"/>
      <c r="X41" s="965"/>
      <c r="Y41" s="965"/>
    </row>
    <row r="42" spans="1:25" s="53" customFormat="1" ht="15" customHeight="1">
      <c r="B42" s="954" t="s">
        <v>136</v>
      </c>
      <c r="C42" s="954"/>
      <c r="D42" s="954"/>
      <c r="E42" s="954"/>
      <c r="F42" s="954"/>
      <c r="G42" s="954"/>
      <c r="H42" s="955" t="str">
        <f>IF('Summary Page'!$B$21="","",'Summary Page'!$B$21)</f>
        <v>MEN</v>
      </c>
      <c r="I42" s="955"/>
      <c r="J42" s="955"/>
      <c r="K42" s="955"/>
      <c r="L42" s="955"/>
      <c r="M42" s="955"/>
      <c r="N42" s="962" t="s">
        <v>148</v>
      </c>
      <c r="O42" s="962"/>
      <c r="P42" s="962"/>
      <c r="Q42" s="962"/>
      <c r="R42" s="962"/>
      <c r="S42" s="962"/>
      <c r="T42" s="962"/>
      <c r="U42" s="962"/>
      <c r="V42" s="962"/>
      <c r="W42" s="962"/>
      <c r="X42" s="962"/>
      <c r="Y42" s="962"/>
    </row>
    <row r="43" spans="1:25" s="53" customFormat="1" ht="15.75" customHeight="1" thickBot="1">
      <c r="B43" s="966"/>
      <c r="C43" s="966"/>
      <c r="D43" s="966"/>
      <c r="E43" s="966"/>
      <c r="F43" s="966"/>
      <c r="G43" s="966"/>
      <c r="H43" s="967"/>
      <c r="I43" s="967"/>
      <c r="J43" s="967"/>
      <c r="K43" s="967"/>
      <c r="L43" s="967"/>
      <c r="M43" s="967"/>
      <c r="N43" s="963"/>
      <c r="O43" s="963"/>
      <c r="P43" s="963"/>
      <c r="Q43" s="963"/>
      <c r="R43" s="963"/>
      <c r="S43" s="963"/>
      <c r="T43" s="963"/>
      <c r="U43" s="963"/>
      <c r="V43" s="963"/>
      <c r="W43" s="963"/>
      <c r="X43" s="963"/>
      <c r="Y43" s="963"/>
    </row>
    <row r="44" spans="1:25" ht="6" customHeight="1" thickTop="1" thickBot="1">
      <c r="B44" s="617"/>
      <c r="C44" s="617"/>
      <c r="D44" s="617"/>
      <c r="E44" s="617"/>
      <c r="F44" s="617"/>
      <c r="G44" s="617"/>
      <c r="H44" s="617"/>
      <c r="I44" s="617"/>
      <c r="J44" s="617"/>
      <c r="K44" s="617"/>
      <c r="L44" s="617"/>
      <c r="M44" s="617"/>
      <c r="N44" s="43"/>
      <c r="O44" s="43"/>
      <c r="P44" s="43"/>
      <c r="Q44" s="43"/>
      <c r="R44" s="43"/>
      <c r="S44" s="43"/>
      <c r="T44" s="44"/>
      <c r="U44" s="44"/>
      <c r="V44" s="44"/>
      <c r="W44" s="44"/>
      <c r="X44" s="44"/>
      <c r="Y44" s="44"/>
    </row>
    <row r="45" spans="1:25" s="53" customFormat="1" ht="15.75" thickTop="1">
      <c r="A45" s="53">
        <v>5</v>
      </c>
      <c r="B45" s="954" t="s">
        <v>130</v>
      </c>
      <c r="C45" s="954"/>
      <c r="D45" s="954"/>
      <c r="E45" s="954"/>
      <c r="F45" s="954"/>
      <c r="G45" s="954"/>
      <c r="H45" s="955" t="str">
        <f>IF('Summary Page'!B73="","",'Summary Page'!B73)</f>
        <v>0A730 - 05</v>
      </c>
      <c r="I45" s="955"/>
      <c r="J45" s="955"/>
      <c r="K45" s="955"/>
      <c r="L45" s="955"/>
      <c r="M45" s="955"/>
      <c r="N45" s="957" t="s">
        <v>131</v>
      </c>
      <c r="O45" s="957"/>
      <c r="P45" s="957"/>
      <c r="Q45" s="957"/>
      <c r="R45" s="957"/>
      <c r="S45" s="957"/>
      <c r="T45" s="959" t="str">
        <f>IF('Summary Page'!$G$19="","",'Summary Page'!$G$19)</f>
        <v>05-Nov-2012</v>
      </c>
      <c r="U45" s="959"/>
      <c r="V45" s="959"/>
      <c r="W45" s="959"/>
      <c r="X45" s="959"/>
      <c r="Y45" s="959"/>
    </row>
    <row r="46" spans="1:25" s="53" customFormat="1" ht="15">
      <c r="B46" s="954"/>
      <c r="C46" s="954"/>
      <c r="D46" s="954"/>
      <c r="E46" s="954"/>
      <c r="F46" s="954"/>
      <c r="G46" s="954"/>
      <c r="H46" s="955"/>
      <c r="I46" s="955"/>
      <c r="J46" s="955"/>
      <c r="K46" s="955"/>
      <c r="L46" s="955"/>
      <c r="M46" s="955"/>
      <c r="N46" s="957"/>
      <c r="O46" s="957"/>
      <c r="P46" s="957"/>
      <c r="Q46" s="957"/>
      <c r="R46" s="957"/>
      <c r="S46" s="957"/>
      <c r="T46" s="959"/>
      <c r="U46" s="959"/>
      <c r="V46" s="959"/>
      <c r="W46" s="959"/>
      <c r="X46" s="959"/>
      <c r="Y46" s="959"/>
    </row>
    <row r="47" spans="1:25" s="53" customFormat="1" ht="15">
      <c r="B47" s="954" t="s">
        <v>132</v>
      </c>
      <c r="C47" s="954"/>
      <c r="D47" s="954"/>
      <c r="E47" s="954"/>
      <c r="F47" s="954"/>
      <c r="G47" s="954"/>
      <c r="H47" s="959" t="str">
        <f>IF('Summary Page'!$M$11="","",'Summary Page'!$M$11)</f>
        <v>0A730</v>
      </c>
      <c r="I47" s="959"/>
      <c r="J47" s="959"/>
      <c r="K47" s="959"/>
      <c r="L47" s="959"/>
      <c r="M47" s="959"/>
      <c r="N47" s="960" t="s">
        <v>27</v>
      </c>
      <c r="O47" s="960"/>
      <c r="P47" s="960"/>
      <c r="Q47" s="960"/>
      <c r="R47" s="960"/>
      <c r="S47" s="960"/>
      <c r="T47" s="961" t="str">
        <f>IF('Summary Page'!$G$21="","",'Summary Page'!$G$21)</f>
        <v>20</v>
      </c>
      <c r="U47" s="961"/>
      <c r="V47" s="961"/>
      <c r="W47" s="961"/>
      <c r="X47" s="961"/>
      <c r="Y47" s="961"/>
    </row>
    <row r="48" spans="1:25" s="54" customFormat="1" ht="15" customHeight="1">
      <c r="B48" s="954"/>
      <c r="C48" s="954"/>
      <c r="D48" s="954"/>
      <c r="E48" s="954"/>
      <c r="F48" s="954"/>
      <c r="G48" s="954"/>
      <c r="H48" s="959"/>
      <c r="I48" s="959"/>
      <c r="J48" s="959"/>
      <c r="K48" s="959"/>
      <c r="L48" s="959"/>
      <c r="M48" s="959"/>
      <c r="N48" s="960"/>
      <c r="O48" s="960"/>
      <c r="P48" s="960"/>
      <c r="Q48" s="960"/>
      <c r="R48" s="960"/>
      <c r="S48" s="960"/>
      <c r="T48" s="961"/>
      <c r="U48" s="961"/>
      <c r="V48" s="961"/>
      <c r="W48" s="961"/>
      <c r="X48" s="961"/>
      <c r="Y48" s="961"/>
    </row>
    <row r="49" spans="1:25" s="54" customFormat="1" ht="15" customHeight="1">
      <c r="B49" s="960" t="s">
        <v>133</v>
      </c>
      <c r="C49" s="960"/>
      <c r="D49" s="960"/>
      <c r="E49" s="960"/>
      <c r="F49" s="960"/>
      <c r="G49" s="960"/>
      <c r="H49" s="964">
        <f>IF('Summary Page'!D79="","",'Summary Page'!D79)</f>
        <v>15.3</v>
      </c>
      <c r="I49" s="964"/>
      <c r="J49" s="964"/>
      <c r="K49" s="964"/>
      <c r="L49" s="964"/>
      <c r="M49" s="964"/>
      <c r="N49" s="957" t="s">
        <v>134</v>
      </c>
      <c r="O49" s="957"/>
      <c r="P49" s="957"/>
      <c r="Q49" s="957"/>
      <c r="R49" s="957"/>
      <c r="S49" s="957"/>
      <c r="T49" s="955" t="str">
        <f>IF('Summary Page'!G81="","",'Summary Page'!G81)</f>
        <v/>
      </c>
      <c r="U49" s="955"/>
      <c r="V49" s="955"/>
      <c r="W49" s="955"/>
      <c r="X49" s="955"/>
      <c r="Y49" s="955"/>
    </row>
    <row r="50" spans="1:25" s="54" customFormat="1" ht="15" customHeight="1">
      <c r="B50" s="960"/>
      <c r="C50" s="960"/>
      <c r="D50" s="960"/>
      <c r="E50" s="960"/>
      <c r="F50" s="960"/>
      <c r="G50" s="960"/>
      <c r="H50" s="964"/>
      <c r="I50" s="964"/>
      <c r="J50" s="964"/>
      <c r="K50" s="964"/>
      <c r="L50" s="964"/>
      <c r="M50" s="964"/>
      <c r="N50" s="957"/>
      <c r="O50" s="957"/>
      <c r="P50" s="957"/>
      <c r="Q50" s="957"/>
      <c r="R50" s="957"/>
      <c r="S50" s="957"/>
      <c r="T50" s="955"/>
      <c r="U50" s="955"/>
      <c r="V50" s="955"/>
      <c r="W50" s="955"/>
      <c r="X50" s="955"/>
      <c r="Y50" s="955"/>
    </row>
    <row r="51" spans="1:25" s="54" customFormat="1" ht="15" customHeight="1">
      <c r="B51" s="960" t="s">
        <v>28</v>
      </c>
      <c r="C51" s="960"/>
      <c r="D51" s="960"/>
      <c r="E51" s="960"/>
      <c r="F51" s="960"/>
      <c r="G51" s="960"/>
      <c r="H51" s="955" t="str">
        <f>IF('Summary Page'!$D$25="","",'Summary Page'!$D$25)</f>
        <v>East</v>
      </c>
      <c r="I51" s="955"/>
      <c r="J51" s="955"/>
      <c r="K51" s="955"/>
      <c r="L51" s="955"/>
      <c r="M51" s="955"/>
      <c r="N51" s="957" t="s">
        <v>135</v>
      </c>
      <c r="O51" s="957"/>
      <c r="P51" s="957"/>
      <c r="Q51" s="957"/>
      <c r="R51" s="957"/>
      <c r="S51" s="957"/>
      <c r="T51" s="965" t="str">
        <f>IF('Summary Page'!$G$79="","",'Summary Page'!$G$79)</f>
        <v>01</v>
      </c>
      <c r="U51" s="965"/>
      <c r="V51" s="965"/>
      <c r="W51" s="965"/>
      <c r="X51" s="965"/>
      <c r="Y51" s="965"/>
    </row>
    <row r="52" spans="1:25" s="54" customFormat="1" ht="15" customHeight="1">
      <c r="B52" s="960"/>
      <c r="C52" s="960"/>
      <c r="D52" s="960"/>
      <c r="E52" s="960"/>
      <c r="F52" s="960"/>
      <c r="G52" s="960"/>
      <c r="H52" s="955"/>
      <c r="I52" s="955"/>
      <c r="J52" s="955"/>
      <c r="K52" s="955"/>
      <c r="L52" s="955"/>
      <c r="M52" s="955"/>
      <c r="N52" s="957"/>
      <c r="O52" s="957"/>
      <c r="P52" s="957"/>
      <c r="Q52" s="957"/>
      <c r="R52" s="957"/>
      <c r="S52" s="957"/>
      <c r="T52" s="965"/>
      <c r="U52" s="965"/>
      <c r="V52" s="965"/>
      <c r="W52" s="965"/>
      <c r="X52" s="965"/>
      <c r="Y52" s="965"/>
    </row>
    <row r="53" spans="1:25" s="54" customFormat="1" ht="15" customHeight="1">
      <c r="B53" s="954" t="s">
        <v>136</v>
      </c>
      <c r="C53" s="954"/>
      <c r="D53" s="954"/>
      <c r="E53" s="954"/>
      <c r="F53" s="954"/>
      <c r="G53" s="954"/>
      <c r="H53" s="955" t="str">
        <f>IF('Summary Page'!$B$21="","",'Summary Page'!$B$21)</f>
        <v>MEN</v>
      </c>
      <c r="I53" s="955"/>
      <c r="J53" s="955"/>
      <c r="K53" s="955"/>
      <c r="L53" s="955"/>
      <c r="M53" s="955"/>
      <c r="N53" s="962" t="s">
        <v>148</v>
      </c>
      <c r="O53" s="962"/>
      <c r="P53" s="962"/>
      <c r="Q53" s="962"/>
      <c r="R53" s="962"/>
      <c r="S53" s="962"/>
      <c r="T53" s="962"/>
      <c r="U53" s="962"/>
      <c r="V53" s="962"/>
      <c r="W53" s="962"/>
      <c r="X53" s="962"/>
      <c r="Y53" s="962"/>
    </row>
    <row r="54" spans="1:25" s="54" customFormat="1" ht="15" customHeight="1" thickBot="1">
      <c r="B54" s="966"/>
      <c r="C54" s="966"/>
      <c r="D54" s="966"/>
      <c r="E54" s="966"/>
      <c r="F54" s="966"/>
      <c r="G54" s="966"/>
      <c r="H54" s="967"/>
      <c r="I54" s="967"/>
      <c r="J54" s="967"/>
      <c r="K54" s="967"/>
      <c r="L54" s="967"/>
      <c r="M54" s="967"/>
      <c r="N54" s="963"/>
      <c r="O54" s="963"/>
      <c r="P54" s="963"/>
      <c r="Q54" s="963"/>
      <c r="R54" s="963"/>
      <c r="S54" s="963"/>
      <c r="T54" s="963"/>
      <c r="U54" s="963"/>
      <c r="V54" s="963"/>
      <c r="W54" s="963"/>
      <c r="X54" s="963"/>
      <c r="Y54" s="963"/>
    </row>
    <row r="55" spans="1:25" s="54" customFormat="1" ht="6" customHeight="1" thickTop="1" thickBot="1">
      <c r="B55" s="617"/>
      <c r="C55" s="617"/>
      <c r="D55" s="617"/>
      <c r="E55" s="617"/>
      <c r="F55" s="617"/>
      <c r="G55" s="617"/>
      <c r="H55" s="617"/>
      <c r="I55" s="617"/>
      <c r="J55" s="617"/>
      <c r="K55" s="617"/>
      <c r="L55" s="617"/>
      <c r="M55" s="617"/>
      <c r="N55" s="43"/>
      <c r="O55" s="43"/>
      <c r="P55" s="43"/>
      <c r="Q55" s="43"/>
      <c r="R55" s="43"/>
      <c r="S55" s="43"/>
      <c r="T55" s="44"/>
      <c r="U55" s="44"/>
      <c r="V55" s="44"/>
      <c r="W55" s="44"/>
      <c r="X55" s="44"/>
      <c r="Y55" s="44"/>
    </row>
    <row r="56" spans="1:25" s="54" customFormat="1" ht="15" customHeight="1" thickTop="1">
      <c r="A56" s="54">
        <v>6</v>
      </c>
      <c r="B56" s="954" t="s">
        <v>130</v>
      </c>
      <c r="C56" s="954"/>
      <c r="D56" s="954"/>
      <c r="E56" s="954"/>
      <c r="F56" s="954"/>
      <c r="G56" s="954"/>
      <c r="H56" s="955" t="str">
        <f>IF('Summary Page'!B87="","",'Summary Page'!B87)</f>
        <v>0A730 - 06</v>
      </c>
      <c r="I56" s="955"/>
      <c r="J56" s="955"/>
      <c r="K56" s="955"/>
      <c r="L56" s="955"/>
      <c r="M56" s="955"/>
      <c r="N56" s="957" t="s">
        <v>131</v>
      </c>
      <c r="O56" s="957"/>
      <c r="P56" s="957"/>
      <c r="Q56" s="957"/>
      <c r="R56" s="957"/>
      <c r="S56" s="957"/>
      <c r="T56" s="959" t="str">
        <f>'Summary Page'!$G$33</f>
        <v>05-Nov-2012</v>
      </c>
      <c r="U56" s="959"/>
      <c r="V56" s="959"/>
      <c r="W56" s="959"/>
      <c r="X56" s="959"/>
      <c r="Y56" s="959"/>
    </row>
    <row r="57" spans="1:25" s="54" customFormat="1" ht="15" customHeight="1">
      <c r="B57" s="954"/>
      <c r="C57" s="954"/>
      <c r="D57" s="954"/>
      <c r="E57" s="954"/>
      <c r="F57" s="954"/>
      <c r="G57" s="954"/>
      <c r="H57" s="955"/>
      <c r="I57" s="955"/>
      <c r="J57" s="955"/>
      <c r="K57" s="955"/>
      <c r="L57" s="955"/>
      <c r="M57" s="955"/>
      <c r="N57" s="957"/>
      <c r="O57" s="957"/>
      <c r="P57" s="957"/>
      <c r="Q57" s="957"/>
      <c r="R57" s="957"/>
      <c r="S57" s="957"/>
      <c r="T57" s="959"/>
      <c r="U57" s="959"/>
      <c r="V57" s="959"/>
      <c r="W57" s="959"/>
      <c r="X57" s="959"/>
      <c r="Y57" s="959"/>
    </row>
    <row r="58" spans="1:25" s="54" customFormat="1" ht="15" customHeight="1">
      <c r="B58" s="954" t="s">
        <v>132</v>
      </c>
      <c r="C58" s="954"/>
      <c r="D58" s="954"/>
      <c r="E58" s="954"/>
      <c r="F58" s="954"/>
      <c r="G58" s="954"/>
      <c r="H58" s="959" t="str">
        <f>IF('Summary Page'!$M$11="","",'Summary Page'!$M$11)</f>
        <v>0A730</v>
      </c>
      <c r="I58" s="959"/>
      <c r="J58" s="959"/>
      <c r="K58" s="959"/>
      <c r="L58" s="959"/>
      <c r="M58" s="959"/>
      <c r="N58" s="960" t="s">
        <v>27</v>
      </c>
      <c r="O58" s="960"/>
      <c r="P58" s="960"/>
      <c r="Q58" s="960"/>
      <c r="R58" s="960"/>
      <c r="S58" s="960"/>
      <c r="T58" s="961" t="str">
        <f>IF('Summary Page'!$G$21="","",'Summary Page'!$G$21)</f>
        <v>20</v>
      </c>
      <c r="U58" s="961"/>
      <c r="V58" s="961"/>
      <c r="W58" s="961"/>
      <c r="X58" s="961"/>
      <c r="Y58" s="961"/>
    </row>
    <row r="59" spans="1:25" s="54" customFormat="1" ht="15" customHeight="1">
      <c r="B59" s="954"/>
      <c r="C59" s="954"/>
      <c r="D59" s="954"/>
      <c r="E59" s="954"/>
      <c r="F59" s="954"/>
      <c r="G59" s="954"/>
      <c r="H59" s="959"/>
      <c r="I59" s="959"/>
      <c r="J59" s="959"/>
      <c r="K59" s="959"/>
      <c r="L59" s="959"/>
      <c r="M59" s="959"/>
      <c r="N59" s="960"/>
      <c r="O59" s="960"/>
      <c r="P59" s="960"/>
      <c r="Q59" s="960"/>
      <c r="R59" s="960"/>
      <c r="S59" s="960"/>
      <c r="T59" s="961"/>
      <c r="U59" s="961"/>
      <c r="V59" s="961"/>
      <c r="W59" s="961"/>
      <c r="X59" s="961"/>
      <c r="Y59" s="961"/>
    </row>
    <row r="60" spans="1:25" s="53" customFormat="1" ht="15" customHeight="1">
      <c r="B60" s="960" t="s">
        <v>133</v>
      </c>
      <c r="C60" s="960"/>
      <c r="D60" s="960"/>
      <c r="E60" s="960"/>
      <c r="F60" s="960"/>
      <c r="G60" s="960"/>
      <c r="H60" s="964">
        <f>IF('Summary Page'!D93="","",'Summary Page'!D93)</f>
        <v>14.8</v>
      </c>
      <c r="I60" s="964"/>
      <c r="J60" s="964"/>
      <c r="K60" s="964"/>
      <c r="L60" s="964"/>
      <c r="M60" s="964"/>
      <c r="N60" s="957" t="s">
        <v>134</v>
      </c>
      <c r="O60" s="957"/>
      <c r="P60" s="957"/>
      <c r="Q60" s="957"/>
      <c r="R60" s="957"/>
      <c r="S60" s="957"/>
      <c r="T60" s="955" t="str">
        <f>IF('Summary Page'!G95="","",'Summary Page'!G95)</f>
        <v/>
      </c>
      <c r="U60" s="955"/>
      <c r="V60" s="955"/>
      <c r="W60" s="955"/>
      <c r="X60" s="955"/>
      <c r="Y60" s="955"/>
    </row>
    <row r="61" spans="1:25" s="53" customFormat="1" ht="15" customHeight="1">
      <c r="B61" s="960"/>
      <c r="C61" s="960"/>
      <c r="D61" s="960"/>
      <c r="E61" s="960"/>
      <c r="F61" s="960"/>
      <c r="G61" s="960"/>
      <c r="H61" s="964"/>
      <c r="I61" s="964"/>
      <c r="J61" s="964"/>
      <c r="K61" s="964"/>
      <c r="L61" s="964"/>
      <c r="M61" s="964"/>
      <c r="N61" s="957"/>
      <c r="O61" s="957"/>
      <c r="P61" s="957"/>
      <c r="Q61" s="957"/>
      <c r="R61" s="957"/>
      <c r="S61" s="957"/>
      <c r="T61" s="955"/>
      <c r="U61" s="955"/>
      <c r="V61" s="955"/>
      <c r="W61" s="955"/>
      <c r="X61" s="955"/>
      <c r="Y61" s="955"/>
    </row>
    <row r="62" spans="1:25" s="53" customFormat="1" ht="15" customHeight="1">
      <c r="B62" s="960" t="s">
        <v>28</v>
      </c>
      <c r="C62" s="960"/>
      <c r="D62" s="960"/>
      <c r="E62" s="960"/>
      <c r="F62" s="960"/>
      <c r="G62" s="960"/>
      <c r="H62" s="955" t="str">
        <f>IF('Summary Page'!$D$25="","",'Summary Page'!$D$25)</f>
        <v>East</v>
      </c>
      <c r="I62" s="955"/>
      <c r="J62" s="955"/>
      <c r="K62" s="955"/>
      <c r="L62" s="955"/>
      <c r="M62" s="955"/>
      <c r="N62" s="957" t="s">
        <v>135</v>
      </c>
      <c r="O62" s="957"/>
      <c r="P62" s="957"/>
      <c r="Q62" s="957"/>
      <c r="R62" s="957"/>
      <c r="S62" s="957"/>
      <c r="T62" s="965" t="str">
        <f>IF('Summary Page'!$G$93="","",'Summary Page'!$G$93)</f>
        <v>01</v>
      </c>
      <c r="U62" s="965"/>
      <c r="V62" s="965"/>
      <c r="W62" s="965"/>
      <c r="X62" s="965"/>
      <c r="Y62" s="965"/>
    </row>
    <row r="63" spans="1:25" s="53" customFormat="1" ht="15" customHeight="1">
      <c r="B63" s="960"/>
      <c r="C63" s="960"/>
      <c r="D63" s="960"/>
      <c r="E63" s="960"/>
      <c r="F63" s="960"/>
      <c r="G63" s="960"/>
      <c r="H63" s="955"/>
      <c r="I63" s="955"/>
      <c r="J63" s="955"/>
      <c r="K63" s="955"/>
      <c r="L63" s="955"/>
      <c r="M63" s="955"/>
      <c r="N63" s="957"/>
      <c r="O63" s="957"/>
      <c r="P63" s="957"/>
      <c r="Q63" s="957"/>
      <c r="R63" s="957"/>
      <c r="S63" s="957"/>
      <c r="T63" s="965"/>
      <c r="U63" s="965"/>
      <c r="V63" s="965"/>
      <c r="W63" s="965"/>
      <c r="X63" s="965"/>
      <c r="Y63" s="965"/>
    </row>
    <row r="64" spans="1:25" s="53" customFormat="1" ht="15" customHeight="1">
      <c r="B64" s="954" t="s">
        <v>136</v>
      </c>
      <c r="C64" s="954"/>
      <c r="D64" s="954"/>
      <c r="E64" s="954"/>
      <c r="F64" s="954"/>
      <c r="G64" s="954"/>
      <c r="H64" s="955" t="str">
        <f>IF('Summary Page'!$B$21="","",'Summary Page'!$B$21)</f>
        <v>MEN</v>
      </c>
      <c r="I64" s="955"/>
      <c r="J64" s="955"/>
      <c r="K64" s="955"/>
      <c r="L64" s="955"/>
      <c r="M64" s="955"/>
      <c r="N64" s="962" t="s">
        <v>148</v>
      </c>
      <c r="O64" s="962"/>
      <c r="P64" s="962"/>
      <c r="Q64" s="962"/>
      <c r="R64" s="962"/>
      <c r="S64" s="962"/>
      <c r="T64" s="962"/>
      <c r="U64" s="962"/>
      <c r="V64" s="962"/>
      <c r="W64" s="962"/>
      <c r="X64" s="962"/>
      <c r="Y64" s="962"/>
    </row>
    <row r="65" spans="1:25" s="53" customFormat="1" ht="15.75" customHeight="1" thickBot="1">
      <c r="B65" s="966"/>
      <c r="C65" s="966"/>
      <c r="D65" s="966"/>
      <c r="E65" s="966"/>
      <c r="F65" s="966"/>
      <c r="G65" s="966"/>
      <c r="H65" s="967"/>
      <c r="I65" s="967"/>
      <c r="J65" s="967"/>
      <c r="K65" s="967"/>
      <c r="L65" s="967"/>
      <c r="M65" s="967"/>
      <c r="N65" s="963"/>
      <c r="O65" s="963"/>
      <c r="P65" s="963"/>
      <c r="Q65" s="963"/>
      <c r="R65" s="963"/>
      <c r="S65" s="963"/>
      <c r="T65" s="963"/>
      <c r="U65" s="963"/>
      <c r="V65" s="963"/>
      <c r="W65" s="963"/>
      <c r="X65" s="963"/>
      <c r="Y65" s="963"/>
    </row>
    <row r="66" spans="1:25" ht="4.5" customHeight="1" thickTop="1" thickBot="1">
      <c r="B66" s="617"/>
      <c r="C66" s="617"/>
      <c r="D66" s="617"/>
      <c r="E66" s="617"/>
      <c r="F66" s="617"/>
      <c r="G66" s="617"/>
      <c r="H66" s="617"/>
      <c r="I66" s="617"/>
      <c r="J66" s="617"/>
      <c r="K66" s="617"/>
      <c r="L66" s="617"/>
      <c r="M66" s="617"/>
      <c r="N66" s="43"/>
      <c r="O66" s="43"/>
      <c r="P66" s="43"/>
      <c r="Q66" s="43"/>
      <c r="R66" s="43"/>
      <c r="S66" s="43"/>
      <c r="T66" s="44"/>
      <c r="U66" s="44"/>
      <c r="V66" s="44"/>
      <c r="W66" s="44"/>
      <c r="X66" s="44"/>
      <c r="Y66" s="44"/>
    </row>
    <row r="67" spans="1:25" s="53" customFormat="1" ht="15.75" thickTop="1">
      <c r="A67" s="53">
        <v>7</v>
      </c>
      <c r="B67" s="954" t="s">
        <v>130</v>
      </c>
      <c r="C67" s="954"/>
      <c r="D67" s="954"/>
      <c r="E67" s="954"/>
      <c r="F67" s="954"/>
      <c r="G67" s="954"/>
      <c r="H67" s="955" t="str">
        <f>IF('Summary Page'!B101="","",'Summary Page'!B101)</f>
        <v>0A730 - 07</v>
      </c>
      <c r="I67" s="955"/>
      <c r="J67" s="955"/>
      <c r="K67" s="955"/>
      <c r="L67" s="955"/>
      <c r="M67" s="955"/>
      <c r="N67" s="957" t="s">
        <v>131</v>
      </c>
      <c r="O67" s="957"/>
      <c r="P67" s="957"/>
      <c r="Q67" s="957"/>
      <c r="R67" s="957"/>
      <c r="S67" s="957"/>
      <c r="T67" s="959" t="str">
        <f>IF('Summary Page'!$G$19="","",'Summary Page'!$G$19)</f>
        <v>05-Nov-2012</v>
      </c>
      <c r="U67" s="959"/>
      <c r="V67" s="959"/>
      <c r="W67" s="959"/>
      <c r="X67" s="959"/>
      <c r="Y67" s="959"/>
    </row>
    <row r="68" spans="1:25" s="53" customFormat="1" ht="15">
      <c r="B68" s="954"/>
      <c r="C68" s="954"/>
      <c r="D68" s="954"/>
      <c r="E68" s="954"/>
      <c r="F68" s="954"/>
      <c r="G68" s="954"/>
      <c r="H68" s="955"/>
      <c r="I68" s="955"/>
      <c r="J68" s="955"/>
      <c r="K68" s="955"/>
      <c r="L68" s="955"/>
      <c r="M68" s="955"/>
      <c r="N68" s="957"/>
      <c r="O68" s="957"/>
      <c r="P68" s="957"/>
      <c r="Q68" s="957"/>
      <c r="R68" s="957"/>
      <c r="S68" s="957"/>
      <c r="T68" s="959"/>
      <c r="U68" s="959"/>
      <c r="V68" s="959"/>
      <c r="W68" s="959"/>
      <c r="X68" s="959"/>
      <c r="Y68" s="959"/>
    </row>
    <row r="69" spans="1:25" s="53" customFormat="1" ht="15">
      <c r="B69" s="954" t="s">
        <v>132</v>
      </c>
      <c r="C69" s="954"/>
      <c r="D69" s="954"/>
      <c r="E69" s="954"/>
      <c r="F69" s="954"/>
      <c r="G69" s="954"/>
      <c r="H69" s="959" t="str">
        <f>IF('Summary Page'!$M$11="","",'Summary Page'!$M$11)</f>
        <v>0A730</v>
      </c>
      <c r="I69" s="959"/>
      <c r="J69" s="959"/>
      <c r="K69" s="959"/>
      <c r="L69" s="959"/>
      <c r="M69" s="959"/>
      <c r="N69" s="960" t="s">
        <v>27</v>
      </c>
      <c r="O69" s="960"/>
      <c r="P69" s="960"/>
      <c r="Q69" s="960"/>
      <c r="R69" s="960"/>
      <c r="S69" s="960"/>
      <c r="T69" s="961" t="str">
        <f>IF('Summary Page'!$G$21="","",'Summary Page'!$G$21)</f>
        <v>20</v>
      </c>
      <c r="U69" s="961"/>
      <c r="V69" s="961"/>
      <c r="W69" s="961"/>
      <c r="X69" s="961"/>
      <c r="Y69" s="961"/>
    </row>
    <row r="70" spans="1:25" s="54" customFormat="1" ht="15" customHeight="1">
      <c r="B70" s="954"/>
      <c r="C70" s="954"/>
      <c r="D70" s="954"/>
      <c r="E70" s="954"/>
      <c r="F70" s="954"/>
      <c r="G70" s="954"/>
      <c r="H70" s="959"/>
      <c r="I70" s="959"/>
      <c r="J70" s="959"/>
      <c r="K70" s="959"/>
      <c r="L70" s="959"/>
      <c r="M70" s="959"/>
      <c r="N70" s="960"/>
      <c r="O70" s="960"/>
      <c r="P70" s="960"/>
      <c r="Q70" s="960"/>
      <c r="R70" s="960"/>
      <c r="S70" s="960"/>
      <c r="T70" s="961"/>
      <c r="U70" s="961"/>
      <c r="V70" s="961"/>
      <c r="W70" s="961"/>
      <c r="X70" s="961"/>
      <c r="Y70" s="961"/>
    </row>
    <row r="71" spans="1:25" s="54" customFormat="1" ht="15" customHeight="1">
      <c r="B71" s="960" t="s">
        <v>133</v>
      </c>
      <c r="C71" s="960"/>
      <c r="D71" s="960"/>
      <c r="E71" s="960"/>
      <c r="F71" s="960"/>
      <c r="G71" s="960"/>
      <c r="H71" s="964">
        <f>IF('Summary Page'!D107="","",'Summary Page'!D107)</f>
        <v>14.3</v>
      </c>
      <c r="I71" s="964"/>
      <c r="J71" s="964"/>
      <c r="K71" s="964"/>
      <c r="L71" s="964"/>
      <c r="M71" s="964"/>
      <c r="N71" s="957" t="s">
        <v>134</v>
      </c>
      <c r="O71" s="957"/>
      <c r="P71" s="957"/>
      <c r="Q71" s="957"/>
      <c r="R71" s="957"/>
      <c r="S71" s="957"/>
      <c r="T71" s="955" t="str">
        <f>IF('Summary Page'!G109="","",'Summary Page'!G109)</f>
        <v/>
      </c>
      <c r="U71" s="955"/>
      <c r="V71" s="955"/>
      <c r="W71" s="955"/>
      <c r="X71" s="955"/>
      <c r="Y71" s="955"/>
    </row>
    <row r="72" spans="1:25" s="54" customFormat="1" ht="15" customHeight="1">
      <c r="B72" s="960"/>
      <c r="C72" s="960"/>
      <c r="D72" s="960"/>
      <c r="E72" s="960"/>
      <c r="F72" s="960"/>
      <c r="G72" s="960"/>
      <c r="H72" s="964"/>
      <c r="I72" s="964"/>
      <c r="J72" s="964"/>
      <c r="K72" s="964"/>
      <c r="L72" s="964"/>
      <c r="M72" s="964"/>
      <c r="N72" s="957"/>
      <c r="O72" s="957"/>
      <c r="P72" s="957"/>
      <c r="Q72" s="957"/>
      <c r="R72" s="957"/>
      <c r="S72" s="957"/>
      <c r="T72" s="955"/>
      <c r="U72" s="955"/>
      <c r="V72" s="955"/>
      <c r="W72" s="955"/>
      <c r="X72" s="955"/>
      <c r="Y72" s="955"/>
    </row>
    <row r="73" spans="1:25" s="54" customFormat="1" ht="15" customHeight="1">
      <c r="B73" s="960" t="s">
        <v>28</v>
      </c>
      <c r="C73" s="960"/>
      <c r="D73" s="960"/>
      <c r="E73" s="960"/>
      <c r="F73" s="960"/>
      <c r="G73" s="960"/>
      <c r="H73" s="955" t="str">
        <f>IF('Summary Page'!$D$25="","",'Summary Page'!$D$25)</f>
        <v>East</v>
      </c>
      <c r="I73" s="955"/>
      <c r="J73" s="955"/>
      <c r="K73" s="955"/>
      <c r="L73" s="955"/>
      <c r="M73" s="955"/>
      <c r="N73" s="957" t="s">
        <v>135</v>
      </c>
      <c r="O73" s="957"/>
      <c r="P73" s="957"/>
      <c r="Q73" s="957"/>
      <c r="R73" s="957"/>
      <c r="S73" s="957"/>
      <c r="T73" s="965" t="str">
        <f>IF('Summary Page'!$G$107="","",'Summary Page'!$G$107)</f>
        <v>01</v>
      </c>
      <c r="U73" s="965"/>
      <c r="V73" s="965"/>
      <c r="W73" s="965"/>
      <c r="X73" s="965"/>
      <c r="Y73" s="965"/>
    </row>
    <row r="74" spans="1:25" s="54" customFormat="1" ht="15" customHeight="1">
      <c r="B74" s="960"/>
      <c r="C74" s="960"/>
      <c r="D74" s="960"/>
      <c r="E74" s="960"/>
      <c r="F74" s="960"/>
      <c r="G74" s="960"/>
      <c r="H74" s="955"/>
      <c r="I74" s="955"/>
      <c r="J74" s="955"/>
      <c r="K74" s="955"/>
      <c r="L74" s="955"/>
      <c r="M74" s="955"/>
      <c r="N74" s="957"/>
      <c r="O74" s="957"/>
      <c r="P74" s="957"/>
      <c r="Q74" s="957"/>
      <c r="R74" s="957"/>
      <c r="S74" s="957"/>
      <c r="T74" s="965"/>
      <c r="U74" s="965"/>
      <c r="V74" s="965"/>
      <c r="W74" s="965"/>
      <c r="X74" s="965"/>
      <c r="Y74" s="965"/>
    </row>
    <row r="75" spans="1:25" s="54" customFormat="1" ht="15" customHeight="1">
      <c r="B75" s="954" t="s">
        <v>136</v>
      </c>
      <c r="C75" s="954"/>
      <c r="D75" s="954"/>
      <c r="E75" s="954"/>
      <c r="F75" s="954"/>
      <c r="G75" s="954"/>
      <c r="H75" s="955" t="str">
        <f>IF('Summary Page'!$B$21="","",'Summary Page'!$B$21)</f>
        <v>MEN</v>
      </c>
      <c r="I75" s="955"/>
      <c r="J75" s="955"/>
      <c r="K75" s="955"/>
      <c r="L75" s="955"/>
      <c r="M75" s="955"/>
      <c r="N75" s="962" t="s">
        <v>148</v>
      </c>
      <c r="O75" s="962"/>
      <c r="P75" s="962"/>
      <c r="Q75" s="962"/>
      <c r="R75" s="962"/>
      <c r="S75" s="962"/>
      <c r="T75" s="962"/>
      <c r="U75" s="962"/>
      <c r="V75" s="962"/>
      <c r="W75" s="962"/>
      <c r="X75" s="962"/>
      <c r="Y75" s="962"/>
    </row>
    <row r="76" spans="1:25" s="54" customFormat="1" ht="15" customHeight="1" thickBot="1">
      <c r="B76" s="966"/>
      <c r="C76" s="966"/>
      <c r="D76" s="966"/>
      <c r="E76" s="966"/>
      <c r="F76" s="966"/>
      <c r="G76" s="966"/>
      <c r="H76" s="967"/>
      <c r="I76" s="967"/>
      <c r="J76" s="967"/>
      <c r="K76" s="967"/>
      <c r="L76" s="967"/>
      <c r="M76" s="967"/>
      <c r="N76" s="963"/>
      <c r="O76" s="963"/>
      <c r="P76" s="963"/>
      <c r="Q76" s="963"/>
      <c r="R76" s="963"/>
      <c r="S76" s="963"/>
      <c r="T76" s="963"/>
      <c r="U76" s="963"/>
      <c r="V76" s="963"/>
      <c r="W76" s="963"/>
      <c r="X76" s="963"/>
      <c r="Y76" s="963"/>
    </row>
    <row r="77" spans="1:25" s="54" customFormat="1" ht="6" customHeight="1" thickTop="1" thickBot="1">
      <c r="B77" s="617"/>
      <c r="C77" s="617"/>
      <c r="D77" s="617"/>
      <c r="E77" s="617"/>
      <c r="F77" s="617"/>
      <c r="G77" s="617"/>
      <c r="H77" s="617"/>
      <c r="I77" s="617"/>
      <c r="J77" s="617"/>
      <c r="K77" s="617"/>
      <c r="L77" s="617"/>
      <c r="M77" s="617"/>
      <c r="N77" s="43"/>
      <c r="O77" s="43"/>
      <c r="P77" s="43"/>
      <c r="Q77" s="43"/>
      <c r="R77" s="43"/>
      <c r="S77" s="43"/>
      <c r="T77" s="44"/>
      <c r="U77" s="44"/>
      <c r="V77" s="44"/>
      <c r="W77" s="44"/>
      <c r="X77" s="44"/>
      <c r="Y77" s="44"/>
    </row>
    <row r="78" spans="1:25" s="54" customFormat="1" ht="15" customHeight="1" thickTop="1">
      <c r="A78" s="54">
        <v>8</v>
      </c>
      <c r="B78" s="954" t="s">
        <v>130</v>
      </c>
      <c r="C78" s="954"/>
      <c r="D78" s="954"/>
      <c r="E78" s="954"/>
      <c r="F78" s="954"/>
      <c r="G78" s="954"/>
      <c r="H78" s="955" t="str">
        <f>IF('Summary Page'!B115="","",'Summary Page'!B115)</f>
        <v>0A730 - 08</v>
      </c>
      <c r="I78" s="955"/>
      <c r="J78" s="955"/>
      <c r="K78" s="955"/>
      <c r="L78" s="955"/>
      <c r="M78" s="955"/>
      <c r="N78" s="957" t="s">
        <v>131</v>
      </c>
      <c r="O78" s="957"/>
      <c r="P78" s="957"/>
      <c r="Q78" s="957"/>
      <c r="R78" s="957"/>
      <c r="S78" s="957"/>
      <c r="T78" s="959" t="str">
        <f>'Summary Page'!$G$33</f>
        <v>05-Nov-2012</v>
      </c>
      <c r="U78" s="959"/>
      <c r="V78" s="959"/>
      <c r="W78" s="959"/>
      <c r="X78" s="959"/>
      <c r="Y78" s="959"/>
    </row>
    <row r="79" spans="1:25" s="54" customFormat="1" ht="15" customHeight="1">
      <c r="B79" s="954"/>
      <c r="C79" s="954"/>
      <c r="D79" s="954"/>
      <c r="E79" s="954"/>
      <c r="F79" s="954"/>
      <c r="G79" s="954"/>
      <c r="H79" s="955"/>
      <c r="I79" s="955"/>
      <c r="J79" s="955"/>
      <c r="K79" s="955"/>
      <c r="L79" s="955"/>
      <c r="M79" s="955"/>
      <c r="N79" s="957"/>
      <c r="O79" s="957"/>
      <c r="P79" s="957"/>
      <c r="Q79" s="957"/>
      <c r="R79" s="957"/>
      <c r="S79" s="957"/>
      <c r="T79" s="959"/>
      <c r="U79" s="959"/>
      <c r="V79" s="959"/>
      <c r="W79" s="959"/>
      <c r="X79" s="959"/>
      <c r="Y79" s="959"/>
    </row>
    <row r="80" spans="1:25" s="54" customFormat="1" ht="15" customHeight="1">
      <c r="B80" s="954" t="s">
        <v>132</v>
      </c>
      <c r="C80" s="954"/>
      <c r="D80" s="954"/>
      <c r="E80" s="954"/>
      <c r="F80" s="954"/>
      <c r="G80" s="954"/>
      <c r="H80" s="959" t="str">
        <f>IF('Summary Page'!$M$11="","",'Summary Page'!$M$11)</f>
        <v>0A730</v>
      </c>
      <c r="I80" s="959"/>
      <c r="J80" s="959"/>
      <c r="K80" s="959"/>
      <c r="L80" s="959"/>
      <c r="M80" s="959"/>
      <c r="N80" s="960" t="s">
        <v>27</v>
      </c>
      <c r="O80" s="960"/>
      <c r="P80" s="960"/>
      <c r="Q80" s="960"/>
      <c r="R80" s="960"/>
      <c r="S80" s="960"/>
      <c r="T80" s="961" t="str">
        <f>IF('Summary Page'!$G$21="","",'Summary Page'!$G$21)</f>
        <v>20</v>
      </c>
      <c r="U80" s="961"/>
      <c r="V80" s="961"/>
      <c r="W80" s="961"/>
      <c r="X80" s="961"/>
      <c r="Y80" s="961"/>
    </row>
    <row r="81" spans="1:25" s="54" customFormat="1" ht="15" customHeight="1">
      <c r="B81" s="954"/>
      <c r="C81" s="954"/>
      <c r="D81" s="954"/>
      <c r="E81" s="954"/>
      <c r="F81" s="954"/>
      <c r="G81" s="954"/>
      <c r="H81" s="959"/>
      <c r="I81" s="959"/>
      <c r="J81" s="959"/>
      <c r="K81" s="959"/>
      <c r="L81" s="959"/>
      <c r="M81" s="959"/>
      <c r="N81" s="960"/>
      <c r="O81" s="960"/>
      <c r="P81" s="960"/>
      <c r="Q81" s="960"/>
      <c r="R81" s="960"/>
      <c r="S81" s="960"/>
      <c r="T81" s="961"/>
      <c r="U81" s="961"/>
      <c r="V81" s="961"/>
      <c r="W81" s="961"/>
      <c r="X81" s="961"/>
      <c r="Y81" s="961"/>
    </row>
    <row r="82" spans="1:25" s="53" customFormat="1" ht="15" customHeight="1">
      <c r="B82" s="960" t="s">
        <v>133</v>
      </c>
      <c r="C82" s="960"/>
      <c r="D82" s="960"/>
      <c r="E82" s="960"/>
      <c r="F82" s="960"/>
      <c r="G82" s="960"/>
      <c r="H82" s="964">
        <f>IF('Summary Page'!D121="","",'Summary Page'!D121)</f>
        <v>13.8</v>
      </c>
      <c r="I82" s="964"/>
      <c r="J82" s="964"/>
      <c r="K82" s="964"/>
      <c r="L82" s="964"/>
      <c r="M82" s="964"/>
      <c r="N82" s="957" t="s">
        <v>134</v>
      </c>
      <c r="O82" s="957"/>
      <c r="P82" s="957"/>
      <c r="Q82" s="957"/>
      <c r="R82" s="957"/>
      <c r="S82" s="957"/>
      <c r="T82" s="955" t="str">
        <f>IF('Summary Page'!G123="","",'Summary Page'!G123)</f>
        <v/>
      </c>
      <c r="U82" s="955"/>
      <c r="V82" s="955"/>
      <c r="W82" s="955"/>
      <c r="X82" s="955"/>
      <c r="Y82" s="955"/>
    </row>
    <row r="83" spans="1:25" s="53" customFormat="1" ht="15" customHeight="1">
      <c r="B83" s="960"/>
      <c r="C83" s="960"/>
      <c r="D83" s="960"/>
      <c r="E83" s="960"/>
      <c r="F83" s="960"/>
      <c r="G83" s="960"/>
      <c r="H83" s="964"/>
      <c r="I83" s="964"/>
      <c r="J83" s="964"/>
      <c r="K83" s="964"/>
      <c r="L83" s="964"/>
      <c r="M83" s="964"/>
      <c r="N83" s="957"/>
      <c r="O83" s="957"/>
      <c r="P83" s="957"/>
      <c r="Q83" s="957"/>
      <c r="R83" s="957"/>
      <c r="S83" s="957"/>
      <c r="T83" s="955"/>
      <c r="U83" s="955"/>
      <c r="V83" s="955"/>
      <c r="W83" s="955"/>
      <c r="X83" s="955"/>
      <c r="Y83" s="955"/>
    </row>
    <row r="84" spans="1:25" s="53" customFormat="1" ht="15" customHeight="1">
      <c r="B84" s="960" t="s">
        <v>28</v>
      </c>
      <c r="C84" s="960"/>
      <c r="D84" s="960"/>
      <c r="E84" s="960"/>
      <c r="F84" s="960"/>
      <c r="G84" s="960"/>
      <c r="H84" s="955" t="str">
        <f>IF('Summary Page'!$D$25="","",'Summary Page'!$D$25)</f>
        <v>East</v>
      </c>
      <c r="I84" s="955"/>
      <c r="J84" s="955"/>
      <c r="K84" s="955"/>
      <c r="L84" s="955"/>
      <c r="M84" s="955"/>
      <c r="N84" s="957" t="s">
        <v>135</v>
      </c>
      <c r="O84" s="957"/>
      <c r="P84" s="957"/>
      <c r="Q84" s="957"/>
      <c r="R84" s="957"/>
      <c r="S84" s="957"/>
      <c r="T84" s="965" t="str">
        <f>IF('Summary Page'!$G$121="","",'Summary Page'!$G$121)</f>
        <v>01</v>
      </c>
      <c r="U84" s="965"/>
      <c r="V84" s="965"/>
      <c r="W84" s="965"/>
      <c r="X84" s="965"/>
      <c r="Y84" s="965"/>
    </row>
    <row r="85" spans="1:25" s="53" customFormat="1" ht="15" customHeight="1">
      <c r="B85" s="960"/>
      <c r="C85" s="960"/>
      <c r="D85" s="960"/>
      <c r="E85" s="960"/>
      <c r="F85" s="960"/>
      <c r="G85" s="960"/>
      <c r="H85" s="955"/>
      <c r="I85" s="955"/>
      <c r="J85" s="955"/>
      <c r="K85" s="955"/>
      <c r="L85" s="955"/>
      <c r="M85" s="955"/>
      <c r="N85" s="957"/>
      <c r="O85" s="957"/>
      <c r="P85" s="957"/>
      <c r="Q85" s="957"/>
      <c r="R85" s="957"/>
      <c r="S85" s="957"/>
      <c r="T85" s="965"/>
      <c r="U85" s="965"/>
      <c r="V85" s="965"/>
      <c r="W85" s="965"/>
      <c r="X85" s="965"/>
      <c r="Y85" s="965"/>
    </row>
    <row r="86" spans="1:25" s="53" customFormat="1" ht="15" customHeight="1">
      <c r="B86" s="954" t="s">
        <v>136</v>
      </c>
      <c r="C86" s="954"/>
      <c r="D86" s="954"/>
      <c r="E86" s="954"/>
      <c r="F86" s="954"/>
      <c r="G86" s="954"/>
      <c r="H86" s="955" t="str">
        <f>IF('Summary Page'!$B$21="","",'Summary Page'!$B$21)</f>
        <v>MEN</v>
      </c>
      <c r="I86" s="955"/>
      <c r="J86" s="955"/>
      <c r="K86" s="955"/>
      <c r="L86" s="955"/>
      <c r="M86" s="955"/>
      <c r="N86" s="962" t="s">
        <v>148</v>
      </c>
      <c r="O86" s="962"/>
      <c r="P86" s="962"/>
      <c r="Q86" s="962"/>
      <c r="R86" s="962"/>
      <c r="S86" s="962"/>
      <c r="T86" s="962"/>
      <c r="U86" s="962"/>
      <c r="V86" s="962"/>
      <c r="W86" s="962"/>
      <c r="X86" s="962"/>
      <c r="Y86" s="962"/>
    </row>
    <row r="87" spans="1:25" s="53" customFormat="1" ht="15.75" customHeight="1" thickBot="1">
      <c r="B87" s="966"/>
      <c r="C87" s="966"/>
      <c r="D87" s="966"/>
      <c r="E87" s="966"/>
      <c r="F87" s="966"/>
      <c r="G87" s="966"/>
      <c r="H87" s="967"/>
      <c r="I87" s="967"/>
      <c r="J87" s="967"/>
      <c r="K87" s="967"/>
      <c r="L87" s="967"/>
      <c r="M87" s="967"/>
      <c r="N87" s="963"/>
      <c r="O87" s="963"/>
      <c r="P87" s="963"/>
      <c r="Q87" s="963"/>
      <c r="R87" s="963"/>
      <c r="S87" s="963"/>
      <c r="T87" s="963"/>
      <c r="U87" s="963"/>
      <c r="V87" s="963"/>
      <c r="W87" s="963"/>
      <c r="X87" s="963"/>
      <c r="Y87" s="963"/>
    </row>
    <row r="88" spans="1:25" ht="5.25" customHeight="1" thickTop="1" thickBot="1">
      <c r="B88" s="617"/>
      <c r="C88" s="617"/>
      <c r="D88" s="617"/>
      <c r="E88" s="617"/>
      <c r="F88" s="617"/>
      <c r="G88" s="617"/>
      <c r="H88" s="617"/>
      <c r="I88" s="617"/>
      <c r="J88" s="617"/>
      <c r="K88" s="617"/>
      <c r="L88" s="617"/>
      <c r="M88" s="617"/>
      <c r="N88" s="43"/>
      <c r="O88" s="43"/>
      <c r="P88" s="43"/>
      <c r="Q88" s="43"/>
      <c r="R88" s="43"/>
      <c r="S88" s="43"/>
      <c r="T88" s="44"/>
      <c r="U88" s="44"/>
      <c r="V88" s="44"/>
      <c r="W88" s="44"/>
      <c r="X88" s="44"/>
      <c r="Y88" s="44"/>
    </row>
    <row r="89" spans="1:25" s="53" customFormat="1" ht="15.75" thickTop="1">
      <c r="A89" s="53">
        <v>9</v>
      </c>
      <c r="B89" s="954" t="s">
        <v>130</v>
      </c>
      <c r="C89" s="954"/>
      <c r="D89" s="954"/>
      <c r="E89" s="954"/>
      <c r="F89" s="954"/>
      <c r="G89" s="954"/>
      <c r="H89" s="955" t="str">
        <f>IF('Summary Page'!B129="","",'Summary Page'!B129)</f>
        <v>0A730 - 09</v>
      </c>
      <c r="I89" s="955"/>
      <c r="J89" s="955"/>
      <c r="K89" s="955"/>
      <c r="L89" s="955"/>
      <c r="M89" s="955"/>
      <c r="N89" s="957" t="s">
        <v>131</v>
      </c>
      <c r="O89" s="957"/>
      <c r="P89" s="957"/>
      <c r="Q89" s="957"/>
      <c r="R89" s="957"/>
      <c r="S89" s="957"/>
      <c r="T89" s="959" t="str">
        <f>IF('Summary Page'!$G$19="","",'Summary Page'!$G$19)</f>
        <v>05-Nov-2012</v>
      </c>
      <c r="U89" s="959"/>
      <c r="V89" s="959"/>
      <c r="W89" s="959"/>
      <c r="X89" s="959"/>
      <c r="Y89" s="959"/>
    </row>
    <row r="90" spans="1:25" s="53" customFormat="1" ht="15">
      <c r="B90" s="954"/>
      <c r="C90" s="954"/>
      <c r="D90" s="954"/>
      <c r="E90" s="954"/>
      <c r="F90" s="954"/>
      <c r="G90" s="954"/>
      <c r="H90" s="955"/>
      <c r="I90" s="955"/>
      <c r="J90" s="955"/>
      <c r="K90" s="955"/>
      <c r="L90" s="955"/>
      <c r="M90" s="955"/>
      <c r="N90" s="957"/>
      <c r="O90" s="957"/>
      <c r="P90" s="957"/>
      <c r="Q90" s="957"/>
      <c r="R90" s="957"/>
      <c r="S90" s="957"/>
      <c r="T90" s="959"/>
      <c r="U90" s="959"/>
      <c r="V90" s="959"/>
      <c r="W90" s="959"/>
      <c r="X90" s="959"/>
      <c r="Y90" s="959"/>
    </row>
    <row r="91" spans="1:25" s="53" customFormat="1" ht="15">
      <c r="B91" s="954" t="s">
        <v>132</v>
      </c>
      <c r="C91" s="954"/>
      <c r="D91" s="954"/>
      <c r="E91" s="954"/>
      <c r="F91" s="954"/>
      <c r="G91" s="954"/>
      <c r="H91" s="959" t="str">
        <f>IF('Summary Page'!$M$11="","",'Summary Page'!$M$11)</f>
        <v>0A730</v>
      </c>
      <c r="I91" s="959"/>
      <c r="J91" s="959"/>
      <c r="K91" s="959"/>
      <c r="L91" s="959"/>
      <c r="M91" s="959"/>
      <c r="N91" s="960" t="s">
        <v>27</v>
      </c>
      <c r="O91" s="960"/>
      <c r="P91" s="960"/>
      <c r="Q91" s="960"/>
      <c r="R91" s="960"/>
      <c r="S91" s="960"/>
      <c r="T91" s="961" t="str">
        <f>IF('Summary Page'!$G$21="","",'Summary Page'!$G$21)</f>
        <v>20</v>
      </c>
      <c r="U91" s="961"/>
      <c r="V91" s="961"/>
      <c r="W91" s="961"/>
      <c r="X91" s="961"/>
      <c r="Y91" s="961"/>
    </row>
    <row r="92" spans="1:25" s="54" customFormat="1" ht="15" customHeight="1">
      <c r="B92" s="954"/>
      <c r="C92" s="954"/>
      <c r="D92" s="954"/>
      <c r="E92" s="954"/>
      <c r="F92" s="954"/>
      <c r="G92" s="954"/>
      <c r="H92" s="959"/>
      <c r="I92" s="959"/>
      <c r="J92" s="959"/>
      <c r="K92" s="959"/>
      <c r="L92" s="959"/>
      <c r="M92" s="959"/>
      <c r="N92" s="960"/>
      <c r="O92" s="960"/>
      <c r="P92" s="960"/>
      <c r="Q92" s="960"/>
      <c r="R92" s="960"/>
      <c r="S92" s="960"/>
      <c r="T92" s="961"/>
      <c r="U92" s="961"/>
      <c r="V92" s="961"/>
      <c r="W92" s="961"/>
      <c r="X92" s="961"/>
      <c r="Y92" s="961"/>
    </row>
    <row r="93" spans="1:25" s="54" customFormat="1" ht="15" customHeight="1">
      <c r="B93" s="960" t="s">
        <v>133</v>
      </c>
      <c r="C93" s="960"/>
      <c r="D93" s="960"/>
      <c r="E93" s="960"/>
      <c r="F93" s="960"/>
      <c r="G93" s="960"/>
      <c r="H93" s="964">
        <f>IF('Summary Page'!D135="","",'Summary Page'!D135)</f>
        <v>13.3</v>
      </c>
      <c r="I93" s="964"/>
      <c r="J93" s="964"/>
      <c r="K93" s="964"/>
      <c r="L93" s="964"/>
      <c r="M93" s="964"/>
      <c r="N93" s="957" t="s">
        <v>134</v>
      </c>
      <c r="O93" s="957"/>
      <c r="P93" s="957"/>
      <c r="Q93" s="957"/>
      <c r="R93" s="957"/>
      <c r="S93" s="957"/>
      <c r="T93" s="955" t="str">
        <f>IF('Summary Page'!G137="","",'Summary Page'!G137)</f>
        <v/>
      </c>
      <c r="U93" s="955"/>
      <c r="V93" s="955"/>
      <c r="W93" s="955"/>
      <c r="X93" s="955"/>
      <c r="Y93" s="955"/>
    </row>
    <row r="94" spans="1:25" s="54" customFormat="1" ht="15" customHeight="1">
      <c r="B94" s="960"/>
      <c r="C94" s="960"/>
      <c r="D94" s="960"/>
      <c r="E94" s="960"/>
      <c r="F94" s="960"/>
      <c r="G94" s="960"/>
      <c r="H94" s="964"/>
      <c r="I94" s="964"/>
      <c r="J94" s="964"/>
      <c r="K94" s="964"/>
      <c r="L94" s="964"/>
      <c r="M94" s="964"/>
      <c r="N94" s="957"/>
      <c r="O94" s="957"/>
      <c r="P94" s="957"/>
      <c r="Q94" s="957"/>
      <c r="R94" s="957"/>
      <c r="S94" s="957"/>
      <c r="T94" s="955"/>
      <c r="U94" s="955"/>
      <c r="V94" s="955"/>
      <c r="W94" s="955"/>
      <c r="X94" s="955"/>
      <c r="Y94" s="955"/>
    </row>
    <row r="95" spans="1:25" s="54" customFormat="1" ht="15" customHeight="1">
      <c r="B95" s="960" t="s">
        <v>28</v>
      </c>
      <c r="C95" s="960"/>
      <c r="D95" s="960"/>
      <c r="E95" s="960"/>
      <c r="F95" s="960"/>
      <c r="G95" s="960"/>
      <c r="H95" s="955" t="str">
        <f>IF('Summary Page'!$D$25="","",'Summary Page'!$D$25)</f>
        <v>East</v>
      </c>
      <c r="I95" s="955"/>
      <c r="J95" s="955"/>
      <c r="K95" s="955"/>
      <c r="L95" s="955"/>
      <c r="M95" s="955"/>
      <c r="N95" s="957" t="s">
        <v>135</v>
      </c>
      <c r="O95" s="957"/>
      <c r="P95" s="957"/>
      <c r="Q95" s="957"/>
      <c r="R95" s="957"/>
      <c r="S95" s="957"/>
      <c r="T95" s="965" t="str">
        <f>IF('Summary Page'!$G$135="","",'Summary Page'!$G$135)</f>
        <v>01</v>
      </c>
      <c r="U95" s="965"/>
      <c r="V95" s="965"/>
      <c r="W95" s="965"/>
      <c r="X95" s="965"/>
      <c r="Y95" s="965"/>
    </row>
    <row r="96" spans="1:25" s="54" customFormat="1" ht="15" customHeight="1">
      <c r="B96" s="960"/>
      <c r="C96" s="960"/>
      <c r="D96" s="960"/>
      <c r="E96" s="960"/>
      <c r="F96" s="960"/>
      <c r="G96" s="960"/>
      <c r="H96" s="955"/>
      <c r="I96" s="955"/>
      <c r="J96" s="955"/>
      <c r="K96" s="955"/>
      <c r="L96" s="955"/>
      <c r="M96" s="955"/>
      <c r="N96" s="957"/>
      <c r="O96" s="957"/>
      <c r="P96" s="957"/>
      <c r="Q96" s="957"/>
      <c r="R96" s="957"/>
      <c r="S96" s="957"/>
      <c r="T96" s="965"/>
      <c r="U96" s="965"/>
      <c r="V96" s="965"/>
      <c r="W96" s="965"/>
      <c r="X96" s="965"/>
      <c r="Y96" s="965"/>
    </row>
    <row r="97" spans="1:25" s="54" customFormat="1" ht="15" customHeight="1">
      <c r="B97" s="954" t="s">
        <v>136</v>
      </c>
      <c r="C97" s="954"/>
      <c r="D97" s="954"/>
      <c r="E97" s="954"/>
      <c r="F97" s="954"/>
      <c r="G97" s="954"/>
      <c r="H97" s="955" t="str">
        <f>IF('Summary Page'!$B$21="","",'Summary Page'!$B$21)</f>
        <v>MEN</v>
      </c>
      <c r="I97" s="955"/>
      <c r="J97" s="955"/>
      <c r="K97" s="955"/>
      <c r="L97" s="955"/>
      <c r="M97" s="955"/>
      <c r="N97" s="962" t="s">
        <v>148</v>
      </c>
      <c r="O97" s="962"/>
      <c r="P97" s="962"/>
      <c r="Q97" s="962"/>
      <c r="R97" s="962"/>
      <c r="S97" s="962"/>
      <c r="T97" s="962"/>
      <c r="U97" s="962"/>
      <c r="V97" s="962"/>
      <c r="W97" s="962"/>
      <c r="X97" s="962"/>
      <c r="Y97" s="962"/>
    </row>
    <row r="98" spans="1:25" s="54" customFormat="1" ht="15" customHeight="1" thickBot="1">
      <c r="B98" s="966"/>
      <c r="C98" s="966"/>
      <c r="D98" s="966"/>
      <c r="E98" s="966"/>
      <c r="F98" s="966"/>
      <c r="G98" s="966"/>
      <c r="H98" s="967"/>
      <c r="I98" s="967"/>
      <c r="J98" s="967"/>
      <c r="K98" s="967"/>
      <c r="L98" s="967"/>
      <c r="M98" s="967"/>
      <c r="N98" s="963"/>
      <c r="O98" s="963"/>
      <c r="P98" s="963"/>
      <c r="Q98" s="963"/>
      <c r="R98" s="963"/>
      <c r="S98" s="963"/>
      <c r="T98" s="963"/>
      <c r="U98" s="963"/>
      <c r="V98" s="963"/>
      <c r="W98" s="963"/>
      <c r="X98" s="963"/>
      <c r="Y98" s="963"/>
    </row>
    <row r="99" spans="1:25" s="54" customFormat="1" ht="6" customHeight="1" thickTop="1" thickBot="1">
      <c r="B99" s="617"/>
      <c r="C99" s="617"/>
      <c r="D99" s="617"/>
      <c r="E99" s="617"/>
      <c r="F99" s="617"/>
      <c r="G99" s="617"/>
      <c r="H99" s="617"/>
      <c r="I99" s="617"/>
      <c r="J99" s="617"/>
      <c r="K99" s="617"/>
      <c r="L99" s="617"/>
      <c r="M99" s="617"/>
      <c r="N99" s="43"/>
      <c r="O99" s="43"/>
      <c r="P99" s="43"/>
      <c r="Q99" s="43"/>
      <c r="R99" s="43"/>
      <c r="S99" s="43"/>
      <c r="T99" s="44"/>
      <c r="U99" s="44"/>
      <c r="V99" s="44"/>
      <c r="W99" s="44"/>
      <c r="X99" s="44"/>
      <c r="Y99" s="44"/>
    </row>
    <row r="100" spans="1:25" s="54" customFormat="1" ht="15" customHeight="1" thickTop="1">
      <c r="A100" s="54">
        <v>10</v>
      </c>
      <c r="B100" s="954" t="s">
        <v>130</v>
      </c>
      <c r="C100" s="954"/>
      <c r="D100" s="954"/>
      <c r="E100" s="954"/>
      <c r="F100" s="954"/>
      <c r="G100" s="954"/>
      <c r="H100" s="955" t="str">
        <f>IF('Summary Page'!B143="","",'Summary Page'!B143)</f>
        <v>0A730 - 10</v>
      </c>
      <c r="I100" s="955"/>
      <c r="J100" s="955"/>
      <c r="K100" s="955"/>
      <c r="L100" s="955"/>
      <c r="M100" s="955"/>
      <c r="N100" s="957" t="s">
        <v>131</v>
      </c>
      <c r="O100" s="957"/>
      <c r="P100" s="957"/>
      <c r="Q100" s="957"/>
      <c r="R100" s="957"/>
      <c r="S100" s="957"/>
      <c r="T100" s="959" t="str">
        <f>'Summary Page'!$G$33</f>
        <v>05-Nov-2012</v>
      </c>
      <c r="U100" s="959"/>
      <c r="V100" s="959"/>
      <c r="W100" s="959"/>
      <c r="X100" s="959"/>
      <c r="Y100" s="959"/>
    </row>
    <row r="101" spans="1:25" s="54" customFormat="1" ht="15" customHeight="1">
      <c r="B101" s="954"/>
      <c r="C101" s="954"/>
      <c r="D101" s="954"/>
      <c r="E101" s="954"/>
      <c r="F101" s="954"/>
      <c r="G101" s="954"/>
      <c r="H101" s="955"/>
      <c r="I101" s="955"/>
      <c r="J101" s="955"/>
      <c r="K101" s="955"/>
      <c r="L101" s="955"/>
      <c r="M101" s="955"/>
      <c r="N101" s="957"/>
      <c r="O101" s="957"/>
      <c r="P101" s="957"/>
      <c r="Q101" s="957"/>
      <c r="R101" s="957"/>
      <c r="S101" s="957"/>
      <c r="T101" s="959"/>
      <c r="U101" s="959"/>
      <c r="V101" s="959"/>
      <c r="W101" s="959"/>
      <c r="X101" s="959"/>
      <c r="Y101" s="959"/>
    </row>
    <row r="102" spans="1:25" s="54" customFormat="1" ht="15" customHeight="1">
      <c r="B102" s="954" t="s">
        <v>132</v>
      </c>
      <c r="C102" s="954"/>
      <c r="D102" s="954"/>
      <c r="E102" s="954"/>
      <c r="F102" s="954"/>
      <c r="G102" s="954"/>
      <c r="H102" s="959" t="str">
        <f>IF('Summary Page'!$M$11="","",'Summary Page'!$M$11)</f>
        <v>0A730</v>
      </c>
      <c r="I102" s="959"/>
      <c r="J102" s="959"/>
      <c r="K102" s="959"/>
      <c r="L102" s="959"/>
      <c r="M102" s="959"/>
      <c r="N102" s="960" t="s">
        <v>27</v>
      </c>
      <c r="O102" s="960"/>
      <c r="P102" s="960"/>
      <c r="Q102" s="960"/>
      <c r="R102" s="960"/>
      <c r="S102" s="960"/>
      <c r="T102" s="961" t="str">
        <f>IF('Summary Page'!$G$21="","",'Summary Page'!$G$21)</f>
        <v>20</v>
      </c>
      <c r="U102" s="961"/>
      <c r="V102" s="961"/>
      <c r="W102" s="961"/>
      <c r="X102" s="961"/>
      <c r="Y102" s="961"/>
    </row>
    <row r="103" spans="1:25" s="54" customFormat="1" ht="15" customHeight="1">
      <c r="B103" s="954"/>
      <c r="C103" s="954"/>
      <c r="D103" s="954"/>
      <c r="E103" s="954"/>
      <c r="F103" s="954"/>
      <c r="G103" s="954"/>
      <c r="H103" s="959"/>
      <c r="I103" s="959"/>
      <c r="J103" s="959"/>
      <c r="K103" s="959"/>
      <c r="L103" s="959"/>
      <c r="M103" s="959"/>
      <c r="N103" s="960"/>
      <c r="O103" s="960"/>
      <c r="P103" s="960"/>
      <c r="Q103" s="960"/>
      <c r="R103" s="960"/>
      <c r="S103" s="960"/>
      <c r="T103" s="961"/>
      <c r="U103" s="961"/>
      <c r="V103" s="961"/>
      <c r="W103" s="961"/>
      <c r="X103" s="961"/>
      <c r="Y103" s="961"/>
    </row>
    <row r="104" spans="1:25" s="53" customFormat="1" ht="15" customHeight="1">
      <c r="B104" s="960" t="s">
        <v>133</v>
      </c>
      <c r="C104" s="960"/>
      <c r="D104" s="960"/>
      <c r="E104" s="960"/>
      <c r="F104" s="960"/>
      <c r="G104" s="960"/>
      <c r="H104" s="964">
        <f>IF('Summary Page'!D149="","",'Summary Page'!D149)</f>
        <v>12.8</v>
      </c>
      <c r="I104" s="964"/>
      <c r="J104" s="964"/>
      <c r="K104" s="964"/>
      <c r="L104" s="964"/>
      <c r="M104" s="964"/>
      <c r="N104" s="957" t="s">
        <v>134</v>
      </c>
      <c r="O104" s="957"/>
      <c r="P104" s="957"/>
      <c r="Q104" s="957"/>
      <c r="R104" s="957"/>
      <c r="S104" s="957"/>
      <c r="T104" s="955" t="str">
        <f>IF('Summary Page'!G151="","",'Summary Page'!G151)</f>
        <v/>
      </c>
      <c r="U104" s="955"/>
      <c r="V104" s="955"/>
      <c r="W104" s="955"/>
      <c r="X104" s="955"/>
      <c r="Y104" s="955"/>
    </row>
    <row r="105" spans="1:25" s="53" customFormat="1" ht="15" customHeight="1">
      <c r="B105" s="960"/>
      <c r="C105" s="960"/>
      <c r="D105" s="960"/>
      <c r="E105" s="960"/>
      <c r="F105" s="960"/>
      <c r="G105" s="960"/>
      <c r="H105" s="964"/>
      <c r="I105" s="964"/>
      <c r="J105" s="964"/>
      <c r="K105" s="964"/>
      <c r="L105" s="964"/>
      <c r="M105" s="964"/>
      <c r="N105" s="957"/>
      <c r="O105" s="957"/>
      <c r="P105" s="957"/>
      <c r="Q105" s="957"/>
      <c r="R105" s="957"/>
      <c r="S105" s="957"/>
      <c r="T105" s="955"/>
      <c r="U105" s="955"/>
      <c r="V105" s="955"/>
      <c r="W105" s="955"/>
      <c r="X105" s="955"/>
      <c r="Y105" s="955"/>
    </row>
    <row r="106" spans="1:25" s="53" customFormat="1" ht="15" customHeight="1">
      <c r="B106" s="960" t="s">
        <v>28</v>
      </c>
      <c r="C106" s="960"/>
      <c r="D106" s="960"/>
      <c r="E106" s="960"/>
      <c r="F106" s="960"/>
      <c r="G106" s="960"/>
      <c r="H106" s="955" t="str">
        <f>IF('Summary Page'!$D$25="","",'Summary Page'!$D$25)</f>
        <v>East</v>
      </c>
      <c r="I106" s="955"/>
      <c r="J106" s="955"/>
      <c r="K106" s="955"/>
      <c r="L106" s="955"/>
      <c r="M106" s="955"/>
      <c r="N106" s="957" t="s">
        <v>135</v>
      </c>
      <c r="O106" s="957"/>
      <c r="P106" s="957"/>
      <c r="Q106" s="957"/>
      <c r="R106" s="957"/>
      <c r="S106" s="957"/>
      <c r="T106" s="965" t="str">
        <f>IF('Summary Page'!$G$149="","",'Summary Page'!$G$149)</f>
        <v>01</v>
      </c>
      <c r="U106" s="965"/>
      <c r="V106" s="965"/>
      <c r="W106" s="965"/>
      <c r="X106" s="965"/>
      <c r="Y106" s="965"/>
    </row>
    <row r="107" spans="1:25" s="53" customFormat="1" ht="15" customHeight="1">
      <c r="B107" s="960"/>
      <c r="C107" s="960"/>
      <c r="D107" s="960"/>
      <c r="E107" s="960"/>
      <c r="F107" s="960"/>
      <c r="G107" s="960"/>
      <c r="H107" s="955"/>
      <c r="I107" s="955"/>
      <c r="J107" s="955"/>
      <c r="K107" s="955"/>
      <c r="L107" s="955"/>
      <c r="M107" s="955"/>
      <c r="N107" s="957"/>
      <c r="O107" s="957"/>
      <c r="P107" s="957"/>
      <c r="Q107" s="957"/>
      <c r="R107" s="957"/>
      <c r="S107" s="957"/>
      <c r="T107" s="965"/>
      <c r="U107" s="965"/>
      <c r="V107" s="965"/>
      <c r="W107" s="965"/>
      <c r="X107" s="965"/>
      <c r="Y107" s="965"/>
    </row>
    <row r="108" spans="1:25" s="53" customFormat="1" ht="15" customHeight="1">
      <c r="B108" s="954" t="s">
        <v>136</v>
      </c>
      <c r="C108" s="954"/>
      <c r="D108" s="954"/>
      <c r="E108" s="954"/>
      <c r="F108" s="954"/>
      <c r="G108" s="954"/>
      <c r="H108" s="955" t="str">
        <f>IF('Summary Page'!$B$21="","",'Summary Page'!$B$21)</f>
        <v>MEN</v>
      </c>
      <c r="I108" s="955"/>
      <c r="J108" s="955"/>
      <c r="K108" s="955"/>
      <c r="L108" s="955"/>
      <c r="M108" s="955"/>
      <c r="N108" s="962" t="s">
        <v>148</v>
      </c>
      <c r="O108" s="962"/>
      <c r="P108" s="962"/>
      <c r="Q108" s="962"/>
      <c r="R108" s="962"/>
      <c r="S108" s="962"/>
      <c r="T108" s="962"/>
      <c r="U108" s="962"/>
      <c r="V108" s="962"/>
      <c r="W108" s="962"/>
      <c r="X108" s="962"/>
      <c r="Y108" s="962"/>
    </row>
    <row r="109" spans="1:25" s="53" customFormat="1" ht="15.75" customHeight="1" thickBot="1">
      <c r="B109" s="966"/>
      <c r="C109" s="966"/>
      <c r="D109" s="966"/>
      <c r="E109" s="966"/>
      <c r="F109" s="966"/>
      <c r="G109" s="966"/>
      <c r="H109" s="967"/>
      <c r="I109" s="967"/>
      <c r="J109" s="967"/>
      <c r="K109" s="967"/>
      <c r="L109" s="967"/>
      <c r="M109" s="967"/>
      <c r="N109" s="963"/>
      <c r="O109" s="963"/>
      <c r="P109" s="963"/>
      <c r="Q109" s="963"/>
      <c r="R109" s="963"/>
      <c r="S109" s="963"/>
      <c r="T109" s="963"/>
      <c r="U109" s="963"/>
      <c r="V109" s="963"/>
      <c r="W109" s="963"/>
      <c r="X109" s="963"/>
      <c r="Y109" s="963"/>
    </row>
    <row r="110" spans="1:25" ht="6.75" customHeight="1" thickTop="1" thickBot="1">
      <c r="B110" s="617"/>
      <c r="C110" s="617"/>
      <c r="D110" s="617"/>
      <c r="E110" s="617"/>
      <c r="F110" s="617"/>
      <c r="G110" s="617"/>
      <c r="H110" s="617"/>
      <c r="I110" s="617"/>
      <c r="J110" s="617"/>
      <c r="K110" s="617"/>
      <c r="L110" s="617"/>
      <c r="M110" s="617"/>
      <c r="N110" s="43"/>
      <c r="O110" s="43"/>
      <c r="P110" s="43"/>
      <c r="Q110" s="43"/>
      <c r="R110" s="43"/>
      <c r="S110" s="43"/>
      <c r="T110" s="44"/>
      <c r="U110" s="44"/>
      <c r="V110" s="44"/>
      <c r="W110" s="44"/>
      <c r="X110" s="44"/>
      <c r="Y110" s="44"/>
    </row>
    <row r="111" spans="1:25" s="53" customFormat="1" ht="15.75" thickTop="1">
      <c r="A111" s="53">
        <v>11</v>
      </c>
      <c r="B111" s="954" t="s">
        <v>130</v>
      </c>
      <c r="C111" s="954"/>
      <c r="D111" s="954"/>
      <c r="E111" s="954"/>
      <c r="F111" s="954"/>
      <c r="G111" s="954"/>
      <c r="H111" s="955" t="str">
        <f>IF('Summary Page'!B157="","",'Summary Page'!B157)</f>
        <v>0A730 - 11</v>
      </c>
      <c r="I111" s="955"/>
      <c r="J111" s="955"/>
      <c r="K111" s="955"/>
      <c r="L111" s="955"/>
      <c r="M111" s="955"/>
      <c r="N111" s="957" t="s">
        <v>131</v>
      </c>
      <c r="O111" s="957"/>
      <c r="P111" s="957"/>
      <c r="Q111" s="957"/>
      <c r="R111" s="957"/>
      <c r="S111" s="957"/>
      <c r="T111" s="959" t="str">
        <f>IF('Summary Page'!$G$19="","",'Summary Page'!$G$19)</f>
        <v>05-Nov-2012</v>
      </c>
      <c r="U111" s="959"/>
      <c r="V111" s="959"/>
      <c r="W111" s="959"/>
      <c r="X111" s="959"/>
      <c r="Y111" s="959"/>
    </row>
    <row r="112" spans="1:25" s="53" customFormat="1" ht="15">
      <c r="B112" s="954"/>
      <c r="C112" s="954"/>
      <c r="D112" s="954"/>
      <c r="E112" s="954"/>
      <c r="F112" s="954"/>
      <c r="G112" s="954"/>
      <c r="H112" s="955"/>
      <c r="I112" s="955"/>
      <c r="J112" s="955"/>
      <c r="K112" s="955"/>
      <c r="L112" s="955"/>
      <c r="M112" s="955"/>
      <c r="N112" s="957"/>
      <c r="O112" s="957"/>
      <c r="P112" s="957"/>
      <c r="Q112" s="957"/>
      <c r="R112" s="957"/>
      <c r="S112" s="957"/>
      <c r="T112" s="959"/>
      <c r="U112" s="959"/>
      <c r="V112" s="959"/>
      <c r="W112" s="959"/>
      <c r="X112" s="959"/>
      <c r="Y112" s="959"/>
    </row>
    <row r="113" spans="1:25" s="53" customFormat="1" ht="15">
      <c r="B113" s="954" t="s">
        <v>132</v>
      </c>
      <c r="C113" s="954"/>
      <c r="D113" s="954"/>
      <c r="E113" s="954"/>
      <c r="F113" s="954"/>
      <c r="G113" s="954"/>
      <c r="H113" s="959" t="str">
        <f>IF('Summary Page'!$M$11="","",'Summary Page'!$M$11)</f>
        <v>0A730</v>
      </c>
      <c r="I113" s="959"/>
      <c r="J113" s="959"/>
      <c r="K113" s="959"/>
      <c r="L113" s="959"/>
      <c r="M113" s="959"/>
      <c r="N113" s="960" t="s">
        <v>27</v>
      </c>
      <c r="O113" s="960"/>
      <c r="P113" s="960"/>
      <c r="Q113" s="960"/>
      <c r="R113" s="960"/>
      <c r="S113" s="960"/>
      <c r="T113" s="961" t="str">
        <f>IF('Summary Page'!$G$21="","",'Summary Page'!$G$21)</f>
        <v>20</v>
      </c>
      <c r="U113" s="961"/>
      <c r="V113" s="961"/>
      <c r="W113" s="961"/>
      <c r="X113" s="961"/>
      <c r="Y113" s="961"/>
    </row>
    <row r="114" spans="1:25" s="54" customFormat="1" ht="15" customHeight="1">
      <c r="B114" s="954"/>
      <c r="C114" s="954"/>
      <c r="D114" s="954"/>
      <c r="E114" s="954"/>
      <c r="F114" s="954"/>
      <c r="G114" s="954"/>
      <c r="H114" s="959"/>
      <c r="I114" s="959"/>
      <c r="J114" s="959"/>
      <c r="K114" s="959"/>
      <c r="L114" s="959"/>
      <c r="M114" s="959"/>
      <c r="N114" s="960"/>
      <c r="O114" s="960"/>
      <c r="P114" s="960"/>
      <c r="Q114" s="960"/>
      <c r="R114" s="960"/>
      <c r="S114" s="960"/>
      <c r="T114" s="961"/>
      <c r="U114" s="961"/>
      <c r="V114" s="961"/>
      <c r="W114" s="961"/>
      <c r="X114" s="961"/>
      <c r="Y114" s="961"/>
    </row>
    <row r="115" spans="1:25" s="54" customFormat="1" ht="15" customHeight="1">
      <c r="B115" s="960" t="s">
        <v>133</v>
      </c>
      <c r="C115" s="960"/>
      <c r="D115" s="960"/>
      <c r="E115" s="960"/>
      <c r="F115" s="960"/>
      <c r="G115" s="960"/>
      <c r="H115" s="964">
        <f>IF('Summary Page'!D163="","",'Summary Page'!D163)</f>
        <v>12.3</v>
      </c>
      <c r="I115" s="964"/>
      <c r="J115" s="964"/>
      <c r="K115" s="964"/>
      <c r="L115" s="964"/>
      <c r="M115" s="964"/>
      <c r="N115" s="957" t="s">
        <v>134</v>
      </c>
      <c r="O115" s="957"/>
      <c r="P115" s="957"/>
      <c r="Q115" s="957"/>
      <c r="R115" s="957"/>
      <c r="S115" s="957"/>
      <c r="T115" s="955" t="str">
        <f>IF('Summary Page'!G165="","",'Summary Page'!G165)</f>
        <v/>
      </c>
      <c r="U115" s="955"/>
      <c r="V115" s="955"/>
      <c r="W115" s="955"/>
      <c r="X115" s="955"/>
      <c r="Y115" s="955"/>
    </row>
    <row r="116" spans="1:25" s="54" customFormat="1" ht="15" customHeight="1">
      <c r="B116" s="960"/>
      <c r="C116" s="960"/>
      <c r="D116" s="960"/>
      <c r="E116" s="960"/>
      <c r="F116" s="960"/>
      <c r="G116" s="960"/>
      <c r="H116" s="964"/>
      <c r="I116" s="964"/>
      <c r="J116" s="964"/>
      <c r="K116" s="964"/>
      <c r="L116" s="964"/>
      <c r="M116" s="964"/>
      <c r="N116" s="957"/>
      <c r="O116" s="957"/>
      <c r="P116" s="957"/>
      <c r="Q116" s="957"/>
      <c r="R116" s="957"/>
      <c r="S116" s="957"/>
      <c r="T116" s="955"/>
      <c r="U116" s="955"/>
      <c r="V116" s="955"/>
      <c r="W116" s="955"/>
      <c r="X116" s="955"/>
      <c r="Y116" s="955"/>
    </row>
    <row r="117" spans="1:25" s="54" customFormat="1" ht="15" customHeight="1">
      <c r="B117" s="960" t="s">
        <v>28</v>
      </c>
      <c r="C117" s="960"/>
      <c r="D117" s="960"/>
      <c r="E117" s="960"/>
      <c r="F117" s="960"/>
      <c r="G117" s="960"/>
      <c r="H117" s="955" t="str">
        <f>IF('Summary Page'!$D$25="","",'Summary Page'!$D$25)</f>
        <v>East</v>
      </c>
      <c r="I117" s="955"/>
      <c r="J117" s="955"/>
      <c r="K117" s="955"/>
      <c r="L117" s="955"/>
      <c r="M117" s="955"/>
      <c r="N117" s="957" t="s">
        <v>135</v>
      </c>
      <c r="O117" s="957"/>
      <c r="P117" s="957"/>
      <c r="Q117" s="957"/>
      <c r="R117" s="957"/>
      <c r="S117" s="957"/>
      <c r="T117" s="965" t="str">
        <f>IF('Summary Page'!$G$163="","",'Summary Page'!$G$163)</f>
        <v>01</v>
      </c>
      <c r="U117" s="965"/>
      <c r="V117" s="965"/>
      <c r="W117" s="965"/>
      <c r="X117" s="965"/>
      <c r="Y117" s="965"/>
    </row>
    <row r="118" spans="1:25" s="54" customFormat="1" ht="15" customHeight="1">
      <c r="B118" s="960"/>
      <c r="C118" s="960"/>
      <c r="D118" s="960"/>
      <c r="E118" s="960"/>
      <c r="F118" s="960"/>
      <c r="G118" s="960"/>
      <c r="H118" s="955"/>
      <c r="I118" s="955"/>
      <c r="J118" s="955"/>
      <c r="K118" s="955"/>
      <c r="L118" s="955"/>
      <c r="M118" s="955"/>
      <c r="N118" s="957"/>
      <c r="O118" s="957"/>
      <c r="P118" s="957"/>
      <c r="Q118" s="957"/>
      <c r="R118" s="957"/>
      <c r="S118" s="957"/>
      <c r="T118" s="965"/>
      <c r="U118" s="965"/>
      <c r="V118" s="965"/>
      <c r="W118" s="965"/>
      <c r="X118" s="965"/>
      <c r="Y118" s="965"/>
    </row>
    <row r="119" spans="1:25" s="54" customFormat="1" ht="15" customHeight="1">
      <c r="B119" s="954" t="s">
        <v>136</v>
      </c>
      <c r="C119" s="954"/>
      <c r="D119" s="954"/>
      <c r="E119" s="954"/>
      <c r="F119" s="954"/>
      <c r="G119" s="954"/>
      <c r="H119" s="955" t="str">
        <f>IF('Summary Page'!$B$21="","",'Summary Page'!$B$21)</f>
        <v>MEN</v>
      </c>
      <c r="I119" s="955"/>
      <c r="J119" s="955"/>
      <c r="K119" s="955"/>
      <c r="L119" s="955"/>
      <c r="M119" s="955"/>
      <c r="N119" s="962" t="s">
        <v>148</v>
      </c>
      <c r="O119" s="962"/>
      <c r="P119" s="962"/>
      <c r="Q119" s="962"/>
      <c r="R119" s="962"/>
      <c r="S119" s="962"/>
      <c r="T119" s="962"/>
      <c r="U119" s="962"/>
      <c r="V119" s="962"/>
      <c r="W119" s="962"/>
      <c r="X119" s="962"/>
      <c r="Y119" s="962"/>
    </row>
    <row r="120" spans="1:25" s="54" customFormat="1" ht="15" customHeight="1" thickBot="1">
      <c r="B120" s="966"/>
      <c r="C120" s="966"/>
      <c r="D120" s="966"/>
      <c r="E120" s="966"/>
      <c r="F120" s="966"/>
      <c r="G120" s="966"/>
      <c r="H120" s="967"/>
      <c r="I120" s="967"/>
      <c r="J120" s="967"/>
      <c r="K120" s="967"/>
      <c r="L120" s="967"/>
      <c r="M120" s="967"/>
      <c r="N120" s="963"/>
      <c r="O120" s="963"/>
      <c r="P120" s="963"/>
      <c r="Q120" s="963"/>
      <c r="R120" s="963"/>
      <c r="S120" s="963"/>
      <c r="T120" s="963"/>
      <c r="U120" s="963"/>
      <c r="V120" s="963"/>
      <c r="W120" s="963"/>
      <c r="X120" s="963"/>
      <c r="Y120" s="963"/>
    </row>
    <row r="121" spans="1:25" s="54" customFormat="1" ht="6" customHeight="1" thickTop="1" thickBot="1">
      <c r="B121" s="617"/>
      <c r="C121" s="617"/>
      <c r="D121" s="617"/>
      <c r="E121" s="617"/>
      <c r="F121" s="617"/>
      <c r="G121" s="617"/>
      <c r="H121" s="617"/>
      <c r="I121" s="617"/>
      <c r="J121" s="617"/>
      <c r="K121" s="617"/>
      <c r="L121" s="617"/>
      <c r="M121" s="617"/>
      <c r="N121" s="43"/>
      <c r="O121" s="43"/>
      <c r="P121" s="43"/>
      <c r="Q121" s="43"/>
      <c r="R121" s="43"/>
      <c r="S121" s="43"/>
      <c r="T121" s="44"/>
      <c r="U121" s="44"/>
      <c r="V121" s="44"/>
      <c r="W121" s="44"/>
      <c r="X121" s="44"/>
      <c r="Y121" s="44"/>
    </row>
    <row r="122" spans="1:25" s="54" customFormat="1" ht="15" customHeight="1" thickTop="1">
      <c r="A122" s="54">
        <v>12</v>
      </c>
      <c r="B122" s="954" t="s">
        <v>130</v>
      </c>
      <c r="C122" s="954"/>
      <c r="D122" s="954"/>
      <c r="E122" s="954"/>
      <c r="F122" s="954"/>
      <c r="G122" s="954"/>
      <c r="H122" s="955" t="str">
        <f>IF('Summary Page'!B171="","",'Summary Page'!B171)</f>
        <v>0A730 - 12</v>
      </c>
      <c r="I122" s="955"/>
      <c r="J122" s="955"/>
      <c r="K122" s="955"/>
      <c r="L122" s="955"/>
      <c r="M122" s="955"/>
      <c r="N122" s="957" t="s">
        <v>131</v>
      </c>
      <c r="O122" s="957"/>
      <c r="P122" s="957"/>
      <c r="Q122" s="957"/>
      <c r="R122" s="957"/>
      <c r="S122" s="957"/>
      <c r="T122" s="959" t="str">
        <f>'Summary Page'!$G$33</f>
        <v>05-Nov-2012</v>
      </c>
      <c r="U122" s="959"/>
      <c r="V122" s="959"/>
      <c r="W122" s="959"/>
      <c r="X122" s="959"/>
      <c r="Y122" s="959"/>
    </row>
    <row r="123" spans="1:25" s="54" customFormat="1" ht="15" customHeight="1">
      <c r="B123" s="954"/>
      <c r="C123" s="954"/>
      <c r="D123" s="954"/>
      <c r="E123" s="954"/>
      <c r="F123" s="954"/>
      <c r="G123" s="954"/>
      <c r="H123" s="955"/>
      <c r="I123" s="955"/>
      <c r="J123" s="955"/>
      <c r="K123" s="955"/>
      <c r="L123" s="955"/>
      <c r="M123" s="955"/>
      <c r="N123" s="957"/>
      <c r="O123" s="957"/>
      <c r="P123" s="957"/>
      <c r="Q123" s="957"/>
      <c r="R123" s="957"/>
      <c r="S123" s="957"/>
      <c r="T123" s="959"/>
      <c r="U123" s="959"/>
      <c r="V123" s="959"/>
      <c r="W123" s="959"/>
      <c r="X123" s="959"/>
      <c r="Y123" s="959"/>
    </row>
    <row r="124" spans="1:25" s="54" customFormat="1" ht="15" customHeight="1">
      <c r="B124" s="954" t="s">
        <v>132</v>
      </c>
      <c r="C124" s="954"/>
      <c r="D124" s="954"/>
      <c r="E124" s="954"/>
      <c r="F124" s="954"/>
      <c r="G124" s="954"/>
      <c r="H124" s="959" t="str">
        <f>IF('Summary Page'!$M$11="","",'Summary Page'!$M$11)</f>
        <v>0A730</v>
      </c>
      <c r="I124" s="959"/>
      <c r="J124" s="959"/>
      <c r="K124" s="959"/>
      <c r="L124" s="959"/>
      <c r="M124" s="959"/>
      <c r="N124" s="960" t="s">
        <v>27</v>
      </c>
      <c r="O124" s="960"/>
      <c r="P124" s="960"/>
      <c r="Q124" s="960"/>
      <c r="R124" s="960"/>
      <c r="S124" s="960"/>
      <c r="T124" s="961" t="str">
        <f>IF('Summary Page'!$G$21="","",'Summary Page'!$G$21)</f>
        <v>20</v>
      </c>
      <c r="U124" s="961"/>
      <c r="V124" s="961"/>
      <c r="W124" s="961"/>
      <c r="X124" s="961"/>
      <c r="Y124" s="961"/>
    </row>
    <row r="125" spans="1:25" s="54" customFormat="1" ht="15" customHeight="1">
      <c r="B125" s="954"/>
      <c r="C125" s="954"/>
      <c r="D125" s="954"/>
      <c r="E125" s="954"/>
      <c r="F125" s="954"/>
      <c r="G125" s="954"/>
      <c r="H125" s="959"/>
      <c r="I125" s="959"/>
      <c r="J125" s="959"/>
      <c r="K125" s="959"/>
      <c r="L125" s="959"/>
      <c r="M125" s="959"/>
      <c r="N125" s="960"/>
      <c r="O125" s="960"/>
      <c r="P125" s="960"/>
      <c r="Q125" s="960"/>
      <c r="R125" s="960"/>
      <c r="S125" s="960"/>
      <c r="T125" s="961"/>
      <c r="U125" s="961"/>
      <c r="V125" s="961"/>
      <c r="W125" s="961"/>
      <c r="X125" s="961"/>
      <c r="Y125" s="961"/>
    </row>
    <row r="126" spans="1:25" s="53" customFormat="1" ht="15" customHeight="1">
      <c r="B126" s="960" t="s">
        <v>133</v>
      </c>
      <c r="C126" s="960"/>
      <c r="D126" s="960"/>
      <c r="E126" s="960"/>
      <c r="F126" s="960"/>
      <c r="G126" s="960"/>
      <c r="H126" s="964">
        <f>IF('Summary Page'!D177="","",'Summary Page'!D177)</f>
        <v>11.8</v>
      </c>
      <c r="I126" s="964"/>
      <c r="J126" s="964"/>
      <c r="K126" s="964"/>
      <c r="L126" s="964"/>
      <c r="M126" s="964"/>
      <c r="N126" s="957" t="s">
        <v>134</v>
      </c>
      <c r="O126" s="957"/>
      <c r="P126" s="957"/>
      <c r="Q126" s="957"/>
      <c r="R126" s="957"/>
      <c r="S126" s="957"/>
      <c r="T126" s="955" t="str">
        <f>IF('Summary Page'!G179="","",'Summary Page'!G179)</f>
        <v/>
      </c>
      <c r="U126" s="955"/>
      <c r="V126" s="955"/>
      <c r="W126" s="955"/>
      <c r="X126" s="955"/>
      <c r="Y126" s="955"/>
    </row>
    <row r="127" spans="1:25" s="53" customFormat="1" ht="15" customHeight="1">
      <c r="B127" s="960"/>
      <c r="C127" s="960"/>
      <c r="D127" s="960"/>
      <c r="E127" s="960"/>
      <c r="F127" s="960"/>
      <c r="G127" s="960"/>
      <c r="H127" s="964"/>
      <c r="I127" s="964"/>
      <c r="J127" s="964"/>
      <c r="K127" s="964"/>
      <c r="L127" s="964"/>
      <c r="M127" s="964"/>
      <c r="N127" s="957"/>
      <c r="O127" s="957"/>
      <c r="P127" s="957"/>
      <c r="Q127" s="957"/>
      <c r="R127" s="957"/>
      <c r="S127" s="957"/>
      <c r="T127" s="955"/>
      <c r="U127" s="955"/>
      <c r="V127" s="955"/>
      <c r="W127" s="955"/>
      <c r="X127" s="955"/>
      <c r="Y127" s="955"/>
    </row>
    <row r="128" spans="1:25" s="53" customFormat="1" ht="15" customHeight="1">
      <c r="B128" s="960" t="s">
        <v>28</v>
      </c>
      <c r="C128" s="960"/>
      <c r="D128" s="960"/>
      <c r="E128" s="960"/>
      <c r="F128" s="960"/>
      <c r="G128" s="960"/>
      <c r="H128" s="955" t="str">
        <f>IF('Summary Page'!$D$25="","",'Summary Page'!$D$25)</f>
        <v>East</v>
      </c>
      <c r="I128" s="955"/>
      <c r="J128" s="955"/>
      <c r="K128" s="955"/>
      <c r="L128" s="955"/>
      <c r="M128" s="955"/>
      <c r="N128" s="957" t="s">
        <v>135</v>
      </c>
      <c r="O128" s="957"/>
      <c r="P128" s="957"/>
      <c r="Q128" s="957"/>
      <c r="R128" s="957"/>
      <c r="S128" s="957"/>
      <c r="T128" s="965" t="str">
        <f>IF('Summary Page'!$G$177="","",'Summary Page'!$G$177)</f>
        <v>01</v>
      </c>
      <c r="U128" s="965"/>
      <c r="V128" s="965"/>
      <c r="W128" s="965"/>
      <c r="X128" s="965"/>
      <c r="Y128" s="965"/>
    </row>
    <row r="129" spans="1:25" s="53" customFormat="1" ht="15" customHeight="1">
      <c r="B129" s="960"/>
      <c r="C129" s="960"/>
      <c r="D129" s="960"/>
      <c r="E129" s="960"/>
      <c r="F129" s="960"/>
      <c r="G129" s="960"/>
      <c r="H129" s="955"/>
      <c r="I129" s="955"/>
      <c r="J129" s="955"/>
      <c r="K129" s="955"/>
      <c r="L129" s="955"/>
      <c r="M129" s="955"/>
      <c r="N129" s="957"/>
      <c r="O129" s="957"/>
      <c r="P129" s="957"/>
      <c r="Q129" s="957"/>
      <c r="R129" s="957"/>
      <c r="S129" s="957"/>
      <c r="T129" s="965"/>
      <c r="U129" s="965"/>
      <c r="V129" s="965"/>
      <c r="W129" s="965"/>
      <c r="X129" s="965"/>
      <c r="Y129" s="965"/>
    </row>
    <row r="130" spans="1:25" s="53" customFormat="1" ht="15" customHeight="1">
      <c r="B130" s="954" t="s">
        <v>136</v>
      </c>
      <c r="C130" s="954"/>
      <c r="D130" s="954"/>
      <c r="E130" s="954"/>
      <c r="F130" s="954"/>
      <c r="G130" s="954"/>
      <c r="H130" s="955" t="str">
        <f>IF('Summary Page'!$B$21="","",'Summary Page'!$B$21)</f>
        <v>MEN</v>
      </c>
      <c r="I130" s="955"/>
      <c r="J130" s="955"/>
      <c r="K130" s="955"/>
      <c r="L130" s="955"/>
      <c r="M130" s="955"/>
      <c r="N130" s="962" t="s">
        <v>148</v>
      </c>
      <c r="O130" s="962"/>
      <c r="P130" s="962"/>
      <c r="Q130" s="962"/>
      <c r="R130" s="962"/>
      <c r="S130" s="962"/>
      <c r="T130" s="962"/>
      <c r="U130" s="962"/>
      <c r="V130" s="962"/>
      <c r="W130" s="962"/>
      <c r="X130" s="962"/>
      <c r="Y130" s="962"/>
    </row>
    <row r="131" spans="1:25" s="53" customFormat="1" ht="15.75" customHeight="1" thickBot="1">
      <c r="B131" s="966"/>
      <c r="C131" s="966"/>
      <c r="D131" s="966"/>
      <c r="E131" s="966"/>
      <c r="F131" s="966"/>
      <c r="G131" s="966"/>
      <c r="H131" s="967"/>
      <c r="I131" s="967"/>
      <c r="J131" s="967"/>
      <c r="K131" s="967"/>
      <c r="L131" s="967"/>
      <c r="M131" s="967"/>
      <c r="N131" s="963"/>
      <c r="O131" s="963"/>
      <c r="P131" s="963"/>
      <c r="Q131" s="963"/>
      <c r="R131" s="963"/>
      <c r="S131" s="963"/>
      <c r="T131" s="963"/>
      <c r="U131" s="963"/>
      <c r="V131" s="963"/>
      <c r="W131" s="963"/>
      <c r="X131" s="963"/>
      <c r="Y131" s="963"/>
    </row>
    <row r="132" spans="1:25" ht="3.75" customHeight="1" thickTop="1" thickBot="1">
      <c r="B132" s="617"/>
      <c r="C132" s="617"/>
      <c r="D132" s="617"/>
      <c r="E132" s="617"/>
      <c r="F132" s="617"/>
      <c r="G132" s="617"/>
      <c r="H132" s="617"/>
      <c r="I132" s="617"/>
      <c r="J132" s="617"/>
      <c r="K132" s="617"/>
      <c r="L132" s="617"/>
      <c r="M132" s="617"/>
      <c r="N132" s="43"/>
      <c r="O132" s="43"/>
      <c r="P132" s="43"/>
      <c r="Q132" s="43"/>
      <c r="R132" s="43"/>
      <c r="S132" s="43"/>
      <c r="T132" s="44"/>
      <c r="U132" s="44"/>
      <c r="V132" s="44"/>
      <c r="W132" s="44"/>
      <c r="X132" s="44"/>
      <c r="Y132" s="44"/>
    </row>
    <row r="133" spans="1:25" s="53" customFormat="1" ht="15.75" thickTop="1">
      <c r="A133" s="53">
        <v>13</v>
      </c>
      <c r="B133" s="954" t="s">
        <v>130</v>
      </c>
      <c r="C133" s="954"/>
      <c r="D133" s="954"/>
      <c r="E133" s="954"/>
      <c r="F133" s="954"/>
      <c r="G133" s="954"/>
      <c r="H133" s="955" t="str">
        <f>IF('Summary Page'!B185="","",'Summary Page'!B185)</f>
        <v>0A730 - 13</v>
      </c>
      <c r="I133" s="955"/>
      <c r="J133" s="955"/>
      <c r="K133" s="955"/>
      <c r="L133" s="955"/>
      <c r="M133" s="955"/>
      <c r="N133" s="957" t="s">
        <v>131</v>
      </c>
      <c r="O133" s="957"/>
      <c r="P133" s="957"/>
      <c r="Q133" s="957"/>
      <c r="R133" s="957"/>
      <c r="S133" s="957"/>
      <c r="T133" s="959" t="str">
        <f>IF('Summary Page'!$G$19="","",'Summary Page'!$G$19)</f>
        <v>05-Nov-2012</v>
      </c>
      <c r="U133" s="959"/>
      <c r="V133" s="959"/>
      <c r="W133" s="959"/>
      <c r="X133" s="959"/>
      <c r="Y133" s="959"/>
    </row>
    <row r="134" spans="1:25" s="53" customFormat="1" ht="15">
      <c r="B134" s="954"/>
      <c r="C134" s="954"/>
      <c r="D134" s="954"/>
      <c r="E134" s="954"/>
      <c r="F134" s="954"/>
      <c r="G134" s="954"/>
      <c r="H134" s="955"/>
      <c r="I134" s="955"/>
      <c r="J134" s="955"/>
      <c r="K134" s="955"/>
      <c r="L134" s="955"/>
      <c r="M134" s="955"/>
      <c r="N134" s="957"/>
      <c r="O134" s="957"/>
      <c r="P134" s="957"/>
      <c r="Q134" s="957"/>
      <c r="R134" s="957"/>
      <c r="S134" s="957"/>
      <c r="T134" s="959"/>
      <c r="U134" s="959"/>
      <c r="V134" s="959"/>
      <c r="W134" s="959"/>
      <c r="X134" s="959"/>
      <c r="Y134" s="959"/>
    </row>
    <row r="135" spans="1:25" s="53" customFormat="1" ht="15">
      <c r="B135" s="954" t="s">
        <v>132</v>
      </c>
      <c r="C135" s="954"/>
      <c r="D135" s="954"/>
      <c r="E135" s="954"/>
      <c r="F135" s="954"/>
      <c r="G135" s="954"/>
      <c r="H135" s="959" t="str">
        <f>IF('Summary Page'!$M$11="","",'Summary Page'!$M$11)</f>
        <v>0A730</v>
      </c>
      <c r="I135" s="959"/>
      <c r="J135" s="959"/>
      <c r="K135" s="959"/>
      <c r="L135" s="959"/>
      <c r="M135" s="959"/>
      <c r="N135" s="960" t="s">
        <v>27</v>
      </c>
      <c r="O135" s="960"/>
      <c r="P135" s="960"/>
      <c r="Q135" s="960"/>
      <c r="R135" s="960"/>
      <c r="S135" s="960"/>
      <c r="T135" s="961" t="str">
        <f>IF('Summary Page'!$G$21="","",'Summary Page'!$G$21)</f>
        <v>20</v>
      </c>
      <c r="U135" s="961"/>
      <c r="V135" s="961"/>
      <c r="W135" s="961"/>
      <c r="X135" s="961"/>
      <c r="Y135" s="961"/>
    </row>
    <row r="136" spans="1:25" s="54" customFormat="1" ht="15" customHeight="1">
      <c r="B136" s="954"/>
      <c r="C136" s="954"/>
      <c r="D136" s="954"/>
      <c r="E136" s="954"/>
      <c r="F136" s="954"/>
      <c r="G136" s="954"/>
      <c r="H136" s="959"/>
      <c r="I136" s="959"/>
      <c r="J136" s="959"/>
      <c r="K136" s="959"/>
      <c r="L136" s="959"/>
      <c r="M136" s="959"/>
      <c r="N136" s="960"/>
      <c r="O136" s="960"/>
      <c r="P136" s="960"/>
      <c r="Q136" s="960"/>
      <c r="R136" s="960"/>
      <c r="S136" s="960"/>
      <c r="T136" s="961"/>
      <c r="U136" s="961"/>
      <c r="V136" s="961"/>
      <c r="W136" s="961"/>
      <c r="X136" s="961"/>
      <c r="Y136" s="961"/>
    </row>
    <row r="137" spans="1:25" s="54" customFormat="1" ht="15" customHeight="1">
      <c r="B137" s="960" t="s">
        <v>133</v>
      </c>
      <c r="C137" s="960"/>
      <c r="D137" s="960"/>
      <c r="E137" s="960"/>
      <c r="F137" s="960"/>
      <c r="G137" s="960"/>
      <c r="H137" s="964">
        <f>IF('Summary Page'!D191="","",'Summary Page'!D191)</f>
        <v>11.3</v>
      </c>
      <c r="I137" s="964"/>
      <c r="J137" s="964"/>
      <c r="K137" s="964"/>
      <c r="L137" s="964"/>
      <c r="M137" s="964"/>
      <c r="N137" s="957" t="s">
        <v>134</v>
      </c>
      <c r="O137" s="957"/>
      <c r="P137" s="957"/>
      <c r="Q137" s="957"/>
      <c r="R137" s="957"/>
      <c r="S137" s="957"/>
      <c r="T137" s="955" t="str">
        <f>IF('Summary Page'!G193="","",'Summary Page'!G193)</f>
        <v/>
      </c>
      <c r="U137" s="955"/>
      <c r="V137" s="955"/>
      <c r="W137" s="955"/>
      <c r="X137" s="955"/>
      <c r="Y137" s="955"/>
    </row>
    <row r="138" spans="1:25" s="54" customFormat="1" ht="15" customHeight="1">
      <c r="B138" s="960"/>
      <c r="C138" s="960"/>
      <c r="D138" s="960"/>
      <c r="E138" s="960"/>
      <c r="F138" s="960"/>
      <c r="G138" s="960"/>
      <c r="H138" s="964"/>
      <c r="I138" s="964"/>
      <c r="J138" s="964"/>
      <c r="K138" s="964"/>
      <c r="L138" s="964"/>
      <c r="M138" s="964"/>
      <c r="N138" s="957"/>
      <c r="O138" s="957"/>
      <c r="P138" s="957"/>
      <c r="Q138" s="957"/>
      <c r="R138" s="957"/>
      <c r="S138" s="957"/>
      <c r="T138" s="955"/>
      <c r="U138" s="955"/>
      <c r="V138" s="955"/>
      <c r="W138" s="955"/>
      <c r="X138" s="955"/>
      <c r="Y138" s="955"/>
    </row>
    <row r="139" spans="1:25" s="54" customFormat="1" ht="15" customHeight="1">
      <c r="B139" s="960" t="s">
        <v>28</v>
      </c>
      <c r="C139" s="960"/>
      <c r="D139" s="960"/>
      <c r="E139" s="960"/>
      <c r="F139" s="960"/>
      <c r="G139" s="960"/>
      <c r="H139" s="955" t="str">
        <f>IF('Summary Page'!$D$25="","",'Summary Page'!$D$25)</f>
        <v>East</v>
      </c>
      <c r="I139" s="955"/>
      <c r="J139" s="955"/>
      <c r="K139" s="955"/>
      <c r="L139" s="955"/>
      <c r="M139" s="955"/>
      <c r="N139" s="957" t="s">
        <v>135</v>
      </c>
      <c r="O139" s="957"/>
      <c r="P139" s="957"/>
      <c r="Q139" s="957"/>
      <c r="R139" s="957"/>
      <c r="S139" s="957"/>
      <c r="T139" s="965" t="str">
        <f>IF('Summary Page'!$G$191="","",'Summary Page'!$G$191)</f>
        <v>01</v>
      </c>
      <c r="U139" s="965"/>
      <c r="V139" s="965"/>
      <c r="W139" s="965"/>
      <c r="X139" s="965"/>
      <c r="Y139" s="965"/>
    </row>
    <row r="140" spans="1:25" s="54" customFormat="1" ht="15" customHeight="1">
      <c r="B140" s="960"/>
      <c r="C140" s="960"/>
      <c r="D140" s="960"/>
      <c r="E140" s="960"/>
      <c r="F140" s="960"/>
      <c r="G140" s="960"/>
      <c r="H140" s="955"/>
      <c r="I140" s="955"/>
      <c r="J140" s="955"/>
      <c r="K140" s="955"/>
      <c r="L140" s="955"/>
      <c r="M140" s="955"/>
      <c r="N140" s="957"/>
      <c r="O140" s="957"/>
      <c r="P140" s="957"/>
      <c r="Q140" s="957"/>
      <c r="R140" s="957"/>
      <c r="S140" s="957"/>
      <c r="T140" s="965"/>
      <c r="U140" s="965"/>
      <c r="V140" s="965"/>
      <c r="W140" s="965"/>
      <c r="X140" s="965"/>
      <c r="Y140" s="965"/>
    </row>
    <row r="141" spans="1:25" s="54" customFormat="1" ht="15" customHeight="1">
      <c r="B141" s="954" t="s">
        <v>136</v>
      </c>
      <c r="C141" s="954"/>
      <c r="D141" s="954"/>
      <c r="E141" s="954"/>
      <c r="F141" s="954"/>
      <c r="G141" s="954"/>
      <c r="H141" s="955" t="str">
        <f>IF('Summary Page'!$B$21="","",'Summary Page'!$B$21)</f>
        <v>MEN</v>
      </c>
      <c r="I141" s="955"/>
      <c r="J141" s="955"/>
      <c r="K141" s="955"/>
      <c r="L141" s="955"/>
      <c r="M141" s="955"/>
      <c r="N141" s="962" t="s">
        <v>148</v>
      </c>
      <c r="O141" s="962"/>
      <c r="P141" s="962"/>
      <c r="Q141" s="962"/>
      <c r="R141" s="962"/>
      <c r="S141" s="962"/>
      <c r="T141" s="962"/>
      <c r="U141" s="962"/>
      <c r="V141" s="962"/>
      <c r="W141" s="962"/>
      <c r="X141" s="962"/>
      <c r="Y141" s="962"/>
    </row>
    <row r="142" spans="1:25" s="54" customFormat="1" ht="15" customHeight="1" thickBot="1">
      <c r="B142" s="966"/>
      <c r="C142" s="966"/>
      <c r="D142" s="966"/>
      <c r="E142" s="966"/>
      <c r="F142" s="966"/>
      <c r="G142" s="966"/>
      <c r="H142" s="967"/>
      <c r="I142" s="967"/>
      <c r="J142" s="967"/>
      <c r="K142" s="967"/>
      <c r="L142" s="967"/>
      <c r="M142" s="967"/>
      <c r="N142" s="963"/>
      <c r="O142" s="963"/>
      <c r="P142" s="963"/>
      <c r="Q142" s="963"/>
      <c r="R142" s="963"/>
      <c r="S142" s="963"/>
      <c r="T142" s="963"/>
      <c r="U142" s="963"/>
      <c r="V142" s="963"/>
      <c r="W142" s="963"/>
      <c r="X142" s="963"/>
      <c r="Y142" s="963"/>
    </row>
    <row r="143" spans="1:25" s="54" customFormat="1" ht="6" customHeight="1" thickTop="1" thickBot="1">
      <c r="B143" s="617"/>
      <c r="C143" s="617"/>
      <c r="D143" s="617"/>
      <c r="E143" s="617"/>
      <c r="F143" s="617"/>
      <c r="G143" s="617"/>
      <c r="H143" s="617"/>
      <c r="I143" s="617"/>
      <c r="J143" s="617"/>
      <c r="K143" s="617"/>
      <c r="L143" s="617"/>
      <c r="M143" s="617"/>
      <c r="N143" s="43"/>
      <c r="O143" s="43"/>
      <c r="P143" s="43"/>
      <c r="Q143" s="43"/>
      <c r="R143" s="43"/>
      <c r="S143" s="43"/>
      <c r="T143" s="44"/>
      <c r="U143" s="44"/>
      <c r="V143" s="44"/>
      <c r="W143" s="44"/>
      <c r="X143" s="44"/>
      <c r="Y143" s="44"/>
    </row>
    <row r="144" spans="1:25" s="54" customFormat="1" ht="15" customHeight="1" thickTop="1">
      <c r="A144" s="54">
        <v>14</v>
      </c>
      <c r="B144" s="954" t="s">
        <v>130</v>
      </c>
      <c r="C144" s="954"/>
      <c r="D144" s="954"/>
      <c r="E144" s="954"/>
      <c r="F144" s="954"/>
      <c r="G144" s="954"/>
      <c r="H144" s="955" t="str">
        <f>IF('Summary Page'!B199="","",'Summary Page'!B199)</f>
        <v>0A730 - 14</v>
      </c>
      <c r="I144" s="955"/>
      <c r="J144" s="955"/>
      <c r="K144" s="955"/>
      <c r="L144" s="955"/>
      <c r="M144" s="955"/>
      <c r="N144" s="957" t="s">
        <v>131</v>
      </c>
      <c r="O144" s="957"/>
      <c r="P144" s="957"/>
      <c r="Q144" s="957"/>
      <c r="R144" s="957"/>
      <c r="S144" s="957"/>
      <c r="T144" s="959" t="str">
        <f>'Summary Page'!$G$33</f>
        <v>05-Nov-2012</v>
      </c>
      <c r="U144" s="959"/>
      <c r="V144" s="959"/>
      <c r="W144" s="959"/>
      <c r="X144" s="959"/>
      <c r="Y144" s="959"/>
    </row>
    <row r="145" spans="1:25" s="54" customFormat="1" ht="15" customHeight="1">
      <c r="B145" s="954"/>
      <c r="C145" s="954"/>
      <c r="D145" s="954"/>
      <c r="E145" s="954"/>
      <c r="F145" s="954"/>
      <c r="G145" s="954"/>
      <c r="H145" s="955"/>
      <c r="I145" s="955"/>
      <c r="J145" s="955"/>
      <c r="K145" s="955"/>
      <c r="L145" s="955"/>
      <c r="M145" s="955"/>
      <c r="N145" s="957"/>
      <c r="O145" s="957"/>
      <c r="P145" s="957"/>
      <c r="Q145" s="957"/>
      <c r="R145" s="957"/>
      <c r="S145" s="957"/>
      <c r="T145" s="959"/>
      <c r="U145" s="959"/>
      <c r="V145" s="959"/>
      <c r="W145" s="959"/>
      <c r="X145" s="959"/>
      <c r="Y145" s="959"/>
    </row>
    <row r="146" spans="1:25" s="54" customFormat="1" ht="15" customHeight="1">
      <c r="B146" s="954" t="s">
        <v>132</v>
      </c>
      <c r="C146" s="954"/>
      <c r="D146" s="954"/>
      <c r="E146" s="954"/>
      <c r="F146" s="954"/>
      <c r="G146" s="954"/>
      <c r="H146" s="959" t="str">
        <f>IF('Summary Page'!$M$11="","",'Summary Page'!$M$11)</f>
        <v>0A730</v>
      </c>
      <c r="I146" s="959"/>
      <c r="J146" s="959"/>
      <c r="K146" s="959"/>
      <c r="L146" s="959"/>
      <c r="M146" s="959"/>
      <c r="N146" s="960" t="s">
        <v>27</v>
      </c>
      <c r="O146" s="960"/>
      <c r="P146" s="960"/>
      <c r="Q146" s="960"/>
      <c r="R146" s="960"/>
      <c r="S146" s="960"/>
      <c r="T146" s="961" t="str">
        <f>IF('Summary Page'!$G$21="","",'Summary Page'!$G$21)</f>
        <v>20</v>
      </c>
      <c r="U146" s="961"/>
      <c r="V146" s="961"/>
      <c r="W146" s="961"/>
      <c r="X146" s="961"/>
      <c r="Y146" s="961"/>
    </row>
    <row r="147" spans="1:25" s="54" customFormat="1" ht="15" customHeight="1">
      <c r="B147" s="954"/>
      <c r="C147" s="954"/>
      <c r="D147" s="954"/>
      <c r="E147" s="954"/>
      <c r="F147" s="954"/>
      <c r="G147" s="954"/>
      <c r="H147" s="959"/>
      <c r="I147" s="959"/>
      <c r="J147" s="959"/>
      <c r="K147" s="959"/>
      <c r="L147" s="959"/>
      <c r="M147" s="959"/>
      <c r="N147" s="960"/>
      <c r="O147" s="960"/>
      <c r="P147" s="960"/>
      <c r="Q147" s="960"/>
      <c r="R147" s="960"/>
      <c r="S147" s="960"/>
      <c r="T147" s="961"/>
      <c r="U147" s="961"/>
      <c r="V147" s="961"/>
      <c r="W147" s="961"/>
      <c r="X147" s="961"/>
      <c r="Y147" s="961"/>
    </row>
    <row r="148" spans="1:25" s="53" customFormat="1" ht="15" customHeight="1">
      <c r="B148" s="960" t="s">
        <v>133</v>
      </c>
      <c r="C148" s="960"/>
      <c r="D148" s="960"/>
      <c r="E148" s="960"/>
      <c r="F148" s="960"/>
      <c r="G148" s="960"/>
      <c r="H148" s="964">
        <f>IF('Summary Page'!D205="","",'Summary Page'!D205)</f>
        <v>10.8</v>
      </c>
      <c r="I148" s="964"/>
      <c r="J148" s="964"/>
      <c r="K148" s="964"/>
      <c r="L148" s="964"/>
      <c r="M148" s="964"/>
      <c r="N148" s="957" t="s">
        <v>134</v>
      </c>
      <c r="O148" s="957"/>
      <c r="P148" s="957"/>
      <c r="Q148" s="957"/>
      <c r="R148" s="957"/>
      <c r="S148" s="957"/>
      <c r="T148" s="955" t="str">
        <f>IF('Summary Page'!G207="","",'Summary Page'!G207)</f>
        <v/>
      </c>
      <c r="U148" s="955"/>
      <c r="V148" s="955"/>
      <c r="W148" s="955"/>
      <c r="X148" s="955"/>
      <c r="Y148" s="955"/>
    </row>
    <row r="149" spans="1:25" s="53" customFormat="1" ht="15" customHeight="1">
      <c r="B149" s="960"/>
      <c r="C149" s="960"/>
      <c r="D149" s="960"/>
      <c r="E149" s="960"/>
      <c r="F149" s="960"/>
      <c r="G149" s="960"/>
      <c r="H149" s="964"/>
      <c r="I149" s="964"/>
      <c r="J149" s="964"/>
      <c r="K149" s="964"/>
      <c r="L149" s="964"/>
      <c r="M149" s="964"/>
      <c r="N149" s="957"/>
      <c r="O149" s="957"/>
      <c r="P149" s="957"/>
      <c r="Q149" s="957"/>
      <c r="R149" s="957"/>
      <c r="S149" s="957"/>
      <c r="T149" s="955"/>
      <c r="U149" s="955"/>
      <c r="V149" s="955"/>
      <c r="W149" s="955"/>
      <c r="X149" s="955"/>
      <c r="Y149" s="955"/>
    </row>
    <row r="150" spans="1:25" s="53" customFormat="1" ht="15" customHeight="1">
      <c r="B150" s="960" t="s">
        <v>28</v>
      </c>
      <c r="C150" s="960"/>
      <c r="D150" s="960"/>
      <c r="E150" s="960"/>
      <c r="F150" s="960"/>
      <c r="G150" s="960"/>
      <c r="H150" s="955" t="str">
        <f>IF('Summary Page'!$D$25="","",'Summary Page'!$D$25)</f>
        <v>East</v>
      </c>
      <c r="I150" s="955"/>
      <c r="J150" s="955"/>
      <c r="K150" s="955"/>
      <c r="L150" s="955"/>
      <c r="M150" s="955"/>
      <c r="N150" s="957" t="s">
        <v>135</v>
      </c>
      <c r="O150" s="957"/>
      <c r="P150" s="957"/>
      <c r="Q150" s="957"/>
      <c r="R150" s="957"/>
      <c r="S150" s="957"/>
      <c r="T150" s="965" t="str">
        <f>IF('Summary Page'!$G$205="","",'Summary Page'!$G$205)</f>
        <v>01</v>
      </c>
      <c r="U150" s="965"/>
      <c r="V150" s="965"/>
      <c r="W150" s="965"/>
      <c r="X150" s="965"/>
      <c r="Y150" s="965"/>
    </row>
    <row r="151" spans="1:25" s="53" customFormat="1" ht="15" customHeight="1">
      <c r="B151" s="960"/>
      <c r="C151" s="960"/>
      <c r="D151" s="960"/>
      <c r="E151" s="960"/>
      <c r="F151" s="960"/>
      <c r="G151" s="960"/>
      <c r="H151" s="955"/>
      <c r="I151" s="955"/>
      <c r="J151" s="955"/>
      <c r="K151" s="955"/>
      <c r="L151" s="955"/>
      <c r="M151" s="955"/>
      <c r="N151" s="957"/>
      <c r="O151" s="957"/>
      <c r="P151" s="957"/>
      <c r="Q151" s="957"/>
      <c r="R151" s="957"/>
      <c r="S151" s="957"/>
      <c r="T151" s="965"/>
      <c r="U151" s="965"/>
      <c r="V151" s="965"/>
      <c r="W151" s="965"/>
      <c r="X151" s="965"/>
      <c r="Y151" s="965"/>
    </row>
    <row r="152" spans="1:25" s="53" customFormat="1" ht="15" customHeight="1">
      <c r="B152" s="954" t="s">
        <v>136</v>
      </c>
      <c r="C152" s="954"/>
      <c r="D152" s="954"/>
      <c r="E152" s="954"/>
      <c r="F152" s="954"/>
      <c r="G152" s="954"/>
      <c r="H152" s="955" t="str">
        <f>IF('Summary Page'!$B$21="","",'Summary Page'!$B$21)</f>
        <v>MEN</v>
      </c>
      <c r="I152" s="955"/>
      <c r="J152" s="955"/>
      <c r="K152" s="955"/>
      <c r="L152" s="955"/>
      <c r="M152" s="955"/>
      <c r="N152" s="962" t="s">
        <v>148</v>
      </c>
      <c r="O152" s="962"/>
      <c r="P152" s="962"/>
      <c r="Q152" s="962"/>
      <c r="R152" s="962"/>
      <c r="S152" s="962"/>
      <c r="T152" s="962"/>
      <c r="U152" s="962"/>
      <c r="V152" s="962"/>
      <c r="W152" s="962"/>
      <c r="X152" s="962"/>
      <c r="Y152" s="962"/>
    </row>
    <row r="153" spans="1:25" s="53" customFormat="1" ht="15.75" customHeight="1" thickBot="1">
      <c r="B153" s="966"/>
      <c r="C153" s="966"/>
      <c r="D153" s="966"/>
      <c r="E153" s="966"/>
      <c r="F153" s="966"/>
      <c r="G153" s="966"/>
      <c r="H153" s="967"/>
      <c r="I153" s="967"/>
      <c r="J153" s="967"/>
      <c r="K153" s="967"/>
      <c r="L153" s="967"/>
      <c r="M153" s="967"/>
      <c r="N153" s="963"/>
      <c r="O153" s="963"/>
      <c r="P153" s="963"/>
      <c r="Q153" s="963"/>
      <c r="R153" s="963"/>
      <c r="S153" s="963"/>
      <c r="T153" s="963"/>
      <c r="U153" s="963"/>
      <c r="V153" s="963"/>
      <c r="W153" s="963"/>
      <c r="X153" s="963"/>
      <c r="Y153" s="963"/>
    </row>
    <row r="154" spans="1:25" ht="5.25" customHeight="1" thickTop="1" thickBot="1">
      <c r="B154" s="617"/>
      <c r="C154" s="617"/>
      <c r="D154" s="617"/>
      <c r="E154" s="617"/>
      <c r="F154" s="617"/>
      <c r="G154" s="617"/>
      <c r="H154" s="617"/>
      <c r="I154" s="617"/>
      <c r="J154" s="617"/>
      <c r="K154" s="617"/>
      <c r="L154" s="617"/>
      <c r="M154" s="617"/>
      <c r="N154" s="43"/>
      <c r="O154" s="43"/>
      <c r="P154" s="43"/>
      <c r="Q154" s="43"/>
      <c r="R154" s="43"/>
      <c r="S154" s="43"/>
      <c r="T154" s="44"/>
      <c r="U154" s="44"/>
      <c r="V154" s="44"/>
      <c r="W154" s="44"/>
      <c r="X154" s="44"/>
      <c r="Y154" s="44"/>
    </row>
    <row r="155" spans="1:25" s="53" customFormat="1" ht="15.75" thickTop="1">
      <c r="A155" s="53">
        <v>15</v>
      </c>
      <c r="B155" s="954" t="s">
        <v>130</v>
      </c>
      <c r="C155" s="954"/>
      <c r="D155" s="954"/>
      <c r="E155" s="954"/>
      <c r="F155" s="954"/>
      <c r="G155" s="954"/>
      <c r="H155" s="955" t="str">
        <f>IF('Summary Page'!B213="","",'Summary Page'!B213)</f>
        <v>0A730 - 15</v>
      </c>
      <c r="I155" s="955"/>
      <c r="J155" s="955"/>
      <c r="K155" s="955"/>
      <c r="L155" s="955"/>
      <c r="M155" s="955"/>
      <c r="N155" s="957" t="s">
        <v>131</v>
      </c>
      <c r="O155" s="957"/>
      <c r="P155" s="957"/>
      <c r="Q155" s="957"/>
      <c r="R155" s="957"/>
      <c r="S155" s="957"/>
      <c r="T155" s="959" t="str">
        <f>IF('Summary Page'!$G$19="","",'Summary Page'!$G$19)</f>
        <v>05-Nov-2012</v>
      </c>
      <c r="U155" s="959"/>
      <c r="V155" s="959"/>
      <c r="W155" s="959"/>
      <c r="X155" s="959"/>
      <c r="Y155" s="959"/>
    </row>
    <row r="156" spans="1:25" s="53" customFormat="1" ht="15">
      <c r="B156" s="954"/>
      <c r="C156" s="954"/>
      <c r="D156" s="954"/>
      <c r="E156" s="954"/>
      <c r="F156" s="954"/>
      <c r="G156" s="954"/>
      <c r="H156" s="955"/>
      <c r="I156" s="955"/>
      <c r="J156" s="955"/>
      <c r="K156" s="955"/>
      <c r="L156" s="955"/>
      <c r="M156" s="955"/>
      <c r="N156" s="957"/>
      <c r="O156" s="957"/>
      <c r="P156" s="957"/>
      <c r="Q156" s="957"/>
      <c r="R156" s="957"/>
      <c r="S156" s="957"/>
      <c r="T156" s="959"/>
      <c r="U156" s="959"/>
      <c r="V156" s="959"/>
      <c r="W156" s="959"/>
      <c r="X156" s="959"/>
      <c r="Y156" s="959"/>
    </row>
    <row r="157" spans="1:25" s="53" customFormat="1" ht="15">
      <c r="B157" s="954" t="s">
        <v>132</v>
      </c>
      <c r="C157" s="954"/>
      <c r="D157" s="954"/>
      <c r="E157" s="954"/>
      <c r="F157" s="954"/>
      <c r="G157" s="954"/>
      <c r="H157" s="959" t="str">
        <f>IF('Summary Page'!$M$11="","",'Summary Page'!$M$11)</f>
        <v>0A730</v>
      </c>
      <c r="I157" s="959"/>
      <c r="J157" s="959"/>
      <c r="K157" s="959"/>
      <c r="L157" s="959"/>
      <c r="M157" s="959"/>
      <c r="N157" s="960" t="s">
        <v>27</v>
      </c>
      <c r="O157" s="960"/>
      <c r="P157" s="960"/>
      <c r="Q157" s="960"/>
      <c r="R157" s="960"/>
      <c r="S157" s="960"/>
      <c r="T157" s="961" t="str">
        <f>IF('Summary Page'!$G$21="","",'Summary Page'!$G$21)</f>
        <v>20</v>
      </c>
      <c r="U157" s="961"/>
      <c r="V157" s="961"/>
      <c r="W157" s="961"/>
      <c r="X157" s="961"/>
      <c r="Y157" s="961"/>
    </row>
    <row r="158" spans="1:25" s="54" customFormat="1" ht="15" customHeight="1">
      <c r="B158" s="954"/>
      <c r="C158" s="954"/>
      <c r="D158" s="954"/>
      <c r="E158" s="954"/>
      <c r="F158" s="954"/>
      <c r="G158" s="954"/>
      <c r="H158" s="959"/>
      <c r="I158" s="959"/>
      <c r="J158" s="959"/>
      <c r="K158" s="959"/>
      <c r="L158" s="959"/>
      <c r="M158" s="959"/>
      <c r="N158" s="960"/>
      <c r="O158" s="960"/>
      <c r="P158" s="960"/>
      <c r="Q158" s="960"/>
      <c r="R158" s="960"/>
      <c r="S158" s="960"/>
      <c r="T158" s="961"/>
      <c r="U158" s="961"/>
      <c r="V158" s="961"/>
      <c r="W158" s="961"/>
      <c r="X158" s="961"/>
      <c r="Y158" s="961"/>
    </row>
    <row r="159" spans="1:25" s="54" customFormat="1" ht="15" customHeight="1">
      <c r="B159" s="960" t="s">
        <v>133</v>
      </c>
      <c r="C159" s="960"/>
      <c r="D159" s="960"/>
      <c r="E159" s="960"/>
      <c r="F159" s="960"/>
      <c r="G159" s="960"/>
      <c r="H159" s="964">
        <f>IF('Summary Page'!D219="","",'Summary Page'!D219)</f>
        <v>10.3</v>
      </c>
      <c r="I159" s="964"/>
      <c r="J159" s="964"/>
      <c r="K159" s="964"/>
      <c r="L159" s="964"/>
      <c r="M159" s="964"/>
      <c r="N159" s="957" t="s">
        <v>134</v>
      </c>
      <c r="O159" s="957"/>
      <c r="P159" s="957"/>
      <c r="Q159" s="957"/>
      <c r="R159" s="957"/>
      <c r="S159" s="957"/>
      <c r="T159" s="955" t="str">
        <f>IF('Summary Page'!G221="","",'Summary Page'!G221)</f>
        <v/>
      </c>
      <c r="U159" s="955"/>
      <c r="V159" s="955"/>
      <c r="W159" s="955"/>
      <c r="X159" s="955"/>
      <c r="Y159" s="955"/>
    </row>
    <row r="160" spans="1:25" s="54" customFormat="1" ht="15" customHeight="1">
      <c r="B160" s="960"/>
      <c r="C160" s="960"/>
      <c r="D160" s="960"/>
      <c r="E160" s="960"/>
      <c r="F160" s="960"/>
      <c r="G160" s="960"/>
      <c r="H160" s="964"/>
      <c r="I160" s="964"/>
      <c r="J160" s="964"/>
      <c r="K160" s="964"/>
      <c r="L160" s="964"/>
      <c r="M160" s="964"/>
      <c r="N160" s="957"/>
      <c r="O160" s="957"/>
      <c r="P160" s="957"/>
      <c r="Q160" s="957"/>
      <c r="R160" s="957"/>
      <c r="S160" s="957"/>
      <c r="T160" s="955"/>
      <c r="U160" s="955"/>
      <c r="V160" s="955"/>
      <c r="W160" s="955"/>
      <c r="X160" s="955"/>
      <c r="Y160" s="955"/>
    </row>
    <row r="161" spans="1:25" s="54" customFormat="1" ht="15" customHeight="1">
      <c r="B161" s="960" t="s">
        <v>28</v>
      </c>
      <c r="C161" s="960"/>
      <c r="D161" s="960"/>
      <c r="E161" s="960"/>
      <c r="F161" s="960"/>
      <c r="G161" s="960"/>
      <c r="H161" s="955" t="str">
        <f>IF('Summary Page'!$D$25="","",'Summary Page'!$D$25)</f>
        <v>East</v>
      </c>
      <c r="I161" s="955"/>
      <c r="J161" s="955"/>
      <c r="K161" s="955"/>
      <c r="L161" s="955"/>
      <c r="M161" s="955"/>
      <c r="N161" s="957" t="s">
        <v>135</v>
      </c>
      <c r="O161" s="957"/>
      <c r="P161" s="957"/>
      <c r="Q161" s="957"/>
      <c r="R161" s="957"/>
      <c r="S161" s="957"/>
      <c r="T161" s="965" t="str">
        <f>IF('Summary Page'!$G$219="","",'Summary Page'!$G$219)</f>
        <v>01</v>
      </c>
      <c r="U161" s="965"/>
      <c r="V161" s="965"/>
      <c r="W161" s="965"/>
      <c r="X161" s="965"/>
      <c r="Y161" s="965"/>
    </row>
    <row r="162" spans="1:25" s="54" customFormat="1" ht="15" customHeight="1">
      <c r="B162" s="960"/>
      <c r="C162" s="960"/>
      <c r="D162" s="960"/>
      <c r="E162" s="960"/>
      <c r="F162" s="960"/>
      <c r="G162" s="960"/>
      <c r="H162" s="955"/>
      <c r="I162" s="955"/>
      <c r="J162" s="955"/>
      <c r="K162" s="955"/>
      <c r="L162" s="955"/>
      <c r="M162" s="955"/>
      <c r="N162" s="957"/>
      <c r="O162" s="957"/>
      <c r="P162" s="957"/>
      <c r="Q162" s="957"/>
      <c r="R162" s="957"/>
      <c r="S162" s="957"/>
      <c r="T162" s="965"/>
      <c r="U162" s="965"/>
      <c r="V162" s="965"/>
      <c r="W162" s="965"/>
      <c r="X162" s="965"/>
      <c r="Y162" s="965"/>
    </row>
    <row r="163" spans="1:25" s="54" customFormat="1" ht="15" customHeight="1">
      <c r="B163" s="954" t="s">
        <v>136</v>
      </c>
      <c r="C163" s="954"/>
      <c r="D163" s="954"/>
      <c r="E163" s="954"/>
      <c r="F163" s="954"/>
      <c r="G163" s="954"/>
      <c r="H163" s="955" t="str">
        <f>IF('Summary Page'!$B$21="","",'Summary Page'!$B$21)</f>
        <v>MEN</v>
      </c>
      <c r="I163" s="955"/>
      <c r="J163" s="955"/>
      <c r="K163" s="955"/>
      <c r="L163" s="955"/>
      <c r="M163" s="955"/>
      <c r="N163" s="962" t="s">
        <v>148</v>
      </c>
      <c r="O163" s="962"/>
      <c r="P163" s="962"/>
      <c r="Q163" s="962"/>
      <c r="R163" s="962"/>
      <c r="S163" s="962"/>
      <c r="T163" s="962"/>
      <c r="U163" s="962"/>
      <c r="V163" s="962"/>
      <c r="W163" s="962"/>
      <c r="X163" s="962"/>
      <c r="Y163" s="962"/>
    </row>
    <row r="164" spans="1:25" s="54" customFormat="1" ht="15" customHeight="1" thickBot="1">
      <c r="B164" s="966"/>
      <c r="C164" s="966"/>
      <c r="D164" s="966"/>
      <c r="E164" s="966"/>
      <c r="F164" s="966"/>
      <c r="G164" s="966"/>
      <c r="H164" s="967"/>
      <c r="I164" s="967"/>
      <c r="J164" s="967"/>
      <c r="K164" s="967"/>
      <c r="L164" s="967"/>
      <c r="M164" s="967"/>
      <c r="N164" s="963"/>
      <c r="O164" s="963"/>
      <c r="P164" s="963"/>
      <c r="Q164" s="963"/>
      <c r="R164" s="963"/>
      <c r="S164" s="963"/>
      <c r="T164" s="963"/>
      <c r="U164" s="963"/>
      <c r="V164" s="963"/>
      <c r="W164" s="963"/>
      <c r="X164" s="963"/>
      <c r="Y164" s="963"/>
    </row>
    <row r="165" spans="1:25" s="54" customFormat="1" ht="6" customHeight="1" thickTop="1" thickBot="1">
      <c r="B165" s="617"/>
      <c r="C165" s="617"/>
      <c r="D165" s="617"/>
      <c r="E165" s="617"/>
      <c r="F165" s="617"/>
      <c r="G165" s="617"/>
      <c r="H165" s="617"/>
      <c r="I165" s="617"/>
      <c r="J165" s="617"/>
      <c r="K165" s="617"/>
      <c r="L165" s="617"/>
      <c r="M165" s="617"/>
      <c r="N165" s="43"/>
      <c r="O165" s="43"/>
      <c r="P165" s="43"/>
      <c r="Q165" s="43"/>
      <c r="R165" s="43"/>
      <c r="S165" s="43"/>
      <c r="T165" s="44"/>
      <c r="U165" s="44"/>
      <c r="V165" s="44"/>
      <c r="W165" s="44"/>
      <c r="X165" s="44"/>
      <c r="Y165" s="44"/>
    </row>
    <row r="166" spans="1:25" s="54" customFormat="1" ht="15" customHeight="1" thickTop="1">
      <c r="A166" s="54">
        <v>16</v>
      </c>
      <c r="B166" s="954" t="s">
        <v>130</v>
      </c>
      <c r="C166" s="954"/>
      <c r="D166" s="954"/>
      <c r="E166" s="954"/>
      <c r="F166" s="954"/>
      <c r="G166" s="954"/>
      <c r="H166" s="955" t="str">
        <f>IF('Summary Page'!B227="","",'Summary Page'!B227)</f>
        <v>0A730 - 16</v>
      </c>
      <c r="I166" s="955"/>
      <c r="J166" s="955"/>
      <c r="K166" s="955"/>
      <c r="L166" s="955"/>
      <c r="M166" s="955"/>
      <c r="N166" s="957" t="s">
        <v>131</v>
      </c>
      <c r="O166" s="957"/>
      <c r="P166" s="957"/>
      <c r="Q166" s="957"/>
      <c r="R166" s="957"/>
      <c r="S166" s="957"/>
      <c r="T166" s="959" t="str">
        <f>'Summary Page'!$G$33</f>
        <v>05-Nov-2012</v>
      </c>
      <c r="U166" s="959"/>
      <c r="V166" s="959"/>
      <c r="W166" s="959"/>
      <c r="X166" s="959"/>
      <c r="Y166" s="959"/>
    </row>
    <row r="167" spans="1:25" s="54" customFormat="1" ht="15" customHeight="1">
      <c r="B167" s="954"/>
      <c r="C167" s="954"/>
      <c r="D167" s="954"/>
      <c r="E167" s="954"/>
      <c r="F167" s="954"/>
      <c r="G167" s="954"/>
      <c r="H167" s="955"/>
      <c r="I167" s="955"/>
      <c r="J167" s="955"/>
      <c r="K167" s="955"/>
      <c r="L167" s="955"/>
      <c r="M167" s="955"/>
      <c r="N167" s="957"/>
      <c r="O167" s="957"/>
      <c r="P167" s="957"/>
      <c r="Q167" s="957"/>
      <c r="R167" s="957"/>
      <c r="S167" s="957"/>
      <c r="T167" s="959"/>
      <c r="U167" s="959"/>
      <c r="V167" s="959"/>
      <c r="W167" s="959"/>
      <c r="X167" s="959"/>
      <c r="Y167" s="959"/>
    </row>
    <row r="168" spans="1:25" s="54" customFormat="1" ht="15" customHeight="1">
      <c r="B168" s="954" t="s">
        <v>132</v>
      </c>
      <c r="C168" s="954"/>
      <c r="D168" s="954"/>
      <c r="E168" s="954"/>
      <c r="F168" s="954"/>
      <c r="G168" s="954"/>
      <c r="H168" s="959" t="str">
        <f>IF('Summary Page'!$M$11="","",'Summary Page'!$M$11)</f>
        <v>0A730</v>
      </c>
      <c r="I168" s="959"/>
      <c r="J168" s="959"/>
      <c r="K168" s="959"/>
      <c r="L168" s="959"/>
      <c r="M168" s="959"/>
      <c r="N168" s="960" t="s">
        <v>27</v>
      </c>
      <c r="O168" s="960"/>
      <c r="P168" s="960"/>
      <c r="Q168" s="960"/>
      <c r="R168" s="960"/>
      <c r="S168" s="960"/>
      <c r="T168" s="961" t="str">
        <f>IF('Summary Page'!$G$21="","",'Summary Page'!$G$21)</f>
        <v>20</v>
      </c>
      <c r="U168" s="961"/>
      <c r="V168" s="961"/>
      <c r="W168" s="961"/>
      <c r="X168" s="961"/>
      <c r="Y168" s="961"/>
    </row>
    <row r="169" spans="1:25" s="54" customFormat="1" ht="15" customHeight="1">
      <c r="B169" s="954"/>
      <c r="C169" s="954"/>
      <c r="D169" s="954"/>
      <c r="E169" s="954"/>
      <c r="F169" s="954"/>
      <c r="G169" s="954"/>
      <c r="H169" s="959"/>
      <c r="I169" s="959"/>
      <c r="J169" s="959"/>
      <c r="K169" s="959"/>
      <c r="L169" s="959"/>
      <c r="M169" s="959"/>
      <c r="N169" s="960"/>
      <c r="O169" s="960"/>
      <c r="P169" s="960"/>
      <c r="Q169" s="960"/>
      <c r="R169" s="960"/>
      <c r="S169" s="960"/>
      <c r="T169" s="961"/>
      <c r="U169" s="961"/>
      <c r="V169" s="961"/>
      <c r="W169" s="961"/>
      <c r="X169" s="961"/>
      <c r="Y169" s="961"/>
    </row>
    <row r="170" spans="1:25" s="53" customFormat="1" ht="15" customHeight="1">
      <c r="B170" s="960" t="s">
        <v>133</v>
      </c>
      <c r="C170" s="960"/>
      <c r="D170" s="960"/>
      <c r="E170" s="960"/>
      <c r="F170" s="960"/>
      <c r="G170" s="960"/>
      <c r="H170" s="964">
        <f>IF('Summary Page'!D233="","",'Summary Page'!D233)</f>
        <v>9.8000000000000007</v>
      </c>
      <c r="I170" s="964"/>
      <c r="J170" s="964"/>
      <c r="K170" s="964"/>
      <c r="L170" s="964"/>
      <c r="M170" s="964"/>
      <c r="N170" s="957" t="s">
        <v>134</v>
      </c>
      <c r="O170" s="957"/>
      <c r="P170" s="957"/>
      <c r="Q170" s="957"/>
      <c r="R170" s="957"/>
      <c r="S170" s="957"/>
      <c r="T170" s="955" t="str">
        <f>IF('Summary Page'!G235="","",'Summary Page'!G235)</f>
        <v/>
      </c>
      <c r="U170" s="955"/>
      <c r="V170" s="955"/>
      <c r="W170" s="955"/>
      <c r="X170" s="955"/>
      <c r="Y170" s="955"/>
    </row>
    <row r="171" spans="1:25" s="53" customFormat="1" ht="15" customHeight="1">
      <c r="B171" s="960"/>
      <c r="C171" s="960"/>
      <c r="D171" s="960"/>
      <c r="E171" s="960"/>
      <c r="F171" s="960"/>
      <c r="G171" s="960"/>
      <c r="H171" s="964"/>
      <c r="I171" s="964"/>
      <c r="J171" s="964"/>
      <c r="K171" s="964"/>
      <c r="L171" s="964"/>
      <c r="M171" s="964"/>
      <c r="N171" s="957"/>
      <c r="O171" s="957"/>
      <c r="P171" s="957"/>
      <c r="Q171" s="957"/>
      <c r="R171" s="957"/>
      <c r="S171" s="957"/>
      <c r="T171" s="955"/>
      <c r="U171" s="955"/>
      <c r="V171" s="955"/>
      <c r="W171" s="955"/>
      <c r="X171" s="955"/>
      <c r="Y171" s="955"/>
    </row>
    <row r="172" spans="1:25" s="53" customFormat="1" ht="15" customHeight="1">
      <c r="B172" s="960" t="s">
        <v>28</v>
      </c>
      <c r="C172" s="960"/>
      <c r="D172" s="960"/>
      <c r="E172" s="960"/>
      <c r="F172" s="960"/>
      <c r="G172" s="960"/>
      <c r="H172" s="955" t="str">
        <f>IF('Summary Page'!$D$25="","",'Summary Page'!$D$25)</f>
        <v>East</v>
      </c>
      <c r="I172" s="955"/>
      <c r="J172" s="955"/>
      <c r="K172" s="955"/>
      <c r="L172" s="955"/>
      <c r="M172" s="955"/>
      <c r="N172" s="957" t="s">
        <v>135</v>
      </c>
      <c r="O172" s="957"/>
      <c r="P172" s="957"/>
      <c r="Q172" s="957"/>
      <c r="R172" s="957"/>
      <c r="S172" s="957"/>
      <c r="T172" s="965" t="str">
        <f>IF('Summary Page'!$G$233="","",'Summary Page'!$G$233)</f>
        <v>01</v>
      </c>
      <c r="U172" s="965"/>
      <c r="V172" s="965"/>
      <c r="W172" s="965"/>
      <c r="X172" s="965"/>
      <c r="Y172" s="965"/>
    </row>
    <row r="173" spans="1:25" s="53" customFormat="1" ht="15" customHeight="1">
      <c r="B173" s="960"/>
      <c r="C173" s="960"/>
      <c r="D173" s="960"/>
      <c r="E173" s="960"/>
      <c r="F173" s="960"/>
      <c r="G173" s="960"/>
      <c r="H173" s="955"/>
      <c r="I173" s="955"/>
      <c r="J173" s="955"/>
      <c r="K173" s="955"/>
      <c r="L173" s="955"/>
      <c r="M173" s="955"/>
      <c r="N173" s="957"/>
      <c r="O173" s="957"/>
      <c r="P173" s="957"/>
      <c r="Q173" s="957"/>
      <c r="R173" s="957"/>
      <c r="S173" s="957"/>
      <c r="T173" s="965"/>
      <c r="U173" s="965"/>
      <c r="V173" s="965"/>
      <c r="W173" s="965"/>
      <c r="X173" s="965"/>
      <c r="Y173" s="965"/>
    </row>
    <row r="174" spans="1:25" s="53" customFormat="1" ht="15" customHeight="1">
      <c r="B174" s="954" t="s">
        <v>136</v>
      </c>
      <c r="C174" s="954"/>
      <c r="D174" s="954"/>
      <c r="E174" s="954"/>
      <c r="F174" s="954"/>
      <c r="G174" s="954"/>
      <c r="H174" s="955" t="str">
        <f>IF('Summary Page'!$B$21="","",'Summary Page'!$B$21)</f>
        <v>MEN</v>
      </c>
      <c r="I174" s="955"/>
      <c r="J174" s="955"/>
      <c r="K174" s="955"/>
      <c r="L174" s="955"/>
      <c r="M174" s="955"/>
      <c r="N174" s="962" t="s">
        <v>148</v>
      </c>
      <c r="O174" s="962"/>
      <c r="P174" s="962"/>
      <c r="Q174" s="962"/>
      <c r="R174" s="962"/>
      <c r="S174" s="962"/>
      <c r="T174" s="962"/>
      <c r="U174" s="962"/>
      <c r="V174" s="962"/>
      <c r="W174" s="962"/>
      <c r="X174" s="962"/>
      <c r="Y174" s="962"/>
    </row>
    <row r="175" spans="1:25" s="53" customFormat="1" ht="15.75" customHeight="1" thickBot="1">
      <c r="B175" s="966"/>
      <c r="C175" s="966"/>
      <c r="D175" s="966"/>
      <c r="E175" s="966"/>
      <c r="F175" s="966"/>
      <c r="G175" s="966"/>
      <c r="H175" s="967"/>
      <c r="I175" s="967"/>
      <c r="J175" s="967"/>
      <c r="K175" s="967"/>
      <c r="L175" s="967"/>
      <c r="M175" s="967"/>
      <c r="N175" s="963"/>
      <c r="O175" s="963"/>
      <c r="P175" s="963"/>
      <c r="Q175" s="963"/>
      <c r="R175" s="963"/>
      <c r="S175" s="963"/>
      <c r="T175" s="963"/>
      <c r="U175" s="963"/>
      <c r="V175" s="963"/>
      <c r="W175" s="963"/>
      <c r="X175" s="963"/>
      <c r="Y175" s="963"/>
    </row>
    <row r="176" spans="1:25" ht="5.25" customHeight="1" thickTop="1" thickBot="1">
      <c r="B176" s="617"/>
      <c r="C176" s="617"/>
      <c r="D176" s="617"/>
      <c r="E176" s="617"/>
      <c r="F176" s="617"/>
      <c r="G176" s="617"/>
      <c r="H176" s="617"/>
      <c r="I176" s="617"/>
      <c r="J176" s="617"/>
      <c r="K176" s="617"/>
      <c r="L176" s="617"/>
      <c r="M176" s="617"/>
      <c r="N176" s="43"/>
      <c r="O176" s="43"/>
      <c r="P176" s="43"/>
      <c r="Q176" s="43"/>
      <c r="R176" s="43"/>
      <c r="S176" s="43"/>
      <c r="T176" s="44"/>
      <c r="U176" s="44"/>
      <c r="V176" s="44"/>
      <c r="W176" s="44"/>
      <c r="X176" s="44"/>
      <c r="Y176" s="44"/>
    </row>
    <row r="177" spans="1:25" s="53" customFormat="1" ht="15.75" thickTop="1">
      <c r="A177" s="53">
        <v>17</v>
      </c>
      <c r="B177" s="954" t="s">
        <v>130</v>
      </c>
      <c r="C177" s="954"/>
      <c r="D177" s="954"/>
      <c r="E177" s="954"/>
      <c r="F177" s="954"/>
      <c r="G177" s="954"/>
      <c r="H177" s="955" t="str">
        <f>IF('Summary Page'!B241="","",'Summary Page'!B241)</f>
        <v>0A730 - 17</v>
      </c>
      <c r="I177" s="955"/>
      <c r="J177" s="955"/>
      <c r="K177" s="955"/>
      <c r="L177" s="955"/>
      <c r="M177" s="955"/>
      <c r="N177" s="957" t="s">
        <v>131</v>
      </c>
      <c r="O177" s="957"/>
      <c r="P177" s="957"/>
      <c r="Q177" s="957"/>
      <c r="R177" s="957"/>
      <c r="S177" s="957"/>
      <c r="T177" s="959" t="str">
        <f>IF('Summary Page'!$G$19="","",'Summary Page'!$G$19)</f>
        <v>05-Nov-2012</v>
      </c>
      <c r="U177" s="959"/>
      <c r="V177" s="959"/>
      <c r="W177" s="959"/>
      <c r="X177" s="959"/>
      <c r="Y177" s="959"/>
    </row>
    <row r="178" spans="1:25" s="53" customFormat="1" ht="15">
      <c r="B178" s="954"/>
      <c r="C178" s="954"/>
      <c r="D178" s="954"/>
      <c r="E178" s="954"/>
      <c r="F178" s="954"/>
      <c r="G178" s="954"/>
      <c r="H178" s="955"/>
      <c r="I178" s="955"/>
      <c r="J178" s="955"/>
      <c r="K178" s="955"/>
      <c r="L178" s="955"/>
      <c r="M178" s="955"/>
      <c r="N178" s="957"/>
      <c r="O178" s="957"/>
      <c r="P178" s="957"/>
      <c r="Q178" s="957"/>
      <c r="R178" s="957"/>
      <c r="S178" s="957"/>
      <c r="T178" s="959"/>
      <c r="U178" s="959"/>
      <c r="V178" s="959"/>
      <c r="W178" s="959"/>
      <c r="X178" s="959"/>
      <c r="Y178" s="959"/>
    </row>
    <row r="179" spans="1:25" s="53" customFormat="1" ht="15">
      <c r="B179" s="954" t="s">
        <v>132</v>
      </c>
      <c r="C179" s="954"/>
      <c r="D179" s="954"/>
      <c r="E179" s="954"/>
      <c r="F179" s="954"/>
      <c r="G179" s="954"/>
      <c r="H179" s="959" t="str">
        <f>IF('Summary Page'!$M$11="","",'Summary Page'!$M$11)</f>
        <v>0A730</v>
      </c>
      <c r="I179" s="959"/>
      <c r="J179" s="959"/>
      <c r="K179" s="959"/>
      <c r="L179" s="959"/>
      <c r="M179" s="959"/>
      <c r="N179" s="960" t="s">
        <v>27</v>
      </c>
      <c r="O179" s="960"/>
      <c r="P179" s="960"/>
      <c r="Q179" s="960"/>
      <c r="R179" s="960"/>
      <c r="S179" s="960"/>
      <c r="T179" s="961" t="str">
        <f>IF('Summary Page'!$G$21="","",'Summary Page'!$G$21)</f>
        <v>20</v>
      </c>
      <c r="U179" s="961"/>
      <c r="V179" s="961"/>
      <c r="W179" s="961"/>
      <c r="X179" s="961"/>
      <c r="Y179" s="961"/>
    </row>
    <row r="180" spans="1:25" s="54" customFormat="1" ht="15" customHeight="1">
      <c r="B180" s="954"/>
      <c r="C180" s="954"/>
      <c r="D180" s="954"/>
      <c r="E180" s="954"/>
      <c r="F180" s="954"/>
      <c r="G180" s="954"/>
      <c r="H180" s="959"/>
      <c r="I180" s="959"/>
      <c r="J180" s="959"/>
      <c r="K180" s="959"/>
      <c r="L180" s="959"/>
      <c r="M180" s="959"/>
      <c r="N180" s="960"/>
      <c r="O180" s="960"/>
      <c r="P180" s="960"/>
      <c r="Q180" s="960"/>
      <c r="R180" s="960"/>
      <c r="S180" s="960"/>
      <c r="T180" s="961"/>
      <c r="U180" s="961"/>
      <c r="V180" s="961"/>
      <c r="W180" s="961"/>
      <c r="X180" s="961"/>
      <c r="Y180" s="961"/>
    </row>
    <row r="181" spans="1:25" s="54" customFormat="1" ht="15" customHeight="1">
      <c r="B181" s="960" t="s">
        <v>133</v>
      </c>
      <c r="C181" s="960"/>
      <c r="D181" s="960"/>
      <c r="E181" s="960"/>
      <c r="F181" s="960"/>
      <c r="G181" s="960"/>
      <c r="H181" s="964">
        <f>IF('Summary Page'!D247="","",'Summary Page'!D247)</f>
        <v>9.3000000000000007</v>
      </c>
      <c r="I181" s="964"/>
      <c r="J181" s="964"/>
      <c r="K181" s="964"/>
      <c r="L181" s="964"/>
      <c r="M181" s="964"/>
      <c r="N181" s="957" t="s">
        <v>134</v>
      </c>
      <c r="O181" s="957"/>
      <c r="P181" s="957"/>
      <c r="Q181" s="957"/>
      <c r="R181" s="957"/>
      <c r="S181" s="957"/>
      <c r="T181" s="955" t="str">
        <f>IF('Summary Page'!G249="","",'Summary Page'!G249)</f>
        <v/>
      </c>
      <c r="U181" s="955"/>
      <c r="V181" s="955"/>
      <c r="W181" s="955"/>
      <c r="X181" s="955"/>
      <c r="Y181" s="955"/>
    </row>
    <row r="182" spans="1:25" s="54" customFormat="1" ht="15" customHeight="1">
      <c r="B182" s="960"/>
      <c r="C182" s="960"/>
      <c r="D182" s="960"/>
      <c r="E182" s="960"/>
      <c r="F182" s="960"/>
      <c r="G182" s="960"/>
      <c r="H182" s="964"/>
      <c r="I182" s="964"/>
      <c r="J182" s="964"/>
      <c r="K182" s="964"/>
      <c r="L182" s="964"/>
      <c r="M182" s="964"/>
      <c r="N182" s="957"/>
      <c r="O182" s="957"/>
      <c r="P182" s="957"/>
      <c r="Q182" s="957"/>
      <c r="R182" s="957"/>
      <c r="S182" s="957"/>
      <c r="T182" s="955"/>
      <c r="U182" s="955"/>
      <c r="V182" s="955"/>
      <c r="W182" s="955"/>
      <c r="X182" s="955"/>
      <c r="Y182" s="955"/>
    </row>
    <row r="183" spans="1:25" s="54" customFormat="1" ht="15" customHeight="1">
      <c r="B183" s="960" t="s">
        <v>28</v>
      </c>
      <c r="C183" s="960"/>
      <c r="D183" s="960"/>
      <c r="E183" s="960"/>
      <c r="F183" s="960"/>
      <c r="G183" s="960"/>
      <c r="H183" s="955" t="str">
        <f>IF('Summary Page'!$D$25="","",'Summary Page'!$D$25)</f>
        <v>East</v>
      </c>
      <c r="I183" s="955"/>
      <c r="J183" s="955"/>
      <c r="K183" s="955"/>
      <c r="L183" s="955"/>
      <c r="M183" s="955"/>
      <c r="N183" s="957" t="s">
        <v>135</v>
      </c>
      <c r="O183" s="957"/>
      <c r="P183" s="957"/>
      <c r="Q183" s="957"/>
      <c r="R183" s="957"/>
      <c r="S183" s="957"/>
      <c r="T183" s="965" t="str">
        <f>IF('Summary Page'!$G$247="","",'Summary Page'!$G$247)</f>
        <v>01</v>
      </c>
      <c r="U183" s="965"/>
      <c r="V183" s="965"/>
      <c r="W183" s="965"/>
      <c r="X183" s="965"/>
      <c r="Y183" s="965"/>
    </row>
    <row r="184" spans="1:25" s="54" customFormat="1" ht="15" customHeight="1">
      <c r="B184" s="960"/>
      <c r="C184" s="960"/>
      <c r="D184" s="960"/>
      <c r="E184" s="960"/>
      <c r="F184" s="960"/>
      <c r="G184" s="960"/>
      <c r="H184" s="955"/>
      <c r="I184" s="955"/>
      <c r="J184" s="955"/>
      <c r="K184" s="955"/>
      <c r="L184" s="955"/>
      <c r="M184" s="955"/>
      <c r="N184" s="957"/>
      <c r="O184" s="957"/>
      <c r="P184" s="957"/>
      <c r="Q184" s="957"/>
      <c r="R184" s="957"/>
      <c r="S184" s="957"/>
      <c r="T184" s="965"/>
      <c r="U184" s="965"/>
      <c r="V184" s="965"/>
      <c r="W184" s="965"/>
      <c r="X184" s="965"/>
      <c r="Y184" s="965"/>
    </row>
    <row r="185" spans="1:25" s="54" customFormat="1" ht="15" customHeight="1">
      <c r="B185" s="954" t="s">
        <v>136</v>
      </c>
      <c r="C185" s="954"/>
      <c r="D185" s="954"/>
      <c r="E185" s="954"/>
      <c r="F185" s="954"/>
      <c r="G185" s="954"/>
      <c r="H185" s="955" t="str">
        <f>IF('Summary Page'!$B$21="","",'Summary Page'!$B$21)</f>
        <v>MEN</v>
      </c>
      <c r="I185" s="955"/>
      <c r="J185" s="955"/>
      <c r="K185" s="955"/>
      <c r="L185" s="955"/>
      <c r="M185" s="955"/>
      <c r="N185" s="962" t="s">
        <v>148</v>
      </c>
      <c r="O185" s="962"/>
      <c r="P185" s="962"/>
      <c r="Q185" s="962"/>
      <c r="R185" s="962"/>
      <c r="S185" s="962"/>
      <c r="T185" s="962"/>
      <c r="U185" s="962"/>
      <c r="V185" s="962"/>
      <c r="W185" s="962"/>
      <c r="X185" s="962"/>
      <c r="Y185" s="962"/>
    </row>
    <row r="186" spans="1:25" s="54" customFormat="1" ht="15" customHeight="1" thickBot="1">
      <c r="B186" s="966"/>
      <c r="C186" s="966"/>
      <c r="D186" s="966"/>
      <c r="E186" s="966"/>
      <c r="F186" s="966"/>
      <c r="G186" s="966"/>
      <c r="H186" s="967"/>
      <c r="I186" s="967"/>
      <c r="J186" s="967"/>
      <c r="K186" s="967"/>
      <c r="L186" s="967"/>
      <c r="M186" s="967"/>
      <c r="N186" s="963"/>
      <c r="O186" s="963"/>
      <c r="P186" s="963"/>
      <c r="Q186" s="963"/>
      <c r="R186" s="963"/>
      <c r="S186" s="963"/>
      <c r="T186" s="963"/>
      <c r="U186" s="963"/>
      <c r="V186" s="963"/>
      <c r="W186" s="963"/>
      <c r="X186" s="963"/>
      <c r="Y186" s="963"/>
    </row>
    <row r="187" spans="1:25" s="54" customFormat="1" ht="6" customHeight="1" thickTop="1" thickBot="1">
      <c r="B187" s="617"/>
      <c r="C187" s="617"/>
      <c r="D187" s="617"/>
      <c r="E187" s="617"/>
      <c r="F187" s="617"/>
      <c r="G187" s="617"/>
      <c r="H187" s="617"/>
      <c r="I187" s="617"/>
      <c r="J187" s="617"/>
      <c r="K187" s="617"/>
      <c r="L187" s="617"/>
      <c r="M187" s="617"/>
      <c r="N187" s="43"/>
      <c r="O187" s="43"/>
      <c r="P187" s="43"/>
      <c r="Q187" s="43"/>
      <c r="R187" s="43"/>
      <c r="S187" s="43"/>
      <c r="T187" s="44"/>
      <c r="U187" s="44"/>
      <c r="V187" s="44"/>
      <c r="W187" s="44"/>
      <c r="X187" s="44"/>
      <c r="Y187" s="44"/>
    </row>
    <row r="188" spans="1:25" s="54" customFormat="1" ht="15" customHeight="1" thickTop="1">
      <c r="A188" s="54">
        <v>18</v>
      </c>
      <c r="B188" s="954" t="s">
        <v>130</v>
      </c>
      <c r="C188" s="954"/>
      <c r="D188" s="954"/>
      <c r="E188" s="954"/>
      <c r="F188" s="954"/>
      <c r="G188" s="954"/>
      <c r="H188" s="955" t="str">
        <f>IF('Summary Page'!B255="","",'Summary Page'!B255)</f>
        <v>0A730 - 18</v>
      </c>
      <c r="I188" s="955"/>
      <c r="J188" s="955"/>
      <c r="K188" s="955"/>
      <c r="L188" s="955"/>
      <c r="M188" s="955"/>
      <c r="N188" s="957" t="s">
        <v>131</v>
      </c>
      <c r="O188" s="957"/>
      <c r="P188" s="957"/>
      <c r="Q188" s="957"/>
      <c r="R188" s="957"/>
      <c r="S188" s="957"/>
      <c r="T188" s="959" t="str">
        <f>'Summary Page'!$G$33</f>
        <v>05-Nov-2012</v>
      </c>
      <c r="U188" s="959"/>
      <c r="V188" s="959"/>
      <c r="W188" s="959"/>
      <c r="X188" s="959"/>
      <c r="Y188" s="959"/>
    </row>
    <row r="189" spans="1:25" s="54" customFormat="1" ht="15" customHeight="1">
      <c r="B189" s="954"/>
      <c r="C189" s="954"/>
      <c r="D189" s="954"/>
      <c r="E189" s="954"/>
      <c r="F189" s="954"/>
      <c r="G189" s="954"/>
      <c r="H189" s="955"/>
      <c r="I189" s="955"/>
      <c r="J189" s="955"/>
      <c r="K189" s="955"/>
      <c r="L189" s="955"/>
      <c r="M189" s="955"/>
      <c r="N189" s="957"/>
      <c r="O189" s="957"/>
      <c r="P189" s="957"/>
      <c r="Q189" s="957"/>
      <c r="R189" s="957"/>
      <c r="S189" s="957"/>
      <c r="T189" s="959"/>
      <c r="U189" s="959"/>
      <c r="V189" s="959"/>
      <c r="W189" s="959"/>
      <c r="X189" s="959"/>
      <c r="Y189" s="959"/>
    </row>
    <row r="190" spans="1:25" s="54" customFormat="1" ht="15" customHeight="1">
      <c r="B190" s="954" t="s">
        <v>132</v>
      </c>
      <c r="C190" s="954"/>
      <c r="D190" s="954"/>
      <c r="E190" s="954"/>
      <c r="F190" s="954"/>
      <c r="G190" s="954"/>
      <c r="H190" s="959" t="str">
        <f>IF('Summary Page'!$M$11="","",'Summary Page'!$M$11)</f>
        <v>0A730</v>
      </c>
      <c r="I190" s="959"/>
      <c r="J190" s="959"/>
      <c r="K190" s="959"/>
      <c r="L190" s="959"/>
      <c r="M190" s="959"/>
      <c r="N190" s="960" t="s">
        <v>27</v>
      </c>
      <c r="O190" s="960"/>
      <c r="P190" s="960"/>
      <c r="Q190" s="960"/>
      <c r="R190" s="960"/>
      <c r="S190" s="960"/>
      <c r="T190" s="961" t="str">
        <f>IF('Summary Page'!$G$21="","",'Summary Page'!$G$21)</f>
        <v>20</v>
      </c>
      <c r="U190" s="961"/>
      <c r="V190" s="961"/>
      <c r="W190" s="961"/>
      <c r="X190" s="961"/>
      <c r="Y190" s="961"/>
    </row>
    <row r="191" spans="1:25" s="54" customFormat="1" ht="15" customHeight="1">
      <c r="B191" s="954"/>
      <c r="C191" s="954"/>
      <c r="D191" s="954"/>
      <c r="E191" s="954"/>
      <c r="F191" s="954"/>
      <c r="G191" s="954"/>
      <c r="H191" s="959"/>
      <c r="I191" s="959"/>
      <c r="J191" s="959"/>
      <c r="K191" s="959"/>
      <c r="L191" s="959"/>
      <c r="M191" s="959"/>
      <c r="N191" s="960"/>
      <c r="O191" s="960"/>
      <c r="P191" s="960"/>
      <c r="Q191" s="960"/>
      <c r="R191" s="960"/>
      <c r="S191" s="960"/>
      <c r="T191" s="961"/>
      <c r="U191" s="961"/>
      <c r="V191" s="961"/>
      <c r="W191" s="961"/>
      <c r="X191" s="961"/>
      <c r="Y191" s="961"/>
    </row>
    <row r="192" spans="1:25" s="53" customFormat="1" ht="15" customHeight="1">
      <c r="B192" s="960" t="s">
        <v>133</v>
      </c>
      <c r="C192" s="960"/>
      <c r="D192" s="960"/>
      <c r="E192" s="960"/>
      <c r="F192" s="960"/>
      <c r="G192" s="960"/>
      <c r="H192" s="964">
        <f>IF('Summary Page'!D261="","",'Summary Page'!D261)</f>
        <v>8.8000000000000007</v>
      </c>
      <c r="I192" s="964"/>
      <c r="J192" s="964"/>
      <c r="K192" s="964"/>
      <c r="L192" s="964"/>
      <c r="M192" s="964"/>
      <c r="N192" s="957" t="s">
        <v>134</v>
      </c>
      <c r="O192" s="957"/>
      <c r="P192" s="957"/>
      <c r="Q192" s="957"/>
      <c r="R192" s="957"/>
      <c r="S192" s="957"/>
      <c r="T192" s="955" t="str">
        <f>IF('Summary Page'!G263="","",'Summary Page'!G263)</f>
        <v/>
      </c>
      <c r="U192" s="955"/>
      <c r="V192" s="955"/>
      <c r="W192" s="955"/>
      <c r="X192" s="955"/>
      <c r="Y192" s="955"/>
    </row>
    <row r="193" spans="1:25" s="53" customFormat="1" ht="15" customHeight="1">
      <c r="B193" s="960"/>
      <c r="C193" s="960"/>
      <c r="D193" s="960"/>
      <c r="E193" s="960"/>
      <c r="F193" s="960"/>
      <c r="G193" s="960"/>
      <c r="H193" s="964"/>
      <c r="I193" s="964"/>
      <c r="J193" s="964"/>
      <c r="K193" s="964"/>
      <c r="L193" s="964"/>
      <c r="M193" s="964"/>
      <c r="N193" s="957"/>
      <c r="O193" s="957"/>
      <c r="P193" s="957"/>
      <c r="Q193" s="957"/>
      <c r="R193" s="957"/>
      <c r="S193" s="957"/>
      <c r="T193" s="955"/>
      <c r="U193" s="955"/>
      <c r="V193" s="955"/>
      <c r="W193" s="955"/>
      <c r="X193" s="955"/>
      <c r="Y193" s="955"/>
    </row>
    <row r="194" spans="1:25" s="53" customFormat="1" ht="15" customHeight="1">
      <c r="B194" s="960" t="s">
        <v>28</v>
      </c>
      <c r="C194" s="960"/>
      <c r="D194" s="960"/>
      <c r="E194" s="960"/>
      <c r="F194" s="960"/>
      <c r="G194" s="960"/>
      <c r="H194" s="955" t="str">
        <f>IF('Summary Page'!$D$25="","",'Summary Page'!$D$25)</f>
        <v>East</v>
      </c>
      <c r="I194" s="955"/>
      <c r="J194" s="955"/>
      <c r="K194" s="955"/>
      <c r="L194" s="955"/>
      <c r="M194" s="955"/>
      <c r="N194" s="957" t="s">
        <v>135</v>
      </c>
      <c r="O194" s="957"/>
      <c r="P194" s="957"/>
      <c r="Q194" s="957"/>
      <c r="R194" s="957"/>
      <c r="S194" s="957"/>
      <c r="T194" s="965" t="str">
        <f>IF('Summary Page'!$G$261="","",'Summary Page'!$G$261)</f>
        <v>01</v>
      </c>
      <c r="U194" s="965"/>
      <c r="V194" s="965"/>
      <c r="W194" s="965"/>
      <c r="X194" s="965"/>
      <c r="Y194" s="965"/>
    </row>
    <row r="195" spans="1:25" s="53" customFormat="1" ht="15" customHeight="1">
      <c r="B195" s="960"/>
      <c r="C195" s="960"/>
      <c r="D195" s="960"/>
      <c r="E195" s="960"/>
      <c r="F195" s="960"/>
      <c r="G195" s="960"/>
      <c r="H195" s="955"/>
      <c r="I195" s="955"/>
      <c r="J195" s="955"/>
      <c r="K195" s="955"/>
      <c r="L195" s="955"/>
      <c r="M195" s="955"/>
      <c r="N195" s="957"/>
      <c r="O195" s="957"/>
      <c r="P195" s="957"/>
      <c r="Q195" s="957"/>
      <c r="R195" s="957"/>
      <c r="S195" s="957"/>
      <c r="T195" s="965"/>
      <c r="U195" s="965"/>
      <c r="V195" s="965"/>
      <c r="W195" s="965"/>
      <c r="X195" s="965"/>
      <c r="Y195" s="965"/>
    </row>
    <row r="196" spans="1:25" s="53" customFormat="1" ht="15" customHeight="1">
      <c r="B196" s="954" t="s">
        <v>136</v>
      </c>
      <c r="C196" s="954"/>
      <c r="D196" s="954"/>
      <c r="E196" s="954"/>
      <c r="F196" s="954"/>
      <c r="G196" s="954"/>
      <c r="H196" s="955" t="str">
        <f>IF('Summary Page'!$B$21="","",'Summary Page'!$B$21)</f>
        <v>MEN</v>
      </c>
      <c r="I196" s="955"/>
      <c r="J196" s="955"/>
      <c r="K196" s="955"/>
      <c r="L196" s="955"/>
      <c r="M196" s="955"/>
      <c r="N196" s="962" t="s">
        <v>148</v>
      </c>
      <c r="O196" s="962"/>
      <c r="P196" s="962"/>
      <c r="Q196" s="962"/>
      <c r="R196" s="962"/>
      <c r="S196" s="962"/>
      <c r="T196" s="962"/>
      <c r="U196" s="962"/>
      <c r="V196" s="962"/>
      <c r="W196" s="962"/>
      <c r="X196" s="962"/>
      <c r="Y196" s="962"/>
    </row>
    <row r="197" spans="1:25" s="53" customFormat="1" ht="15.75" customHeight="1" thickBot="1">
      <c r="B197" s="966"/>
      <c r="C197" s="966"/>
      <c r="D197" s="966"/>
      <c r="E197" s="966"/>
      <c r="F197" s="966"/>
      <c r="G197" s="966"/>
      <c r="H197" s="967"/>
      <c r="I197" s="967"/>
      <c r="J197" s="967"/>
      <c r="K197" s="967"/>
      <c r="L197" s="967"/>
      <c r="M197" s="967"/>
      <c r="N197" s="963"/>
      <c r="O197" s="963"/>
      <c r="P197" s="963"/>
      <c r="Q197" s="963"/>
      <c r="R197" s="963"/>
      <c r="S197" s="963"/>
      <c r="T197" s="963"/>
      <c r="U197" s="963"/>
      <c r="V197" s="963"/>
      <c r="W197" s="963"/>
      <c r="X197" s="963"/>
      <c r="Y197" s="963"/>
    </row>
    <row r="198" spans="1:25" ht="6.75" customHeight="1" thickTop="1" thickBot="1">
      <c r="B198" s="617"/>
      <c r="C198" s="617"/>
      <c r="D198" s="617"/>
      <c r="E198" s="617"/>
      <c r="F198" s="617"/>
      <c r="G198" s="617"/>
      <c r="H198" s="617"/>
      <c r="I198" s="617"/>
      <c r="J198" s="617"/>
      <c r="K198" s="617"/>
      <c r="L198" s="617"/>
      <c r="M198" s="617"/>
      <c r="N198" s="43"/>
      <c r="O198" s="43"/>
      <c r="P198" s="43"/>
      <c r="Q198" s="43"/>
      <c r="R198" s="43"/>
      <c r="S198" s="43"/>
      <c r="T198" s="44"/>
      <c r="U198" s="44"/>
      <c r="V198" s="44"/>
      <c r="W198" s="44"/>
      <c r="X198" s="44"/>
      <c r="Y198" s="44"/>
    </row>
    <row r="199" spans="1:25" s="53" customFormat="1" ht="15.75" thickTop="1">
      <c r="A199" s="53">
        <v>19</v>
      </c>
      <c r="B199" s="954" t="s">
        <v>130</v>
      </c>
      <c r="C199" s="954"/>
      <c r="D199" s="954"/>
      <c r="E199" s="954"/>
      <c r="F199" s="954"/>
      <c r="G199" s="954"/>
      <c r="H199" s="955" t="str">
        <f>IF('Summary Page'!B269="","",'Summary Page'!B269)</f>
        <v>0A730 - 19</v>
      </c>
      <c r="I199" s="955"/>
      <c r="J199" s="955"/>
      <c r="K199" s="955"/>
      <c r="L199" s="955"/>
      <c r="M199" s="955"/>
      <c r="N199" s="957" t="s">
        <v>131</v>
      </c>
      <c r="O199" s="957"/>
      <c r="P199" s="957"/>
      <c r="Q199" s="957"/>
      <c r="R199" s="957"/>
      <c r="S199" s="957"/>
      <c r="T199" s="959" t="str">
        <f>IF('Summary Page'!$G$19="","",'Summary Page'!$G$19)</f>
        <v>05-Nov-2012</v>
      </c>
      <c r="U199" s="959"/>
      <c r="V199" s="959"/>
      <c r="W199" s="959"/>
      <c r="X199" s="959"/>
      <c r="Y199" s="959"/>
    </row>
    <row r="200" spans="1:25" s="53" customFormat="1" ht="15">
      <c r="B200" s="954"/>
      <c r="C200" s="954"/>
      <c r="D200" s="954"/>
      <c r="E200" s="954"/>
      <c r="F200" s="954"/>
      <c r="G200" s="954"/>
      <c r="H200" s="955"/>
      <c r="I200" s="955"/>
      <c r="J200" s="955"/>
      <c r="K200" s="955"/>
      <c r="L200" s="955"/>
      <c r="M200" s="955"/>
      <c r="N200" s="957"/>
      <c r="O200" s="957"/>
      <c r="P200" s="957"/>
      <c r="Q200" s="957"/>
      <c r="R200" s="957"/>
      <c r="S200" s="957"/>
      <c r="T200" s="959"/>
      <c r="U200" s="959"/>
      <c r="V200" s="959"/>
      <c r="W200" s="959"/>
      <c r="X200" s="959"/>
      <c r="Y200" s="959"/>
    </row>
    <row r="201" spans="1:25" s="53" customFormat="1" ht="15">
      <c r="B201" s="954" t="s">
        <v>132</v>
      </c>
      <c r="C201" s="954"/>
      <c r="D201" s="954"/>
      <c r="E201" s="954"/>
      <c r="F201" s="954"/>
      <c r="G201" s="954"/>
      <c r="H201" s="959" t="str">
        <f>IF('Summary Page'!$M$11="","",'Summary Page'!$M$11)</f>
        <v>0A730</v>
      </c>
      <c r="I201" s="959"/>
      <c r="J201" s="959"/>
      <c r="K201" s="959"/>
      <c r="L201" s="959"/>
      <c r="M201" s="959"/>
      <c r="N201" s="960" t="s">
        <v>27</v>
      </c>
      <c r="O201" s="960"/>
      <c r="P201" s="960"/>
      <c r="Q201" s="960"/>
      <c r="R201" s="960"/>
      <c r="S201" s="960"/>
      <c r="T201" s="961" t="str">
        <f>IF('Summary Page'!$G$21="","",'Summary Page'!$G$21)</f>
        <v>20</v>
      </c>
      <c r="U201" s="961"/>
      <c r="V201" s="961"/>
      <c r="W201" s="961"/>
      <c r="X201" s="961"/>
      <c r="Y201" s="961"/>
    </row>
    <row r="202" spans="1:25" s="54" customFormat="1" ht="15" customHeight="1">
      <c r="B202" s="954"/>
      <c r="C202" s="954"/>
      <c r="D202" s="954"/>
      <c r="E202" s="954"/>
      <c r="F202" s="954"/>
      <c r="G202" s="954"/>
      <c r="H202" s="959"/>
      <c r="I202" s="959"/>
      <c r="J202" s="959"/>
      <c r="K202" s="959"/>
      <c r="L202" s="959"/>
      <c r="M202" s="959"/>
      <c r="N202" s="960"/>
      <c r="O202" s="960"/>
      <c r="P202" s="960"/>
      <c r="Q202" s="960"/>
      <c r="R202" s="960"/>
      <c r="S202" s="960"/>
      <c r="T202" s="961"/>
      <c r="U202" s="961"/>
      <c r="V202" s="961"/>
      <c r="W202" s="961"/>
      <c r="X202" s="961"/>
      <c r="Y202" s="961"/>
    </row>
    <row r="203" spans="1:25" s="54" customFormat="1" ht="15" customHeight="1">
      <c r="B203" s="960" t="s">
        <v>133</v>
      </c>
      <c r="C203" s="960"/>
      <c r="D203" s="960"/>
      <c r="E203" s="960"/>
      <c r="F203" s="960"/>
      <c r="G203" s="960"/>
      <c r="H203" s="964">
        <f>IF('Summary Page'!D275="","",'Summary Page'!D275)</f>
        <v>8.3000000000000007</v>
      </c>
      <c r="I203" s="964"/>
      <c r="J203" s="964"/>
      <c r="K203" s="964"/>
      <c r="L203" s="964"/>
      <c r="M203" s="964"/>
      <c r="N203" s="957" t="s">
        <v>134</v>
      </c>
      <c r="O203" s="957"/>
      <c r="P203" s="957"/>
      <c r="Q203" s="957"/>
      <c r="R203" s="957"/>
      <c r="S203" s="957"/>
      <c r="T203" s="955" t="str">
        <f>IF('Summary Page'!G277="","",'Summary Page'!G277)</f>
        <v/>
      </c>
      <c r="U203" s="955"/>
      <c r="V203" s="955"/>
      <c r="W203" s="955"/>
      <c r="X203" s="955"/>
      <c r="Y203" s="955"/>
    </row>
    <row r="204" spans="1:25" s="54" customFormat="1" ht="15" customHeight="1">
      <c r="B204" s="960"/>
      <c r="C204" s="960"/>
      <c r="D204" s="960"/>
      <c r="E204" s="960"/>
      <c r="F204" s="960"/>
      <c r="G204" s="960"/>
      <c r="H204" s="964"/>
      <c r="I204" s="964"/>
      <c r="J204" s="964"/>
      <c r="K204" s="964"/>
      <c r="L204" s="964"/>
      <c r="M204" s="964"/>
      <c r="N204" s="957"/>
      <c r="O204" s="957"/>
      <c r="P204" s="957"/>
      <c r="Q204" s="957"/>
      <c r="R204" s="957"/>
      <c r="S204" s="957"/>
      <c r="T204" s="955"/>
      <c r="U204" s="955"/>
      <c r="V204" s="955"/>
      <c r="W204" s="955"/>
      <c r="X204" s="955"/>
      <c r="Y204" s="955"/>
    </row>
    <row r="205" spans="1:25" s="54" customFormat="1" ht="15" customHeight="1">
      <c r="B205" s="960" t="s">
        <v>28</v>
      </c>
      <c r="C205" s="960"/>
      <c r="D205" s="960"/>
      <c r="E205" s="960"/>
      <c r="F205" s="960"/>
      <c r="G205" s="960"/>
      <c r="H205" s="955" t="str">
        <f>IF('Summary Page'!$D$25="","",'Summary Page'!$D$25)</f>
        <v>East</v>
      </c>
      <c r="I205" s="955"/>
      <c r="J205" s="955"/>
      <c r="K205" s="955"/>
      <c r="L205" s="955"/>
      <c r="M205" s="955"/>
      <c r="N205" s="957" t="s">
        <v>135</v>
      </c>
      <c r="O205" s="957"/>
      <c r="P205" s="957"/>
      <c r="Q205" s="957"/>
      <c r="R205" s="957"/>
      <c r="S205" s="957"/>
      <c r="T205" s="965" t="str">
        <f>IF('Summary Page'!$G$275="","",'Summary Page'!$G$275)</f>
        <v>01</v>
      </c>
      <c r="U205" s="965"/>
      <c r="V205" s="965"/>
      <c r="W205" s="965"/>
      <c r="X205" s="965"/>
      <c r="Y205" s="965"/>
    </row>
    <row r="206" spans="1:25" s="54" customFormat="1" ht="15" customHeight="1">
      <c r="B206" s="960"/>
      <c r="C206" s="960"/>
      <c r="D206" s="960"/>
      <c r="E206" s="960"/>
      <c r="F206" s="960"/>
      <c r="G206" s="960"/>
      <c r="H206" s="955"/>
      <c r="I206" s="955"/>
      <c r="J206" s="955"/>
      <c r="K206" s="955"/>
      <c r="L206" s="955"/>
      <c r="M206" s="955"/>
      <c r="N206" s="957"/>
      <c r="O206" s="957"/>
      <c r="P206" s="957"/>
      <c r="Q206" s="957"/>
      <c r="R206" s="957"/>
      <c r="S206" s="957"/>
      <c r="T206" s="965"/>
      <c r="U206" s="965"/>
      <c r="V206" s="965"/>
      <c r="W206" s="965"/>
      <c r="X206" s="965"/>
      <c r="Y206" s="965"/>
    </row>
    <row r="207" spans="1:25" s="54" customFormat="1" ht="15" customHeight="1">
      <c r="B207" s="954" t="s">
        <v>136</v>
      </c>
      <c r="C207" s="954"/>
      <c r="D207" s="954"/>
      <c r="E207" s="954"/>
      <c r="F207" s="954"/>
      <c r="G207" s="954"/>
      <c r="H207" s="955" t="str">
        <f>IF('Summary Page'!$B$21="","",'Summary Page'!$B$21)</f>
        <v>MEN</v>
      </c>
      <c r="I207" s="955"/>
      <c r="J207" s="955"/>
      <c r="K207" s="955"/>
      <c r="L207" s="955"/>
      <c r="M207" s="955"/>
      <c r="N207" s="962" t="s">
        <v>148</v>
      </c>
      <c r="O207" s="962"/>
      <c r="P207" s="962"/>
      <c r="Q207" s="962"/>
      <c r="R207" s="962"/>
      <c r="S207" s="962"/>
      <c r="T207" s="962"/>
      <c r="U207" s="962"/>
      <c r="V207" s="962"/>
      <c r="W207" s="962"/>
      <c r="X207" s="962"/>
      <c r="Y207" s="962"/>
    </row>
    <row r="208" spans="1:25" s="54" customFormat="1" ht="15" customHeight="1" thickBot="1">
      <c r="B208" s="966"/>
      <c r="C208" s="966"/>
      <c r="D208" s="966"/>
      <c r="E208" s="966"/>
      <c r="F208" s="966"/>
      <c r="G208" s="966"/>
      <c r="H208" s="967"/>
      <c r="I208" s="967"/>
      <c r="J208" s="967"/>
      <c r="K208" s="967"/>
      <c r="L208" s="967"/>
      <c r="M208" s="967"/>
      <c r="N208" s="963"/>
      <c r="O208" s="963"/>
      <c r="P208" s="963"/>
      <c r="Q208" s="963"/>
      <c r="R208" s="963"/>
      <c r="S208" s="963"/>
      <c r="T208" s="963"/>
      <c r="U208" s="963"/>
      <c r="V208" s="963"/>
      <c r="W208" s="963"/>
      <c r="X208" s="963"/>
      <c r="Y208" s="963"/>
    </row>
    <row r="209" spans="1:25" s="54" customFormat="1" ht="6" customHeight="1" thickTop="1" thickBot="1">
      <c r="B209" s="617"/>
      <c r="C209" s="617"/>
      <c r="D209" s="617"/>
      <c r="E209" s="617"/>
      <c r="F209" s="617"/>
      <c r="G209" s="617"/>
      <c r="H209" s="617"/>
      <c r="I209" s="617"/>
      <c r="J209" s="617"/>
      <c r="K209" s="617"/>
      <c r="L209" s="617"/>
      <c r="M209" s="617"/>
      <c r="N209" s="43"/>
      <c r="O209" s="43"/>
      <c r="P209" s="43"/>
      <c r="Q209" s="43"/>
      <c r="R209" s="43"/>
      <c r="S209" s="43"/>
      <c r="T209" s="44"/>
      <c r="U209" s="44"/>
      <c r="V209" s="44"/>
      <c r="W209" s="44"/>
      <c r="X209" s="44"/>
      <c r="Y209" s="44"/>
    </row>
    <row r="210" spans="1:25" s="54" customFormat="1" ht="15" customHeight="1" thickTop="1">
      <c r="A210" s="54">
        <v>20</v>
      </c>
      <c r="B210" s="954" t="s">
        <v>130</v>
      </c>
      <c r="C210" s="954"/>
      <c r="D210" s="954"/>
      <c r="E210" s="954"/>
      <c r="F210" s="954"/>
      <c r="G210" s="954"/>
      <c r="H210" s="955" t="str">
        <f>IF('Summary Page'!B283="","",'Summary Page'!B283)</f>
        <v>0A730 - 20</v>
      </c>
      <c r="I210" s="955"/>
      <c r="J210" s="955"/>
      <c r="K210" s="955"/>
      <c r="L210" s="955"/>
      <c r="M210" s="955"/>
      <c r="N210" s="957" t="s">
        <v>131</v>
      </c>
      <c r="O210" s="957"/>
      <c r="P210" s="957"/>
      <c r="Q210" s="957"/>
      <c r="R210" s="957"/>
      <c r="S210" s="957"/>
      <c r="T210" s="959" t="str">
        <f>'Summary Page'!$G$33</f>
        <v>05-Nov-2012</v>
      </c>
      <c r="U210" s="959"/>
      <c r="V210" s="959"/>
      <c r="W210" s="959"/>
      <c r="X210" s="959"/>
      <c r="Y210" s="959"/>
    </row>
    <row r="211" spans="1:25" s="54" customFormat="1" ht="15" customHeight="1">
      <c r="B211" s="954"/>
      <c r="C211" s="954"/>
      <c r="D211" s="954"/>
      <c r="E211" s="954"/>
      <c r="F211" s="954"/>
      <c r="G211" s="954"/>
      <c r="H211" s="955"/>
      <c r="I211" s="955"/>
      <c r="J211" s="955"/>
      <c r="K211" s="955"/>
      <c r="L211" s="955"/>
      <c r="M211" s="955"/>
      <c r="N211" s="957"/>
      <c r="O211" s="957"/>
      <c r="P211" s="957"/>
      <c r="Q211" s="957"/>
      <c r="R211" s="957"/>
      <c r="S211" s="957"/>
      <c r="T211" s="959"/>
      <c r="U211" s="959"/>
      <c r="V211" s="959"/>
      <c r="W211" s="959"/>
      <c r="X211" s="959"/>
      <c r="Y211" s="959"/>
    </row>
    <row r="212" spans="1:25" s="54" customFormat="1" ht="15" customHeight="1">
      <c r="B212" s="954" t="s">
        <v>132</v>
      </c>
      <c r="C212" s="954"/>
      <c r="D212" s="954"/>
      <c r="E212" s="954"/>
      <c r="F212" s="954"/>
      <c r="G212" s="954"/>
      <c r="H212" s="959" t="str">
        <f>IF('Summary Page'!$M$11="","",'Summary Page'!$M$11)</f>
        <v>0A730</v>
      </c>
      <c r="I212" s="959"/>
      <c r="J212" s="959"/>
      <c r="K212" s="959"/>
      <c r="L212" s="959"/>
      <c r="M212" s="959"/>
      <c r="N212" s="960" t="s">
        <v>27</v>
      </c>
      <c r="O212" s="960"/>
      <c r="P212" s="960"/>
      <c r="Q212" s="960"/>
      <c r="R212" s="960"/>
      <c r="S212" s="960"/>
      <c r="T212" s="961" t="str">
        <f>IF('Summary Page'!$G$21="","",'Summary Page'!$G$21)</f>
        <v>20</v>
      </c>
      <c r="U212" s="961"/>
      <c r="V212" s="961"/>
      <c r="W212" s="961"/>
      <c r="X212" s="961"/>
      <c r="Y212" s="961"/>
    </row>
    <row r="213" spans="1:25" s="54" customFormat="1" ht="15" customHeight="1">
      <c r="B213" s="954"/>
      <c r="C213" s="954"/>
      <c r="D213" s="954"/>
      <c r="E213" s="954"/>
      <c r="F213" s="954"/>
      <c r="G213" s="954"/>
      <c r="H213" s="959"/>
      <c r="I213" s="959"/>
      <c r="J213" s="959"/>
      <c r="K213" s="959"/>
      <c r="L213" s="959"/>
      <c r="M213" s="959"/>
      <c r="N213" s="960"/>
      <c r="O213" s="960"/>
      <c r="P213" s="960"/>
      <c r="Q213" s="960"/>
      <c r="R213" s="960"/>
      <c r="S213" s="960"/>
      <c r="T213" s="961"/>
      <c r="U213" s="961"/>
      <c r="V213" s="961"/>
      <c r="W213" s="961"/>
      <c r="X213" s="961"/>
      <c r="Y213" s="961"/>
    </row>
    <row r="214" spans="1:25" s="53" customFormat="1" ht="15" customHeight="1">
      <c r="B214" s="960" t="s">
        <v>133</v>
      </c>
      <c r="C214" s="960"/>
      <c r="D214" s="960"/>
      <c r="E214" s="960"/>
      <c r="F214" s="960"/>
      <c r="G214" s="960"/>
      <c r="H214" s="964">
        <f>IF('Summary Page'!D289="","",'Summary Page'!D289)</f>
        <v>7.8</v>
      </c>
      <c r="I214" s="964"/>
      <c r="J214" s="964"/>
      <c r="K214" s="964"/>
      <c r="L214" s="964"/>
      <c r="M214" s="964"/>
      <c r="N214" s="957" t="s">
        <v>134</v>
      </c>
      <c r="O214" s="957"/>
      <c r="P214" s="957"/>
      <c r="Q214" s="957"/>
      <c r="R214" s="957"/>
      <c r="S214" s="957"/>
      <c r="T214" s="955" t="str">
        <f>IF('Summary Page'!G291="","",'Summary Page'!G291)</f>
        <v/>
      </c>
      <c r="U214" s="955"/>
      <c r="V214" s="955"/>
      <c r="W214" s="955"/>
      <c r="X214" s="955"/>
      <c r="Y214" s="955"/>
    </row>
    <row r="215" spans="1:25" s="53" customFormat="1" ht="15" customHeight="1">
      <c r="B215" s="960"/>
      <c r="C215" s="960"/>
      <c r="D215" s="960"/>
      <c r="E215" s="960"/>
      <c r="F215" s="960"/>
      <c r="G215" s="960"/>
      <c r="H215" s="964"/>
      <c r="I215" s="964"/>
      <c r="J215" s="964"/>
      <c r="K215" s="964"/>
      <c r="L215" s="964"/>
      <c r="M215" s="964"/>
      <c r="N215" s="957"/>
      <c r="O215" s="957"/>
      <c r="P215" s="957"/>
      <c r="Q215" s="957"/>
      <c r="R215" s="957"/>
      <c r="S215" s="957"/>
      <c r="T215" s="955"/>
      <c r="U215" s="955"/>
      <c r="V215" s="955"/>
      <c r="W215" s="955"/>
      <c r="X215" s="955"/>
      <c r="Y215" s="955"/>
    </row>
    <row r="216" spans="1:25" s="53" customFormat="1" ht="15" customHeight="1">
      <c r="B216" s="960" t="s">
        <v>28</v>
      </c>
      <c r="C216" s="960"/>
      <c r="D216" s="960"/>
      <c r="E216" s="960"/>
      <c r="F216" s="960"/>
      <c r="G216" s="960"/>
      <c r="H216" s="955" t="str">
        <f>IF('Summary Page'!$D$25="","",'Summary Page'!$D$25)</f>
        <v>East</v>
      </c>
      <c r="I216" s="955"/>
      <c r="J216" s="955"/>
      <c r="K216" s="955"/>
      <c r="L216" s="955"/>
      <c r="M216" s="955"/>
      <c r="N216" s="957" t="s">
        <v>135</v>
      </c>
      <c r="O216" s="957"/>
      <c r="P216" s="957"/>
      <c r="Q216" s="957"/>
      <c r="R216" s="957"/>
      <c r="S216" s="957"/>
      <c r="T216" s="965" t="str">
        <f>IF('Summary Page'!$G$289="","",'Summary Page'!$G$289)</f>
        <v>01</v>
      </c>
      <c r="U216" s="965"/>
      <c r="V216" s="965"/>
      <c r="W216" s="965"/>
      <c r="X216" s="965"/>
      <c r="Y216" s="965"/>
    </row>
    <row r="217" spans="1:25" s="53" customFormat="1" ht="15" customHeight="1">
      <c r="B217" s="960"/>
      <c r="C217" s="960"/>
      <c r="D217" s="960"/>
      <c r="E217" s="960"/>
      <c r="F217" s="960"/>
      <c r="G217" s="960"/>
      <c r="H217" s="955"/>
      <c r="I217" s="955"/>
      <c r="J217" s="955"/>
      <c r="K217" s="955"/>
      <c r="L217" s="955"/>
      <c r="M217" s="955"/>
      <c r="N217" s="957"/>
      <c r="O217" s="957"/>
      <c r="P217" s="957"/>
      <c r="Q217" s="957"/>
      <c r="R217" s="957"/>
      <c r="S217" s="957"/>
      <c r="T217" s="965"/>
      <c r="U217" s="965"/>
      <c r="V217" s="965"/>
      <c r="W217" s="965"/>
      <c r="X217" s="965"/>
      <c r="Y217" s="965"/>
    </row>
    <row r="218" spans="1:25" s="53" customFormat="1" ht="15" customHeight="1">
      <c r="B218" s="954" t="s">
        <v>136</v>
      </c>
      <c r="C218" s="954"/>
      <c r="D218" s="954"/>
      <c r="E218" s="954"/>
      <c r="F218" s="954"/>
      <c r="G218" s="954"/>
      <c r="H218" s="955" t="str">
        <f>IF('Summary Page'!$B$21="","",'Summary Page'!$B$21)</f>
        <v>MEN</v>
      </c>
      <c r="I218" s="955"/>
      <c r="J218" s="955"/>
      <c r="K218" s="955"/>
      <c r="L218" s="955"/>
      <c r="M218" s="955"/>
      <c r="N218" s="962" t="s">
        <v>148</v>
      </c>
      <c r="O218" s="962"/>
      <c r="P218" s="962"/>
      <c r="Q218" s="962"/>
      <c r="R218" s="962"/>
      <c r="S218" s="962"/>
      <c r="T218" s="962"/>
      <c r="U218" s="962"/>
      <c r="V218" s="962"/>
      <c r="W218" s="962"/>
      <c r="X218" s="962"/>
      <c r="Y218" s="962"/>
    </row>
    <row r="219" spans="1:25" s="53" customFormat="1" ht="15.75" customHeight="1">
      <c r="B219" s="954"/>
      <c r="C219" s="954"/>
      <c r="D219" s="954"/>
      <c r="E219" s="954"/>
      <c r="F219" s="954"/>
      <c r="G219" s="954"/>
      <c r="H219" s="955"/>
      <c r="I219" s="955"/>
      <c r="J219" s="955"/>
      <c r="K219" s="955"/>
      <c r="L219" s="955"/>
      <c r="M219" s="955"/>
      <c r="N219" s="962"/>
      <c r="O219" s="962"/>
      <c r="P219" s="962"/>
      <c r="Q219" s="962"/>
      <c r="R219" s="962"/>
      <c r="S219" s="962"/>
      <c r="T219" s="962"/>
      <c r="U219" s="962"/>
      <c r="V219" s="962"/>
      <c r="W219" s="962"/>
      <c r="X219" s="962"/>
      <c r="Y219" s="962"/>
    </row>
    <row r="220" spans="1:25">
      <c r="B220" s="618"/>
      <c r="C220" s="618"/>
      <c r="D220" s="618"/>
      <c r="E220" s="618"/>
      <c r="F220" s="618"/>
      <c r="G220" s="618"/>
      <c r="H220" s="618"/>
      <c r="I220" s="618"/>
      <c r="J220" s="618"/>
      <c r="K220" s="618"/>
      <c r="L220" s="618"/>
      <c r="M220" s="618"/>
      <c r="N220" s="50"/>
      <c r="O220" s="50"/>
      <c r="P220" s="50"/>
      <c r="Q220" s="50"/>
      <c r="R220" s="50"/>
      <c r="S220" s="50"/>
      <c r="T220" s="50"/>
      <c r="U220" s="50"/>
      <c r="V220" s="50"/>
      <c r="W220" s="50"/>
      <c r="X220" s="50"/>
      <c r="Y220" s="50"/>
    </row>
    <row r="221" spans="1:25" s="51" customFormat="1">
      <c r="B221" s="619"/>
      <c r="C221" s="619"/>
      <c r="D221" s="619"/>
      <c r="E221" s="619"/>
      <c r="F221" s="619"/>
      <c r="G221" s="619"/>
      <c r="H221" s="619"/>
      <c r="I221" s="619"/>
      <c r="J221" s="619"/>
      <c r="K221" s="619"/>
      <c r="L221" s="619"/>
      <c r="M221" s="619"/>
      <c r="N221" s="52"/>
      <c r="O221" s="52"/>
      <c r="P221" s="52"/>
      <c r="Q221" s="52"/>
      <c r="R221" s="52"/>
      <c r="S221" s="52"/>
      <c r="T221" s="52"/>
      <c r="U221" s="52"/>
      <c r="V221" s="52"/>
      <c r="W221" s="52"/>
      <c r="X221" s="52"/>
      <c r="Y221" s="52"/>
    </row>
    <row r="222" spans="1:25" s="51" customFormat="1">
      <c r="B222" s="619"/>
      <c r="C222" s="619"/>
      <c r="D222" s="619"/>
      <c r="E222" s="619"/>
      <c r="F222" s="619"/>
      <c r="G222" s="619"/>
      <c r="H222" s="619"/>
      <c r="I222" s="619"/>
      <c r="J222" s="619"/>
      <c r="K222" s="619"/>
      <c r="L222" s="619"/>
      <c r="M222" s="619"/>
      <c r="N222" s="52"/>
      <c r="O222" s="52"/>
      <c r="P222" s="52"/>
      <c r="Q222" s="52"/>
      <c r="R222" s="52"/>
      <c r="S222" s="52"/>
      <c r="T222" s="52"/>
      <c r="U222" s="52"/>
      <c r="V222" s="52"/>
      <c r="W222" s="52"/>
      <c r="X222" s="52"/>
      <c r="Y222" s="52"/>
    </row>
    <row r="223" spans="1:25" s="51" customFormat="1">
      <c r="B223" s="619"/>
      <c r="C223" s="619"/>
      <c r="D223" s="619"/>
      <c r="E223" s="619"/>
      <c r="F223" s="619"/>
      <c r="G223" s="619"/>
      <c r="H223" s="619"/>
      <c r="I223" s="619"/>
      <c r="J223" s="619"/>
      <c r="K223" s="619"/>
      <c r="L223" s="619"/>
      <c r="M223" s="619"/>
      <c r="N223" s="52"/>
      <c r="O223" s="52"/>
      <c r="P223" s="52"/>
      <c r="Q223" s="52"/>
      <c r="R223" s="52"/>
      <c r="S223" s="52"/>
      <c r="T223" s="52"/>
      <c r="U223" s="52"/>
      <c r="V223" s="52"/>
      <c r="W223" s="52"/>
      <c r="X223" s="52"/>
      <c r="Y223" s="52"/>
    </row>
    <row r="224" spans="1:25" s="51" customFormat="1">
      <c r="B224" s="619"/>
      <c r="C224" s="619"/>
      <c r="D224" s="619"/>
      <c r="E224" s="619"/>
      <c r="F224" s="619"/>
      <c r="G224" s="619"/>
      <c r="H224" s="619"/>
      <c r="I224" s="619"/>
      <c r="J224" s="619"/>
      <c r="K224" s="619"/>
      <c r="L224" s="619"/>
      <c r="M224" s="619"/>
      <c r="N224" s="52"/>
      <c r="O224" s="52"/>
      <c r="P224" s="52"/>
      <c r="Q224" s="52"/>
      <c r="R224" s="52"/>
      <c r="S224" s="52"/>
      <c r="T224" s="52"/>
      <c r="U224" s="52"/>
      <c r="V224" s="52"/>
      <c r="W224" s="52"/>
      <c r="X224" s="52"/>
      <c r="Y224" s="52"/>
    </row>
    <row r="225" spans="2:25" s="51" customFormat="1">
      <c r="B225" s="619"/>
      <c r="C225" s="619"/>
      <c r="D225" s="619"/>
      <c r="E225" s="619"/>
      <c r="F225" s="619"/>
      <c r="G225" s="619"/>
      <c r="H225" s="619"/>
      <c r="I225" s="619"/>
      <c r="J225" s="619"/>
      <c r="K225" s="619"/>
      <c r="L225" s="619"/>
      <c r="M225" s="619"/>
      <c r="N225" s="52"/>
      <c r="O225" s="52"/>
      <c r="P225" s="52"/>
      <c r="Q225" s="52"/>
      <c r="R225" s="52"/>
      <c r="S225" s="52"/>
      <c r="T225" s="52"/>
      <c r="U225" s="52"/>
      <c r="V225" s="52"/>
      <c r="W225" s="52"/>
      <c r="X225" s="52"/>
      <c r="Y225" s="52"/>
    </row>
    <row r="226" spans="2:25" s="51" customFormat="1">
      <c r="B226" s="619"/>
      <c r="C226" s="619"/>
      <c r="D226" s="619"/>
      <c r="E226" s="619"/>
      <c r="F226" s="619"/>
      <c r="G226" s="619"/>
      <c r="H226" s="619"/>
      <c r="I226" s="619"/>
      <c r="J226" s="619"/>
      <c r="K226" s="619"/>
      <c r="L226" s="619"/>
      <c r="M226" s="619"/>
      <c r="N226" s="52"/>
      <c r="O226" s="52"/>
      <c r="P226" s="52"/>
      <c r="Q226" s="52"/>
      <c r="R226" s="52"/>
      <c r="S226" s="52"/>
      <c r="T226" s="52"/>
      <c r="U226" s="52"/>
      <c r="V226" s="52"/>
      <c r="W226" s="52"/>
      <c r="X226" s="52"/>
      <c r="Y226" s="52"/>
    </row>
    <row r="227" spans="2:25" s="51" customFormat="1">
      <c r="B227" s="619"/>
      <c r="C227" s="619"/>
      <c r="D227" s="619"/>
      <c r="E227" s="619"/>
      <c r="F227" s="619"/>
      <c r="G227" s="619"/>
      <c r="H227" s="619"/>
      <c r="I227" s="619"/>
      <c r="J227" s="619"/>
      <c r="K227" s="619"/>
      <c r="L227" s="619"/>
      <c r="M227" s="619"/>
      <c r="N227" s="52"/>
      <c r="O227" s="52"/>
      <c r="P227" s="52"/>
      <c r="Q227" s="52"/>
      <c r="R227" s="52"/>
      <c r="S227" s="52"/>
      <c r="T227" s="52"/>
      <c r="U227" s="52"/>
      <c r="V227" s="52"/>
      <c r="W227" s="52"/>
      <c r="X227" s="52"/>
      <c r="Y227" s="52"/>
    </row>
    <row r="228" spans="2:25" s="51" customFormat="1">
      <c r="B228" s="619"/>
      <c r="C228" s="619"/>
      <c r="D228" s="619"/>
      <c r="E228" s="619"/>
      <c r="F228" s="619"/>
      <c r="G228" s="619"/>
      <c r="H228" s="619"/>
      <c r="I228" s="619"/>
      <c r="J228" s="619"/>
      <c r="K228" s="619"/>
      <c r="L228" s="619"/>
      <c r="M228" s="619"/>
      <c r="N228" s="52"/>
      <c r="O228" s="52"/>
      <c r="P228" s="52"/>
      <c r="Q228" s="52"/>
      <c r="R228" s="52"/>
      <c r="S228" s="52"/>
      <c r="T228" s="52"/>
      <c r="U228" s="52"/>
      <c r="V228" s="52"/>
      <c r="W228" s="52"/>
      <c r="X228" s="52"/>
      <c r="Y228" s="52"/>
    </row>
    <row r="229" spans="2:25" s="51" customFormat="1">
      <c r="B229" s="619"/>
      <c r="C229" s="619"/>
      <c r="D229" s="619"/>
      <c r="E229" s="619"/>
      <c r="F229" s="619"/>
      <c r="G229" s="619"/>
      <c r="H229" s="619"/>
      <c r="I229" s="619"/>
      <c r="J229" s="619"/>
      <c r="K229" s="619"/>
      <c r="L229" s="619"/>
      <c r="M229" s="619"/>
      <c r="N229" s="52"/>
      <c r="O229" s="52"/>
      <c r="P229" s="52"/>
      <c r="Q229" s="52"/>
      <c r="R229" s="52"/>
      <c r="S229" s="52"/>
      <c r="T229" s="52"/>
      <c r="U229" s="52"/>
      <c r="V229" s="52"/>
      <c r="W229" s="52"/>
      <c r="X229" s="52"/>
      <c r="Y229" s="52"/>
    </row>
    <row r="230" spans="2:25" s="51" customFormat="1">
      <c r="B230" s="619"/>
      <c r="C230" s="619"/>
      <c r="D230" s="619"/>
      <c r="E230" s="619"/>
      <c r="F230" s="619"/>
      <c r="G230" s="619"/>
      <c r="H230" s="619"/>
      <c r="I230" s="619"/>
      <c r="J230" s="619"/>
      <c r="K230" s="619"/>
      <c r="L230" s="619"/>
      <c r="M230" s="619"/>
      <c r="N230" s="52"/>
      <c r="O230" s="52"/>
      <c r="P230" s="52"/>
      <c r="Q230" s="52"/>
      <c r="R230" s="52"/>
      <c r="S230" s="52"/>
      <c r="T230" s="52"/>
      <c r="U230" s="52"/>
      <c r="V230" s="52"/>
      <c r="W230" s="52"/>
      <c r="X230" s="52"/>
      <c r="Y230" s="52"/>
    </row>
    <row r="231" spans="2:25" s="51" customFormat="1">
      <c r="B231" s="619"/>
      <c r="C231" s="619"/>
      <c r="D231" s="619"/>
      <c r="E231" s="619"/>
      <c r="F231" s="619"/>
      <c r="G231" s="619"/>
      <c r="H231" s="619"/>
      <c r="I231" s="619"/>
      <c r="J231" s="619"/>
      <c r="K231" s="619"/>
      <c r="L231" s="619"/>
      <c r="M231" s="619"/>
      <c r="N231" s="52"/>
      <c r="O231" s="52"/>
      <c r="P231" s="52"/>
      <c r="Q231" s="52"/>
      <c r="R231" s="52"/>
      <c r="S231" s="52"/>
      <c r="T231" s="52"/>
      <c r="U231" s="52"/>
      <c r="V231" s="52"/>
      <c r="W231" s="52"/>
      <c r="X231" s="52"/>
      <c r="Y231" s="52"/>
    </row>
    <row r="232" spans="2:25" s="51" customFormat="1">
      <c r="B232" s="619"/>
      <c r="C232" s="619"/>
      <c r="D232" s="619"/>
      <c r="E232" s="619"/>
      <c r="F232" s="619"/>
      <c r="G232" s="619"/>
      <c r="H232" s="619"/>
      <c r="I232" s="619"/>
      <c r="J232" s="619"/>
      <c r="K232" s="619"/>
      <c r="L232" s="619"/>
      <c r="M232" s="619"/>
      <c r="N232" s="52"/>
      <c r="O232" s="52"/>
      <c r="P232" s="52"/>
      <c r="Q232" s="52"/>
      <c r="R232" s="52"/>
      <c r="S232" s="52"/>
      <c r="T232" s="52"/>
      <c r="U232" s="52"/>
      <c r="V232" s="52"/>
      <c r="W232" s="52"/>
      <c r="X232" s="52"/>
      <c r="Y232" s="52"/>
    </row>
    <row r="233" spans="2:25" s="51" customFormat="1">
      <c r="B233" s="619"/>
      <c r="C233" s="619"/>
      <c r="D233" s="619"/>
      <c r="E233" s="619"/>
      <c r="F233" s="619"/>
      <c r="G233" s="619"/>
      <c r="H233" s="619"/>
      <c r="I233" s="619"/>
      <c r="J233" s="619"/>
      <c r="K233" s="619"/>
      <c r="L233" s="619"/>
      <c r="M233" s="619"/>
      <c r="N233" s="52"/>
      <c r="O233" s="52"/>
      <c r="P233" s="52"/>
      <c r="Q233" s="52"/>
      <c r="R233" s="52"/>
      <c r="S233" s="52"/>
      <c r="T233" s="52"/>
      <c r="U233" s="52"/>
      <c r="V233" s="52"/>
      <c r="W233" s="52"/>
      <c r="X233" s="52"/>
      <c r="Y233" s="52"/>
    </row>
    <row r="234" spans="2:25" s="51" customFormat="1">
      <c r="B234" s="619"/>
      <c r="C234" s="619"/>
      <c r="D234" s="619"/>
      <c r="E234" s="619"/>
      <c r="F234" s="619"/>
      <c r="G234" s="619"/>
      <c r="H234" s="619"/>
      <c r="I234" s="619"/>
      <c r="J234" s="619"/>
      <c r="K234" s="619"/>
      <c r="L234" s="619"/>
      <c r="M234" s="619"/>
      <c r="N234" s="52"/>
      <c r="O234" s="52"/>
      <c r="P234" s="52"/>
      <c r="Q234" s="52"/>
      <c r="R234" s="52"/>
      <c r="S234" s="52"/>
      <c r="T234" s="52"/>
      <c r="U234" s="52"/>
      <c r="V234" s="52"/>
      <c r="W234" s="52"/>
      <c r="X234" s="52"/>
      <c r="Y234" s="52"/>
    </row>
    <row r="235" spans="2:25" s="51" customFormat="1">
      <c r="B235" s="619"/>
      <c r="C235" s="619"/>
      <c r="D235" s="619"/>
      <c r="E235" s="619"/>
      <c r="F235" s="619"/>
      <c r="G235" s="619"/>
      <c r="H235" s="619"/>
      <c r="I235" s="619"/>
      <c r="J235" s="619"/>
      <c r="K235" s="619"/>
      <c r="L235" s="619"/>
      <c r="M235" s="619"/>
      <c r="N235" s="52"/>
      <c r="O235" s="52"/>
      <c r="P235" s="52"/>
      <c r="Q235" s="52"/>
      <c r="R235" s="52"/>
      <c r="S235" s="52"/>
      <c r="T235" s="52"/>
      <c r="U235" s="52"/>
      <c r="V235" s="52"/>
      <c r="W235" s="52"/>
      <c r="X235" s="52"/>
      <c r="Y235" s="52"/>
    </row>
    <row r="236" spans="2:25" s="51" customFormat="1">
      <c r="B236" s="619"/>
      <c r="C236" s="619"/>
      <c r="D236" s="619"/>
      <c r="E236" s="619"/>
      <c r="F236" s="619"/>
      <c r="G236" s="619"/>
      <c r="H236" s="619"/>
      <c r="I236" s="619"/>
      <c r="J236" s="619"/>
      <c r="K236" s="619"/>
      <c r="L236" s="619"/>
      <c r="M236" s="619"/>
      <c r="N236" s="52"/>
      <c r="O236" s="52"/>
      <c r="P236" s="52"/>
      <c r="Q236" s="52"/>
      <c r="R236" s="52"/>
      <c r="S236" s="52"/>
      <c r="T236" s="52"/>
      <c r="U236" s="52"/>
      <c r="V236" s="52"/>
      <c r="W236" s="52"/>
      <c r="X236" s="52"/>
      <c r="Y236" s="52"/>
    </row>
    <row r="237" spans="2:25" s="51" customFormat="1">
      <c r="B237" s="619"/>
      <c r="C237" s="619"/>
      <c r="D237" s="619"/>
      <c r="E237" s="619"/>
      <c r="F237" s="619"/>
      <c r="G237" s="619"/>
      <c r="H237" s="619"/>
      <c r="I237" s="619"/>
      <c r="J237" s="619"/>
      <c r="K237" s="619"/>
      <c r="L237" s="619"/>
      <c r="M237" s="619"/>
      <c r="N237" s="52"/>
      <c r="O237" s="52"/>
      <c r="P237" s="52"/>
      <c r="Q237" s="52"/>
      <c r="R237" s="52"/>
      <c r="S237" s="52"/>
      <c r="T237" s="52"/>
      <c r="U237" s="52"/>
      <c r="V237" s="52"/>
      <c r="W237" s="52"/>
      <c r="X237" s="52"/>
      <c r="Y237" s="52"/>
    </row>
    <row r="238" spans="2:25" s="51" customFormat="1">
      <c r="B238" s="619"/>
      <c r="C238" s="619"/>
      <c r="D238" s="619"/>
      <c r="E238" s="619"/>
      <c r="F238" s="619"/>
      <c r="G238" s="619"/>
      <c r="H238" s="619"/>
      <c r="I238" s="619"/>
      <c r="J238" s="619"/>
      <c r="K238" s="619"/>
      <c r="L238" s="619"/>
      <c r="M238" s="619"/>
      <c r="N238" s="52"/>
      <c r="O238" s="52"/>
      <c r="P238" s="52"/>
      <c r="Q238" s="52"/>
      <c r="R238" s="52"/>
      <c r="S238" s="52"/>
      <c r="T238" s="52"/>
      <c r="U238" s="52"/>
      <c r="V238" s="52"/>
      <c r="W238" s="52"/>
      <c r="X238" s="52"/>
      <c r="Y238" s="52"/>
    </row>
    <row r="239" spans="2:25" s="51" customFormat="1">
      <c r="B239" s="619"/>
      <c r="C239" s="619"/>
      <c r="D239" s="619"/>
      <c r="E239" s="619"/>
      <c r="F239" s="619"/>
      <c r="G239" s="619"/>
      <c r="H239" s="619"/>
      <c r="I239" s="619"/>
      <c r="J239" s="619"/>
      <c r="K239" s="619"/>
      <c r="L239" s="619"/>
      <c r="M239" s="619"/>
      <c r="N239" s="52"/>
      <c r="O239" s="52"/>
      <c r="P239" s="52"/>
      <c r="Q239" s="52"/>
      <c r="R239" s="52"/>
      <c r="S239" s="52"/>
      <c r="T239" s="52"/>
      <c r="U239" s="52"/>
      <c r="V239" s="52"/>
      <c r="W239" s="52"/>
      <c r="X239" s="52"/>
      <c r="Y239" s="52"/>
    </row>
    <row r="240" spans="2:25" s="51" customFormat="1">
      <c r="B240" s="619"/>
      <c r="C240" s="619"/>
      <c r="D240" s="619"/>
      <c r="E240" s="619"/>
      <c r="F240" s="619"/>
      <c r="G240" s="619"/>
      <c r="H240" s="619"/>
      <c r="I240" s="619"/>
      <c r="J240" s="619"/>
      <c r="K240" s="619"/>
      <c r="L240" s="619"/>
      <c r="M240" s="619"/>
      <c r="N240" s="52"/>
      <c r="O240" s="52"/>
      <c r="P240" s="52"/>
      <c r="Q240" s="52"/>
      <c r="R240" s="52"/>
      <c r="S240" s="52"/>
      <c r="T240" s="52"/>
      <c r="U240" s="52"/>
      <c r="V240" s="52"/>
      <c r="W240" s="52"/>
      <c r="X240" s="52"/>
      <c r="Y240" s="52"/>
    </row>
    <row r="241" spans="2:25" s="51" customFormat="1">
      <c r="B241" s="619"/>
      <c r="C241" s="619"/>
      <c r="D241" s="619"/>
      <c r="E241" s="619"/>
      <c r="F241" s="619"/>
      <c r="G241" s="619"/>
      <c r="H241" s="619"/>
      <c r="I241" s="619"/>
      <c r="J241" s="619"/>
      <c r="K241" s="619"/>
      <c r="L241" s="619"/>
      <c r="M241" s="619"/>
      <c r="N241" s="52"/>
      <c r="O241" s="52"/>
      <c r="P241" s="52"/>
      <c r="Q241" s="52"/>
      <c r="R241" s="52"/>
      <c r="S241" s="52"/>
      <c r="T241" s="52"/>
      <c r="U241" s="52"/>
      <c r="V241" s="52"/>
      <c r="W241" s="52"/>
      <c r="X241" s="52"/>
      <c r="Y241" s="52"/>
    </row>
    <row r="242" spans="2:25" s="51" customFormat="1">
      <c r="B242" s="619"/>
      <c r="C242" s="619"/>
      <c r="D242" s="619"/>
      <c r="E242" s="619"/>
      <c r="F242" s="619"/>
      <c r="G242" s="619"/>
      <c r="H242" s="619"/>
      <c r="I242" s="619"/>
      <c r="J242" s="619"/>
      <c r="K242" s="619"/>
      <c r="L242" s="619"/>
      <c r="M242" s="619"/>
      <c r="N242" s="52"/>
      <c r="O242" s="52"/>
      <c r="P242" s="52"/>
      <c r="Q242" s="52"/>
      <c r="R242" s="52"/>
      <c r="S242" s="52"/>
      <c r="T242" s="52"/>
      <c r="U242" s="52"/>
      <c r="V242" s="52"/>
      <c r="W242" s="52"/>
      <c r="X242" s="52"/>
      <c r="Y242" s="52"/>
    </row>
    <row r="243" spans="2:25" s="51" customFormat="1">
      <c r="B243" s="619"/>
      <c r="C243" s="619"/>
      <c r="D243" s="619"/>
      <c r="E243" s="619"/>
      <c r="F243" s="619"/>
      <c r="G243" s="619"/>
      <c r="H243" s="619"/>
      <c r="I243" s="619"/>
      <c r="J243" s="619"/>
      <c r="K243" s="619"/>
      <c r="L243" s="619"/>
      <c r="M243" s="619"/>
      <c r="N243" s="52"/>
      <c r="O243" s="52"/>
      <c r="P243" s="52"/>
      <c r="Q243" s="52"/>
      <c r="R243" s="52"/>
      <c r="S243" s="52"/>
      <c r="T243" s="52"/>
      <c r="U243" s="52"/>
      <c r="V243" s="52"/>
      <c r="W243" s="52"/>
      <c r="X243" s="52"/>
      <c r="Y243" s="52"/>
    </row>
    <row r="244" spans="2:25" s="51" customFormat="1">
      <c r="B244" s="619"/>
      <c r="C244" s="619"/>
      <c r="D244" s="619"/>
      <c r="E244" s="619"/>
      <c r="F244" s="619"/>
      <c r="G244" s="619"/>
      <c r="H244" s="619"/>
      <c r="I244" s="619"/>
      <c r="J244" s="619"/>
      <c r="K244" s="619"/>
      <c r="L244" s="619"/>
      <c r="M244" s="619"/>
      <c r="N244" s="52"/>
      <c r="O244" s="52"/>
      <c r="P244" s="52"/>
      <c r="Q244" s="52"/>
      <c r="R244" s="52"/>
      <c r="S244" s="52"/>
      <c r="T244" s="52"/>
      <c r="U244" s="52"/>
      <c r="V244" s="52"/>
      <c r="W244" s="52"/>
      <c r="X244" s="52"/>
      <c r="Y244" s="52"/>
    </row>
    <row r="245" spans="2:25" s="51" customFormat="1">
      <c r="B245" s="619"/>
      <c r="C245" s="619"/>
      <c r="D245" s="619"/>
      <c r="E245" s="619"/>
      <c r="F245" s="619"/>
      <c r="G245" s="619"/>
      <c r="H245" s="619"/>
      <c r="I245" s="619"/>
      <c r="J245" s="619"/>
      <c r="K245" s="619"/>
      <c r="L245" s="619"/>
      <c r="M245" s="619"/>
      <c r="N245" s="52"/>
      <c r="O245" s="52"/>
      <c r="P245" s="52"/>
      <c r="Q245" s="52"/>
      <c r="R245" s="52"/>
      <c r="S245" s="52"/>
      <c r="T245" s="52"/>
      <c r="U245" s="52"/>
      <c r="V245" s="52"/>
      <c r="W245" s="52"/>
      <c r="X245" s="52"/>
      <c r="Y245" s="52"/>
    </row>
    <row r="246" spans="2:25" s="51" customFormat="1">
      <c r="B246" s="619"/>
      <c r="C246" s="619"/>
      <c r="D246" s="619"/>
      <c r="E246" s="619"/>
      <c r="F246" s="619"/>
      <c r="G246" s="619"/>
      <c r="H246" s="619"/>
      <c r="I246" s="619"/>
      <c r="J246" s="619"/>
      <c r="K246" s="619"/>
      <c r="L246" s="619"/>
      <c r="M246" s="619"/>
      <c r="N246" s="52"/>
      <c r="O246" s="52"/>
      <c r="P246" s="52"/>
      <c r="Q246" s="52"/>
      <c r="R246" s="52"/>
      <c r="S246" s="52"/>
      <c r="T246" s="52"/>
      <c r="U246" s="52"/>
      <c r="V246" s="52"/>
      <c r="W246" s="52"/>
      <c r="X246" s="52"/>
      <c r="Y246" s="52"/>
    </row>
    <row r="247" spans="2:25" s="51" customFormat="1">
      <c r="B247" s="619"/>
      <c r="C247" s="619"/>
      <c r="D247" s="619"/>
      <c r="E247" s="619"/>
      <c r="F247" s="619"/>
      <c r="G247" s="619"/>
      <c r="H247" s="619"/>
      <c r="I247" s="619"/>
      <c r="J247" s="619"/>
      <c r="K247" s="619"/>
      <c r="L247" s="619"/>
      <c r="M247" s="619"/>
      <c r="N247" s="52"/>
      <c r="O247" s="52"/>
      <c r="P247" s="52"/>
      <c r="Q247" s="52"/>
      <c r="R247" s="52"/>
      <c r="S247" s="52"/>
      <c r="T247" s="52"/>
      <c r="U247" s="52"/>
      <c r="V247" s="52"/>
      <c r="W247" s="52"/>
      <c r="X247" s="52"/>
      <c r="Y247" s="52"/>
    </row>
    <row r="248" spans="2:25" s="51" customFormat="1">
      <c r="B248" s="619"/>
      <c r="C248" s="619"/>
      <c r="D248" s="619"/>
      <c r="E248" s="619"/>
      <c r="F248" s="619"/>
      <c r="G248" s="619"/>
      <c r="H248" s="619"/>
      <c r="I248" s="619"/>
      <c r="J248" s="619"/>
      <c r="K248" s="619"/>
      <c r="L248" s="619"/>
      <c r="M248" s="619"/>
      <c r="N248" s="52"/>
      <c r="O248" s="52"/>
      <c r="P248" s="52"/>
      <c r="Q248" s="52"/>
      <c r="R248" s="52"/>
      <c r="S248" s="52"/>
      <c r="T248" s="52"/>
      <c r="U248" s="52"/>
      <c r="V248" s="52"/>
      <c r="W248" s="52"/>
      <c r="X248" s="52"/>
      <c r="Y248" s="52"/>
    </row>
    <row r="249" spans="2:25" s="51" customFormat="1">
      <c r="B249" s="619"/>
      <c r="C249" s="619"/>
      <c r="D249" s="619"/>
      <c r="E249" s="619"/>
      <c r="F249" s="619"/>
      <c r="G249" s="619"/>
      <c r="H249" s="619"/>
      <c r="I249" s="619"/>
      <c r="J249" s="619"/>
      <c r="K249" s="619"/>
      <c r="L249" s="619"/>
      <c r="M249" s="619"/>
      <c r="N249" s="52"/>
      <c r="O249" s="52"/>
      <c r="P249" s="52"/>
      <c r="Q249" s="52"/>
      <c r="R249" s="52"/>
      <c r="S249" s="52"/>
      <c r="T249" s="52"/>
      <c r="U249" s="52"/>
      <c r="V249" s="52"/>
      <c r="W249" s="52"/>
      <c r="X249" s="52"/>
      <c r="Y249" s="52"/>
    </row>
    <row r="250" spans="2:25" s="51" customFormat="1">
      <c r="B250" s="619"/>
      <c r="C250" s="619"/>
      <c r="D250" s="619"/>
      <c r="E250" s="619"/>
      <c r="F250" s="619"/>
      <c r="G250" s="619"/>
      <c r="H250" s="619"/>
      <c r="I250" s="619"/>
      <c r="J250" s="619"/>
      <c r="K250" s="619"/>
      <c r="L250" s="619"/>
      <c r="M250" s="619"/>
      <c r="N250" s="52"/>
      <c r="O250" s="52"/>
      <c r="P250" s="52"/>
      <c r="Q250" s="52"/>
      <c r="R250" s="52"/>
      <c r="S250" s="52"/>
      <c r="T250" s="52"/>
      <c r="U250" s="52"/>
      <c r="V250" s="52"/>
      <c r="W250" s="52"/>
      <c r="X250" s="52"/>
      <c r="Y250" s="52"/>
    </row>
    <row r="251" spans="2:25" s="51" customFormat="1">
      <c r="B251" s="619"/>
      <c r="C251" s="619"/>
      <c r="D251" s="619"/>
      <c r="E251" s="619"/>
      <c r="F251" s="619"/>
      <c r="G251" s="619"/>
      <c r="H251" s="619"/>
      <c r="I251" s="619"/>
      <c r="J251" s="619"/>
      <c r="K251" s="619"/>
      <c r="L251" s="619"/>
      <c r="M251" s="619"/>
      <c r="N251" s="52"/>
      <c r="O251" s="52"/>
      <c r="P251" s="52"/>
      <c r="Q251" s="52"/>
      <c r="R251" s="52"/>
      <c r="S251" s="52"/>
      <c r="T251" s="52"/>
      <c r="U251" s="52"/>
      <c r="V251" s="52"/>
      <c r="W251" s="52"/>
      <c r="X251" s="52"/>
      <c r="Y251" s="52"/>
    </row>
    <row r="252" spans="2:25" s="51" customFormat="1">
      <c r="B252" s="619"/>
      <c r="C252" s="619"/>
      <c r="D252" s="619"/>
      <c r="E252" s="619"/>
      <c r="F252" s="619"/>
      <c r="G252" s="619"/>
      <c r="H252" s="619"/>
      <c r="I252" s="619"/>
      <c r="J252" s="619"/>
      <c r="K252" s="619"/>
      <c r="L252" s="619"/>
      <c r="M252" s="619"/>
      <c r="N252" s="52"/>
      <c r="O252" s="52"/>
      <c r="P252" s="52"/>
      <c r="Q252" s="52"/>
      <c r="R252" s="52"/>
      <c r="S252" s="52"/>
      <c r="T252" s="52"/>
      <c r="U252" s="52"/>
      <c r="V252" s="52"/>
      <c r="W252" s="52"/>
      <c r="X252" s="52"/>
      <c r="Y252" s="52"/>
    </row>
    <row r="253" spans="2:25" s="51" customFormat="1">
      <c r="B253" s="619"/>
      <c r="C253" s="619"/>
      <c r="D253" s="619"/>
      <c r="E253" s="619"/>
      <c r="F253" s="619"/>
      <c r="G253" s="619"/>
      <c r="H253" s="619"/>
      <c r="I253" s="619"/>
      <c r="J253" s="619"/>
      <c r="K253" s="619"/>
      <c r="L253" s="619"/>
      <c r="M253" s="619"/>
      <c r="N253" s="52"/>
      <c r="O253" s="52"/>
      <c r="P253" s="52"/>
      <c r="Q253" s="52"/>
      <c r="R253" s="52"/>
      <c r="S253" s="52"/>
      <c r="T253" s="52"/>
      <c r="U253" s="52"/>
      <c r="V253" s="52"/>
      <c r="W253" s="52"/>
      <c r="X253" s="52"/>
      <c r="Y253" s="52"/>
    </row>
    <row r="254" spans="2:25" s="51" customFormat="1">
      <c r="B254" s="619"/>
      <c r="C254" s="619"/>
      <c r="D254" s="619"/>
      <c r="E254" s="619"/>
      <c r="F254" s="619"/>
      <c r="G254" s="619"/>
      <c r="H254" s="619"/>
      <c r="I254" s="619"/>
      <c r="J254" s="619"/>
      <c r="K254" s="619"/>
      <c r="L254" s="619"/>
      <c r="M254" s="619"/>
      <c r="N254" s="52"/>
      <c r="O254" s="52"/>
      <c r="P254" s="52"/>
      <c r="Q254" s="52"/>
      <c r="R254" s="52"/>
      <c r="S254" s="52"/>
      <c r="T254" s="52"/>
      <c r="U254" s="52"/>
      <c r="V254" s="52"/>
      <c r="W254" s="52"/>
      <c r="X254" s="52"/>
      <c r="Y254" s="52"/>
    </row>
    <row r="255" spans="2:25" s="51" customFormat="1">
      <c r="B255" s="619"/>
      <c r="C255" s="619"/>
      <c r="D255" s="619"/>
      <c r="E255" s="619"/>
      <c r="F255" s="619"/>
      <c r="G255" s="619"/>
      <c r="H255" s="619"/>
      <c r="I255" s="619"/>
      <c r="J255" s="619"/>
      <c r="K255" s="619"/>
      <c r="L255" s="619"/>
      <c r="M255" s="619"/>
      <c r="N255" s="52"/>
      <c r="O255" s="52"/>
      <c r="P255" s="52"/>
      <c r="Q255" s="52"/>
      <c r="R255" s="52"/>
      <c r="S255" s="52"/>
      <c r="T255" s="52"/>
      <c r="U255" s="52"/>
      <c r="V255" s="52"/>
      <c r="W255" s="52"/>
      <c r="X255" s="52"/>
      <c r="Y255" s="52"/>
    </row>
    <row r="256" spans="2:25" s="51" customFormat="1">
      <c r="B256" s="619"/>
      <c r="C256" s="619"/>
      <c r="D256" s="619"/>
      <c r="E256" s="619"/>
      <c r="F256" s="619"/>
      <c r="G256" s="619"/>
      <c r="H256" s="619"/>
      <c r="I256" s="619"/>
      <c r="J256" s="619"/>
      <c r="K256" s="619"/>
      <c r="L256" s="619"/>
      <c r="M256" s="619"/>
      <c r="N256" s="52"/>
      <c r="O256" s="52"/>
      <c r="P256" s="52"/>
      <c r="Q256" s="52"/>
      <c r="R256" s="52"/>
      <c r="S256" s="52"/>
      <c r="T256" s="52"/>
      <c r="U256" s="52"/>
      <c r="V256" s="52"/>
      <c r="W256" s="52"/>
      <c r="X256" s="52"/>
      <c r="Y256" s="52"/>
    </row>
    <row r="257" spans="2:25" s="51" customFormat="1">
      <c r="B257" s="619"/>
      <c r="C257" s="619"/>
      <c r="D257" s="619"/>
      <c r="E257" s="619"/>
      <c r="F257" s="619"/>
      <c r="G257" s="619"/>
      <c r="H257" s="619"/>
      <c r="I257" s="619"/>
      <c r="J257" s="619"/>
      <c r="K257" s="619"/>
      <c r="L257" s="619"/>
      <c r="M257" s="619"/>
      <c r="N257" s="52"/>
      <c r="O257" s="52"/>
      <c r="P257" s="52"/>
      <c r="Q257" s="52"/>
      <c r="R257" s="52"/>
      <c r="S257" s="52"/>
      <c r="T257" s="52"/>
      <c r="U257" s="52"/>
      <c r="V257" s="52"/>
      <c r="W257" s="52"/>
      <c r="X257" s="52"/>
      <c r="Y257" s="52"/>
    </row>
    <row r="258" spans="2:25" s="51" customFormat="1">
      <c r="B258" s="619"/>
      <c r="C258" s="619"/>
      <c r="D258" s="619"/>
      <c r="E258" s="619"/>
      <c r="F258" s="619"/>
      <c r="G258" s="619"/>
      <c r="H258" s="619"/>
      <c r="I258" s="619"/>
      <c r="J258" s="619"/>
      <c r="K258" s="619"/>
      <c r="L258" s="619"/>
      <c r="M258" s="619"/>
      <c r="N258" s="52"/>
      <c r="O258" s="52"/>
      <c r="P258" s="52"/>
      <c r="Q258" s="52"/>
      <c r="R258" s="52"/>
      <c r="S258" s="52"/>
      <c r="T258" s="52"/>
      <c r="U258" s="52"/>
      <c r="V258" s="52"/>
      <c r="W258" s="52"/>
      <c r="X258" s="52"/>
      <c r="Y258" s="52"/>
    </row>
    <row r="259" spans="2:25" s="51" customFormat="1">
      <c r="B259" s="619"/>
      <c r="C259" s="619"/>
      <c r="D259" s="619"/>
      <c r="E259" s="619"/>
      <c r="F259" s="619"/>
      <c r="G259" s="619"/>
      <c r="H259" s="619"/>
      <c r="I259" s="619"/>
      <c r="J259" s="619"/>
      <c r="K259" s="619"/>
      <c r="L259" s="619"/>
      <c r="M259" s="619"/>
      <c r="N259" s="52"/>
      <c r="O259" s="52"/>
      <c r="P259" s="52"/>
      <c r="Q259" s="52"/>
      <c r="R259" s="52"/>
      <c r="S259" s="52"/>
      <c r="T259" s="52"/>
      <c r="U259" s="52"/>
      <c r="V259" s="52"/>
      <c r="W259" s="52"/>
      <c r="X259" s="52"/>
      <c r="Y259" s="52"/>
    </row>
    <row r="260" spans="2:25" s="51" customFormat="1">
      <c r="B260" s="619"/>
      <c r="C260" s="619"/>
      <c r="D260" s="619"/>
      <c r="E260" s="619"/>
      <c r="F260" s="619"/>
      <c r="G260" s="619"/>
      <c r="H260" s="619"/>
      <c r="I260" s="619"/>
      <c r="J260" s="619"/>
      <c r="K260" s="619"/>
      <c r="L260" s="619"/>
      <c r="M260" s="619"/>
      <c r="N260" s="52"/>
      <c r="O260" s="52"/>
      <c r="P260" s="52"/>
      <c r="Q260" s="52"/>
      <c r="R260" s="52"/>
      <c r="S260" s="52"/>
      <c r="T260" s="52"/>
      <c r="U260" s="52"/>
      <c r="V260" s="52"/>
      <c r="W260" s="52"/>
      <c r="X260" s="52"/>
      <c r="Y260" s="52"/>
    </row>
    <row r="261" spans="2:25" s="51" customFormat="1">
      <c r="B261" s="619"/>
      <c r="C261" s="619"/>
      <c r="D261" s="619"/>
      <c r="E261" s="619"/>
      <c r="F261" s="619"/>
      <c r="G261" s="619"/>
      <c r="H261" s="619"/>
      <c r="I261" s="619"/>
      <c r="J261" s="619"/>
      <c r="K261" s="619"/>
      <c r="L261" s="619"/>
      <c r="M261" s="619"/>
      <c r="N261" s="52"/>
      <c r="O261" s="52"/>
      <c r="P261" s="52"/>
      <c r="Q261" s="52"/>
      <c r="R261" s="52"/>
      <c r="S261" s="52"/>
      <c r="T261" s="52"/>
      <c r="U261" s="52"/>
      <c r="V261" s="52"/>
      <c r="W261" s="52"/>
      <c r="X261" s="52"/>
      <c r="Y261" s="52"/>
    </row>
    <row r="262" spans="2:25" s="51" customFormat="1">
      <c r="B262" s="619"/>
      <c r="C262" s="619"/>
      <c r="D262" s="619"/>
      <c r="E262" s="619"/>
      <c r="F262" s="619"/>
      <c r="G262" s="619"/>
      <c r="H262" s="619"/>
      <c r="I262" s="619"/>
      <c r="J262" s="619"/>
      <c r="K262" s="619"/>
      <c r="L262" s="619"/>
      <c r="M262" s="619"/>
      <c r="N262" s="52"/>
      <c r="O262" s="52"/>
      <c r="P262" s="52"/>
      <c r="Q262" s="52"/>
      <c r="R262" s="52"/>
      <c r="S262" s="52"/>
      <c r="T262" s="52"/>
      <c r="U262" s="52"/>
      <c r="V262" s="52"/>
      <c r="W262" s="52"/>
      <c r="X262" s="52"/>
      <c r="Y262" s="52"/>
    </row>
    <row r="263" spans="2:25" s="51" customFormat="1">
      <c r="B263" s="619"/>
      <c r="C263" s="619"/>
      <c r="D263" s="619"/>
      <c r="E263" s="619"/>
      <c r="F263" s="619"/>
      <c r="G263" s="619"/>
      <c r="H263" s="619"/>
      <c r="I263" s="619"/>
      <c r="J263" s="619"/>
      <c r="K263" s="619"/>
      <c r="L263" s="619"/>
      <c r="M263" s="619"/>
      <c r="N263" s="52"/>
      <c r="O263" s="52"/>
      <c r="P263" s="52"/>
      <c r="Q263" s="52"/>
      <c r="R263" s="52"/>
      <c r="S263" s="52"/>
      <c r="T263" s="52"/>
      <c r="U263" s="52"/>
      <c r="V263" s="52"/>
      <c r="W263" s="52"/>
      <c r="X263" s="52"/>
      <c r="Y263" s="52"/>
    </row>
    <row r="264" spans="2:25" s="51" customFormat="1">
      <c r="B264" s="619"/>
      <c r="C264" s="619"/>
      <c r="D264" s="619"/>
      <c r="E264" s="619"/>
      <c r="F264" s="619"/>
      <c r="G264" s="619"/>
      <c r="H264" s="619"/>
      <c r="I264" s="619"/>
      <c r="J264" s="619"/>
      <c r="K264" s="619"/>
      <c r="L264" s="619"/>
      <c r="M264" s="619"/>
      <c r="N264" s="52"/>
      <c r="O264" s="52"/>
      <c r="P264" s="52"/>
      <c r="Q264" s="52"/>
      <c r="R264" s="52"/>
      <c r="S264" s="52"/>
      <c r="T264" s="52"/>
      <c r="U264" s="52"/>
      <c r="V264" s="52"/>
      <c r="W264" s="52"/>
      <c r="X264" s="52"/>
      <c r="Y264" s="52"/>
    </row>
    <row r="265" spans="2:25" s="51" customFormat="1">
      <c r="B265" s="619"/>
      <c r="C265" s="619"/>
      <c r="D265" s="619"/>
      <c r="E265" s="619"/>
      <c r="F265" s="619"/>
      <c r="G265" s="619"/>
      <c r="H265" s="619"/>
      <c r="I265" s="619"/>
      <c r="J265" s="619"/>
      <c r="K265" s="619"/>
      <c r="L265" s="619"/>
      <c r="M265" s="619"/>
      <c r="N265" s="52"/>
      <c r="O265" s="52"/>
      <c r="P265" s="52"/>
      <c r="Q265" s="52"/>
      <c r="R265" s="52"/>
      <c r="S265" s="52"/>
      <c r="T265" s="52"/>
      <c r="U265" s="52"/>
      <c r="V265" s="52"/>
      <c r="W265" s="52"/>
      <c r="X265" s="52"/>
      <c r="Y265" s="52"/>
    </row>
    <row r="266" spans="2:25" s="51" customFormat="1">
      <c r="B266" s="619"/>
      <c r="C266" s="619"/>
      <c r="D266" s="619"/>
      <c r="E266" s="619"/>
      <c r="F266" s="619"/>
      <c r="G266" s="619"/>
      <c r="H266" s="619"/>
      <c r="I266" s="619"/>
      <c r="J266" s="619"/>
      <c r="K266" s="619"/>
      <c r="L266" s="619"/>
      <c r="M266" s="619"/>
      <c r="N266" s="52"/>
      <c r="O266" s="52"/>
      <c r="P266" s="52"/>
      <c r="Q266" s="52"/>
      <c r="R266" s="52"/>
      <c r="S266" s="52"/>
      <c r="T266" s="52"/>
      <c r="U266" s="52"/>
      <c r="V266" s="52"/>
      <c r="W266" s="52"/>
      <c r="X266" s="52"/>
      <c r="Y266" s="52"/>
    </row>
    <row r="267" spans="2:25" s="51" customFormat="1">
      <c r="B267" s="619"/>
      <c r="C267" s="619"/>
      <c r="D267" s="619"/>
      <c r="E267" s="619"/>
      <c r="F267" s="619"/>
      <c r="G267" s="619"/>
      <c r="H267" s="619"/>
      <c r="I267" s="619"/>
      <c r="J267" s="619"/>
      <c r="K267" s="619"/>
      <c r="L267" s="619"/>
      <c r="M267" s="619"/>
      <c r="N267" s="52"/>
      <c r="O267" s="52"/>
      <c r="P267" s="52"/>
      <c r="Q267" s="52"/>
      <c r="R267" s="52"/>
      <c r="S267" s="52"/>
      <c r="T267" s="52"/>
      <c r="U267" s="52"/>
      <c r="V267" s="52"/>
      <c r="W267" s="52"/>
      <c r="X267" s="52"/>
      <c r="Y267" s="52"/>
    </row>
    <row r="268" spans="2:25" s="51" customFormat="1">
      <c r="B268" s="619"/>
      <c r="C268" s="619"/>
      <c r="D268" s="619"/>
      <c r="E268" s="619"/>
      <c r="F268" s="619"/>
      <c r="G268" s="619"/>
      <c r="H268" s="619"/>
      <c r="I268" s="619"/>
      <c r="J268" s="619"/>
      <c r="K268" s="619"/>
      <c r="L268" s="619"/>
      <c r="M268" s="619"/>
      <c r="N268" s="52"/>
      <c r="O268" s="52"/>
      <c r="P268" s="52"/>
      <c r="Q268" s="52"/>
      <c r="R268" s="52"/>
      <c r="S268" s="52"/>
      <c r="T268" s="52"/>
      <c r="U268" s="52"/>
      <c r="V268" s="52"/>
      <c r="W268" s="52"/>
      <c r="X268" s="52"/>
      <c r="Y268" s="52"/>
    </row>
    <row r="269" spans="2:25" s="51" customFormat="1">
      <c r="B269" s="619"/>
      <c r="C269" s="619"/>
      <c r="D269" s="619"/>
      <c r="E269" s="619"/>
      <c r="F269" s="619"/>
      <c r="G269" s="619"/>
      <c r="H269" s="619"/>
      <c r="I269" s="619"/>
      <c r="J269" s="619"/>
      <c r="K269" s="619"/>
      <c r="L269" s="619"/>
      <c r="M269" s="619"/>
      <c r="N269" s="52"/>
      <c r="O269" s="52"/>
      <c r="P269" s="52"/>
      <c r="Q269" s="52"/>
      <c r="R269" s="52"/>
      <c r="S269" s="52"/>
      <c r="T269" s="52"/>
      <c r="U269" s="52"/>
      <c r="V269" s="52"/>
      <c r="W269" s="52"/>
      <c r="X269" s="52"/>
      <c r="Y269" s="52"/>
    </row>
    <row r="270" spans="2:25" s="51" customFormat="1">
      <c r="B270" s="619"/>
      <c r="C270" s="619"/>
      <c r="D270" s="619"/>
      <c r="E270" s="619"/>
      <c r="F270" s="619"/>
      <c r="G270" s="619"/>
      <c r="H270" s="619"/>
      <c r="I270" s="619"/>
      <c r="J270" s="619"/>
      <c r="K270" s="619"/>
      <c r="L270" s="619"/>
      <c r="M270" s="619"/>
      <c r="N270" s="52"/>
      <c r="O270" s="52"/>
      <c r="P270" s="52"/>
      <c r="Q270" s="52"/>
      <c r="R270" s="52"/>
      <c r="S270" s="52"/>
      <c r="T270" s="52"/>
      <c r="U270" s="52"/>
      <c r="V270" s="52"/>
      <c r="W270" s="52"/>
      <c r="X270" s="52"/>
      <c r="Y270" s="52"/>
    </row>
    <row r="271" spans="2:25" s="51" customFormat="1">
      <c r="B271" s="619"/>
      <c r="C271" s="619"/>
      <c r="D271" s="619"/>
      <c r="E271" s="619"/>
      <c r="F271" s="619"/>
      <c r="G271" s="619"/>
      <c r="H271" s="619"/>
      <c r="I271" s="619"/>
      <c r="J271" s="619"/>
      <c r="K271" s="619"/>
      <c r="L271" s="619"/>
      <c r="M271" s="619"/>
      <c r="N271" s="52"/>
      <c r="O271" s="52"/>
      <c r="P271" s="52"/>
      <c r="Q271" s="52"/>
      <c r="R271" s="52"/>
      <c r="S271" s="52"/>
      <c r="T271" s="52"/>
      <c r="U271" s="52"/>
      <c r="V271" s="52"/>
      <c r="W271" s="52"/>
      <c r="X271" s="52"/>
      <c r="Y271" s="52"/>
    </row>
    <row r="272" spans="2:25" s="51" customFormat="1">
      <c r="B272" s="619"/>
      <c r="C272" s="619"/>
      <c r="D272" s="619"/>
      <c r="E272" s="619"/>
      <c r="F272" s="619"/>
      <c r="G272" s="619"/>
      <c r="H272" s="619"/>
      <c r="I272" s="619"/>
      <c r="J272" s="619"/>
      <c r="K272" s="619"/>
      <c r="L272" s="619"/>
      <c r="M272" s="619"/>
      <c r="N272" s="52"/>
      <c r="O272" s="52"/>
      <c r="P272" s="52"/>
      <c r="Q272" s="52"/>
      <c r="R272" s="52"/>
      <c r="S272" s="52"/>
      <c r="T272" s="52"/>
      <c r="U272" s="52"/>
      <c r="V272" s="52"/>
      <c r="W272" s="52"/>
      <c r="X272" s="52"/>
      <c r="Y272" s="52"/>
    </row>
    <row r="273" spans="2:25" s="51" customFormat="1">
      <c r="B273" s="619"/>
      <c r="C273" s="619"/>
      <c r="D273" s="619"/>
      <c r="E273" s="619"/>
      <c r="F273" s="619"/>
      <c r="G273" s="619"/>
      <c r="H273" s="619"/>
      <c r="I273" s="619"/>
      <c r="J273" s="619"/>
      <c r="K273" s="619"/>
      <c r="L273" s="619"/>
      <c r="M273" s="619"/>
      <c r="N273" s="52"/>
      <c r="O273" s="52"/>
      <c r="P273" s="52"/>
      <c r="Q273" s="52"/>
      <c r="R273" s="52"/>
      <c r="S273" s="52"/>
      <c r="T273" s="52"/>
      <c r="U273" s="52"/>
      <c r="V273" s="52"/>
      <c r="W273" s="52"/>
      <c r="X273" s="52"/>
      <c r="Y273" s="52"/>
    </row>
    <row r="274" spans="2:25" s="51" customFormat="1">
      <c r="B274" s="619"/>
      <c r="C274" s="619"/>
      <c r="D274" s="619"/>
      <c r="E274" s="619"/>
      <c r="F274" s="619"/>
      <c r="G274" s="619"/>
      <c r="H274" s="619"/>
      <c r="I274" s="619"/>
      <c r="J274" s="619"/>
      <c r="K274" s="619"/>
      <c r="L274" s="619"/>
      <c r="M274" s="619"/>
      <c r="N274" s="52"/>
      <c r="O274" s="52"/>
      <c r="P274" s="52"/>
      <c r="Q274" s="52"/>
      <c r="R274" s="52"/>
      <c r="S274" s="52"/>
      <c r="T274" s="52"/>
      <c r="U274" s="52"/>
      <c r="V274" s="52"/>
      <c r="W274" s="52"/>
      <c r="X274" s="52"/>
      <c r="Y274" s="52"/>
    </row>
    <row r="275" spans="2:25" s="51" customFormat="1">
      <c r="B275" s="619"/>
      <c r="C275" s="619"/>
      <c r="D275" s="619"/>
      <c r="E275" s="619"/>
      <c r="F275" s="619"/>
      <c r="G275" s="619"/>
      <c r="H275" s="619"/>
      <c r="I275" s="619"/>
      <c r="J275" s="619"/>
      <c r="K275" s="619"/>
      <c r="L275" s="619"/>
      <c r="M275" s="619"/>
      <c r="N275" s="52"/>
      <c r="O275" s="52"/>
      <c r="P275" s="52"/>
      <c r="Q275" s="52"/>
      <c r="R275" s="52"/>
      <c r="S275" s="52"/>
      <c r="T275" s="52"/>
      <c r="U275" s="52"/>
      <c r="V275" s="52"/>
      <c r="W275" s="52"/>
      <c r="X275" s="52"/>
      <c r="Y275" s="52"/>
    </row>
    <row r="276" spans="2:25" s="51" customFormat="1">
      <c r="B276" s="619"/>
      <c r="C276" s="619"/>
      <c r="D276" s="619"/>
      <c r="E276" s="619"/>
      <c r="F276" s="619"/>
      <c r="G276" s="619"/>
      <c r="H276" s="619"/>
      <c r="I276" s="619"/>
      <c r="J276" s="619"/>
      <c r="K276" s="619"/>
      <c r="L276" s="619"/>
      <c r="M276" s="619"/>
      <c r="N276" s="52"/>
      <c r="O276" s="52"/>
      <c r="P276" s="52"/>
      <c r="Q276" s="52"/>
      <c r="R276" s="52"/>
      <c r="S276" s="52"/>
      <c r="T276" s="52"/>
      <c r="U276" s="52"/>
      <c r="V276" s="52"/>
      <c r="W276" s="52"/>
      <c r="X276" s="52"/>
      <c r="Y276" s="52"/>
    </row>
    <row r="277" spans="2:25" s="51" customFormat="1">
      <c r="B277" s="619"/>
      <c r="C277" s="619"/>
      <c r="D277" s="619"/>
      <c r="E277" s="619"/>
      <c r="F277" s="619"/>
      <c r="G277" s="619"/>
      <c r="H277" s="619"/>
      <c r="I277" s="619"/>
      <c r="J277" s="619"/>
      <c r="K277" s="619"/>
      <c r="L277" s="619"/>
      <c r="M277" s="619"/>
      <c r="N277" s="52"/>
      <c r="O277" s="52"/>
      <c r="P277" s="52"/>
      <c r="Q277" s="52"/>
      <c r="R277" s="52"/>
      <c r="S277" s="52"/>
      <c r="T277" s="52"/>
      <c r="U277" s="52"/>
      <c r="V277" s="52"/>
      <c r="W277" s="52"/>
      <c r="X277" s="52"/>
      <c r="Y277" s="52"/>
    </row>
    <row r="278" spans="2:25" s="51" customFormat="1">
      <c r="B278" s="619"/>
      <c r="C278" s="619"/>
      <c r="D278" s="619"/>
      <c r="E278" s="619"/>
      <c r="F278" s="619"/>
      <c r="G278" s="619"/>
      <c r="H278" s="619"/>
      <c r="I278" s="619"/>
      <c r="J278" s="619"/>
      <c r="K278" s="619"/>
      <c r="L278" s="619"/>
      <c r="M278" s="619"/>
      <c r="N278" s="52"/>
      <c r="O278" s="52"/>
      <c r="P278" s="52"/>
      <c r="Q278" s="52"/>
      <c r="R278" s="52"/>
      <c r="S278" s="52"/>
      <c r="T278" s="52"/>
      <c r="U278" s="52"/>
      <c r="V278" s="52"/>
      <c r="W278" s="52"/>
      <c r="X278" s="52"/>
      <c r="Y278" s="52"/>
    </row>
    <row r="279" spans="2:25" s="51" customFormat="1">
      <c r="B279" s="619"/>
      <c r="C279" s="619"/>
      <c r="D279" s="619"/>
      <c r="E279" s="619"/>
      <c r="F279" s="619"/>
      <c r="G279" s="619"/>
      <c r="H279" s="619"/>
      <c r="I279" s="619"/>
      <c r="J279" s="619"/>
      <c r="K279" s="619"/>
      <c r="L279" s="619"/>
      <c r="M279" s="619"/>
      <c r="N279" s="52"/>
      <c r="O279" s="52"/>
      <c r="P279" s="52"/>
      <c r="Q279" s="52"/>
      <c r="R279" s="52"/>
      <c r="S279" s="52"/>
      <c r="T279" s="52"/>
      <c r="U279" s="52"/>
      <c r="V279" s="52"/>
      <c r="W279" s="52"/>
      <c r="X279" s="52"/>
      <c r="Y279" s="52"/>
    </row>
    <row r="280" spans="2:25" s="51" customFormat="1">
      <c r="B280" s="619"/>
      <c r="C280" s="619"/>
      <c r="D280" s="619"/>
      <c r="E280" s="619"/>
      <c r="F280" s="619"/>
      <c r="G280" s="619"/>
      <c r="H280" s="619"/>
      <c r="I280" s="619"/>
      <c r="J280" s="619"/>
      <c r="K280" s="619"/>
      <c r="L280" s="619"/>
      <c r="M280" s="619"/>
      <c r="N280" s="52"/>
      <c r="O280" s="52"/>
      <c r="P280" s="52"/>
      <c r="Q280" s="52"/>
      <c r="R280" s="52"/>
      <c r="S280" s="52"/>
      <c r="T280" s="52"/>
      <c r="U280" s="52"/>
      <c r="V280" s="52"/>
      <c r="W280" s="52"/>
      <c r="X280" s="52"/>
      <c r="Y280" s="52"/>
    </row>
    <row r="281" spans="2:25" s="51" customFormat="1">
      <c r="B281" s="619"/>
      <c r="C281" s="619"/>
      <c r="D281" s="619"/>
      <c r="E281" s="619"/>
      <c r="F281" s="619"/>
      <c r="G281" s="619"/>
      <c r="H281" s="619"/>
      <c r="I281" s="619"/>
      <c r="J281" s="619"/>
      <c r="K281" s="619"/>
      <c r="L281" s="619"/>
      <c r="M281" s="619"/>
      <c r="N281" s="52"/>
      <c r="O281" s="52"/>
      <c r="P281" s="52"/>
      <c r="Q281" s="52"/>
      <c r="R281" s="52"/>
      <c r="S281" s="52"/>
      <c r="T281" s="52"/>
      <c r="U281" s="52"/>
      <c r="V281" s="52"/>
      <c r="W281" s="52"/>
      <c r="X281" s="52"/>
      <c r="Y281" s="52"/>
    </row>
    <row r="282" spans="2:25" s="51" customFormat="1">
      <c r="B282" s="619"/>
      <c r="C282" s="619"/>
      <c r="D282" s="619"/>
      <c r="E282" s="619"/>
      <c r="F282" s="619"/>
      <c r="G282" s="619"/>
      <c r="H282" s="619"/>
      <c r="I282" s="619"/>
      <c r="J282" s="619"/>
      <c r="K282" s="619"/>
      <c r="L282" s="619"/>
      <c r="M282" s="619"/>
      <c r="N282" s="52"/>
      <c r="O282" s="52"/>
      <c r="P282" s="52"/>
      <c r="Q282" s="52"/>
      <c r="R282" s="52"/>
      <c r="S282" s="52"/>
      <c r="T282" s="52"/>
      <c r="U282" s="52"/>
      <c r="V282" s="52"/>
      <c r="W282" s="52"/>
      <c r="X282" s="52"/>
      <c r="Y282" s="52"/>
    </row>
    <row r="283" spans="2:25" s="51" customFormat="1">
      <c r="B283" s="619"/>
      <c r="C283" s="619"/>
      <c r="D283" s="619"/>
      <c r="E283" s="619"/>
      <c r="F283" s="619"/>
      <c r="G283" s="619"/>
      <c r="H283" s="619"/>
      <c r="I283" s="619"/>
      <c r="J283" s="619"/>
      <c r="K283" s="619"/>
      <c r="L283" s="619"/>
      <c r="M283" s="619"/>
      <c r="N283" s="52"/>
      <c r="O283" s="52"/>
      <c r="P283" s="52"/>
      <c r="Q283" s="52"/>
      <c r="R283" s="52"/>
      <c r="S283" s="52"/>
      <c r="T283" s="52"/>
      <c r="U283" s="52"/>
      <c r="V283" s="52"/>
      <c r="W283" s="52"/>
      <c r="X283" s="52"/>
      <c r="Y283" s="52"/>
    </row>
    <row r="284" spans="2:25" s="51" customFormat="1">
      <c r="B284" s="619"/>
      <c r="C284" s="619"/>
      <c r="D284" s="619"/>
      <c r="E284" s="619"/>
      <c r="F284" s="619"/>
      <c r="G284" s="619"/>
      <c r="H284" s="619"/>
      <c r="I284" s="619"/>
      <c r="J284" s="619"/>
      <c r="K284" s="619"/>
      <c r="L284" s="619"/>
      <c r="M284" s="619"/>
      <c r="N284" s="52"/>
      <c r="O284" s="52"/>
      <c r="P284" s="52"/>
      <c r="Q284" s="52"/>
      <c r="R284" s="52"/>
      <c r="S284" s="52"/>
      <c r="T284" s="52"/>
      <c r="U284" s="52"/>
      <c r="V284" s="52"/>
      <c r="W284" s="52"/>
      <c r="X284" s="52"/>
      <c r="Y284" s="52"/>
    </row>
    <row r="285" spans="2:25" s="51" customFormat="1">
      <c r="B285" s="619"/>
      <c r="C285" s="619"/>
      <c r="D285" s="619"/>
      <c r="E285" s="619"/>
      <c r="F285" s="619"/>
      <c r="G285" s="619"/>
      <c r="H285" s="619"/>
      <c r="I285" s="619"/>
      <c r="J285" s="619"/>
      <c r="K285" s="619"/>
      <c r="L285" s="619"/>
      <c r="M285" s="619"/>
      <c r="N285" s="52"/>
      <c r="O285" s="52"/>
      <c r="P285" s="52"/>
      <c r="Q285" s="52"/>
      <c r="R285" s="52"/>
      <c r="S285" s="52"/>
      <c r="T285" s="52"/>
      <c r="U285" s="52"/>
      <c r="V285" s="52"/>
      <c r="W285" s="52"/>
      <c r="X285" s="52"/>
      <c r="Y285" s="52"/>
    </row>
    <row r="286" spans="2:25" s="51" customFormat="1">
      <c r="B286" s="619"/>
      <c r="C286" s="619"/>
      <c r="D286" s="619"/>
      <c r="E286" s="619"/>
      <c r="F286" s="619"/>
      <c r="G286" s="619"/>
      <c r="H286" s="619"/>
      <c r="I286" s="619"/>
      <c r="J286" s="619"/>
      <c r="K286" s="619"/>
      <c r="L286" s="619"/>
      <c r="M286" s="619"/>
      <c r="N286" s="52"/>
      <c r="O286" s="52"/>
      <c r="P286" s="52"/>
      <c r="Q286" s="52"/>
      <c r="R286" s="52"/>
      <c r="S286" s="52"/>
      <c r="T286" s="52"/>
      <c r="U286" s="52"/>
      <c r="V286" s="52"/>
      <c r="W286" s="52"/>
      <c r="X286" s="52"/>
      <c r="Y286" s="52"/>
    </row>
    <row r="287" spans="2:25" s="51" customFormat="1">
      <c r="B287" s="619"/>
      <c r="C287" s="619"/>
      <c r="D287" s="619"/>
      <c r="E287" s="619"/>
      <c r="F287" s="619"/>
      <c r="G287" s="619"/>
      <c r="H287" s="619"/>
      <c r="I287" s="619"/>
      <c r="J287" s="619"/>
      <c r="K287" s="619"/>
      <c r="L287" s="619"/>
      <c r="M287" s="619"/>
      <c r="N287" s="52"/>
      <c r="O287" s="52"/>
      <c r="P287" s="52"/>
      <c r="Q287" s="52"/>
      <c r="R287" s="52"/>
      <c r="S287" s="52"/>
      <c r="T287" s="52"/>
      <c r="U287" s="52"/>
      <c r="V287" s="52"/>
      <c r="W287" s="52"/>
      <c r="X287" s="52"/>
      <c r="Y287" s="52"/>
    </row>
    <row r="288" spans="2:25" s="51" customFormat="1">
      <c r="B288" s="619"/>
      <c r="C288" s="619"/>
      <c r="D288" s="619"/>
      <c r="E288" s="619"/>
      <c r="F288" s="619"/>
      <c r="G288" s="619"/>
      <c r="H288" s="619"/>
      <c r="I288" s="619"/>
      <c r="J288" s="619"/>
      <c r="K288" s="619"/>
      <c r="L288" s="619"/>
      <c r="M288" s="619"/>
      <c r="N288" s="52"/>
      <c r="O288" s="52"/>
      <c r="P288" s="52"/>
      <c r="Q288" s="52"/>
      <c r="R288" s="52"/>
      <c r="S288" s="52"/>
      <c r="T288" s="52"/>
      <c r="U288" s="52"/>
      <c r="V288" s="52"/>
      <c r="W288" s="52"/>
      <c r="X288" s="52"/>
      <c r="Y288" s="52"/>
    </row>
    <row r="289" spans="2:25" s="51" customFormat="1">
      <c r="B289" s="619"/>
      <c r="C289" s="619"/>
      <c r="D289" s="619"/>
      <c r="E289" s="619"/>
      <c r="F289" s="619"/>
      <c r="G289" s="619"/>
      <c r="H289" s="619"/>
      <c r="I289" s="619"/>
      <c r="J289" s="619"/>
      <c r="K289" s="619"/>
      <c r="L289" s="619"/>
      <c r="M289" s="619"/>
      <c r="N289" s="52"/>
      <c r="O289" s="52"/>
      <c r="P289" s="52"/>
      <c r="Q289" s="52"/>
      <c r="R289" s="52"/>
      <c r="S289" s="52"/>
      <c r="T289" s="52"/>
      <c r="U289" s="52"/>
      <c r="V289" s="52"/>
      <c r="W289" s="52"/>
      <c r="X289" s="52"/>
      <c r="Y289" s="52"/>
    </row>
    <row r="290" spans="2:25" s="51" customFormat="1">
      <c r="B290" s="619"/>
      <c r="C290" s="619"/>
      <c r="D290" s="619"/>
      <c r="E290" s="619"/>
      <c r="F290" s="619"/>
      <c r="G290" s="619"/>
      <c r="H290" s="619"/>
      <c r="I290" s="619"/>
      <c r="J290" s="619"/>
      <c r="K290" s="619"/>
      <c r="L290" s="619"/>
      <c r="M290" s="619"/>
      <c r="N290" s="52"/>
      <c r="O290" s="52"/>
      <c r="P290" s="52"/>
      <c r="Q290" s="52"/>
      <c r="R290" s="52"/>
      <c r="S290" s="52"/>
      <c r="T290" s="52"/>
      <c r="U290" s="52"/>
      <c r="V290" s="52"/>
      <c r="W290" s="52"/>
      <c r="X290" s="52"/>
      <c r="Y290" s="52"/>
    </row>
    <row r="291" spans="2:25" s="51" customFormat="1">
      <c r="B291" s="619"/>
      <c r="C291" s="619"/>
      <c r="D291" s="619"/>
      <c r="E291" s="619"/>
      <c r="F291" s="619"/>
      <c r="G291" s="619"/>
      <c r="H291" s="619"/>
      <c r="I291" s="619"/>
      <c r="J291" s="619"/>
      <c r="K291" s="619"/>
      <c r="L291" s="619"/>
      <c r="M291" s="619"/>
      <c r="N291" s="52"/>
      <c r="O291" s="52"/>
      <c r="P291" s="52"/>
      <c r="Q291" s="52"/>
      <c r="R291" s="52"/>
      <c r="S291" s="52"/>
      <c r="T291" s="52"/>
      <c r="U291" s="52"/>
      <c r="V291" s="52"/>
      <c r="W291" s="52"/>
      <c r="X291" s="52"/>
      <c r="Y291" s="52"/>
    </row>
    <row r="292" spans="2:25" s="51" customFormat="1">
      <c r="B292" s="619"/>
      <c r="C292" s="619"/>
      <c r="D292" s="619"/>
      <c r="E292" s="619"/>
      <c r="F292" s="619"/>
      <c r="G292" s="619"/>
      <c r="H292" s="619"/>
      <c r="I292" s="619"/>
      <c r="J292" s="619"/>
      <c r="K292" s="619"/>
      <c r="L292" s="619"/>
      <c r="M292" s="619"/>
      <c r="N292" s="52"/>
      <c r="O292" s="52"/>
      <c r="P292" s="52"/>
      <c r="Q292" s="52"/>
      <c r="R292" s="52"/>
      <c r="S292" s="52"/>
      <c r="T292" s="52"/>
      <c r="U292" s="52"/>
      <c r="V292" s="52"/>
      <c r="W292" s="52"/>
      <c r="X292" s="52"/>
      <c r="Y292" s="52"/>
    </row>
    <row r="293" spans="2:25" s="51" customFormat="1">
      <c r="B293" s="619"/>
      <c r="C293" s="619"/>
      <c r="D293" s="619"/>
      <c r="E293" s="619"/>
      <c r="F293" s="619"/>
      <c r="G293" s="619"/>
      <c r="H293" s="619"/>
      <c r="I293" s="619"/>
      <c r="J293" s="619"/>
      <c r="K293" s="619"/>
      <c r="L293" s="619"/>
      <c r="M293" s="619"/>
      <c r="N293" s="52"/>
      <c r="O293" s="52"/>
      <c r="P293" s="52"/>
      <c r="Q293" s="52"/>
      <c r="R293" s="52"/>
      <c r="S293" s="52"/>
      <c r="T293" s="52"/>
      <c r="U293" s="52"/>
      <c r="V293" s="52"/>
      <c r="W293" s="52"/>
      <c r="X293" s="52"/>
      <c r="Y293" s="52"/>
    </row>
    <row r="294" spans="2:25" s="51" customFormat="1">
      <c r="B294" s="619"/>
      <c r="C294" s="619"/>
      <c r="D294" s="619"/>
      <c r="E294" s="619"/>
      <c r="F294" s="619"/>
      <c r="G294" s="619"/>
      <c r="H294" s="619"/>
      <c r="I294" s="619"/>
      <c r="J294" s="619"/>
      <c r="K294" s="619"/>
      <c r="L294" s="619"/>
      <c r="M294" s="619"/>
      <c r="N294" s="52"/>
      <c r="O294" s="52"/>
      <c r="P294" s="52"/>
      <c r="Q294" s="52"/>
      <c r="R294" s="52"/>
      <c r="S294" s="52"/>
      <c r="T294" s="52"/>
      <c r="U294" s="52"/>
      <c r="V294" s="52"/>
      <c r="W294" s="52"/>
      <c r="X294" s="52"/>
      <c r="Y294" s="52"/>
    </row>
    <row r="295" spans="2:25" s="51" customFormat="1">
      <c r="B295" s="619"/>
      <c r="C295" s="619"/>
      <c r="D295" s="619"/>
      <c r="E295" s="619"/>
      <c r="F295" s="619"/>
      <c r="G295" s="619"/>
      <c r="H295" s="619"/>
      <c r="I295" s="619"/>
      <c r="J295" s="619"/>
      <c r="K295" s="619"/>
      <c r="L295" s="619"/>
      <c r="M295" s="619"/>
      <c r="N295" s="52"/>
      <c r="O295" s="52"/>
      <c r="P295" s="52"/>
      <c r="Q295" s="52"/>
      <c r="R295" s="52"/>
      <c r="S295" s="52"/>
      <c r="T295" s="52"/>
      <c r="U295" s="52"/>
      <c r="V295" s="52"/>
      <c r="W295" s="52"/>
      <c r="X295" s="52"/>
      <c r="Y295" s="52"/>
    </row>
    <row r="296" spans="2:25" s="51" customFormat="1">
      <c r="B296" s="619"/>
      <c r="C296" s="619"/>
      <c r="D296" s="619"/>
      <c r="E296" s="619"/>
      <c r="F296" s="619"/>
      <c r="G296" s="619"/>
      <c r="H296" s="619"/>
      <c r="I296" s="619"/>
      <c r="J296" s="619"/>
      <c r="K296" s="619"/>
      <c r="L296" s="619"/>
      <c r="M296" s="619"/>
      <c r="N296" s="52"/>
      <c r="O296" s="52"/>
      <c r="P296" s="52"/>
      <c r="Q296" s="52"/>
      <c r="R296" s="52"/>
      <c r="S296" s="52"/>
      <c r="T296" s="52"/>
      <c r="U296" s="52"/>
      <c r="V296" s="52"/>
      <c r="W296" s="52"/>
      <c r="X296" s="52"/>
      <c r="Y296" s="52"/>
    </row>
    <row r="297" spans="2:25" s="51" customFormat="1">
      <c r="B297" s="619"/>
      <c r="C297" s="619"/>
      <c r="D297" s="619"/>
      <c r="E297" s="619"/>
      <c r="F297" s="619"/>
      <c r="G297" s="619"/>
      <c r="H297" s="619"/>
      <c r="I297" s="619"/>
      <c r="J297" s="619"/>
      <c r="K297" s="619"/>
      <c r="L297" s="619"/>
      <c r="M297" s="619"/>
      <c r="N297" s="52"/>
      <c r="O297" s="52"/>
      <c r="P297" s="52"/>
      <c r="Q297" s="52"/>
      <c r="R297" s="52"/>
      <c r="S297" s="52"/>
      <c r="T297" s="52"/>
      <c r="U297" s="52"/>
      <c r="V297" s="52"/>
      <c r="W297" s="52"/>
      <c r="X297" s="52"/>
      <c r="Y297" s="52"/>
    </row>
    <row r="298" spans="2:25" s="51" customFormat="1">
      <c r="B298" s="619"/>
      <c r="C298" s="619"/>
      <c r="D298" s="619"/>
      <c r="E298" s="619"/>
      <c r="F298" s="619"/>
      <c r="G298" s="619"/>
      <c r="H298" s="619"/>
      <c r="I298" s="619"/>
      <c r="J298" s="619"/>
      <c r="K298" s="619"/>
      <c r="L298" s="619"/>
      <c r="M298" s="619"/>
      <c r="N298" s="52"/>
      <c r="O298" s="52"/>
      <c r="P298" s="52"/>
      <c r="Q298" s="52"/>
      <c r="R298" s="52"/>
      <c r="S298" s="52"/>
      <c r="T298" s="52"/>
      <c r="U298" s="52"/>
      <c r="V298" s="52"/>
      <c r="W298" s="52"/>
      <c r="X298" s="52"/>
      <c r="Y298" s="52"/>
    </row>
    <row r="299" spans="2:25" s="51" customFormat="1">
      <c r="B299" s="619"/>
      <c r="C299" s="619"/>
      <c r="D299" s="619"/>
      <c r="E299" s="619"/>
      <c r="F299" s="619"/>
      <c r="G299" s="619"/>
      <c r="H299" s="619"/>
      <c r="I299" s="619"/>
      <c r="J299" s="619"/>
      <c r="K299" s="619"/>
      <c r="L299" s="619"/>
      <c r="M299" s="619"/>
      <c r="N299" s="52"/>
      <c r="O299" s="52"/>
      <c r="P299" s="52"/>
      <c r="Q299" s="52"/>
      <c r="R299" s="52"/>
      <c r="S299" s="52"/>
      <c r="T299" s="52"/>
      <c r="U299" s="52"/>
      <c r="V299" s="52"/>
      <c r="W299" s="52"/>
      <c r="X299" s="52"/>
      <c r="Y299" s="52"/>
    </row>
    <row r="300" spans="2:25" s="51" customFormat="1">
      <c r="B300" s="619"/>
      <c r="C300" s="619"/>
      <c r="D300" s="619"/>
      <c r="E300" s="619"/>
      <c r="F300" s="619"/>
      <c r="G300" s="619"/>
      <c r="H300" s="619"/>
      <c r="I300" s="619"/>
      <c r="J300" s="619"/>
      <c r="K300" s="619"/>
      <c r="L300" s="619"/>
      <c r="M300" s="619"/>
      <c r="N300" s="52"/>
      <c r="O300" s="52"/>
      <c r="P300" s="52"/>
      <c r="Q300" s="52"/>
      <c r="R300" s="52"/>
      <c r="S300" s="52"/>
      <c r="T300" s="52"/>
      <c r="U300" s="52"/>
      <c r="V300" s="52"/>
      <c r="W300" s="52"/>
      <c r="X300" s="52"/>
      <c r="Y300" s="52"/>
    </row>
    <row r="301" spans="2:25" s="51" customFormat="1">
      <c r="B301" s="619"/>
      <c r="C301" s="619"/>
      <c r="D301" s="619"/>
      <c r="E301" s="619"/>
      <c r="F301" s="619"/>
      <c r="G301" s="619"/>
      <c r="H301" s="619"/>
      <c r="I301" s="619"/>
      <c r="J301" s="619"/>
      <c r="K301" s="619"/>
      <c r="L301" s="619"/>
      <c r="M301" s="619"/>
      <c r="N301" s="52"/>
      <c r="O301" s="52"/>
      <c r="P301" s="52"/>
      <c r="Q301" s="52"/>
      <c r="R301" s="52"/>
      <c r="S301" s="52"/>
      <c r="T301" s="52"/>
      <c r="U301" s="52"/>
      <c r="V301" s="52"/>
      <c r="W301" s="52"/>
      <c r="X301" s="52"/>
      <c r="Y301" s="52"/>
    </row>
    <row r="302" spans="2:25" s="51" customFormat="1">
      <c r="B302" s="619"/>
      <c r="C302" s="619"/>
      <c r="D302" s="619"/>
      <c r="E302" s="619"/>
      <c r="F302" s="619"/>
      <c r="G302" s="619"/>
      <c r="H302" s="619"/>
      <c r="I302" s="619"/>
      <c r="J302" s="619"/>
      <c r="K302" s="619"/>
      <c r="L302" s="619"/>
      <c r="M302" s="619"/>
      <c r="N302" s="52"/>
      <c r="O302" s="52"/>
      <c r="P302" s="52"/>
      <c r="Q302" s="52"/>
      <c r="R302" s="52"/>
      <c r="S302" s="52"/>
      <c r="T302" s="52"/>
      <c r="U302" s="52"/>
      <c r="V302" s="52"/>
      <c r="W302" s="52"/>
      <c r="X302" s="52"/>
      <c r="Y302" s="52"/>
    </row>
    <row r="303" spans="2:25" s="51" customFormat="1">
      <c r="B303" s="619"/>
      <c r="C303" s="619"/>
      <c r="D303" s="619"/>
      <c r="E303" s="619"/>
      <c r="F303" s="619"/>
      <c r="G303" s="619"/>
      <c r="H303" s="619"/>
      <c r="I303" s="619"/>
      <c r="J303" s="619"/>
      <c r="K303" s="619"/>
      <c r="L303" s="619"/>
      <c r="M303" s="619"/>
      <c r="N303" s="52"/>
      <c r="O303" s="52"/>
      <c r="P303" s="52"/>
      <c r="Q303" s="52"/>
      <c r="R303" s="52"/>
      <c r="S303" s="52"/>
      <c r="T303" s="52"/>
      <c r="U303" s="52"/>
      <c r="V303" s="52"/>
      <c r="W303" s="52"/>
      <c r="X303" s="52"/>
      <c r="Y303" s="52"/>
    </row>
    <row r="304" spans="2:25" s="51" customFormat="1">
      <c r="B304" s="619"/>
      <c r="C304" s="619"/>
      <c r="D304" s="619"/>
      <c r="E304" s="619"/>
      <c r="F304" s="619"/>
      <c r="G304" s="619"/>
      <c r="H304" s="619"/>
      <c r="I304" s="619"/>
      <c r="J304" s="619"/>
      <c r="K304" s="619"/>
      <c r="L304" s="619"/>
      <c r="M304" s="619"/>
      <c r="N304" s="52"/>
      <c r="O304" s="52"/>
      <c r="P304" s="52"/>
      <c r="Q304" s="52"/>
      <c r="R304" s="52"/>
      <c r="S304" s="52"/>
      <c r="T304" s="52"/>
      <c r="U304" s="52"/>
      <c r="V304" s="52"/>
      <c r="W304" s="52"/>
      <c r="X304" s="52"/>
      <c r="Y304" s="52"/>
    </row>
    <row r="305" spans="2:25" s="51" customFormat="1">
      <c r="B305" s="619"/>
      <c r="C305" s="619"/>
      <c r="D305" s="619"/>
      <c r="E305" s="619"/>
      <c r="F305" s="619"/>
      <c r="G305" s="619"/>
      <c r="H305" s="619"/>
      <c r="I305" s="619"/>
      <c r="J305" s="619"/>
      <c r="K305" s="619"/>
      <c r="L305" s="619"/>
      <c r="M305" s="619"/>
      <c r="N305" s="52"/>
      <c r="O305" s="52"/>
      <c r="P305" s="52"/>
      <c r="Q305" s="52"/>
      <c r="R305" s="52"/>
      <c r="S305" s="52"/>
      <c r="T305" s="52"/>
      <c r="U305" s="52"/>
      <c r="V305" s="52"/>
      <c r="W305" s="52"/>
      <c r="X305" s="52"/>
      <c r="Y305" s="52"/>
    </row>
    <row r="306" spans="2:25" s="51" customFormat="1">
      <c r="B306" s="619"/>
      <c r="C306" s="619"/>
      <c r="D306" s="619"/>
      <c r="E306" s="619"/>
      <c r="F306" s="619"/>
      <c r="G306" s="619"/>
      <c r="H306" s="619"/>
      <c r="I306" s="619"/>
      <c r="J306" s="619"/>
      <c r="K306" s="619"/>
      <c r="L306" s="619"/>
      <c r="M306" s="619"/>
      <c r="N306" s="52"/>
      <c r="O306" s="52"/>
      <c r="P306" s="52"/>
      <c r="Q306" s="52"/>
      <c r="R306" s="52"/>
      <c r="S306" s="52"/>
      <c r="T306" s="52"/>
      <c r="U306" s="52"/>
      <c r="V306" s="52"/>
      <c r="W306" s="52"/>
      <c r="X306" s="52"/>
      <c r="Y306" s="52"/>
    </row>
    <row r="307" spans="2:25" s="51" customFormat="1">
      <c r="B307" s="619"/>
      <c r="C307" s="619"/>
      <c r="D307" s="619"/>
      <c r="E307" s="619"/>
      <c r="F307" s="619"/>
      <c r="G307" s="619"/>
      <c r="H307" s="619"/>
      <c r="I307" s="619"/>
      <c r="J307" s="619"/>
      <c r="K307" s="619"/>
      <c r="L307" s="619"/>
      <c r="M307" s="619"/>
      <c r="N307" s="52"/>
      <c r="O307" s="52"/>
      <c r="P307" s="52"/>
      <c r="Q307" s="52"/>
      <c r="R307" s="52"/>
      <c r="S307" s="52"/>
      <c r="T307" s="52"/>
      <c r="U307" s="52"/>
      <c r="V307" s="52"/>
      <c r="W307" s="52"/>
      <c r="X307" s="52"/>
      <c r="Y307" s="52"/>
    </row>
    <row r="308" spans="2:25" s="51" customFormat="1">
      <c r="B308" s="619"/>
      <c r="C308" s="619"/>
      <c r="D308" s="619"/>
      <c r="E308" s="619"/>
      <c r="F308" s="619"/>
      <c r="G308" s="619"/>
      <c r="H308" s="619"/>
      <c r="I308" s="619"/>
      <c r="J308" s="619"/>
      <c r="K308" s="619"/>
      <c r="L308" s="619"/>
      <c r="M308" s="619"/>
      <c r="N308" s="52"/>
      <c r="O308" s="52"/>
      <c r="P308" s="52"/>
      <c r="Q308" s="52"/>
      <c r="R308" s="52"/>
      <c r="S308" s="52"/>
      <c r="T308" s="52"/>
      <c r="U308" s="52"/>
      <c r="V308" s="52"/>
      <c r="W308" s="52"/>
      <c r="X308" s="52"/>
      <c r="Y308" s="52"/>
    </row>
    <row r="309" spans="2:25" s="51" customFormat="1">
      <c r="B309" s="619"/>
      <c r="C309" s="619"/>
      <c r="D309" s="619"/>
      <c r="E309" s="619"/>
      <c r="F309" s="619"/>
      <c r="G309" s="619"/>
      <c r="H309" s="619"/>
      <c r="I309" s="619"/>
      <c r="J309" s="619"/>
      <c r="K309" s="619"/>
      <c r="L309" s="619"/>
      <c r="M309" s="619"/>
      <c r="N309" s="52"/>
      <c r="O309" s="52"/>
      <c r="P309" s="52"/>
      <c r="Q309" s="52"/>
      <c r="R309" s="52"/>
      <c r="S309" s="52"/>
      <c r="T309" s="52"/>
      <c r="U309" s="52"/>
      <c r="V309" s="52"/>
      <c r="W309" s="52"/>
      <c r="X309" s="52"/>
      <c r="Y309" s="52"/>
    </row>
    <row r="310" spans="2:25" s="51" customFormat="1">
      <c r="B310" s="619"/>
      <c r="C310" s="619"/>
      <c r="D310" s="619"/>
      <c r="E310" s="619"/>
      <c r="F310" s="619"/>
      <c r="G310" s="619"/>
      <c r="H310" s="619"/>
      <c r="I310" s="619"/>
      <c r="J310" s="619"/>
      <c r="K310" s="619"/>
      <c r="L310" s="619"/>
      <c r="M310" s="619"/>
      <c r="N310" s="52"/>
      <c r="O310" s="52"/>
      <c r="P310" s="52"/>
      <c r="Q310" s="52"/>
      <c r="R310" s="52"/>
      <c r="S310" s="52"/>
      <c r="T310" s="52"/>
      <c r="U310" s="52"/>
      <c r="V310" s="52"/>
      <c r="W310" s="52"/>
      <c r="X310" s="52"/>
      <c r="Y310" s="52"/>
    </row>
    <row r="311" spans="2:25" s="51" customFormat="1">
      <c r="B311" s="619"/>
      <c r="C311" s="619"/>
      <c r="D311" s="619"/>
      <c r="E311" s="619"/>
      <c r="F311" s="619"/>
      <c r="G311" s="619"/>
      <c r="H311" s="619"/>
      <c r="I311" s="619"/>
      <c r="J311" s="619"/>
      <c r="K311" s="619"/>
      <c r="L311" s="619"/>
      <c r="M311" s="619"/>
      <c r="N311" s="52"/>
      <c r="O311" s="52"/>
      <c r="P311" s="52"/>
      <c r="Q311" s="52"/>
      <c r="R311" s="52"/>
      <c r="S311" s="52"/>
      <c r="T311" s="52"/>
      <c r="U311" s="52"/>
      <c r="V311" s="52"/>
      <c r="W311" s="52"/>
      <c r="X311" s="52"/>
      <c r="Y311" s="52"/>
    </row>
    <row r="312" spans="2:25" s="51" customFormat="1">
      <c r="B312" s="619"/>
      <c r="C312" s="619"/>
      <c r="D312" s="619"/>
      <c r="E312" s="619"/>
      <c r="F312" s="619"/>
      <c r="G312" s="619"/>
      <c r="H312" s="619"/>
      <c r="I312" s="619"/>
      <c r="J312" s="619"/>
      <c r="K312" s="619"/>
      <c r="L312" s="619"/>
      <c r="M312" s="619"/>
      <c r="N312" s="52"/>
      <c r="O312" s="52"/>
      <c r="P312" s="52"/>
      <c r="Q312" s="52"/>
      <c r="R312" s="52"/>
      <c r="S312" s="52"/>
      <c r="T312" s="52"/>
      <c r="U312" s="52"/>
      <c r="V312" s="52"/>
      <c r="W312" s="52"/>
      <c r="X312" s="52"/>
      <c r="Y312" s="52"/>
    </row>
    <row r="313" spans="2:25" s="51" customFormat="1">
      <c r="B313" s="619"/>
      <c r="C313" s="619"/>
      <c r="D313" s="619"/>
      <c r="E313" s="619"/>
      <c r="F313" s="619"/>
      <c r="G313" s="619"/>
      <c r="H313" s="619"/>
      <c r="I313" s="619"/>
      <c r="J313" s="619"/>
      <c r="K313" s="619"/>
      <c r="L313" s="619"/>
      <c r="M313" s="619"/>
      <c r="N313" s="52"/>
      <c r="O313" s="52"/>
      <c r="P313" s="52"/>
      <c r="Q313" s="52"/>
      <c r="R313" s="52"/>
      <c r="S313" s="52"/>
      <c r="T313" s="52"/>
      <c r="U313" s="52"/>
      <c r="V313" s="52"/>
      <c r="W313" s="52"/>
      <c r="X313" s="52"/>
      <c r="Y313" s="52"/>
    </row>
    <row r="314" spans="2:25" s="51" customFormat="1">
      <c r="B314" s="619"/>
      <c r="C314" s="619"/>
      <c r="D314" s="619"/>
      <c r="E314" s="619"/>
      <c r="F314" s="619"/>
      <c r="G314" s="619"/>
      <c r="H314" s="619"/>
      <c r="I314" s="619"/>
      <c r="J314" s="619"/>
      <c r="K314" s="619"/>
      <c r="L314" s="619"/>
      <c r="M314" s="619"/>
      <c r="N314" s="52"/>
      <c r="O314" s="52"/>
      <c r="P314" s="52"/>
      <c r="Q314" s="52"/>
      <c r="R314" s="52"/>
      <c r="S314" s="52"/>
      <c r="T314" s="52"/>
      <c r="U314" s="52"/>
      <c r="V314" s="52"/>
      <c r="W314" s="52"/>
      <c r="X314" s="52"/>
      <c r="Y314" s="52"/>
    </row>
    <row r="315" spans="2:25" s="51" customFormat="1">
      <c r="B315" s="619"/>
      <c r="C315" s="619"/>
      <c r="D315" s="619"/>
      <c r="E315" s="619"/>
      <c r="F315" s="619"/>
      <c r="G315" s="619"/>
      <c r="H315" s="619"/>
      <c r="I315" s="619"/>
      <c r="J315" s="619"/>
      <c r="K315" s="619"/>
      <c r="L315" s="619"/>
      <c r="M315" s="619"/>
      <c r="N315" s="52"/>
      <c r="O315" s="52"/>
      <c r="P315" s="52"/>
      <c r="Q315" s="52"/>
      <c r="R315" s="52"/>
      <c r="S315" s="52"/>
      <c r="T315" s="52"/>
      <c r="U315" s="52"/>
      <c r="V315" s="52"/>
      <c r="W315" s="52"/>
      <c r="X315" s="52"/>
      <c r="Y315" s="52"/>
    </row>
    <row r="316" spans="2:25" s="51" customFormat="1">
      <c r="B316" s="619"/>
      <c r="C316" s="619"/>
      <c r="D316" s="619"/>
      <c r="E316" s="619"/>
      <c r="F316" s="619"/>
      <c r="G316" s="619"/>
      <c r="H316" s="619"/>
      <c r="I316" s="619"/>
      <c r="J316" s="619"/>
      <c r="K316" s="619"/>
      <c r="L316" s="619"/>
      <c r="M316" s="619"/>
      <c r="N316" s="52"/>
      <c r="O316" s="52"/>
      <c r="P316" s="52"/>
      <c r="Q316" s="52"/>
      <c r="R316" s="52"/>
      <c r="S316" s="52"/>
      <c r="T316" s="52"/>
      <c r="U316" s="52"/>
      <c r="V316" s="52"/>
      <c r="W316" s="52"/>
      <c r="X316" s="52"/>
      <c r="Y316" s="52"/>
    </row>
    <row r="317" spans="2:25" s="51" customFormat="1">
      <c r="B317" s="619"/>
      <c r="C317" s="619"/>
      <c r="D317" s="619"/>
      <c r="E317" s="619"/>
      <c r="F317" s="619"/>
      <c r="G317" s="619"/>
      <c r="H317" s="619"/>
      <c r="I317" s="619"/>
      <c r="J317" s="619"/>
      <c r="K317" s="619"/>
      <c r="L317" s="619"/>
      <c r="M317" s="619"/>
      <c r="N317" s="52"/>
      <c r="O317" s="52"/>
      <c r="P317" s="52"/>
      <c r="Q317" s="52"/>
      <c r="R317" s="52"/>
      <c r="S317" s="52"/>
      <c r="T317" s="52"/>
      <c r="U317" s="52"/>
      <c r="V317" s="52"/>
      <c r="W317" s="52"/>
      <c r="X317" s="52"/>
      <c r="Y317" s="52"/>
    </row>
    <row r="318" spans="2:25" s="51" customFormat="1">
      <c r="B318" s="619"/>
      <c r="C318" s="619"/>
      <c r="D318" s="619"/>
      <c r="E318" s="619"/>
      <c r="F318" s="619"/>
      <c r="G318" s="619"/>
      <c r="H318" s="619"/>
      <c r="I318" s="619"/>
      <c r="J318" s="619"/>
      <c r="K318" s="619"/>
      <c r="L318" s="619"/>
      <c r="M318" s="619"/>
      <c r="N318" s="52"/>
      <c r="O318" s="52"/>
      <c r="P318" s="52"/>
      <c r="Q318" s="52"/>
      <c r="R318" s="52"/>
      <c r="S318" s="52"/>
      <c r="T318" s="52"/>
      <c r="U318" s="52"/>
      <c r="V318" s="52"/>
      <c r="W318" s="52"/>
      <c r="X318" s="52"/>
      <c r="Y318" s="52"/>
    </row>
    <row r="319" spans="2:25" s="51" customFormat="1">
      <c r="B319" s="619"/>
      <c r="C319" s="619"/>
      <c r="D319" s="619"/>
      <c r="E319" s="619"/>
      <c r="F319" s="619"/>
      <c r="G319" s="619"/>
      <c r="H319" s="619"/>
      <c r="I319" s="619"/>
      <c r="J319" s="619"/>
      <c r="K319" s="619"/>
      <c r="L319" s="619"/>
      <c r="M319" s="619"/>
      <c r="N319" s="52"/>
      <c r="O319" s="52"/>
      <c r="P319" s="52"/>
      <c r="Q319" s="52"/>
      <c r="R319" s="52"/>
      <c r="S319" s="52"/>
      <c r="T319" s="52"/>
      <c r="U319" s="52"/>
      <c r="V319" s="52"/>
      <c r="W319" s="52"/>
      <c r="X319" s="52"/>
      <c r="Y319" s="52"/>
    </row>
    <row r="320" spans="2:25" s="51" customFormat="1">
      <c r="B320" s="619"/>
      <c r="C320" s="619"/>
      <c r="D320" s="619"/>
      <c r="E320" s="619"/>
      <c r="F320" s="619"/>
      <c r="G320" s="619"/>
      <c r="H320" s="619"/>
      <c r="I320" s="619"/>
      <c r="J320" s="619"/>
      <c r="K320" s="619"/>
      <c r="L320" s="619"/>
      <c r="M320" s="619"/>
      <c r="N320" s="52"/>
      <c r="O320" s="52"/>
      <c r="P320" s="52"/>
      <c r="Q320" s="52"/>
      <c r="R320" s="52"/>
      <c r="S320" s="52"/>
      <c r="T320" s="52"/>
      <c r="U320" s="52"/>
      <c r="V320" s="52"/>
      <c r="W320" s="52"/>
      <c r="X320" s="52"/>
      <c r="Y320" s="52"/>
    </row>
    <row r="321" spans="2:25" s="51" customFormat="1">
      <c r="B321" s="619"/>
      <c r="C321" s="619"/>
      <c r="D321" s="619"/>
      <c r="E321" s="619"/>
      <c r="F321" s="619"/>
      <c r="G321" s="619"/>
      <c r="H321" s="619"/>
      <c r="I321" s="619"/>
      <c r="J321" s="619"/>
      <c r="K321" s="619"/>
      <c r="L321" s="619"/>
      <c r="M321" s="619"/>
      <c r="N321" s="52"/>
      <c r="O321" s="52"/>
      <c r="P321" s="52"/>
      <c r="Q321" s="52"/>
      <c r="R321" s="52"/>
      <c r="S321" s="52"/>
      <c r="T321" s="52"/>
      <c r="U321" s="52"/>
      <c r="V321" s="52"/>
      <c r="W321" s="52"/>
      <c r="X321" s="52"/>
      <c r="Y321" s="52"/>
    </row>
    <row r="322" spans="2:25" s="51" customFormat="1">
      <c r="B322" s="619"/>
      <c r="C322" s="619"/>
      <c r="D322" s="619"/>
      <c r="E322" s="619"/>
      <c r="F322" s="619"/>
      <c r="G322" s="619"/>
      <c r="H322" s="619"/>
      <c r="I322" s="619"/>
      <c r="J322" s="619"/>
      <c r="K322" s="619"/>
      <c r="L322" s="619"/>
      <c r="M322" s="619"/>
      <c r="N322" s="52"/>
      <c r="O322" s="52"/>
      <c r="P322" s="52"/>
      <c r="Q322" s="52"/>
      <c r="R322" s="52"/>
      <c r="S322" s="52"/>
      <c r="T322" s="52"/>
      <c r="U322" s="52"/>
      <c r="V322" s="52"/>
      <c r="W322" s="52"/>
      <c r="X322" s="52"/>
      <c r="Y322" s="52"/>
    </row>
    <row r="323" spans="2:25" s="51" customFormat="1">
      <c r="B323" s="619"/>
      <c r="C323" s="619"/>
      <c r="D323" s="619"/>
      <c r="E323" s="619"/>
      <c r="F323" s="619"/>
      <c r="G323" s="619"/>
      <c r="H323" s="619"/>
      <c r="I323" s="619"/>
      <c r="J323" s="619"/>
      <c r="K323" s="619"/>
      <c r="L323" s="619"/>
      <c r="M323" s="619"/>
      <c r="N323" s="52"/>
      <c r="O323" s="52"/>
      <c r="P323" s="52"/>
      <c r="Q323" s="52"/>
      <c r="R323" s="52"/>
      <c r="S323" s="52"/>
      <c r="T323" s="52"/>
      <c r="U323" s="52"/>
      <c r="V323" s="52"/>
      <c r="W323" s="52"/>
      <c r="X323" s="52"/>
      <c r="Y323" s="52"/>
    </row>
    <row r="324" spans="2:25" s="51" customFormat="1">
      <c r="B324" s="619"/>
      <c r="C324" s="619"/>
      <c r="D324" s="619"/>
      <c r="E324" s="619"/>
      <c r="F324" s="619"/>
      <c r="G324" s="619"/>
      <c r="H324" s="619"/>
      <c r="I324" s="619"/>
      <c r="J324" s="619"/>
      <c r="K324" s="619"/>
      <c r="L324" s="619"/>
      <c r="M324" s="619"/>
      <c r="N324" s="52"/>
      <c r="O324" s="52"/>
      <c r="P324" s="52"/>
      <c r="Q324" s="52"/>
      <c r="R324" s="52"/>
      <c r="S324" s="52"/>
      <c r="T324" s="52"/>
      <c r="U324" s="52"/>
      <c r="V324" s="52"/>
      <c r="W324" s="52"/>
      <c r="X324" s="52"/>
      <c r="Y324" s="52"/>
    </row>
    <row r="325" spans="2:25" s="51" customFormat="1">
      <c r="B325" s="619"/>
      <c r="C325" s="619"/>
      <c r="D325" s="619"/>
      <c r="E325" s="619"/>
      <c r="F325" s="619"/>
      <c r="G325" s="619"/>
      <c r="H325" s="619"/>
      <c r="I325" s="619"/>
      <c r="J325" s="619"/>
      <c r="K325" s="619"/>
      <c r="L325" s="619"/>
      <c r="M325" s="619"/>
      <c r="N325" s="52"/>
      <c r="O325" s="52"/>
      <c r="P325" s="52"/>
      <c r="Q325" s="52"/>
      <c r="R325" s="52"/>
      <c r="S325" s="52"/>
      <c r="T325" s="52"/>
      <c r="U325" s="52"/>
      <c r="V325" s="52"/>
      <c r="W325" s="52"/>
      <c r="X325" s="52"/>
      <c r="Y325" s="52"/>
    </row>
    <row r="326" spans="2:25" s="51" customFormat="1">
      <c r="B326" s="619"/>
      <c r="C326" s="619"/>
      <c r="D326" s="619"/>
      <c r="E326" s="619"/>
      <c r="F326" s="619"/>
      <c r="G326" s="619"/>
      <c r="H326" s="619"/>
      <c r="I326" s="619"/>
      <c r="J326" s="619"/>
      <c r="K326" s="619"/>
      <c r="L326" s="619"/>
      <c r="M326" s="619"/>
      <c r="N326" s="52"/>
      <c r="O326" s="52"/>
      <c r="P326" s="52"/>
      <c r="Q326" s="52"/>
      <c r="R326" s="52"/>
      <c r="S326" s="52"/>
      <c r="T326" s="52"/>
      <c r="U326" s="52"/>
      <c r="V326" s="52"/>
      <c r="W326" s="52"/>
      <c r="X326" s="52"/>
      <c r="Y326" s="52"/>
    </row>
    <row r="327" spans="2:25" s="51" customFormat="1">
      <c r="B327" s="619"/>
      <c r="C327" s="619"/>
      <c r="D327" s="619"/>
      <c r="E327" s="619"/>
      <c r="F327" s="619"/>
      <c r="G327" s="619"/>
      <c r="H327" s="619"/>
      <c r="I327" s="619"/>
      <c r="J327" s="619"/>
      <c r="K327" s="619"/>
      <c r="L327" s="619"/>
      <c r="M327" s="619"/>
      <c r="N327" s="52"/>
      <c r="O327" s="52"/>
      <c r="P327" s="52"/>
      <c r="Q327" s="52"/>
      <c r="R327" s="52"/>
      <c r="S327" s="52"/>
      <c r="T327" s="52"/>
      <c r="U327" s="52"/>
      <c r="V327" s="52"/>
      <c r="W327" s="52"/>
      <c r="X327" s="52"/>
      <c r="Y327" s="52"/>
    </row>
    <row r="328" spans="2:25" s="51" customFormat="1">
      <c r="B328" s="619"/>
      <c r="C328" s="619"/>
      <c r="D328" s="619"/>
      <c r="E328" s="619"/>
      <c r="F328" s="619"/>
      <c r="G328" s="619"/>
      <c r="H328" s="619"/>
      <c r="I328" s="619"/>
      <c r="J328" s="619"/>
      <c r="K328" s="619"/>
      <c r="L328" s="619"/>
      <c r="M328" s="619"/>
      <c r="N328" s="52"/>
      <c r="O328" s="52"/>
      <c r="P328" s="52"/>
      <c r="Q328" s="52"/>
      <c r="R328" s="52"/>
      <c r="S328" s="52"/>
      <c r="T328" s="52"/>
      <c r="U328" s="52"/>
      <c r="V328" s="52"/>
      <c r="W328" s="52"/>
      <c r="X328" s="52"/>
      <c r="Y328" s="52"/>
    </row>
    <row r="329" spans="2:25" s="51" customFormat="1">
      <c r="B329" s="619"/>
      <c r="C329" s="619"/>
      <c r="D329" s="619"/>
      <c r="E329" s="619"/>
      <c r="F329" s="619"/>
      <c r="G329" s="619"/>
      <c r="H329" s="619"/>
      <c r="I329" s="619"/>
      <c r="J329" s="619"/>
      <c r="K329" s="619"/>
      <c r="L329" s="619"/>
      <c r="M329" s="619"/>
      <c r="N329" s="52"/>
      <c r="O329" s="52"/>
      <c r="P329" s="52"/>
      <c r="Q329" s="52"/>
      <c r="R329" s="52"/>
      <c r="S329" s="52"/>
      <c r="T329" s="52"/>
      <c r="U329" s="52"/>
      <c r="V329" s="52"/>
      <c r="W329" s="52"/>
      <c r="X329" s="52"/>
      <c r="Y329" s="52"/>
    </row>
    <row r="330" spans="2:25" s="51" customFormat="1">
      <c r="B330" s="619"/>
      <c r="C330" s="619"/>
      <c r="D330" s="619"/>
      <c r="E330" s="619"/>
      <c r="F330" s="619"/>
      <c r="G330" s="619"/>
      <c r="H330" s="619"/>
      <c r="I330" s="619"/>
      <c r="J330" s="619"/>
      <c r="K330" s="619"/>
      <c r="L330" s="619"/>
      <c r="M330" s="619"/>
      <c r="N330" s="52"/>
      <c r="O330" s="52"/>
      <c r="P330" s="52"/>
      <c r="Q330" s="52"/>
      <c r="R330" s="52"/>
      <c r="S330" s="52"/>
      <c r="T330" s="52"/>
      <c r="U330" s="52"/>
      <c r="V330" s="52"/>
      <c r="W330" s="52"/>
      <c r="X330" s="52"/>
      <c r="Y330" s="52"/>
    </row>
    <row r="331" spans="2:25" s="51" customFormat="1">
      <c r="B331" s="619"/>
      <c r="C331" s="619"/>
      <c r="D331" s="619"/>
      <c r="E331" s="619"/>
      <c r="F331" s="619"/>
      <c r="G331" s="619"/>
      <c r="H331" s="619"/>
      <c r="I331" s="619"/>
      <c r="J331" s="619"/>
      <c r="K331" s="619"/>
      <c r="L331" s="619"/>
      <c r="M331" s="619"/>
      <c r="N331" s="52"/>
      <c r="O331" s="52"/>
      <c r="P331" s="52"/>
      <c r="Q331" s="52"/>
      <c r="R331" s="52"/>
      <c r="S331" s="52"/>
      <c r="T331" s="52"/>
      <c r="U331" s="52"/>
      <c r="V331" s="52"/>
      <c r="W331" s="52"/>
      <c r="X331" s="52"/>
      <c r="Y331" s="52"/>
    </row>
    <row r="332" spans="2:25" s="51" customFormat="1">
      <c r="B332" s="619"/>
      <c r="C332" s="619"/>
      <c r="D332" s="619"/>
      <c r="E332" s="619"/>
      <c r="F332" s="619"/>
      <c r="G332" s="619"/>
      <c r="H332" s="619"/>
      <c r="I332" s="619"/>
      <c r="J332" s="619"/>
      <c r="K332" s="619"/>
      <c r="L332" s="619"/>
      <c r="M332" s="619"/>
      <c r="N332" s="52"/>
      <c r="O332" s="52"/>
      <c r="P332" s="52"/>
      <c r="Q332" s="52"/>
      <c r="R332" s="52"/>
      <c r="S332" s="52"/>
      <c r="T332" s="52"/>
      <c r="U332" s="52"/>
      <c r="V332" s="52"/>
      <c r="W332" s="52"/>
      <c r="X332" s="52"/>
      <c r="Y332" s="52"/>
    </row>
    <row r="333" spans="2:25" s="51" customFormat="1">
      <c r="B333" s="619"/>
      <c r="C333" s="619"/>
      <c r="D333" s="619"/>
      <c r="E333" s="619"/>
      <c r="F333" s="619"/>
      <c r="G333" s="619"/>
      <c r="H333" s="619"/>
      <c r="I333" s="619"/>
      <c r="J333" s="619"/>
      <c r="K333" s="619"/>
      <c r="L333" s="619"/>
      <c r="M333" s="619"/>
      <c r="N333" s="52"/>
      <c r="O333" s="52"/>
      <c r="P333" s="52"/>
      <c r="Q333" s="52"/>
      <c r="R333" s="52"/>
      <c r="S333" s="52"/>
      <c r="T333" s="52"/>
      <c r="U333" s="52"/>
      <c r="V333" s="52"/>
      <c r="W333" s="52"/>
      <c r="X333" s="52"/>
      <c r="Y333" s="52"/>
    </row>
    <row r="334" spans="2:25" s="51" customFormat="1">
      <c r="B334" s="619"/>
      <c r="C334" s="619"/>
      <c r="D334" s="619"/>
      <c r="E334" s="619"/>
      <c r="F334" s="619"/>
      <c r="G334" s="619"/>
      <c r="H334" s="619"/>
      <c r="I334" s="619"/>
      <c r="J334" s="619"/>
      <c r="K334" s="619"/>
      <c r="L334" s="619"/>
      <c r="M334" s="619"/>
      <c r="N334" s="52"/>
      <c r="O334" s="52"/>
      <c r="P334" s="52"/>
      <c r="Q334" s="52"/>
      <c r="R334" s="52"/>
      <c r="S334" s="52"/>
      <c r="T334" s="52"/>
      <c r="U334" s="52"/>
      <c r="V334" s="52"/>
      <c r="W334" s="52"/>
      <c r="X334" s="52"/>
      <c r="Y334" s="52"/>
    </row>
    <row r="335" spans="2:25" s="51" customFormat="1">
      <c r="B335" s="619"/>
      <c r="C335" s="619"/>
      <c r="D335" s="619"/>
      <c r="E335" s="619"/>
      <c r="F335" s="619"/>
      <c r="G335" s="619"/>
      <c r="H335" s="619"/>
      <c r="I335" s="619"/>
      <c r="J335" s="619"/>
      <c r="K335" s="619"/>
      <c r="L335" s="619"/>
      <c r="M335" s="619"/>
      <c r="N335" s="52"/>
      <c r="O335" s="52"/>
      <c r="P335" s="52"/>
      <c r="Q335" s="52"/>
      <c r="R335" s="52"/>
      <c r="S335" s="52"/>
      <c r="T335" s="52"/>
      <c r="U335" s="52"/>
      <c r="V335" s="52"/>
      <c r="W335" s="52"/>
      <c r="X335" s="52"/>
      <c r="Y335" s="52"/>
    </row>
    <row r="336" spans="2:25" s="51" customFormat="1">
      <c r="B336" s="619"/>
      <c r="C336" s="619"/>
      <c r="D336" s="619"/>
      <c r="E336" s="619"/>
      <c r="F336" s="619"/>
      <c r="G336" s="619"/>
      <c r="H336" s="619"/>
      <c r="I336" s="619"/>
      <c r="J336" s="619"/>
      <c r="K336" s="619"/>
      <c r="L336" s="619"/>
      <c r="M336" s="619"/>
      <c r="N336" s="52"/>
      <c r="O336" s="52"/>
      <c r="P336" s="52"/>
      <c r="Q336" s="52"/>
      <c r="R336" s="52"/>
      <c r="S336" s="52"/>
      <c r="T336" s="52"/>
      <c r="U336" s="52"/>
      <c r="V336" s="52"/>
      <c r="W336" s="52"/>
      <c r="X336" s="52"/>
      <c r="Y336" s="52"/>
    </row>
    <row r="337" spans="2:25" s="51" customFormat="1">
      <c r="B337" s="619"/>
      <c r="C337" s="619"/>
      <c r="D337" s="619"/>
      <c r="E337" s="619"/>
      <c r="F337" s="619"/>
      <c r="G337" s="619"/>
      <c r="H337" s="619"/>
      <c r="I337" s="619"/>
      <c r="J337" s="619"/>
      <c r="K337" s="619"/>
      <c r="L337" s="619"/>
      <c r="M337" s="619"/>
      <c r="N337" s="52"/>
      <c r="O337" s="52"/>
      <c r="P337" s="52"/>
      <c r="Q337" s="52"/>
      <c r="R337" s="52"/>
      <c r="S337" s="52"/>
      <c r="T337" s="52"/>
      <c r="U337" s="52"/>
      <c r="V337" s="52"/>
      <c r="W337" s="52"/>
      <c r="X337" s="52"/>
      <c r="Y337" s="52"/>
    </row>
    <row r="338" spans="2:25" s="51" customFormat="1">
      <c r="B338" s="619"/>
      <c r="C338" s="619"/>
      <c r="D338" s="619"/>
      <c r="E338" s="619"/>
      <c r="F338" s="619"/>
      <c r="G338" s="619"/>
      <c r="H338" s="619"/>
      <c r="I338" s="619"/>
      <c r="J338" s="619"/>
      <c r="K338" s="619"/>
      <c r="L338" s="619"/>
      <c r="M338" s="619"/>
      <c r="N338" s="52"/>
      <c r="O338" s="52"/>
      <c r="P338" s="52"/>
      <c r="Q338" s="52"/>
      <c r="R338" s="52"/>
      <c r="S338" s="52"/>
      <c r="T338" s="52"/>
      <c r="U338" s="52"/>
      <c r="V338" s="52"/>
      <c r="W338" s="52"/>
      <c r="X338" s="52"/>
      <c r="Y338" s="52"/>
    </row>
    <row r="339" spans="2:25" s="51" customFormat="1">
      <c r="B339" s="619"/>
      <c r="C339" s="619"/>
      <c r="D339" s="619"/>
      <c r="E339" s="619"/>
      <c r="F339" s="619"/>
      <c r="G339" s="619"/>
      <c r="H339" s="619"/>
      <c r="I339" s="619"/>
      <c r="J339" s="619"/>
      <c r="K339" s="619"/>
      <c r="L339" s="619"/>
      <c r="M339" s="619"/>
      <c r="N339" s="52"/>
      <c r="O339" s="52"/>
      <c r="P339" s="52"/>
      <c r="Q339" s="52"/>
      <c r="R339" s="52"/>
      <c r="S339" s="52"/>
      <c r="T339" s="52"/>
      <c r="U339" s="52"/>
      <c r="V339" s="52"/>
      <c r="W339" s="52"/>
      <c r="X339" s="52"/>
      <c r="Y339" s="52"/>
    </row>
    <row r="340" spans="2:25" s="51" customFormat="1">
      <c r="B340" s="619"/>
      <c r="C340" s="619"/>
      <c r="D340" s="619"/>
      <c r="E340" s="619"/>
      <c r="F340" s="619"/>
      <c r="G340" s="619"/>
      <c r="H340" s="619"/>
      <c r="I340" s="619"/>
      <c r="J340" s="619"/>
      <c r="K340" s="619"/>
      <c r="L340" s="619"/>
      <c r="M340" s="619"/>
      <c r="N340" s="52"/>
      <c r="O340" s="52"/>
      <c r="P340" s="52"/>
      <c r="Q340" s="52"/>
      <c r="R340" s="52"/>
      <c r="S340" s="52"/>
      <c r="T340" s="52"/>
      <c r="U340" s="52"/>
      <c r="V340" s="52"/>
      <c r="W340" s="52"/>
      <c r="X340" s="52"/>
      <c r="Y340" s="52"/>
    </row>
    <row r="341" spans="2:25" s="51" customFormat="1">
      <c r="B341" s="619"/>
      <c r="C341" s="619"/>
      <c r="D341" s="619"/>
      <c r="E341" s="619"/>
      <c r="F341" s="619"/>
      <c r="G341" s="619"/>
      <c r="H341" s="619"/>
      <c r="I341" s="619"/>
      <c r="J341" s="619"/>
      <c r="K341" s="619"/>
      <c r="L341" s="619"/>
      <c r="M341" s="619"/>
      <c r="N341" s="52"/>
      <c r="O341" s="52"/>
      <c r="P341" s="52"/>
      <c r="Q341" s="52"/>
      <c r="R341" s="52"/>
      <c r="S341" s="52"/>
      <c r="T341" s="52"/>
      <c r="U341" s="52"/>
      <c r="V341" s="52"/>
      <c r="W341" s="52"/>
      <c r="X341" s="52"/>
      <c r="Y341" s="52"/>
    </row>
    <row r="342" spans="2:25" s="51" customFormat="1">
      <c r="B342" s="619"/>
      <c r="C342" s="619"/>
      <c r="D342" s="619"/>
      <c r="E342" s="619"/>
      <c r="F342" s="619"/>
      <c r="G342" s="619"/>
      <c r="H342" s="619"/>
      <c r="I342" s="619"/>
      <c r="J342" s="619"/>
      <c r="K342" s="619"/>
      <c r="L342" s="619"/>
      <c r="M342" s="619"/>
      <c r="N342" s="52"/>
      <c r="O342" s="52"/>
      <c r="P342" s="52"/>
      <c r="Q342" s="52"/>
      <c r="R342" s="52"/>
      <c r="S342" s="52"/>
      <c r="T342" s="52"/>
      <c r="U342" s="52"/>
      <c r="V342" s="52"/>
      <c r="W342" s="52"/>
      <c r="X342" s="52"/>
      <c r="Y342" s="52"/>
    </row>
    <row r="343" spans="2:25" s="51" customFormat="1">
      <c r="B343" s="619"/>
      <c r="C343" s="619"/>
      <c r="D343" s="619"/>
      <c r="E343" s="619"/>
      <c r="F343" s="619"/>
      <c r="G343" s="619"/>
      <c r="H343" s="619"/>
      <c r="I343" s="619"/>
      <c r="J343" s="619"/>
      <c r="K343" s="619"/>
      <c r="L343" s="619"/>
      <c r="M343" s="619"/>
      <c r="N343" s="52"/>
      <c r="O343" s="52"/>
      <c r="P343" s="52"/>
      <c r="Q343" s="52"/>
      <c r="R343" s="52"/>
      <c r="S343" s="52"/>
      <c r="T343" s="52"/>
      <c r="U343" s="52"/>
      <c r="V343" s="52"/>
      <c r="W343" s="52"/>
      <c r="X343" s="52"/>
      <c r="Y343" s="52"/>
    </row>
    <row r="344" spans="2:25" s="51" customFormat="1">
      <c r="B344" s="619"/>
      <c r="C344" s="619"/>
      <c r="D344" s="619"/>
      <c r="E344" s="619"/>
      <c r="F344" s="619"/>
      <c r="G344" s="619"/>
      <c r="H344" s="619"/>
      <c r="I344" s="619"/>
      <c r="J344" s="619"/>
      <c r="K344" s="619"/>
      <c r="L344" s="619"/>
      <c r="M344" s="619"/>
      <c r="N344" s="52"/>
      <c r="O344" s="52"/>
      <c r="P344" s="52"/>
      <c r="Q344" s="52"/>
      <c r="R344" s="52"/>
      <c r="S344" s="52"/>
      <c r="T344" s="52"/>
      <c r="U344" s="52"/>
      <c r="V344" s="52"/>
      <c r="W344" s="52"/>
      <c r="X344" s="52"/>
      <c r="Y344" s="52"/>
    </row>
    <row r="345" spans="2:25" s="51" customFormat="1">
      <c r="B345" s="619"/>
      <c r="C345" s="619"/>
      <c r="D345" s="619"/>
      <c r="E345" s="619"/>
      <c r="F345" s="619"/>
      <c r="G345" s="619"/>
      <c r="H345" s="619"/>
      <c r="I345" s="619"/>
      <c r="J345" s="619"/>
      <c r="K345" s="619"/>
      <c r="L345" s="619"/>
      <c r="M345" s="619"/>
      <c r="N345" s="52"/>
      <c r="O345" s="52"/>
      <c r="P345" s="52"/>
      <c r="Q345" s="52"/>
      <c r="R345" s="52"/>
      <c r="S345" s="52"/>
      <c r="T345" s="52"/>
      <c r="U345" s="52"/>
      <c r="V345" s="52"/>
      <c r="W345" s="52"/>
      <c r="X345" s="52"/>
      <c r="Y345" s="52"/>
    </row>
    <row r="346" spans="2:25" s="51" customFormat="1">
      <c r="B346" s="619"/>
      <c r="C346" s="619"/>
      <c r="D346" s="619"/>
      <c r="E346" s="619"/>
      <c r="F346" s="619"/>
      <c r="G346" s="619"/>
      <c r="H346" s="619"/>
      <c r="I346" s="619"/>
      <c r="J346" s="619"/>
      <c r="K346" s="619"/>
      <c r="L346" s="619"/>
      <c r="M346" s="619"/>
      <c r="N346" s="52"/>
      <c r="O346" s="52"/>
      <c r="P346" s="52"/>
      <c r="Q346" s="52"/>
      <c r="R346" s="52"/>
      <c r="S346" s="52"/>
      <c r="T346" s="52"/>
      <c r="U346" s="52"/>
      <c r="V346" s="52"/>
      <c r="W346" s="52"/>
      <c r="X346" s="52"/>
      <c r="Y346" s="52"/>
    </row>
    <row r="347" spans="2:25" s="51" customFormat="1">
      <c r="B347" s="619"/>
      <c r="C347" s="619"/>
      <c r="D347" s="619"/>
      <c r="E347" s="619"/>
      <c r="F347" s="619"/>
      <c r="G347" s="619"/>
      <c r="H347" s="619"/>
      <c r="I347" s="619"/>
      <c r="J347" s="619"/>
      <c r="K347" s="619"/>
      <c r="L347" s="619"/>
      <c r="M347" s="619"/>
      <c r="N347" s="52"/>
      <c r="O347" s="52"/>
      <c r="P347" s="52"/>
      <c r="Q347" s="52"/>
      <c r="R347" s="52"/>
      <c r="S347" s="52"/>
      <c r="T347" s="52"/>
      <c r="U347" s="52"/>
      <c r="V347" s="52"/>
      <c r="W347" s="52"/>
      <c r="X347" s="52"/>
      <c r="Y347" s="52"/>
    </row>
    <row r="348" spans="2:25" s="51" customFormat="1">
      <c r="B348" s="619"/>
      <c r="C348" s="619"/>
      <c r="D348" s="619"/>
      <c r="E348" s="619"/>
      <c r="F348" s="619"/>
      <c r="G348" s="619"/>
      <c r="H348" s="619"/>
      <c r="I348" s="619"/>
      <c r="J348" s="619"/>
      <c r="K348" s="619"/>
      <c r="L348" s="619"/>
      <c r="M348" s="619"/>
      <c r="N348" s="52"/>
      <c r="O348" s="52"/>
      <c r="P348" s="52"/>
      <c r="Q348" s="52"/>
      <c r="R348" s="52"/>
      <c r="S348" s="52"/>
      <c r="T348" s="52"/>
      <c r="U348" s="52"/>
      <c r="V348" s="52"/>
      <c r="W348" s="52"/>
      <c r="X348" s="52"/>
      <c r="Y348" s="52"/>
    </row>
    <row r="349" spans="2:25" s="51" customFormat="1">
      <c r="B349" s="619"/>
      <c r="C349" s="619"/>
      <c r="D349" s="619"/>
      <c r="E349" s="619"/>
      <c r="F349" s="619"/>
      <c r="G349" s="619"/>
      <c r="H349" s="619"/>
      <c r="I349" s="619"/>
      <c r="J349" s="619"/>
      <c r="K349" s="619"/>
      <c r="L349" s="619"/>
      <c r="M349" s="619"/>
      <c r="N349" s="52"/>
      <c r="O349" s="52"/>
      <c r="P349" s="52"/>
      <c r="Q349" s="52"/>
      <c r="R349" s="52"/>
      <c r="S349" s="52"/>
      <c r="T349" s="52"/>
      <c r="U349" s="52"/>
      <c r="V349" s="52"/>
      <c r="W349" s="52"/>
      <c r="X349" s="52"/>
      <c r="Y349" s="52"/>
    </row>
    <row r="350" spans="2:25" s="51" customFormat="1">
      <c r="B350" s="619"/>
      <c r="C350" s="619"/>
      <c r="D350" s="619"/>
      <c r="E350" s="619"/>
      <c r="F350" s="619"/>
      <c r="G350" s="619"/>
      <c r="H350" s="619"/>
      <c r="I350" s="619"/>
      <c r="J350" s="619"/>
      <c r="K350" s="619"/>
      <c r="L350" s="619"/>
      <c r="M350" s="619"/>
      <c r="N350" s="52"/>
      <c r="O350" s="52"/>
      <c r="P350" s="52"/>
      <c r="Q350" s="52"/>
      <c r="R350" s="52"/>
      <c r="S350" s="52"/>
      <c r="T350" s="52"/>
      <c r="U350" s="52"/>
      <c r="V350" s="52"/>
      <c r="W350" s="52"/>
      <c r="X350" s="52"/>
      <c r="Y350" s="52"/>
    </row>
    <row r="351" spans="2:25" s="51" customFormat="1">
      <c r="B351" s="619"/>
      <c r="C351" s="619"/>
      <c r="D351" s="619"/>
      <c r="E351" s="619"/>
      <c r="F351" s="619"/>
      <c r="G351" s="619"/>
      <c r="H351" s="619"/>
      <c r="I351" s="619"/>
      <c r="J351" s="619"/>
      <c r="K351" s="619"/>
      <c r="L351" s="619"/>
      <c r="M351" s="619"/>
      <c r="N351" s="52"/>
      <c r="O351" s="52"/>
      <c r="P351" s="52"/>
      <c r="Q351" s="52"/>
      <c r="R351" s="52"/>
      <c r="S351" s="52"/>
      <c r="T351" s="52"/>
      <c r="U351" s="52"/>
      <c r="V351" s="52"/>
      <c r="W351" s="52"/>
      <c r="X351" s="52"/>
      <c r="Y351" s="52"/>
    </row>
    <row r="352" spans="2:25" s="51" customFormat="1">
      <c r="B352" s="619"/>
      <c r="C352" s="619"/>
      <c r="D352" s="619"/>
      <c r="E352" s="619"/>
      <c r="F352" s="619"/>
      <c r="G352" s="619"/>
      <c r="H352" s="619"/>
      <c r="I352" s="619"/>
      <c r="J352" s="619"/>
      <c r="K352" s="619"/>
      <c r="L352" s="619"/>
      <c r="M352" s="619"/>
      <c r="N352" s="52"/>
      <c r="O352" s="52"/>
      <c r="P352" s="52"/>
      <c r="Q352" s="52"/>
      <c r="R352" s="52"/>
      <c r="S352" s="52"/>
      <c r="T352" s="52"/>
      <c r="U352" s="52"/>
      <c r="V352" s="52"/>
      <c r="W352" s="52"/>
      <c r="X352" s="52"/>
      <c r="Y352" s="52"/>
    </row>
    <row r="353" spans="2:25" s="51" customFormat="1">
      <c r="B353" s="619"/>
      <c r="C353" s="619"/>
      <c r="D353" s="619"/>
      <c r="E353" s="619"/>
      <c r="F353" s="619"/>
      <c r="G353" s="619"/>
      <c r="H353" s="619"/>
      <c r="I353" s="619"/>
      <c r="J353" s="619"/>
      <c r="K353" s="619"/>
      <c r="L353" s="619"/>
      <c r="M353" s="619"/>
      <c r="N353" s="52"/>
      <c r="O353" s="52"/>
      <c r="P353" s="52"/>
      <c r="Q353" s="52"/>
      <c r="R353" s="52"/>
      <c r="S353" s="52"/>
      <c r="T353" s="52"/>
      <c r="U353" s="52"/>
      <c r="V353" s="52"/>
      <c r="W353" s="52"/>
      <c r="X353" s="52"/>
      <c r="Y353" s="52"/>
    </row>
    <row r="354" spans="2:25" s="51" customFormat="1">
      <c r="B354" s="619"/>
      <c r="C354" s="619"/>
      <c r="D354" s="619"/>
      <c r="E354" s="619"/>
      <c r="F354" s="619"/>
      <c r="G354" s="619"/>
      <c r="H354" s="619"/>
      <c r="I354" s="619"/>
      <c r="J354" s="619"/>
      <c r="K354" s="619"/>
      <c r="L354" s="619"/>
      <c r="M354" s="619"/>
      <c r="N354" s="52"/>
      <c r="O354" s="52"/>
      <c r="P354" s="52"/>
      <c r="Q354" s="52"/>
      <c r="R354" s="52"/>
      <c r="S354" s="52"/>
      <c r="T354" s="52"/>
      <c r="U354" s="52"/>
      <c r="V354" s="52"/>
      <c r="W354" s="52"/>
      <c r="X354" s="52"/>
      <c r="Y354" s="52"/>
    </row>
    <row r="355" spans="2:25" s="51" customFormat="1">
      <c r="B355" s="619"/>
      <c r="C355" s="619"/>
      <c r="D355" s="619"/>
      <c r="E355" s="619"/>
      <c r="F355" s="619"/>
      <c r="G355" s="619"/>
      <c r="H355" s="619"/>
      <c r="I355" s="619"/>
      <c r="J355" s="619"/>
      <c r="K355" s="619"/>
      <c r="L355" s="619"/>
      <c r="M355" s="619"/>
      <c r="N355" s="52"/>
      <c r="O355" s="52"/>
      <c r="P355" s="52"/>
      <c r="Q355" s="52"/>
      <c r="R355" s="52"/>
      <c r="S355" s="52"/>
      <c r="T355" s="52"/>
      <c r="U355" s="52"/>
      <c r="V355" s="52"/>
      <c r="W355" s="52"/>
      <c r="X355" s="52"/>
      <c r="Y355" s="52"/>
    </row>
    <row r="356" spans="2:25" s="51" customFormat="1">
      <c r="B356" s="619"/>
      <c r="C356" s="619"/>
      <c r="D356" s="619"/>
      <c r="E356" s="619"/>
      <c r="F356" s="619"/>
      <c r="G356" s="619"/>
      <c r="H356" s="619"/>
      <c r="I356" s="619"/>
      <c r="J356" s="619"/>
      <c r="K356" s="619"/>
      <c r="L356" s="619"/>
      <c r="M356" s="619"/>
      <c r="N356" s="52"/>
      <c r="O356" s="52"/>
      <c r="P356" s="52"/>
      <c r="Q356" s="52"/>
      <c r="R356" s="52"/>
      <c r="S356" s="52"/>
      <c r="T356" s="52"/>
      <c r="U356" s="52"/>
      <c r="V356" s="52"/>
      <c r="W356" s="52"/>
      <c r="X356" s="52"/>
      <c r="Y356" s="52"/>
    </row>
    <row r="357" spans="2:25" s="51" customFormat="1">
      <c r="B357" s="619"/>
      <c r="C357" s="619"/>
      <c r="D357" s="619"/>
      <c r="E357" s="619"/>
      <c r="F357" s="619"/>
      <c r="G357" s="619"/>
      <c r="H357" s="619"/>
      <c r="I357" s="619"/>
      <c r="J357" s="619"/>
      <c r="K357" s="619"/>
      <c r="L357" s="619"/>
      <c r="M357" s="619"/>
      <c r="N357" s="52"/>
      <c r="O357" s="52"/>
      <c r="P357" s="52"/>
      <c r="Q357" s="52"/>
      <c r="R357" s="52"/>
      <c r="S357" s="52"/>
      <c r="T357" s="52"/>
      <c r="U357" s="52"/>
      <c r="V357" s="52"/>
      <c r="W357" s="52"/>
      <c r="X357" s="52"/>
      <c r="Y357" s="52"/>
    </row>
    <row r="358" spans="2:25" s="51" customFormat="1">
      <c r="B358" s="619"/>
      <c r="C358" s="619"/>
      <c r="D358" s="619"/>
      <c r="E358" s="619"/>
      <c r="F358" s="619"/>
      <c r="G358" s="619"/>
      <c r="H358" s="619"/>
      <c r="I358" s="619"/>
      <c r="J358" s="619"/>
      <c r="K358" s="619"/>
      <c r="L358" s="619"/>
      <c r="M358" s="619"/>
      <c r="N358" s="52"/>
      <c r="O358" s="52"/>
      <c r="P358" s="52"/>
      <c r="Q358" s="52"/>
      <c r="R358" s="52"/>
      <c r="S358" s="52"/>
      <c r="T358" s="52"/>
      <c r="U358" s="52"/>
      <c r="V358" s="52"/>
      <c r="W358" s="52"/>
      <c r="X358" s="52"/>
      <c r="Y358" s="52"/>
    </row>
    <row r="359" spans="2:25" s="51" customFormat="1">
      <c r="B359" s="619"/>
      <c r="C359" s="619"/>
      <c r="D359" s="619"/>
      <c r="E359" s="619"/>
      <c r="F359" s="619"/>
      <c r="G359" s="619"/>
      <c r="H359" s="619"/>
      <c r="I359" s="619"/>
      <c r="J359" s="619"/>
      <c r="K359" s="619"/>
      <c r="L359" s="619"/>
      <c r="M359" s="619"/>
      <c r="N359" s="52"/>
      <c r="O359" s="52"/>
      <c r="P359" s="52"/>
      <c r="Q359" s="52"/>
      <c r="R359" s="52"/>
      <c r="S359" s="52"/>
      <c r="T359" s="52"/>
      <c r="U359" s="52"/>
      <c r="V359" s="52"/>
      <c r="W359" s="52"/>
      <c r="X359" s="52"/>
      <c r="Y359" s="52"/>
    </row>
    <row r="360" spans="2:25" s="51" customFormat="1">
      <c r="B360" s="619"/>
      <c r="C360" s="619"/>
      <c r="D360" s="619"/>
      <c r="E360" s="619"/>
      <c r="F360" s="619"/>
      <c r="G360" s="619"/>
      <c r="H360" s="619"/>
      <c r="I360" s="619"/>
      <c r="J360" s="619"/>
      <c r="K360" s="619"/>
      <c r="L360" s="619"/>
      <c r="M360" s="619"/>
      <c r="N360" s="52"/>
      <c r="O360" s="52"/>
      <c r="P360" s="52"/>
      <c r="Q360" s="52"/>
      <c r="R360" s="52"/>
      <c r="S360" s="52"/>
      <c r="T360" s="52"/>
      <c r="U360" s="52"/>
      <c r="V360" s="52"/>
      <c r="W360" s="52"/>
      <c r="X360" s="52"/>
      <c r="Y360" s="52"/>
    </row>
    <row r="361" spans="2:25" s="51" customFormat="1">
      <c r="B361" s="619"/>
      <c r="C361" s="619"/>
      <c r="D361" s="619"/>
      <c r="E361" s="619"/>
      <c r="F361" s="619"/>
      <c r="G361" s="619"/>
      <c r="H361" s="619"/>
      <c r="I361" s="619"/>
      <c r="J361" s="619"/>
      <c r="K361" s="619"/>
      <c r="L361" s="619"/>
      <c r="M361" s="619"/>
      <c r="N361" s="52"/>
      <c r="O361" s="52"/>
      <c r="P361" s="52"/>
      <c r="Q361" s="52"/>
      <c r="R361" s="52"/>
      <c r="S361" s="52"/>
      <c r="T361" s="52"/>
      <c r="U361" s="52"/>
      <c r="V361" s="52"/>
      <c r="W361" s="52"/>
      <c r="X361" s="52"/>
      <c r="Y361" s="52"/>
    </row>
    <row r="362" spans="2:25" s="51" customFormat="1">
      <c r="B362" s="619"/>
      <c r="C362" s="619"/>
      <c r="D362" s="619"/>
      <c r="E362" s="619"/>
      <c r="F362" s="619"/>
      <c r="G362" s="619"/>
      <c r="H362" s="619"/>
      <c r="I362" s="619"/>
      <c r="J362" s="619"/>
      <c r="K362" s="619"/>
      <c r="L362" s="619"/>
      <c r="M362" s="619"/>
      <c r="N362" s="52"/>
      <c r="O362" s="52"/>
      <c r="P362" s="52"/>
      <c r="Q362" s="52"/>
      <c r="R362" s="52"/>
      <c r="S362" s="52"/>
      <c r="T362" s="52"/>
      <c r="U362" s="52"/>
      <c r="V362" s="52"/>
      <c r="W362" s="52"/>
      <c r="X362" s="52"/>
      <c r="Y362" s="52"/>
    </row>
    <row r="363" spans="2:25" s="51" customFormat="1">
      <c r="B363" s="619"/>
      <c r="C363" s="619"/>
      <c r="D363" s="619"/>
      <c r="E363" s="619"/>
      <c r="F363" s="619"/>
      <c r="G363" s="619"/>
      <c r="H363" s="619"/>
      <c r="I363" s="619"/>
      <c r="J363" s="619"/>
      <c r="K363" s="619"/>
      <c r="L363" s="619"/>
      <c r="M363" s="619"/>
      <c r="N363" s="52"/>
      <c r="O363" s="52"/>
      <c r="P363" s="52"/>
      <c r="Q363" s="52"/>
      <c r="R363" s="52"/>
      <c r="S363" s="52"/>
      <c r="T363" s="52"/>
      <c r="U363" s="52"/>
      <c r="V363" s="52"/>
      <c r="W363" s="52"/>
      <c r="X363" s="52"/>
      <c r="Y363" s="52"/>
    </row>
    <row r="364" spans="2:25" s="51" customFormat="1">
      <c r="B364" s="619"/>
      <c r="C364" s="619"/>
      <c r="D364" s="619"/>
      <c r="E364" s="619"/>
      <c r="F364" s="619"/>
      <c r="G364" s="619"/>
      <c r="H364" s="619"/>
      <c r="I364" s="619"/>
      <c r="J364" s="619"/>
      <c r="K364" s="619"/>
      <c r="L364" s="619"/>
      <c r="M364" s="619"/>
      <c r="N364" s="52"/>
      <c r="O364" s="52"/>
      <c r="P364" s="52"/>
      <c r="Q364" s="52"/>
      <c r="R364" s="52"/>
      <c r="S364" s="52"/>
      <c r="T364" s="52"/>
      <c r="U364" s="52"/>
      <c r="V364" s="52"/>
      <c r="W364" s="52"/>
      <c r="X364" s="52"/>
      <c r="Y364" s="52"/>
    </row>
    <row r="365" spans="2:25" s="51" customFormat="1">
      <c r="B365" s="619"/>
      <c r="C365" s="619"/>
      <c r="D365" s="619"/>
      <c r="E365" s="619"/>
      <c r="F365" s="619"/>
      <c r="G365" s="619"/>
      <c r="H365" s="619"/>
      <c r="I365" s="619"/>
      <c r="J365" s="619"/>
      <c r="K365" s="619"/>
      <c r="L365" s="619"/>
      <c r="M365" s="619"/>
      <c r="N365" s="52"/>
      <c r="O365" s="52"/>
      <c r="P365" s="52"/>
      <c r="Q365" s="52"/>
      <c r="R365" s="52"/>
      <c r="S365" s="52"/>
      <c r="T365" s="52"/>
      <c r="U365" s="52"/>
      <c r="V365" s="52"/>
      <c r="W365" s="52"/>
      <c r="X365" s="52"/>
      <c r="Y365" s="52"/>
    </row>
    <row r="366" spans="2:25" s="51" customFormat="1">
      <c r="B366" s="619"/>
      <c r="C366" s="619"/>
      <c r="D366" s="619"/>
      <c r="E366" s="619"/>
      <c r="F366" s="619"/>
      <c r="G366" s="619"/>
      <c r="H366" s="619"/>
      <c r="I366" s="619"/>
      <c r="J366" s="619"/>
      <c r="K366" s="619"/>
      <c r="L366" s="619"/>
      <c r="M366" s="619"/>
      <c r="N366" s="52"/>
      <c r="O366" s="52"/>
      <c r="P366" s="52"/>
      <c r="Q366" s="52"/>
      <c r="R366" s="52"/>
      <c r="S366" s="52"/>
      <c r="T366" s="52"/>
      <c r="U366" s="52"/>
      <c r="V366" s="52"/>
      <c r="W366" s="52"/>
      <c r="X366" s="52"/>
      <c r="Y366" s="52"/>
    </row>
    <row r="367" spans="2:25" s="51" customFormat="1">
      <c r="B367" s="619"/>
      <c r="C367" s="619"/>
      <c r="D367" s="619"/>
      <c r="E367" s="619"/>
      <c r="F367" s="619"/>
      <c r="G367" s="619"/>
      <c r="H367" s="619"/>
      <c r="I367" s="619"/>
      <c r="J367" s="619"/>
      <c r="K367" s="619"/>
      <c r="L367" s="619"/>
      <c r="M367" s="619"/>
      <c r="N367" s="52"/>
      <c r="O367" s="52"/>
      <c r="P367" s="52"/>
      <c r="Q367" s="52"/>
      <c r="R367" s="52"/>
      <c r="S367" s="52"/>
      <c r="T367" s="52"/>
      <c r="U367" s="52"/>
      <c r="V367" s="52"/>
      <c r="W367" s="52"/>
      <c r="X367" s="52"/>
      <c r="Y367" s="52"/>
    </row>
    <row r="368" spans="2:25" s="51" customFormat="1">
      <c r="B368" s="619"/>
      <c r="C368" s="619"/>
      <c r="D368" s="619"/>
      <c r="E368" s="619"/>
      <c r="F368" s="619"/>
      <c r="G368" s="619"/>
      <c r="H368" s="619"/>
      <c r="I368" s="619"/>
      <c r="J368" s="619"/>
      <c r="K368" s="619"/>
      <c r="L368" s="619"/>
      <c r="M368" s="619"/>
      <c r="N368" s="52"/>
      <c r="O368" s="52"/>
      <c r="P368" s="52"/>
      <c r="Q368" s="52"/>
      <c r="R368" s="52"/>
      <c r="S368" s="52"/>
      <c r="T368" s="52"/>
      <c r="U368" s="52"/>
      <c r="V368" s="52"/>
      <c r="W368" s="52"/>
      <c r="X368" s="52"/>
      <c r="Y368" s="52"/>
    </row>
    <row r="369" spans="2:25" s="51" customFormat="1">
      <c r="B369" s="619"/>
      <c r="C369" s="619"/>
      <c r="D369" s="619"/>
      <c r="E369" s="619"/>
      <c r="F369" s="619"/>
      <c r="G369" s="619"/>
      <c r="H369" s="619"/>
      <c r="I369" s="619"/>
      <c r="J369" s="619"/>
      <c r="K369" s="619"/>
      <c r="L369" s="619"/>
      <c r="M369" s="619"/>
      <c r="N369" s="52"/>
      <c r="O369" s="52"/>
      <c r="P369" s="52"/>
      <c r="Q369" s="52"/>
      <c r="R369" s="52"/>
      <c r="S369" s="52"/>
      <c r="T369" s="52"/>
      <c r="U369" s="52"/>
      <c r="V369" s="52"/>
      <c r="W369" s="52"/>
      <c r="X369" s="52"/>
      <c r="Y369" s="52"/>
    </row>
    <row r="370" spans="2:25" s="51" customFormat="1">
      <c r="B370" s="619"/>
      <c r="C370" s="619"/>
      <c r="D370" s="619"/>
      <c r="E370" s="619"/>
      <c r="F370" s="619"/>
      <c r="G370" s="619"/>
      <c r="H370" s="619"/>
      <c r="I370" s="619"/>
      <c r="J370" s="619"/>
      <c r="K370" s="619"/>
      <c r="L370" s="619"/>
      <c r="M370" s="619"/>
      <c r="N370" s="52"/>
      <c r="O370" s="52"/>
      <c r="P370" s="52"/>
      <c r="Q370" s="52"/>
      <c r="R370" s="52"/>
      <c r="S370" s="52"/>
      <c r="T370" s="52"/>
      <c r="U370" s="52"/>
      <c r="V370" s="52"/>
      <c r="W370" s="52"/>
      <c r="X370" s="52"/>
      <c r="Y370" s="52"/>
    </row>
    <row r="371" spans="2:25" s="51" customFormat="1">
      <c r="B371" s="619"/>
      <c r="C371" s="619"/>
      <c r="D371" s="619"/>
      <c r="E371" s="619"/>
      <c r="F371" s="619"/>
      <c r="G371" s="619"/>
      <c r="H371" s="619"/>
      <c r="I371" s="619"/>
      <c r="J371" s="619"/>
      <c r="K371" s="619"/>
      <c r="L371" s="619"/>
      <c r="M371" s="619"/>
      <c r="N371" s="52"/>
      <c r="O371" s="52"/>
      <c r="P371" s="52"/>
      <c r="Q371" s="52"/>
      <c r="R371" s="52"/>
      <c r="S371" s="52"/>
      <c r="T371" s="52"/>
      <c r="U371" s="52"/>
      <c r="V371" s="52"/>
      <c r="W371" s="52"/>
      <c r="X371" s="52"/>
      <c r="Y371" s="52"/>
    </row>
    <row r="372" spans="2:25" s="51" customFormat="1">
      <c r="B372" s="619"/>
      <c r="C372" s="619"/>
      <c r="D372" s="619"/>
      <c r="E372" s="619"/>
      <c r="F372" s="619"/>
      <c r="G372" s="619"/>
      <c r="H372" s="619"/>
      <c r="I372" s="619"/>
      <c r="J372" s="619"/>
      <c r="K372" s="619"/>
      <c r="L372" s="619"/>
      <c r="M372" s="619"/>
      <c r="N372" s="52"/>
      <c r="O372" s="52"/>
      <c r="P372" s="52"/>
      <c r="Q372" s="52"/>
      <c r="R372" s="52"/>
      <c r="S372" s="52"/>
      <c r="T372" s="52"/>
      <c r="U372" s="52"/>
      <c r="V372" s="52"/>
      <c r="W372" s="52"/>
      <c r="X372" s="52"/>
      <c r="Y372" s="52"/>
    </row>
    <row r="373" spans="2:25" s="51" customFormat="1">
      <c r="B373" s="619"/>
      <c r="C373" s="619"/>
      <c r="D373" s="619"/>
      <c r="E373" s="619"/>
      <c r="F373" s="619"/>
      <c r="G373" s="619"/>
      <c r="H373" s="619"/>
      <c r="I373" s="619"/>
      <c r="J373" s="619"/>
      <c r="K373" s="619"/>
      <c r="L373" s="619"/>
      <c r="M373" s="619"/>
      <c r="N373" s="52"/>
      <c r="O373" s="52"/>
      <c r="P373" s="52"/>
      <c r="Q373" s="52"/>
      <c r="R373" s="52"/>
      <c r="S373" s="52"/>
      <c r="T373" s="52"/>
      <c r="U373" s="52"/>
      <c r="V373" s="52"/>
      <c r="W373" s="52"/>
      <c r="X373" s="52"/>
      <c r="Y373" s="52"/>
    </row>
    <row r="374" spans="2:25" s="51" customFormat="1">
      <c r="B374" s="619"/>
      <c r="C374" s="619"/>
      <c r="D374" s="619"/>
      <c r="E374" s="619"/>
      <c r="F374" s="619"/>
      <c r="G374" s="619"/>
      <c r="H374" s="619"/>
      <c r="I374" s="619"/>
      <c r="J374" s="619"/>
      <c r="K374" s="619"/>
      <c r="L374" s="619"/>
      <c r="M374" s="619"/>
      <c r="N374" s="52"/>
      <c r="O374" s="52"/>
      <c r="P374" s="52"/>
      <c r="Q374" s="52"/>
      <c r="R374" s="52"/>
      <c r="S374" s="52"/>
      <c r="T374" s="52"/>
      <c r="U374" s="52"/>
      <c r="V374" s="52"/>
      <c r="W374" s="52"/>
      <c r="X374" s="52"/>
      <c r="Y374" s="52"/>
    </row>
    <row r="375" spans="2:25" s="51" customFormat="1">
      <c r="B375" s="619"/>
      <c r="C375" s="619"/>
      <c r="D375" s="619"/>
      <c r="E375" s="619"/>
      <c r="F375" s="619"/>
      <c r="G375" s="619"/>
      <c r="H375" s="619"/>
      <c r="I375" s="619"/>
      <c r="J375" s="619"/>
      <c r="K375" s="619"/>
      <c r="L375" s="619"/>
      <c r="M375" s="619"/>
      <c r="N375" s="52"/>
      <c r="O375" s="52"/>
      <c r="P375" s="52"/>
      <c r="Q375" s="52"/>
      <c r="R375" s="52"/>
      <c r="S375" s="52"/>
      <c r="T375" s="52"/>
      <c r="U375" s="52"/>
      <c r="V375" s="52"/>
      <c r="W375" s="52"/>
      <c r="X375" s="52"/>
      <c r="Y375" s="52"/>
    </row>
    <row r="376" spans="2:25" s="51" customFormat="1">
      <c r="B376" s="619"/>
      <c r="C376" s="619"/>
      <c r="D376" s="619"/>
      <c r="E376" s="619"/>
      <c r="F376" s="619"/>
      <c r="G376" s="619"/>
      <c r="H376" s="619"/>
      <c r="I376" s="619"/>
      <c r="J376" s="619"/>
      <c r="K376" s="619"/>
      <c r="L376" s="619"/>
      <c r="M376" s="619"/>
      <c r="N376" s="52"/>
      <c r="O376" s="52"/>
      <c r="P376" s="52"/>
      <c r="Q376" s="52"/>
      <c r="R376" s="52"/>
      <c r="S376" s="52"/>
      <c r="T376" s="52"/>
      <c r="U376" s="52"/>
      <c r="V376" s="52"/>
      <c r="W376" s="52"/>
      <c r="X376" s="52"/>
      <c r="Y376" s="52"/>
    </row>
    <row r="377" spans="2:25" s="51" customFormat="1">
      <c r="B377" s="619"/>
      <c r="C377" s="619"/>
      <c r="D377" s="619"/>
      <c r="E377" s="619"/>
      <c r="F377" s="619"/>
      <c r="G377" s="619"/>
      <c r="H377" s="619"/>
      <c r="I377" s="619"/>
      <c r="J377" s="619"/>
      <c r="K377" s="619"/>
      <c r="L377" s="619"/>
      <c r="M377" s="619"/>
      <c r="N377" s="52"/>
      <c r="O377" s="52"/>
      <c r="P377" s="52"/>
      <c r="Q377" s="52"/>
      <c r="R377" s="52"/>
      <c r="S377" s="52"/>
      <c r="T377" s="52"/>
      <c r="U377" s="52"/>
      <c r="V377" s="52"/>
      <c r="W377" s="52"/>
      <c r="X377" s="52"/>
      <c r="Y377" s="52"/>
    </row>
    <row r="378" spans="2:25" s="51" customFormat="1">
      <c r="B378" s="619"/>
      <c r="C378" s="619"/>
      <c r="D378" s="619"/>
      <c r="E378" s="619"/>
      <c r="F378" s="619"/>
      <c r="G378" s="619"/>
      <c r="H378" s="619"/>
      <c r="I378" s="619"/>
      <c r="J378" s="619"/>
      <c r="K378" s="619"/>
      <c r="L378" s="619"/>
      <c r="M378" s="619"/>
      <c r="N378" s="52"/>
      <c r="O378" s="52"/>
      <c r="P378" s="52"/>
      <c r="Q378" s="52"/>
      <c r="R378" s="52"/>
      <c r="S378" s="52"/>
      <c r="T378" s="52"/>
      <c r="U378" s="52"/>
      <c r="V378" s="52"/>
      <c r="W378" s="52"/>
      <c r="X378" s="52"/>
      <c r="Y378" s="52"/>
    </row>
    <row r="379" spans="2:25" s="51" customFormat="1">
      <c r="B379" s="619"/>
      <c r="C379" s="619"/>
      <c r="D379" s="619"/>
      <c r="E379" s="619"/>
      <c r="F379" s="619"/>
      <c r="G379" s="619"/>
      <c r="H379" s="619"/>
      <c r="I379" s="619"/>
      <c r="J379" s="619"/>
      <c r="K379" s="619"/>
      <c r="L379" s="619"/>
      <c r="M379" s="619"/>
      <c r="N379" s="52"/>
      <c r="O379" s="52"/>
      <c r="P379" s="52"/>
      <c r="Q379" s="52"/>
      <c r="R379" s="52"/>
      <c r="S379" s="52"/>
      <c r="T379" s="52"/>
      <c r="U379" s="52"/>
      <c r="V379" s="52"/>
      <c r="W379" s="52"/>
      <c r="X379" s="52"/>
      <c r="Y379" s="52"/>
    </row>
    <row r="380" spans="2:25" s="51" customFormat="1">
      <c r="B380" s="619"/>
      <c r="C380" s="619"/>
      <c r="D380" s="619"/>
      <c r="E380" s="619"/>
      <c r="F380" s="619"/>
      <c r="G380" s="619"/>
      <c r="H380" s="619"/>
      <c r="I380" s="619"/>
      <c r="J380" s="619"/>
      <c r="K380" s="619"/>
      <c r="L380" s="619"/>
      <c r="M380" s="619"/>
      <c r="N380" s="52"/>
      <c r="O380" s="52"/>
      <c r="P380" s="52"/>
      <c r="Q380" s="52"/>
      <c r="R380" s="52"/>
      <c r="S380" s="52"/>
      <c r="T380" s="52"/>
      <c r="U380" s="52"/>
      <c r="V380" s="52"/>
      <c r="W380" s="52"/>
      <c r="X380" s="52"/>
      <c r="Y380" s="52"/>
    </row>
    <row r="381" spans="2:25" s="51" customFormat="1">
      <c r="B381" s="619"/>
      <c r="C381" s="619"/>
      <c r="D381" s="619"/>
      <c r="E381" s="619"/>
      <c r="F381" s="619"/>
      <c r="G381" s="619"/>
      <c r="H381" s="619"/>
      <c r="I381" s="619"/>
      <c r="J381" s="619"/>
      <c r="K381" s="619"/>
      <c r="L381" s="619"/>
      <c r="M381" s="619"/>
      <c r="N381" s="52"/>
      <c r="O381" s="52"/>
      <c r="P381" s="52"/>
      <c r="Q381" s="52"/>
      <c r="R381" s="52"/>
      <c r="S381" s="52"/>
      <c r="T381" s="52"/>
      <c r="U381" s="52"/>
      <c r="V381" s="52"/>
      <c r="W381" s="52"/>
      <c r="X381" s="52"/>
      <c r="Y381" s="52"/>
    </row>
    <row r="382" spans="2:25" s="51" customFormat="1">
      <c r="B382" s="619"/>
      <c r="C382" s="619"/>
      <c r="D382" s="619"/>
      <c r="E382" s="619"/>
      <c r="F382" s="619"/>
      <c r="G382" s="619"/>
      <c r="H382" s="619"/>
      <c r="I382" s="619"/>
      <c r="J382" s="619"/>
      <c r="K382" s="619"/>
      <c r="L382" s="619"/>
      <c r="M382" s="619"/>
      <c r="N382" s="52"/>
      <c r="O382" s="52"/>
      <c r="P382" s="52"/>
      <c r="Q382" s="52"/>
      <c r="R382" s="52"/>
      <c r="S382" s="52"/>
      <c r="T382" s="52"/>
      <c r="U382" s="52"/>
      <c r="V382" s="52"/>
      <c r="W382" s="52"/>
      <c r="X382" s="52"/>
      <c r="Y382" s="52"/>
    </row>
    <row r="383" spans="2:25" s="51" customFormat="1">
      <c r="B383" s="619"/>
      <c r="C383" s="619"/>
      <c r="D383" s="619"/>
      <c r="E383" s="619"/>
      <c r="F383" s="619"/>
      <c r="G383" s="619"/>
      <c r="H383" s="619"/>
      <c r="I383" s="619"/>
      <c r="J383" s="619"/>
      <c r="K383" s="619"/>
      <c r="L383" s="619"/>
      <c r="M383" s="619"/>
      <c r="N383" s="52"/>
      <c r="O383" s="52"/>
      <c r="P383" s="52"/>
      <c r="Q383" s="52"/>
      <c r="R383" s="52"/>
      <c r="S383" s="52"/>
      <c r="T383" s="52"/>
      <c r="U383" s="52"/>
      <c r="V383" s="52"/>
      <c r="W383" s="52"/>
      <c r="X383" s="52"/>
      <c r="Y383" s="52"/>
    </row>
    <row r="384" spans="2:25" s="51" customFormat="1">
      <c r="B384" s="619"/>
      <c r="C384" s="619"/>
      <c r="D384" s="619"/>
      <c r="E384" s="619"/>
      <c r="F384" s="619"/>
      <c r="G384" s="619"/>
      <c r="H384" s="619"/>
      <c r="I384" s="619"/>
      <c r="J384" s="619"/>
      <c r="K384" s="619"/>
      <c r="L384" s="619"/>
      <c r="M384" s="619"/>
      <c r="N384" s="52"/>
      <c r="O384" s="52"/>
      <c r="P384" s="52"/>
      <c r="Q384" s="52"/>
      <c r="R384" s="52"/>
      <c r="S384" s="52"/>
      <c r="T384" s="52"/>
      <c r="U384" s="52"/>
      <c r="V384" s="52"/>
      <c r="W384" s="52"/>
      <c r="X384" s="52"/>
      <c r="Y384" s="52"/>
    </row>
    <row r="385" spans="2:25" s="51" customFormat="1">
      <c r="B385" s="619"/>
      <c r="C385" s="619"/>
      <c r="D385" s="619"/>
      <c r="E385" s="619"/>
      <c r="F385" s="619"/>
      <c r="G385" s="619"/>
      <c r="H385" s="619"/>
      <c r="I385" s="619"/>
      <c r="J385" s="619"/>
      <c r="K385" s="619"/>
      <c r="L385" s="619"/>
      <c r="M385" s="619"/>
      <c r="N385" s="52"/>
      <c r="O385" s="52"/>
      <c r="P385" s="52"/>
      <c r="Q385" s="52"/>
      <c r="R385" s="52"/>
      <c r="S385" s="52"/>
      <c r="T385" s="52"/>
      <c r="U385" s="52"/>
      <c r="V385" s="52"/>
      <c r="W385" s="52"/>
      <c r="X385" s="52"/>
      <c r="Y385" s="52"/>
    </row>
    <row r="386" spans="2:25" s="51" customFormat="1">
      <c r="B386" s="619"/>
      <c r="C386" s="619"/>
      <c r="D386" s="619"/>
      <c r="E386" s="619"/>
      <c r="F386" s="619"/>
      <c r="G386" s="619"/>
      <c r="H386" s="619"/>
      <c r="I386" s="619"/>
      <c r="J386" s="619"/>
      <c r="K386" s="619"/>
      <c r="L386" s="619"/>
      <c r="M386" s="619"/>
      <c r="N386" s="52"/>
      <c r="O386" s="52"/>
      <c r="P386" s="52"/>
      <c r="Q386" s="52"/>
      <c r="R386" s="52"/>
      <c r="S386" s="52"/>
      <c r="T386" s="52"/>
      <c r="U386" s="52"/>
      <c r="V386" s="52"/>
      <c r="W386" s="52"/>
      <c r="X386" s="52"/>
      <c r="Y386" s="52"/>
    </row>
    <row r="387" spans="2:25" s="51" customFormat="1">
      <c r="B387" s="619"/>
      <c r="C387" s="619"/>
      <c r="D387" s="619"/>
      <c r="E387" s="619"/>
      <c r="F387" s="619"/>
      <c r="G387" s="619"/>
      <c r="H387" s="619"/>
      <c r="I387" s="619"/>
      <c r="J387" s="619"/>
      <c r="K387" s="619"/>
      <c r="L387" s="619"/>
      <c r="M387" s="619"/>
      <c r="N387" s="52"/>
      <c r="O387" s="52"/>
      <c r="P387" s="52"/>
      <c r="Q387" s="52"/>
      <c r="R387" s="52"/>
      <c r="S387" s="52"/>
      <c r="T387" s="52"/>
      <c r="U387" s="52"/>
      <c r="V387" s="52"/>
      <c r="W387" s="52"/>
      <c r="X387" s="52"/>
      <c r="Y387" s="52"/>
    </row>
    <row r="388" spans="2:25" s="51" customFormat="1">
      <c r="B388" s="619"/>
      <c r="C388" s="619"/>
      <c r="D388" s="619"/>
      <c r="E388" s="619"/>
      <c r="F388" s="619"/>
      <c r="G388" s="619"/>
      <c r="H388" s="619"/>
      <c r="I388" s="619"/>
      <c r="J388" s="619"/>
      <c r="K388" s="619"/>
      <c r="L388" s="619"/>
      <c r="M388" s="619"/>
      <c r="N388" s="52"/>
      <c r="O388" s="52"/>
      <c r="P388" s="52"/>
      <c r="Q388" s="52"/>
      <c r="R388" s="52"/>
      <c r="S388" s="52"/>
      <c r="T388" s="52"/>
      <c r="U388" s="52"/>
      <c r="V388" s="52"/>
      <c r="W388" s="52"/>
      <c r="X388" s="52"/>
      <c r="Y388" s="52"/>
    </row>
    <row r="389" spans="2:25" s="51" customFormat="1">
      <c r="B389" s="619"/>
      <c r="C389" s="619"/>
      <c r="D389" s="619"/>
      <c r="E389" s="619"/>
      <c r="F389" s="619"/>
      <c r="G389" s="619"/>
      <c r="H389" s="619"/>
      <c r="I389" s="619"/>
      <c r="J389" s="619"/>
      <c r="K389" s="619"/>
      <c r="L389" s="619"/>
      <c r="M389" s="619"/>
      <c r="N389" s="52"/>
      <c r="O389" s="52"/>
      <c r="P389" s="52"/>
      <c r="Q389" s="52"/>
      <c r="R389" s="52"/>
      <c r="S389" s="52"/>
      <c r="T389" s="52"/>
      <c r="U389" s="52"/>
      <c r="V389" s="52"/>
      <c r="W389" s="52"/>
      <c r="X389" s="52"/>
      <c r="Y389" s="52"/>
    </row>
    <row r="390" spans="2:25" s="51" customFormat="1">
      <c r="B390" s="619"/>
      <c r="C390" s="619"/>
      <c r="D390" s="619"/>
      <c r="E390" s="619"/>
      <c r="F390" s="619"/>
      <c r="G390" s="619"/>
      <c r="H390" s="619"/>
      <c r="I390" s="619"/>
      <c r="J390" s="619"/>
      <c r="K390" s="619"/>
      <c r="L390" s="619"/>
      <c r="M390" s="619"/>
      <c r="N390" s="52"/>
      <c r="O390" s="52"/>
      <c r="P390" s="52"/>
      <c r="Q390" s="52"/>
      <c r="R390" s="52"/>
      <c r="S390" s="52"/>
      <c r="T390" s="52"/>
      <c r="U390" s="52"/>
      <c r="V390" s="52"/>
      <c r="W390" s="52"/>
      <c r="X390" s="52"/>
      <c r="Y390" s="52"/>
    </row>
    <row r="391" spans="2:25" s="51" customFormat="1">
      <c r="B391" s="619"/>
      <c r="C391" s="619"/>
      <c r="D391" s="619"/>
      <c r="E391" s="619"/>
      <c r="F391" s="619"/>
      <c r="G391" s="619"/>
      <c r="H391" s="619"/>
      <c r="I391" s="619"/>
      <c r="J391" s="619"/>
      <c r="K391" s="619"/>
      <c r="L391" s="619"/>
      <c r="M391" s="619"/>
      <c r="N391" s="52"/>
      <c r="O391" s="52"/>
      <c r="P391" s="52"/>
      <c r="Q391" s="52"/>
      <c r="R391" s="52"/>
      <c r="S391" s="52"/>
      <c r="T391" s="52"/>
      <c r="U391" s="52"/>
      <c r="V391" s="52"/>
      <c r="W391" s="52"/>
      <c r="X391" s="52"/>
      <c r="Y391" s="52"/>
    </row>
    <row r="392" spans="2:25" s="51" customFormat="1">
      <c r="B392" s="619"/>
      <c r="C392" s="619"/>
      <c r="D392" s="619"/>
      <c r="E392" s="619"/>
      <c r="F392" s="619"/>
      <c r="G392" s="619"/>
      <c r="H392" s="619"/>
      <c r="I392" s="619"/>
      <c r="J392" s="619"/>
      <c r="K392" s="619"/>
      <c r="L392" s="619"/>
      <c r="M392" s="619"/>
      <c r="N392" s="52"/>
      <c r="O392" s="52"/>
      <c r="P392" s="52"/>
      <c r="Q392" s="52"/>
      <c r="R392" s="52"/>
      <c r="S392" s="52"/>
      <c r="T392" s="52"/>
      <c r="U392" s="52"/>
      <c r="V392" s="52"/>
      <c r="W392" s="52"/>
      <c r="X392" s="52"/>
      <c r="Y392" s="52"/>
    </row>
    <row r="393" spans="2:25" s="51" customFormat="1">
      <c r="B393" s="619"/>
      <c r="C393" s="619"/>
      <c r="D393" s="619"/>
      <c r="E393" s="619"/>
      <c r="F393" s="619"/>
      <c r="G393" s="619"/>
      <c r="H393" s="619"/>
      <c r="I393" s="619"/>
      <c r="J393" s="619"/>
      <c r="K393" s="619"/>
      <c r="L393" s="619"/>
      <c r="M393" s="619"/>
      <c r="N393" s="52"/>
      <c r="O393" s="52"/>
      <c r="P393" s="52"/>
      <c r="Q393" s="52"/>
      <c r="R393" s="52"/>
      <c r="S393" s="52"/>
      <c r="T393" s="52"/>
      <c r="U393" s="52"/>
      <c r="V393" s="52"/>
      <c r="W393" s="52"/>
      <c r="X393" s="52"/>
      <c r="Y393" s="52"/>
    </row>
    <row r="394" spans="2:25" s="51" customFormat="1">
      <c r="B394" s="619"/>
      <c r="C394" s="619"/>
      <c r="D394" s="619"/>
      <c r="E394" s="619"/>
      <c r="F394" s="619"/>
      <c r="G394" s="619"/>
      <c r="H394" s="619"/>
      <c r="I394" s="619"/>
      <c r="J394" s="619"/>
      <c r="K394" s="619"/>
      <c r="L394" s="619"/>
      <c r="M394" s="619"/>
      <c r="N394" s="52"/>
      <c r="O394" s="52"/>
      <c r="P394" s="52"/>
      <c r="Q394" s="52"/>
      <c r="R394" s="52"/>
      <c r="S394" s="52"/>
      <c r="T394" s="52"/>
      <c r="U394" s="52"/>
      <c r="V394" s="52"/>
      <c r="W394" s="52"/>
      <c r="X394" s="52"/>
      <c r="Y394" s="52"/>
    </row>
    <row r="395" spans="2:25" s="51" customFormat="1">
      <c r="B395" s="619"/>
      <c r="C395" s="619"/>
      <c r="D395" s="619"/>
      <c r="E395" s="619"/>
      <c r="F395" s="619"/>
      <c r="G395" s="619"/>
      <c r="H395" s="619"/>
      <c r="I395" s="619"/>
      <c r="J395" s="619"/>
      <c r="K395" s="619"/>
      <c r="L395" s="619"/>
      <c r="M395" s="619"/>
      <c r="N395" s="52"/>
      <c r="O395" s="52"/>
      <c r="P395" s="52"/>
      <c r="Q395" s="52"/>
      <c r="R395" s="52"/>
      <c r="S395" s="52"/>
      <c r="T395" s="52"/>
      <c r="U395" s="52"/>
      <c r="V395" s="52"/>
      <c r="W395" s="52"/>
      <c r="X395" s="52"/>
      <c r="Y395" s="52"/>
    </row>
    <row r="396" spans="2:25" s="51" customFormat="1">
      <c r="B396" s="619"/>
      <c r="C396" s="619"/>
      <c r="D396" s="619"/>
      <c r="E396" s="619"/>
      <c r="F396" s="619"/>
      <c r="G396" s="619"/>
      <c r="H396" s="619"/>
      <c r="I396" s="619"/>
      <c r="J396" s="619"/>
      <c r="K396" s="619"/>
      <c r="L396" s="619"/>
      <c r="M396" s="619"/>
      <c r="N396" s="52"/>
      <c r="O396" s="52"/>
      <c r="P396" s="52"/>
      <c r="Q396" s="52"/>
      <c r="R396" s="52"/>
      <c r="S396" s="52"/>
      <c r="T396" s="52"/>
      <c r="U396" s="52"/>
      <c r="V396" s="52"/>
      <c r="W396" s="52"/>
      <c r="X396" s="52"/>
      <c r="Y396" s="52"/>
    </row>
    <row r="397" spans="2:25" s="51" customFormat="1">
      <c r="B397" s="619"/>
      <c r="C397" s="619"/>
      <c r="D397" s="619"/>
      <c r="E397" s="619"/>
      <c r="F397" s="619"/>
      <c r="G397" s="619"/>
      <c r="H397" s="619"/>
      <c r="I397" s="619"/>
      <c r="J397" s="619"/>
      <c r="K397" s="619"/>
      <c r="L397" s="619"/>
      <c r="M397" s="619"/>
      <c r="N397" s="52"/>
      <c r="O397" s="52"/>
      <c r="P397" s="52"/>
      <c r="Q397" s="52"/>
      <c r="R397" s="52"/>
      <c r="S397" s="52"/>
      <c r="T397" s="52"/>
      <c r="U397" s="52"/>
      <c r="V397" s="52"/>
      <c r="W397" s="52"/>
      <c r="X397" s="52"/>
      <c r="Y397" s="52"/>
    </row>
    <row r="398" spans="2:25" s="51" customFormat="1">
      <c r="B398" s="619"/>
      <c r="C398" s="619"/>
      <c r="D398" s="619"/>
      <c r="E398" s="619"/>
      <c r="F398" s="619"/>
      <c r="G398" s="619"/>
      <c r="H398" s="619"/>
      <c r="I398" s="619"/>
      <c r="J398" s="619"/>
      <c r="K398" s="619"/>
      <c r="L398" s="619"/>
      <c r="M398" s="619"/>
      <c r="N398" s="52"/>
      <c r="O398" s="52"/>
      <c r="P398" s="52"/>
      <c r="Q398" s="52"/>
      <c r="R398" s="52"/>
      <c r="S398" s="52"/>
      <c r="T398" s="52"/>
      <c r="U398" s="52"/>
      <c r="V398" s="52"/>
      <c r="W398" s="52"/>
      <c r="X398" s="52"/>
      <c r="Y398" s="52"/>
    </row>
    <row r="399" spans="2:25" s="51" customFormat="1">
      <c r="B399" s="619"/>
      <c r="C399" s="619"/>
      <c r="D399" s="619"/>
      <c r="E399" s="619"/>
      <c r="F399" s="619"/>
      <c r="G399" s="619"/>
      <c r="H399" s="619"/>
      <c r="I399" s="619"/>
      <c r="J399" s="619"/>
      <c r="K399" s="619"/>
      <c r="L399" s="619"/>
      <c r="M399" s="619"/>
      <c r="N399" s="52"/>
      <c r="O399" s="52"/>
      <c r="P399" s="52"/>
      <c r="Q399" s="52"/>
      <c r="R399" s="52"/>
      <c r="S399" s="52"/>
      <c r="T399" s="52"/>
      <c r="U399" s="52"/>
      <c r="V399" s="52"/>
      <c r="W399" s="52"/>
      <c r="X399" s="52"/>
      <c r="Y399" s="52"/>
    </row>
    <row r="400" spans="2:25" s="51" customFormat="1">
      <c r="B400" s="619"/>
      <c r="C400" s="619"/>
      <c r="D400" s="619"/>
      <c r="E400" s="619"/>
      <c r="F400" s="619"/>
      <c r="G400" s="619"/>
      <c r="H400" s="619"/>
      <c r="I400" s="619"/>
      <c r="J400" s="619"/>
      <c r="K400" s="619"/>
      <c r="L400" s="619"/>
      <c r="M400" s="619"/>
      <c r="N400" s="52"/>
      <c r="O400" s="52"/>
      <c r="P400" s="52"/>
      <c r="Q400" s="52"/>
      <c r="R400" s="52"/>
      <c r="S400" s="52"/>
      <c r="T400" s="52"/>
      <c r="U400" s="52"/>
      <c r="V400" s="52"/>
      <c r="W400" s="52"/>
      <c r="X400" s="52"/>
      <c r="Y400" s="52"/>
    </row>
    <row r="401" spans="2:25" s="51" customFormat="1">
      <c r="B401" s="619"/>
      <c r="C401" s="619"/>
      <c r="D401" s="619"/>
      <c r="E401" s="619"/>
      <c r="F401" s="619"/>
      <c r="G401" s="619"/>
      <c r="H401" s="619"/>
      <c r="I401" s="619"/>
      <c r="J401" s="619"/>
      <c r="K401" s="619"/>
      <c r="L401" s="619"/>
      <c r="M401" s="619"/>
      <c r="N401" s="52"/>
      <c r="O401" s="52"/>
      <c r="P401" s="52"/>
      <c r="Q401" s="52"/>
      <c r="R401" s="52"/>
      <c r="S401" s="52"/>
      <c r="T401" s="52"/>
      <c r="U401" s="52"/>
      <c r="V401" s="52"/>
      <c r="W401" s="52"/>
      <c r="X401" s="52"/>
      <c r="Y401" s="52"/>
    </row>
    <row r="402" spans="2:25" s="51" customFormat="1">
      <c r="B402" s="619"/>
      <c r="C402" s="619"/>
      <c r="D402" s="619"/>
      <c r="E402" s="619"/>
      <c r="F402" s="619"/>
      <c r="G402" s="619"/>
      <c r="H402" s="619"/>
      <c r="I402" s="619"/>
      <c r="J402" s="619"/>
      <c r="K402" s="619"/>
      <c r="L402" s="619"/>
      <c r="M402" s="619"/>
      <c r="N402" s="52"/>
      <c r="O402" s="52"/>
      <c r="P402" s="52"/>
      <c r="Q402" s="52"/>
      <c r="R402" s="52"/>
      <c r="S402" s="52"/>
      <c r="T402" s="52"/>
      <c r="U402" s="52"/>
      <c r="V402" s="52"/>
      <c r="W402" s="52"/>
      <c r="X402" s="52"/>
      <c r="Y402" s="52"/>
    </row>
    <row r="403" spans="2:25" s="51" customFormat="1">
      <c r="B403" s="619"/>
      <c r="C403" s="619"/>
      <c r="D403" s="619"/>
      <c r="E403" s="619"/>
      <c r="F403" s="619"/>
      <c r="G403" s="619"/>
      <c r="H403" s="619"/>
      <c r="I403" s="619"/>
      <c r="J403" s="619"/>
      <c r="K403" s="619"/>
      <c r="L403" s="619"/>
      <c r="M403" s="619"/>
      <c r="N403" s="52"/>
      <c r="O403" s="52"/>
      <c r="P403" s="52"/>
      <c r="Q403" s="52"/>
      <c r="R403" s="52"/>
      <c r="S403" s="52"/>
      <c r="T403" s="52"/>
      <c r="U403" s="52"/>
      <c r="V403" s="52"/>
      <c r="W403" s="52"/>
      <c r="X403" s="52"/>
      <c r="Y403" s="52"/>
    </row>
    <row r="404" spans="2:25" s="51" customFormat="1">
      <c r="B404" s="619"/>
      <c r="C404" s="619"/>
      <c r="D404" s="619"/>
      <c r="E404" s="619"/>
      <c r="F404" s="619"/>
      <c r="G404" s="619"/>
      <c r="H404" s="619"/>
      <c r="I404" s="619"/>
      <c r="J404" s="619"/>
      <c r="K404" s="619"/>
      <c r="L404" s="619"/>
      <c r="M404" s="619"/>
      <c r="N404" s="52"/>
      <c r="O404" s="52"/>
      <c r="P404" s="52"/>
      <c r="Q404" s="52"/>
      <c r="R404" s="52"/>
      <c r="S404" s="52"/>
      <c r="T404" s="52"/>
      <c r="U404" s="52"/>
      <c r="V404" s="52"/>
      <c r="W404" s="52"/>
      <c r="X404" s="52"/>
      <c r="Y404" s="52"/>
    </row>
    <row r="405" spans="2:25" s="51" customFormat="1">
      <c r="B405" s="619"/>
      <c r="C405" s="619"/>
      <c r="D405" s="619"/>
      <c r="E405" s="619"/>
      <c r="F405" s="619"/>
      <c r="G405" s="619"/>
      <c r="H405" s="619"/>
      <c r="I405" s="619"/>
      <c r="J405" s="619"/>
      <c r="K405" s="619"/>
      <c r="L405" s="619"/>
      <c r="M405" s="619"/>
      <c r="N405" s="52"/>
      <c r="O405" s="52"/>
      <c r="P405" s="52"/>
      <c r="Q405" s="52"/>
      <c r="R405" s="52"/>
      <c r="S405" s="52"/>
      <c r="T405" s="52"/>
      <c r="U405" s="52"/>
      <c r="V405" s="52"/>
      <c r="W405" s="52"/>
      <c r="X405" s="52"/>
      <c r="Y405" s="52"/>
    </row>
    <row r="406" spans="2:25" s="51" customFormat="1">
      <c r="B406" s="619"/>
      <c r="C406" s="619"/>
      <c r="D406" s="619"/>
      <c r="E406" s="619"/>
      <c r="F406" s="619"/>
      <c r="G406" s="619"/>
      <c r="H406" s="619"/>
      <c r="I406" s="619"/>
      <c r="J406" s="619"/>
      <c r="K406" s="619"/>
      <c r="L406" s="619"/>
      <c r="M406" s="619"/>
      <c r="N406" s="52"/>
      <c r="O406" s="52"/>
      <c r="P406" s="52"/>
      <c r="Q406" s="52"/>
      <c r="R406" s="52"/>
      <c r="S406" s="52"/>
      <c r="T406" s="52"/>
      <c r="U406" s="52"/>
      <c r="V406" s="52"/>
      <c r="W406" s="52"/>
      <c r="X406" s="52"/>
      <c r="Y406" s="52"/>
    </row>
    <row r="407" spans="2:25" s="51" customFormat="1">
      <c r="B407" s="619"/>
      <c r="C407" s="619"/>
      <c r="D407" s="619"/>
      <c r="E407" s="619"/>
      <c r="F407" s="619"/>
      <c r="G407" s="619"/>
      <c r="H407" s="619"/>
      <c r="I407" s="619"/>
      <c r="J407" s="619"/>
      <c r="K407" s="619"/>
      <c r="L407" s="619"/>
      <c r="M407" s="619"/>
      <c r="N407" s="52"/>
      <c r="O407" s="52"/>
      <c r="P407" s="52"/>
      <c r="Q407" s="52"/>
      <c r="R407" s="52"/>
      <c r="S407" s="52"/>
      <c r="T407" s="52"/>
      <c r="U407" s="52"/>
      <c r="V407" s="52"/>
      <c r="W407" s="52"/>
      <c r="X407" s="52"/>
      <c r="Y407" s="52"/>
    </row>
    <row r="408" spans="2:25" s="51" customFormat="1">
      <c r="B408" s="619"/>
      <c r="C408" s="619"/>
      <c r="D408" s="619"/>
      <c r="E408" s="619"/>
      <c r="F408" s="619"/>
      <c r="G408" s="619"/>
      <c r="H408" s="619"/>
      <c r="I408" s="619"/>
      <c r="J408" s="619"/>
      <c r="K408" s="619"/>
      <c r="L408" s="619"/>
      <c r="M408" s="619"/>
      <c r="N408" s="52"/>
      <c r="O408" s="52"/>
      <c r="P408" s="52"/>
      <c r="Q408" s="52"/>
      <c r="R408" s="52"/>
      <c r="S408" s="52"/>
      <c r="T408" s="52"/>
      <c r="U408" s="52"/>
      <c r="V408" s="52"/>
      <c r="W408" s="52"/>
      <c r="X408" s="52"/>
      <c r="Y408" s="52"/>
    </row>
    <row r="409" spans="2:25" s="51" customFormat="1">
      <c r="B409" s="619"/>
      <c r="C409" s="619"/>
      <c r="D409" s="619"/>
      <c r="E409" s="619"/>
      <c r="F409" s="619"/>
      <c r="G409" s="619"/>
      <c r="H409" s="619"/>
      <c r="I409" s="619"/>
      <c r="J409" s="619"/>
      <c r="K409" s="619"/>
      <c r="L409" s="619"/>
      <c r="M409" s="619"/>
      <c r="N409" s="52"/>
      <c r="O409" s="52"/>
      <c r="P409" s="52"/>
      <c r="Q409" s="52"/>
      <c r="R409" s="52"/>
      <c r="S409" s="52"/>
      <c r="T409" s="52"/>
      <c r="U409" s="52"/>
      <c r="V409" s="52"/>
      <c r="W409" s="52"/>
      <c r="X409" s="52"/>
      <c r="Y409" s="52"/>
    </row>
    <row r="410" spans="2:25" s="51" customFormat="1">
      <c r="B410" s="619"/>
      <c r="C410" s="619"/>
      <c r="D410" s="619"/>
      <c r="E410" s="619"/>
      <c r="F410" s="619"/>
      <c r="G410" s="619"/>
      <c r="H410" s="619"/>
      <c r="I410" s="619"/>
      <c r="J410" s="619"/>
      <c r="K410" s="619"/>
      <c r="L410" s="619"/>
      <c r="M410" s="619"/>
      <c r="N410" s="52"/>
      <c r="O410" s="52"/>
      <c r="P410" s="52"/>
      <c r="Q410" s="52"/>
      <c r="R410" s="52"/>
      <c r="S410" s="52"/>
      <c r="T410" s="52"/>
      <c r="U410" s="52"/>
      <c r="V410" s="52"/>
      <c r="W410" s="52"/>
      <c r="X410" s="52"/>
      <c r="Y410" s="52"/>
    </row>
    <row r="411" spans="2:25" s="51" customFormat="1">
      <c r="B411" s="619"/>
      <c r="C411" s="619"/>
      <c r="D411" s="619"/>
      <c r="E411" s="619"/>
      <c r="F411" s="619"/>
      <c r="G411" s="619"/>
      <c r="H411" s="619"/>
      <c r="I411" s="619"/>
      <c r="J411" s="619"/>
      <c r="K411" s="619"/>
      <c r="L411" s="619"/>
      <c r="M411" s="619"/>
      <c r="N411" s="52"/>
      <c r="O411" s="52"/>
      <c r="P411" s="52"/>
      <c r="Q411" s="52"/>
      <c r="R411" s="52"/>
      <c r="S411" s="52"/>
      <c r="T411" s="52"/>
      <c r="U411" s="52"/>
      <c r="V411" s="52"/>
      <c r="W411" s="52"/>
      <c r="X411" s="52"/>
      <c r="Y411" s="52"/>
    </row>
    <row r="412" spans="2:25" s="51" customFormat="1">
      <c r="B412" s="619"/>
      <c r="C412" s="619"/>
      <c r="D412" s="619"/>
      <c r="E412" s="619"/>
      <c r="F412" s="619"/>
      <c r="G412" s="619"/>
      <c r="H412" s="619"/>
      <c r="I412" s="619"/>
      <c r="J412" s="619"/>
      <c r="K412" s="619"/>
      <c r="L412" s="619"/>
      <c r="M412" s="619"/>
      <c r="N412" s="52"/>
      <c r="O412" s="52"/>
      <c r="P412" s="52"/>
      <c r="Q412" s="52"/>
      <c r="R412" s="52"/>
      <c r="S412" s="52"/>
      <c r="T412" s="52"/>
      <c r="U412" s="52"/>
      <c r="V412" s="52"/>
      <c r="W412" s="52"/>
      <c r="X412" s="52"/>
      <c r="Y412" s="52"/>
    </row>
    <row r="413" spans="2:25" s="51" customFormat="1">
      <c r="B413" s="619"/>
      <c r="C413" s="619"/>
      <c r="D413" s="619"/>
      <c r="E413" s="619"/>
      <c r="F413" s="619"/>
      <c r="G413" s="619"/>
      <c r="H413" s="619"/>
      <c r="I413" s="619"/>
      <c r="J413" s="619"/>
      <c r="K413" s="619"/>
      <c r="L413" s="619"/>
      <c r="M413" s="619"/>
      <c r="N413" s="52"/>
      <c r="O413" s="52"/>
      <c r="P413" s="52"/>
      <c r="Q413" s="52"/>
      <c r="R413" s="52"/>
      <c r="S413" s="52"/>
      <c r="T413" s="52"/>
      <c r="U413" s="52"/>
      <c r="V413" s="52"/>
      <c r="W413" s="52"/>
      <c r="X413" s="52"/>
      <c r="Y413" s="52"/>
    </row>
    <row r="414" spans="2:25" s="51" customFormat="1">
      <c r="B414" s="619"/>
      <c r="C414" s="619"/>
      <c r="D414" s="619"/>
      <c r="E414" s="619"/>
      <c r="F414" s="619"/>
      <c r="G414" s="619"/>
      <c r="H414" s="619"/>
      <c r="I414" s="619"/>
      <c r="J414" s="619"/>
      <c r="K414" s="619"/>
      <c r="L414" s="619"/>
      <c r="M414" s="619"/>
      <c r="N414" s="52"/>
      <c r="O414" s="52"/>
      <c r="P414" s="52"/>
      <c r="Q414" s="52"/>
      <c r="R414" s="52"/>
      <c r="S414" s="52"/>
      <c r="T414" s="52"/>
      <c r="U414" s="52"/>
      <c r="V414" s="52"/>
      <c r="W414" s="52"/>
      <c r="X414" s="52"/>
      <c r="Y414" s="52"/>
    </row>
    <row r="415" spans="2:25" s="51" customFormat="1">
      <c r="B415" s="619"/>
      <c r="C415" s="619"/>
      <c r="D415" s="619"/>
      <c r="E415" s="619"/>
      <c r="F415" s="619"/>
      <c r="G415" s="619"/>
      <c r="H415" s="619"/>
      <c r="I415" s="619"/>
      <c r="J415" s="619"/>
      <c r="K415" s="619"/>
      <c r="L415" s="619"/>
      <c r="M415" s="619"/>
      <c r="N415" s="52"/>
      <c r="O415" s="52"/>
      <c r="P415" s="52"/>
      <c r="Q415" s="52"/>
      <c r="R415" s="52"/>
      <c r="S415" s="52"/>
      <c r="T415" s="52"/>
      <c r="U415" s="52"/>
      <c r="V415" s="52"/>
      <c r="W415" s="52"/>
      <c r="X415" s="52"/>
      <c r="Y415" s="52"/>
    </row>
    <row r="416" spans="2:25" s="51" customFormat="1">
      <c r="B416" s="619"/>
      <c r="C416" s="619"/>
      <c r="D416" s="619"/>
      <c r="E416" s="619"/>
      <c r="F416" s="619"/>
      <c r="G416" s="619"/>
      <c r="H416" s="619"/>
      <c r="I416" s="619"/>
      <c r="J416" s="619"/>
      <c r="K416" s="619"/>
      <c r="L416" s="619"/>
      <c r="M416" s="619"/>
      <c r="N416" s="52"/>
      <c r="O416" s="52"/>
      <c r="P416" s="52"/>
      <c r="Q416" s="52"/>
      <c r="R416" s="52"/>
      <c r="S416" s="52"/>
      <c r="T416" s="52"/>
      <c r="U416" s="52"/>
      <c r="V416" s="52"/>
      <c r="W416" s="52"/>
      <c r="X416" s="52"/>
      <c r="Y416" s="52"/>
    </row>
    <row r="417" spans="2:25" s="51" customFormat="1">
      <c r="B417" s="619"/>
      <c r="C417" s="619"/>
      <c r="D417" s="619"/>
      <c r="E417" s="619"/>
      <c r="F417" s="619"/>
      <c r="G417" s="619"/>
      <c r="H417" s="619"/>
      <c r="I417" s="619"/>
      <c r="J417" s="619"/>
      <c r="K417" s="619"/>
      <c r="L417" s="619"/>
      <c r="M417" s="619"/>
      <c r="N417" s="52"/>
      <c r="O417" s="52"/>
      <c r="P417" s="52"/>
      <c r="Q417" s="52"/>
      <c r="R417" s="52"/>
      <c r="S417" s="52"/>
      <c r="T417" s="52"/>
      <c r="U417" s="52"/>
      <c r="V417" s="52"/>
      <c r="W417" s="52"/>
      <c r="X417" s="52"/>
      <c r="Y417" s="52"/>
    </row>
    <row r="418" spans="2:25" s="51" customFormat="1">
      <c r="B418" s="619"/>
      <c r="C418" s="619"/>
      <c r="D418" s="619"/>
      <c r="E418" s="619"/>
      <c r="F418" s="619"/>
      <c r="G418" s="619"/>
      <c r="H418" s="619"/>
      <c r="I418" s="619"/>
      <c r="J418" s="619"/>
      <c r="K418" s="619"/>
      <c r="L418" s="619"/>
      <c r="M418" s="619"/>
      <c r="N418" s="52"/>
      <c r="O418" s="52"/>
      <c r="P418" s="52"/>
      <c r="Q418" s="52"/>
      <c r="R418" s="52"/>
      <c r="S418" s="52"/>
      <c r="T418" s="52"/>
      <c r="U418" s="52"/>
      <c r="V418" s="52"/>
      <c r="W418" s="52"/>
      <c r="X418" s="52"/>
      <c r="Y418" s="52"/>
    </row>
    <row r="419" spans="2:25" s="51" customFormat="1">
      <c r="B419" s="619"/>
      <c r="C419" s="619"/>
      <c r="D419" s="619"/>
      <c r="E419" s="619"/>
      <c r="F419" s="619"/>
      <c r="G419" s="619"/>
      <c r="H419" s="619"/>
      <c r="I419" s="619"/>
      <c r="J419" s="619"/>
      <c r="K419" s="619"/>
      <c r="L419" s="619"/>
      <c r="M419" s="619"/>
      <c r="N419" s="52"/>
      <c r="O419" s="52"/>
      <c r="P419" s="52"/>
      <c r="Q419" s="52"/>
      <c r="R419" s="52"/>
      <c r="S419" s="52"/>
      <c r="T419" s="52"/>
      <c r="U419" s="52"/>
      <c r="V419" s="52"/>
      <c r="W419" s="52"/>
      <c r="X419" s="52"/>
      <c r="Y419" s="52"/>
    </row>
    <row r="420" spans="2:25" s="51" customFormat="1">
      <c r="B420" s="619"/>
      <c r="C420" s="619"/>
      <c r="D420" s="619"/>
      <c r="E420" s="619"/>
      <c r="F420" s="619"/>
      <c r="G420" s="619"/>
      <c r="H420" s="619"/>
      <c r="I420" s="619"/>
      <c r="J420" s="619"/>
      <c r="K420" s="619"/>
      <c r="L420" s="619"/>
      <c r="M420" s="619"/>
      <c r="N420" s="52"/>
      <c r="O420" s="52"/>
      <c r="P420" s="52"/>
      <c r="Q420" s="52"/>
      <c r="R420" s="52"/>
      <c r="S420" s="52"/>
      <c r="T420" s="52"/>
      <c r="U420" s="52"/>
      <c r="V420" s="52"/>
      <c r="W420" s="52"/>
      <c r="X420" s="52"/>
      <c r="Y420" s="52"/>
    </row>
    <row r="421" spans="2:25" s="51" customFormat="1">
      <c r="B421" s="619"/>
      <c r="C421" s="619"/>
      <c r="D421" s="619"/>
      <c r="E421" s="619"/>
      <c r="F421" s="619"/>
      <c r="G421" s="619"/>
      <c r="H421" s="619"/>
      <c r="I421" s="619"/>
      <c r="J421" s="619"/>
      <c r="K421" s="619"/>
      <c r="L421" s="619"/>
      <c r="M421" s="619"/>
      <c r="N421" s="52"/>
      <c r="O421" s="52"/>
      <c r="P421" s="52"/>
      <c r="Q421" s="52"/>
      <c r="R421" s="52"/>
      <c r="S421" s="52"/>
      <c r="T421" s="52"/>
      <c r="U421" s="52"/>
      <c r="V421" s="52"/>
      <c r="W421" s="52"/>
      <c r="X421" s="52"/>
      <c r="Y421" s="52"/>
    </row>
    <row r="422" spans="2:25" s="51" customFormat="1">
      <c r="B422" s="619"/>
      <c r="C422" s="619"/>
      <c r="D422" s="619"/>
      <c r="E422" s="619"/>
      <c r="F422" s="619"/>
      <c r="G422" s="619"/>
      <c r="H422" s="619"/>
      <c r="I422" s="619"/>
      <c r="J422" s="619"/>
      <c r="K422" s="619"/>
      <c r="L422" s="619"/>
      <c r="M422" s="619"/>
      <c r="N422" s="52"/>
      <c r="O422" s="52"/>
      <c r="P422" s="52"/>
      <c r="Q422" s="52"/>
      <c r="R422" s="52"/>
      <c r="S422" s="52"/>
      <c r="T422" s="52"/>
      <c r="U422" s="52"/>
      <c r="V422" s="52"/>
      <c r="W422" s="52"/>
      <c r="X422" s="52"/>
      <c r="Y422" s="52"/>
    </row>
    <row r="423" spans="2:25" s="51" customFormat="1">
      <c r="B423" s="619"/>
      <c r="C423" s="619"/>
      <c r="D423" s="619"/>
      <c r="E423" s="619"/>
      <c r="F423" s="619"/>
      <c r="G423" s="619"/>
      <c r="H423" s="619"/>
      <c r="I423" s="619"/>
      <c r="J423" s="619"/>
      <c r="K423" s="619"/>
      <c r="L423" s="619"/>
      <c r="M423" s="619"/>
      <c r="N423" s="52"/>
      <c r="O423" s="52"/>
      <c r="P423" s="52"/>
      <c r="Q423" s="52"/>
      <c r="R423" s="52"/>
      <c r="S423" s="52"/>
      <c r="T423" s="52"/>
      <c r="U423" s="52"/>
      <c r="V423" s="52"/>
      <c r="W423" s="52"/>
      <c r="X423" s="52"/>
      <c r="Y423" s="52"/>
    </row>
    <row r="424" spans="2:25" s="51" customFormat="1">
      <c r="B424" s="619"/>
      <c r="C424" s="619"/>
      <c r="D424" s="619"/>
      <c r="E424" s="619"/>
      <c r="F424" s="619"/>
      <c r="G424" s="619"/>
      <c r="H424" s="619"/>
      <c r="I424" s="619"/>
      <c r="J424" s="619"/>
      <c r="K424" s="619"/>
      <c r="L424" s="619"/>
      <c r="M424" s="619"/>
      <c r="N424" s="52"/>
      <c r="O424" s="52"/>
      <c r="P424" s="52"/>
      <c r="Q424" s="52"/>
      <c r="R424" s="52"/>
      <c r="S424" s="52"/>
      <c r="T424" s="52"/>
      <c r="U424" s="52"/>
      <c r="V424" s="52"/>
      <c r="W424" s="52"/>
      <c r="X424" s="52"/>
      <c r="Y424" s="52"/>
    </row>
    <row r="425" spans="2:25" s="51" customFormat="1">
      <c r="B425" s="619"/>
      <c r="C425" s="619"/>
      <c r="D425" s="619"/>
      <c r="E425" s="619"/>
      <c r="F425" s="619"/>
      <c r="G425" s="619"/>
      <c r="H425" s="619"/>
      <c r="I425" s="619"/>
      <c r="J425" s="619"/>
      <c r="K425" s="619"/>
      <c r="L425" s="619"/>
      <c r="M425" s="619"/>
      <c r="N425" s="52"/>
      <c r="O425" s="52"/>
      <c r="P425" s="52"/>
      <c r="Q425" s="52"/>
      <c r="R425" s="52"/>
      <c r="S425" s="52"/>
      <c r="T425" s="52"/>
      <c r="U425" s="52"/>
      <c r="V425" s="52"/>
      <c r="W425" s="52"/>
      <c r="X425" s="52"/>
      <c r="Y425" s="52"/>
    </row>
    <row r="426" spans="2:25" s="51" customFormat="1">
      <c r="B426" s="619"/>
      <c r="C426" s="619"/>
      <c r="D426" s="619"/>
      <c r="E426" s="619"/>
      <c r="F426" s="619"/>
      <c r="G426" s="619"/>
      <c r="H426" s="619"/>
      <c r="I426" s="619"/>
      <c r="J426" s="619"/>
      <c r="K426" s="619"/>
      <c r="L426" s="619"/>
      <c r="M426" s="619"/>
      <c r="N426" s="52"/>
      <c r="O426" s="52"/>
      <c r="P426" s="52"/>
      <c r="Q426" s="52"/>
      <c r="R426" s="52"/>
      <c r="S426" s="52"/>
      <c r="T426" s="52"/>
      <c r="U426" s="52"/>
      <c r="V426" s="52"/>
      <c r="W426" s="52"/>
      <c r="X426" s="52"/>
      <c r="Y426" s="52"/>
    </row>
    <row r="427" spans="2:25" s="51" customFormat="1">
      <c r="B427" s="619"/>
      <c r="C427" s="619"/>
      <c r="D427" s="619"/>
      <c r="E427" s="619"/>
      <c r="F427" s="619"/>
      <c r="G427" s="619"/>
      <c r="H427" s="619"/>
      <c r="I427" s="619"/>
      <c r="J427" s="619"/>
      <c r="K427" s="619"/>
      <c r="L427" s="619"/>
      <c r="M427" s="619"/>
      <c r="N427" s="52"/>
      <c r="O427" s="52"/>
      <c r="P427" s="52"/>
      <c r="Q427" s="52"/>
      <c r="R427" s="52"/>
      <c r="S427" s="52"/>
      <c r="T427" s="52"/>
      <c r="U427" s="52"/>
      <c r="V427" s="52"/>
      <c r="W427" s="52"/>
      <c r="X427" s="52"/>
      <c r="Y427" s="52"/>
    </row>
    <row r="428" spans="2:25" s="51" customFormat="1">
      <c r="B428" s="619"/>
      <c r="C428" s="619"/>
      <c r="D428" s="619"/>
      <c r="E428" s="619"/>
      <c r="F428" s="619"/>
      <c r="G428" s="619"/>
      <c r="H428" s="619"/>
      <c r="I428" s="619"/>
      <c r="J428" s="619"/>
      <c r="K428" s="619"/>
      <c r="L428" s="619"/>
      <c r="M428" s="619"/>
      <c r="N428" s="52"/>
      <c r="O428" s="52"/>
      <c r="P428" s="52"/>
      <c r="Q428" s="52"/>
      <c r="R428" s="52"/>
      <c r="S428" s="52"/>
      <c r="T428" s="52"/>
      <c r="U428" s="52"/>
      <c r="V428" s="52"/>
      <c r="W428" s="52"/>
      <c r="X428" s="52"/>
      <c r="Y428" s="52"/>
    </row>
    <row r="429" spans="2:25" s="51" customFormat="1">
      <c r="B429" s="619"/>
      <c r="C429" s="619"/>
      <c r="D429" s="619"/>
      <c r="E429" s="619"/>
      <c r="F429" s="619"/>
      <c r="G429" s="619"/>
      <c r="H429" s="619"/>
      <c r="I429" s="619"/>
      <c r="J429" s="619"/>
      <c r="K429" s="619"/>
      <c r="L429" s="619"/>
      <c r="M429" s="619"/>
      <c r="N429" s="52"/>
      <c r="O429" s="52"/>
      <c r="P429" s="52"/>
      <c r="Q429" s="52"/>
      <c r="R429" s="52"/>
      <c r="S429" s="52"/>
      <c r="T429" s="52"/>
      <c r="U429" s="52"/>
      <c r="V429" s="52"/>
      <c r="W429" s="52"/>
      <c r="X429" s="52"/>
      <c r="Y429" s="52"/>
    </row>
    <row r="430" spans="2:25" s="51" customFormat="1">
      <c r="B430" s="619"/>
      <c r="C430" s="619"/>
      <c r="D430" s="619"/>
      <c r="E430" s="619"/>
      <c r="F430" s="619"/>
      <c r="G430" s="619"/>
      <c r="H430" s="619"/>
      <c r="I430" s="619"/>
      <c r="J430" s="619"/>
      <c r="K430" s="619"/>
      <c r="L430" s="619"/>
      <c r="M430" s="619"/>
      <c r="N430" s="52"/>
      <c r="O430" s="52"/>
      <c r="P430" s="52"/>
      <c r="Q430" s="52"/>
      <c r="R430" s="52"/>
      <c r="S430" s="52"/>
      <c r="T430" s="52"/>
      <c r="U430" s="52"/>
      <c r="V430" s="52"/>
      <c r="W430" s="52"/>
      <c r="X430" s="52"/>
      <c r="Y430" s="52"/>
    </row>
    <row r="431" spans="2:25" s="51" customFormat="1">
      <c r="B431" s="619"/>
      <c r="C431" s="619"/>
      <c r="D431" s="619"/>
      <c r="E431" s="619"/>
      <c r="F431" s="619"/>
      <c r="G431" s="619"/>
      <c r="H431" s="619"/>
      <c r="I431" s="619"/>
      <c r="J431" s="619"/>
      <c r="K431" s="619"/>
      <c r="L431" s="619"/>
      <c r="M431" s="619"/>
      <c r="N431" s="52"/>
      <c r="O431" s="52"/>
      <c r="P431" s="52"/>
      <c r="Q431" s="52"/>
      <c r="R431" s="52"/>
      <c r="S431" s="52"/>
      <c r="T431" s="52"/>
      <c r="U431" s="52"/>
      <c r="V431" s="52"/>
      <c r="W431" s="52"/>
      <c r="X431" s="52"/>
      <c r="Y431" s="52"/>
    </row>
    <row r="432" spans="2:25" s="51" customFormat="1">
      <c r="B432" s="619"/>
      <c r="C432" s="619"/>
      <c r="D432" s="619"/>
      <c r="E432" s="619"/>
      <c r="F432" s="619"/>
      <c r="G432" s="619"/>
      <c r="H432" s="619"/>
      <c r="I432" s="619"/>
      <c r="J432" s="619"/>
      <c r="K432" s="619"/>
      <c r="L432" s="619"/>
      <c r="M432" s="619"/>
      <c r="N432" s="52"/>
      <c r="O432" s="52"/>
      <c r="P432" s="52"/>
      <c r="Q432" s="52"/>
      <c r="R432" s="52"/>
      <c r="S432" s="52"/>
      <c r="T432" s="52"/>
      <c r="U432" s="52"/>
      <c r="V432" s="52"/>
      <c r="W432" s="52"/>
      <c r="X432" s="52"/>
      <c r="Y432" s="52"/>
    </row>
    <row r="433" spans="2:25" s="51" customFormat="1">
      <c r="B433" s="619"/>
      <c r="C433" s="619"/>
      <c r="D433" s="619"/>
      <c r="E433" s="619"/>
      <c r="F433" s="619"/>
      <c r="G433" s="619"/>
      <c r="H433" s="619"/>
      <c r="I433" s="619"/>
      <c r="J433" s="619"/>
      <c r="K433" s="619"/>
      <c r="L433" s="619"/>
      <c r="M433" s="619"/>
      <c r="N433" s="52"/>
      <c r="O433" s="52"/>
      <c r="P433" s="52"/>
      <c r="Q433" s="52"/>
      <c r="R433" s="52"/>
      <c r="S433" s="52"/>
      <c r="T433" s="52"/>
      <c r="U433" s="52"/>
      <c r="V433" s="52"/>
      <c r="W433" s="52"/>
      <c r="X433" s="52"/>
      <c r="Y433" s="52"/>
    </row>
    <row r="434" spans="2:25" s="51" customFormat="1">
      <c r="B434" s="619"/>
      <c r="C434" s="619"/>
      <c r="D434" s="619"/>
      <c r="E434" s="619"/>
      <c r="F434" s="619"/>
      <c r="G434" s="619"/>
      <c r="H434" s="619"/>
      <c r="I434" s="619"/>
      <c r="J434" s="619"/>
      <c r="K434" s="619"/>
      <c r="L434" s="619"/>
      <c r="M434" s="619"/>
      <c r="N434" s="52"/>
      <c r="O434" s="52"/>
      <c r="P434" s="52"/>
      <c r="Q434" s="52"/>
      <c r="R434" s="52"/>
      <c r="S434" s="52"/>
      <c r="T434" s="52"/>
      <c r="U434" s="52"/>
      <c r="V434" s="52"/>
      <c r="W434" s="52"/>
      <c r="X434" s="52"/>
      <c r="Y434" s="52"/>
    </row>
    <row r="435" spans="2:25" s="51" customFormat="1">
      <c r="B435" s="619"/>
      <c r="C435" s="619"/>
      <c r="D435" s="619"/>
      <c r="E435" s="619"/>
      <c r="F435" s="619"/>
      <c r="G435" s="619"/>
      <c r="H435" s="619"/>
      <c r="I435" s="619"/>
      <c r="J435" s="619"/>
      <c r="K435" s="619"/>
      <c r="L435" s="619"/>
      <c r="M435" s="619"/>
      <c r="N435" s="52"/>
      <c r="O435" s="52"/>
      <c r="P435" s="52"/>
      <c r="Q435" s="52"/>
      <c r="R435" s="52"/>
      <c r="S435" s="52"/>
      <c r="T435" s="52"/>
      <c r="U435" s="52"/>
      <c r="V435" s="52"/>
      <c r="W435" s="52"/>
      <c r="X435" s="52"/>
      <c r="Y435" s="52"/>
    </row>
    <row r="436" spans="2:25" s="51" customFormat="1">
      <c r="B436" s="619"/>
      <c r="C436" s="619"/>
      <c r="D436" s="619"/>
      <c r="E436" s="619"/>
      <c r="F436" s="619"/>
      <c r="G436" s="619"/>
      <c r="H436" s="619"/>
      <c r="I436" s="619"/>
      <c r="J436" s="619"/>
      <c r="K436" s="619"/>
      <c r="L436" s="619"/>
      <c r="M436" s="619"/>
      <c r="N436" s="52"/>
      <c r="O436" s="52"/>
      <c r="P436" s="52"/>
      <c r="Q436" s="52"/>
      <c r="R436" s="52"/>
      <c r="S436" s="52"/>
      <c r="T436" s="52"/>
      <c r="U436" s="52"/>
      <c r="V436" s="52"/>
      <c r="W436" s="52"/>
      <c r="X436" s="52"/>
      <c r="Y436" s="52"/>
    </row>
    <row r="437" spans="2:25" s="51" customFormat="1">
      <c r="B437" s="619"/>
      <c r="C437" s="619"/>
      <c r="D437" s="619"/>
      <c r="E437" s="619"/>
      <c r="F437" s="619"/>
      <c r="G437" s="619"/>
      <c r="H437" s="619"/>
      <c r="I437" s="619"/>
      <c r="J437" s="619"/>
      <c r="K437" s="619"/>
      <c r="L437" s="619"/>
      <c r="M437" s="619"/>
      <c r="N437" s="52"/>
      <c r="O437" s="52"/>
      <c r="P437" s="52"/>
      <c r="Q437" s="52"/>
      <c r="R437" s="52"/>
      <c r="S437" s="52"/>
      <c r="T437" s="52"/>
      <c r="U437" s="52"/>
      <c r="V437" s="52"/>
      <c r="W437" s="52"/>
      <c r="X437" s="52"/>
      <c r="Y437" s="52"/>
    </row>
    <row r="438" spans="2:25" s="51" customFormat="1">
      <c r="B438" s="619"/>
      <c r="C438" s="619"/>
      <c r="D438" s="619"/>
      <c r="E438" s="619"/>
      <c r="F438" s="619"/>
      <c r="G438" s="619"/>
      <c r="H438" s="619"/>
      <c r="I438" s="619"/>
      <c r="J438" s="619"/>
      <c r="K438" s="619"/>
      <c r="L438" s="619"/>
      <c r="M438" s="619"/>
      <c r="N438" s="52"/>
      <c r="O438" s="52"/>
      <c r="P438" s="52"/>
      <c r="Q438" s="52"/>
      <c r="R438" s="52"/>
      <c r="S438" s="52"/>
      <c r="T438" s="52"/>
      <c r="U438" s="52"/>
      <c r="V438" s="52"/>
      <c r="W438" s="52"/>
      <c r="X438" s="52"/>
      <c r="Y438" s="52"/>
    </row>
    <row r="439" spans="2:25" s="51" customFormat="1">
      <c r="B439" s="619"/>
      <c r="C439" s="619"/>
      <c r="D439" s="619"/>
      <c r="E439" s="619"/>
      <c r="F439" s="619"/>
      <c r="G439" s="619"/>
      <c r="H439" s="619"/>
      <c r="I439" s="619"/>
      <c r="J439" s="619"/>
      <c r="K439" s="619"/>
      <c r="L439" s="619"/>
      <c r="M439" s="619"/>
      <c r="N439" s="52"/>
      <c r="O439" s="52"/>
      <c r="P439" s="52"/>
      <c r="Q439" s="52"/>
      <c r="R439" s="52"/>
      <c r="S439" s="52"/>
      <c r="T439" s="52"/>
      <c r="U439" s="52"/>
      <c r="V439" s="52"/>
      <c r="W439" s="52"/>
      <c r="X439" s="52"/>
      <c r="Y439" s="52"/>
    </row>
    <row r="440" spans="2:25" s="51" customFormat="1">
      <c r="B440" s="619"/>
      <c r="C440" s="619"/>
      <c r="D440" s="619"/>
      <c r="E440" s="619"/>
      <c r="F440" s="619"/>
      <c r="G440" s="619"/>
      <c r="H440" s="619"/>
      <c r="I440" s="619"/>
      <c r="J440" s="619"/>
      <c r="K440" s="619"/>
      <c r="L440" s="619"/>
      <c r="M440" s="619"/>
      <c r="N440" s="52"/>
      <c r="O440" s="52"/>
      <c r="P440" s="52"/>
      <c r="Q440" s="52"/>
      <c r="R440" s="52"/>
      <c r="S440" s="52"/>
      <c r="T440" s="52"/>
      <c r="U440" s="52"/>
      <c r="V440" s="52"/>
      <c r="W440" s="52"/>
      <c r="X440" s="52"/>
      <c r="Y440" s="52"/>
    </row>
    <row r="441" spans="2:25" s="51" customFormat="1">
      <c r="B441" s="619"/>
      <c r="C441" s="619"/>
      <c r="D441" s="619"/>
      <c r="E441" s="619"/>
      <c r="F441" s="619"/>
      <c r="G441" s="619"/>
      <c r="H441" s="619"/>
      <c r="I441" s="619"/>
      <c r="J441" s="619"/>
      <c r="K441" s="619"/>
      <c r="L441" s="619"/>
      <c r="M441" s="619"/>
      <c r="N441" s="52"/>
      <c r="O441" s="52"/>
      <c r="P441" s="52"/>
      <c r="Q441" s="52"/>
      <c r="R441" s="52"/>
      <c r="S441" s="52"/>
      <c r="T441" s="52"/>
      <c r="U441" s="52"/>
      <c r="V441" s="52"/>
      <c r="W441" s="52"/>
      <c r="X441" s="52"/>
      <c r="Y441" s="52"/>
    </row>
    <row r="442" spans="2:25" s="51" customFormat="1">
      <c r="B442" s="619"/>
      <c r="C442" s="619"/>
      <c r="D442" s="619"/>
      <c r="E442" s="619"/>
      <c r="F442" s="619"/>
      <c r="G442" s="619"/>
      <c r="H442" s="619"/>
      <c r="I442" s="619"/>
      <c r="J442" s="619"/>
      <c r="K442" s="619"/>
      <c r="L442" s="619"/>
      <c r="M442" s="619"/>
      <c r="N442" s="52"/>
      <c r="O442" s="52"/>
      <c r="P442" s="52"/>
      <c r="Q442" s="52"/>
      <c r="R442" s="52"/>
      <c r="S442" s="52"/>
      <c r="T442" s="52"/>
      <c r="U442" s="52"/>
      <c r="V442" s="52"/>
      <c r="W442" s="52"/>
      <c r="X442" s="52"/>
      <c r="Y442" s="52"/>
    </row>
    <row r="443" spans="2:25" s="51" customFormat="1">
      <c r="B443" s="619"/>
      <c r="C443" s="619"/>
      <c r="D443" s="619"/>
      <c r="E443" s="619"/>
      <c r="F443" s="619"/>
      <c r="G443" s="619"/>
      <c r="H443" s="619"/>
      <c r="I443" s="619"/>
      <c r="J443" s="619"/>
      <c r="K443" s="619"/>
      <c r="L443" s="619"/>
      <c r="M443" s="619"/>
      <c r="N443" s="52"/>
      <c r="O443" s="52"/>
      <c r="P443" s="52"/>
      <c r="Q443" s="52"/>
      <c r="R443" s="52"/>
      <c r="S443" s="52"/>
      <c r="T443" s="52"/>
      <c r="U443" s="52"/>
      <c r="V443" s="52"/>
      <c r="W443" s="52"/>
      <c r="X443" s="52"/>
      <c r="Y443" s="52"/>
    </row>
    <row r="444" spans="2:25" s="51" customFormat="1">
      <c r="B444" s="619"/>
      <c r="C444" s="619"/>
      <c r="D444" s="619"/>
      <c r="E444" s="619"/>
      <c r="F444" s="619"/>
      <c r="G444" s="619"/>
      <c r="H444" s="619"/>
      <c r="I444" s="619"/>
      <c r="J444" s="619"/>
      <c r="K444" s="619"/>
      <c r="L444" s="619"/>
      <c r="M444" s="619"/>
      <c r="N444" s="52"/>
      <c r="O444" s="52"/>
      <c r="P444" s="52"/>
      <c r="Q444" s="52"/>
      <c r="R444" s="52"/>
      <c r="S444" s="52"/>
      <c r="T444" s="52"/>
      <c r="U444" s="52"/>
      <c r="V444" s="52"/>
      <c r="W444" s="52"/>
      <c r="X444" s="52"/>
      <c r="Y444" s="52"/>
    </row>
    <row r="445" spans="2:25" s="51" customFormat="1">
      <c r="B445" s="619"/>
      <c r="C445" s="619"/>
      <c r="D445" s="619"/>
      <c r="E445" s="619"/>
      <c r="F445" s="619"/>
      <c r="G445" s="619"/>
      <c r="H445" s="619"/>
      <c r="I445" s="619"/>
      <c r="J445" s="619"/>
      <c r="K445" s="619"/>
      <c r="L445" s="619"/>
      <c r="M445" s="619"/>
      <c r="N445" s="52"/>
      <c r="O445" s="52"/>
      <c r="P445" s="52"/>
      <c r="Q445" s="52"/>
      <c r="R445" s="52"/>
      <c r="S445" s="52"/>
      <c r="T445" s="52"/>
      <c r="U445" s="52"/>
      <c r="V445" s="52"/>
      <c r="W445" s="52"/>
      <c r="X445" s="52"/>
      <c r="Y445" s="52"/>
    </row>
    <row r="446" spans="2:25" s="51" customFormat="1">
      <c r="B446" s="619"/>
      <c r="C446" s="619"/>
      <c r="D446" s="619"/>
      <c r="E446" s="619"/>
      <c r="F446" s="619"/>
      <c r="G446" s="619"/>
      <c r="H446" s="619"/>
      <c r="I446" s="619"/>
      <c r="J446" s="619"/>
      <c r="K446" s="619"/>
      <c r="L446" s="619"/>
      <c r="M446" s="619"/>
      <c r="N446" s="52"/>
      <c r="O446" s="52"/>
      <c r="P446" s="52"/>
      <c r="Q446" s="52"/>
      <c r="R446" s="52"/>
      <c r="S446" s="52"/>
      <c r="T446" s="52"/>
      <c r="U446" s="52"/>
      <c r="V446" s="52"/>
      <c r="W446" s="52"/>
      <c r="X446" s="52"/>
      <c r="Y446" s="52"/>
    </row>
    <row r="447" spans="2:25" s="51" customFormat="1">
      <c r="B447" s="619"/>
      <c r="C447" s="619"/>
      <c r="D447" s="619"/>
      <c r="E447" s="619"/>
      <c r="F447" s="619"/>
      <c r="G447" s="619"/>
      <c r="H447" s="619"/>
      <c r="I447" s="619"/>
      <c r="J447" s="619"/>
      <c r="K447" s="619"/>
      <c r="L447" s="619"/>
      <c r="M447" s="619"/>
      <c r="N447" s="52"/>
      <c r="O447" s="52"/>
      <c r="P447" s="52"/>
      <c r="Q447" s="52"/>
      <c r="R447" s="52"/>
      <c r="S447" s="52"/>
      <c r="T447" s="52"/>
      <c r="U447" s="52"/>
      <c r="V447" s="52"/>
      <c r="W447" s="52"/>
      <c r="X447" s="52"/>
      <c r="Y447" s="52"/>
    </row>
    <row r="448" spans="2:25" s="51" customFormat="1">
      <c r="B448" s="619"/>
      <c r="C448" s="619"/>
      <c r="D448" s="619"/>
      <c r="E448" s="619"/>
      <c r="F448" s="619"/>
      <c r="G448" s="619"/>
      <c r="H448" s="619"/>
      <c r="I448" s="619"/>
      <c r="J448" s="619"/>
      <c r="K448" s="619"/>
      <c r="L448" s="619"/>
      <c r="M448" s="619"/>
      <c r="N448" s="52"/>
      <c r="O448" s="52"/>
      <c r="P448" s="52"/>
      <c r="Q448" s="52"/>
      <c r="R448" s="52"/>
      <c r="S448" s="52"/>
      <c r="T448" s="52"/>
      <c r="U448" s="52"/>
      <c r="V448" s="52"/>
      <c r="W448" s="52"/>
      <c r="X448" s="52"/>
      <c r="Y448" s="52"/>
    </row>
    <row r="449" spans="2:25" s="51" customFormat="1">
      <c r="B449" s="619"/>
      <c r="C449" s="619"/>
      <c r="D449" s="619"/>
      <c r="E449" s="619"/>
      <c r="F449" s="619"/>
      <c r="G449" s="619"/>
      <c r="H449" s="619"/>
      <c r="I449" s="619"/>
      <c r="J449" s="619"/>
      <c r="K449" s="619"/>
      <c r="L449" s="619"/>
      <c r="M449" s="619"/>
      <c r="N449" s="52"/>
      <c r="O449" s="52"/>
      <c r="P449" s="52"/>
      <c r="Q449" s="52"/>
      <c r="R449" s="52"/>
      <c r="S449" s="52"/>
      <c r="T449" s="52"/>
      <c r="U449" s="52"/>
      <c r="V449" s="52"/>
      <c r="W449" s="52"/>
      <c r="X449" s="52"/>
      <c r="Y449" s="52"/>
    </row>
    <row r="450" spans="2:25" s="51" customFormat="1">
      <c r="B450" s="619"/>
      <c r="C450" s="619"/>
      <c r="D450" s="619"/>
      <c r="E450" s="619"/>
      <c r="F450" s="619"/>
      <c r="G450" s="619"/>
      <c r="H450" s="619"/>
      <c r="I450" s="619"/>
      <c r="J450" s="619"/>
      <c r="K450" s="619"/>
      <c r="L450" s="619"/>
      <c r="M450" s="619"/>
      <c r="N450" s="52"/>
      <c r="O450" s="52"/>
      <c r="P450" s="52"/>
      <c r="Q450" s="52"/>
      <c r="R450" s="52"/>
      <c r="S450" s="52"/>
      <c r="T450" s="52"/>
      <c r="U450" s="52"/>
      <c r="V450" s="52"/>
      <c r="W450" s="52"/>
      <c r="X450" s="52"/>
      <c r="Y450" s="52"/>
    </row>
    <row r="451" spans="2:25" s="51" customFormat="1">
      <c r="B451" s="619"/>
      <c r="C451" s="619"/>
      <c r="D451" s="619"/>
      <c r="E451" s="619"/>
      <c r="F451" s="619"/>
      <c r="G451" s="619"/>
      <c r="H451" s="619"/>
      <c r="I451" s="619"/>
      <c r="J451" s="619"/>
      <c r="K451" s="619"/>
      <c r="L451" s="619"/>
      <c r="M451" s="619"/>
      <c r="N451" s="52"/>
      <c r="O451" s="52"/>
      <c r="P451" s="52"/>
      <c r="Q451" s="52"/>
      <c r="R451" s="52"/>
      <c r="S451" s="52"/>
      <c r="T451" s="52"/>
      <c r="U451" s="52"/>
      <c r="V451" s="52"/>
      <c r="W451" s="52"/>
      <c r="X451" s="52"/>
      <c r="Y451" s="52"/>
    </row>
    <row r="452" spans="2:25" s="51" customFormat="1">
      <c r="B452" s="619"/>
      <c r="C452" s="619"/>
      <c r="D452" s="619"/>
      <c r="E452" s="619"/>
      <c r="F452" s="619"/>
      <c r="G452" s="619"/>
      <c r="H452" s="619"/>
      <c r="I452" s="619"/>
      <c r="J452" s="619"/>
      <c r="K452" s="619"/>
      <c r="L452" s="619"/>
      <c r="M452" s="619"/>
      <c r="N452" s="52"/>
      <c r="O452" s="52"/>
      <c r="P452" s="52"/>
      <c r="Q452" s="52"/>
      <c r="R452" s="52"/>
      <c r="S452" s="52"/>
      <c r="T452" s="52"/>
      <c r="U452" s="52"/>
      <c r="V452" s="52"/>
      <c r="W452" s="52"/>
      <c r="X452" s="52"/>
      <c r="Y452" s="52"/>
    </row>
    <row r="453" spans="2:25" s="51" customFormat="1">
      <c r="B453" s="619"/>
      <c r="C453" s="619"/>
      <c r="D453" s="619"/>
      <c r="E453" s="619"/>
      <c r="F453" s="619"/>
      <c r="G453" s="619"/>
      <c r="H453" s="619"/>
      <c r="I453" s="619"/>
      <c r="J453" s="619"/>
      <c r="K453" s="619"/>
      <c r="L453" s="619"/>
      <c r="M453" s="619"/>
      <c r="N453" s="52"/>
      <c r="O453" s="52"/>
      <c r="P453" s="52"/>
      <c r="Q453" s="52"/>
      <c r="R453" s="52"/>
      <c r="S453" s="52"/>
      <c r="T453" s="52"/>
      <c r="U453" s="52"/>
      <c r="V453" s="52"/>
      <c r="W453" s="52"/>
      <c r="X453" s="52"/>
      <c r="Y453" s="52"/>
    </row>
    <row r="454" spans="2:25" s="51" customFormat="1">
      <c r="B454" s="619"/>
      <c r="C454" s="619"/>
      <c r="D454" s="619"/>
      <c r="E454" s="619"/>
      <c r="F454" s="619"/>
      <c r="G454" s="619"/>
      <c r="H454" s="619"/>
      <c r="I454" s="619"/>
      <c r="J454" s="619"/>
      <c r="K454" s="619"/>
      <c r="L454" s="619"/>
      <c r="M454" s="619"/>
      <c r="N454" s="52"/>
      <c r="O454" s="52"/>
      <c r="P454" s="52"/>
      <c r="Q454" s="52"/>
      <c r="R454" s="52"/>
      <c r="S454" s="52"/>
      <c r="T454" s="52"/>
      <c r="U454" s="52"/>
      <c r="V454" s="52"/>
      <c r="W454" s="52"/>
      <c r="X454" s="52"/>
      <c r="Y454" s="52"/>
    </row>
    <row r="455" spans="2:25" s="51" customFormat="1">
      <c r="B455" s="619"/>
      <c r="C455" s="619"/>
      <c r="D455" s="619"/>
      <c r="E455" s="619"/>
      <c r="F455" s="619"/>
      <c r="G455" s="619"/>
      <c r="H455" s="619"/>
      <c r="I455" s="619"/>
      <c r="J455" s="619"/>
      <c r="K455" s="619"/>
      <c r="L455" s="619"/>
      <c r="M455" s="619"/>
      <c r="N455" s="52"/>
      <c r="O455" s="52"/>
      <c r="P455" s="52"/>
      <c r="Q455" s="52"/>
      <c r="R455" s="52"/>
      <c r="S455" s="52"/>
      <c r="T455" s="52"/>
      <c r="U455" s="52"/>
      <c r="V455" s="52"/>
      <c r="W455" s="52"/>
      <c r="X455" s="52"/>
      <c r="Y455" s="52"/>
    </row>
    <row r="456" spans="2:25" s="51" customFormat="1">
      <c r="B456" s="619"/>
      <c r="C456" s="619"/>
      <c r="D456" s="619"/>
      <c r="E456" s="619"/>
      <c r="F456" s="619"/>
      <c r="G456" s="619"/>
      <c r="H456" s="619"/>
      <c r="I456" s="619"/>
      <c r="J456" s="619"/>
      <c r="K456" s="619"/>
      <c r="L456" s="619"/>
      <c r="M456" s="619"/>
      <c r="N456" s="52"/>
      <c r="O456" s="52"/>
      <c r="P456" s="52"/>
      <c r="Q456" s="52"/>
      <c r="R456" s="52"/>
      <c r="S456" s="52"/>
      <c r="T456" s="52"/>
      <c r="U456" s="52"/>
      <c r="V456" s="52"/>
      <c r="W456" s="52"/>
      <c r="X456" s="52"/>
      <c r="Y456" s="52"/>
    </row>
    <row r="457" spans="2:25" s="51" customFormat="1">
      <c r="B457" s="619"/>
      <c r="C457" s="619"/>
      <c r="D457" s="619"/>
      <c r="E457" s="619"/>
      <c r="F457" s="619"/>
      <c r="G457" s="619"/>
      <c r="H457" s="619"/>
      <c r="I457" s="619"/>
      <c r="J457" s="619"/>
      <c r="K457" s="619"/>
      <c r="L457" s="619"/>
      <c r="M457" s="619"/>
      <c r="N457" s="52"/>
      <c r="O457" s="52"/>
      <c r="P457" s="52"/>
      <c r="Q457" s="52"/>
      <c r="R457" s="52"/>
      <c r="S457" s="52"/>
      <c r="T457" s="52"/>
      <c r="U457" s="52"/>
      <c r="V457" s="52"/>
      <c r="W457" s="52"/>
      <c r="X457" s="52"/>
      <c r="Y457" s="52"/>
    </row>
    <row r="458" spans="2:25" s="51" customFormat="1">
      <c r="B458" s="619"/>
      <c r="C458" s="619"/>
      <c r="D458" s="619"/>
      <c r="E458" s="619"/>
      <c r="F458" s="619"/>
      <c r="G458" s="619"/>
      <c r="H458" s="619"/>
      <c r="I458" s="619"/>
      <c r="J458" s="619"/>
      <c r="K458" s="619"/>
      <c r="L458" s="619"/>
      <c r="M458" s="619"/>
      <c r="N458" s="52"/>
      <c r="O458" s="52"/>
      <c r="P458" s="52"/>
      <c r="Q458" s="52"/>
      <c r="R458" s="52"/>
      <c r="S458" s="52"/>
      <c r="T458" s="52"/>
      <c r="U458" s="52"/>
      <c r="V458" s="52"/>
      <c r="W458" s="52"/>
      <c r="X458" s="52"/>
      <c r="Y458" s="52"/>
    </row>
    <row r="459" spans="2:25" s="51" customFormat="1">
      <c r="B459" s="619"/>
      <c r="C459" s="619"/>
      <c r="D459" s="619"/>
      <c r="E459" s="619"/>
      <c r="F459" s="619"/>
      <c r="G459" s="619"/>
      <c r="H459" s="619"/>
      <c r="I459" s="619"/>
      <c r="J459" s="619"/>
      <c r="K459" s="619"/>
      <c r="L459" s="619"/>
      <c r="M459" s="619"/>
      <c r="N459" s="52"/>
      <c r="O459" s="52"/>
      <c r="P459" s="52"/>
      <c r="Q459" s="52"/>
      <c r="R459" s="52"/>
      <c r="S459" s="52"/>
      <c r="T459" s="52"/>
      <c r="U459" s="52"/>
      <c r="V459" s="52"/>
      <c r="W459" s="52"/>
      <c r="X459" s="52"/>
      <c r="Y459" s="52"/>
    </row>
    <row r="460" spans="2:25" s="51" customFormat="1">
      <c r="B460" s="619"/>
      <c r="C460" s="619"/>
      <c r="D460" s="619"/>
      <c r="E460" s="619"/>
      <c r="F460" s="619"/>
      <c r="G460" s="619"/>
      <c r="H460" s="619"/>
      <c r="I460" s="619"/>
      <c r="J460" s="619"/>
      <c r="K460" s="619"/>
      <c r="L460" s="619"/>
      <c r="M460" s="619"/>
      <c r="N460" s="52"/>
      <c r="O460" s="52"/>
      <c r="P460" s="52"/>
      <c r="Q460" s="52"/>
      <c r="R460" s="52"/>
      <c r="S460" s="52"/>
      <c r="T460" s="52"/>
      <c r="U460" s="52"/>
      <c r="V460" s="52"/>
      <c r="W460" s="52"/>
      <c r="X460" s="52"/>
      <c r="Y460" s="52"/>
    </row>
    <row r="461" spans="2:25" s="51" customFormat="1">
      <c r="B461" s="619"/>
      <c r="C461" s="619"/>
      <c r="D461" s="619"/>
      <c r="E461" s="619"/>
      <c r="F461" s="619"/>
      <c r="G461" s="619"/>
      <c r="H461" s="619"/>
      <c r="I461" s="619"/>
      <c r="J461" s="619"/>
      <c r="K461" s="619"/>
      <c r="L461" s="619"/>
      <c r="M461" s="619"/>
      <c r="N461" s="52"/>
      <c r="O461" s="52"/>
      <c r="P461" s="52"/>
      <c r="Q461" s="52"/>
      <c r="R461" s="52"/>
      <c r="S461" s="52"/>
      <c r="T461" s="52"/>
      <c r="U461" s="52"/>
      <c r="V461" s="52"/>
      <c r="W461" s="52"/>
      <c r="X461" s="52"/>
      <c r="Y461" s="52"/>
    </row>
    <row r="462" spans="2:25" s="51" customFormat="1">
      <c r="B462" s="619"/>
      <c r="C462" s="619"/>
      <c r="D462" s="619"/>
      <c r="E462" s="619"/>
      <c r="F462" s="619"/>
      <c r="G462" s="619"/>
      <c r="H462" s="619"/>
      <c r="I462" s="619"/>
      <c r="J462" s="619"/>
      <c r="K462" s="619"/>
      <c r="L462" s="619"/>
      <c r="M462" s="619"/>
      <c r="N462" s="52"/>
      <c r="O462" s="52"/>
      <c r="P462" s="52"/>
      <c r="Q462" s="52"/>
      <c r="R462" s="52"/>
      <c r="S462" s="52"/>
      <c r="T462" s="52"/>
      <c r="U462" s="52"/>
      <c r="V462" s="52"/>
      <c r="W462" s="52"/>
      <c r="X462" s="52"/>
      <c r="Y462" s="52"/>
    </row>
    <row r="463" spans="2:25" s="51" customFormat="1">
      <c r="B463" s="619"/>
      <c r="C463" s="619"/>
      <c r="D463" s="619"/>
      <c r="E463" s="619"/>
      <c r="F463" s="619"/>
      <c r="G463" s="619"/>
      <c r="H463" s="619"/>
      <c r="I463" s="619"/>
      <c r="J463" s="619"/>
      <c r="K463" s="619"/>
      <c r="L463" s="619"/>
      <c r="M463" s="619"/>
      <c r="N463" s="52"/>
      <c r="O463" s="52"/>
      <c r="P463" s="52"/>
      <c r="Q463" s="52"/>
      <c r="R463" s="52"/>
      <c r="S463" s="52"/>
      <c r="T463" s="52"/>
      <c r="U463" s="52"/>
      <c r="V463" s="52"/>
      <c r="W463" s="52"/>
      <c r="X463" s="52"/>
      <c r="Y463" s="52"/>
    </row>
    <row r="464" spans="2:25" s="51" customFormat="1">
      <c r="B464" s="619"/>
      <c r="C464" s="619"/>
      <c r="D464" s="619"/>
      <c r="E464" s="619"/>
      <c r="F464" s="619"/>
      <c r="G464" s="619"/>
      <c r="H464" s="619"/>
      <c r="I464" s="619"/>
      <c r="J464" s="619"/>
      <c r="K464" s="619"/>
      <c r="L464" s="619"/>
      <c r="M464" s="619"/>
      <c r="N464" s="52"/>
      <c r="O464" s="52"/>
      <c r="P464" s="52"/>
      <c r="Q464" s="52"/>
      <c r="R464" s="52"/>
      <c r="S464" s="52"/>
      <c r="T464" s="52"/>
      <c r="U464" s="52"/>
      <c r="V464" s="52"/>
      <c r="W464" s="52"/>
      <c r="X464" s="52"/>
      <c r="Y464" s="52"/>
    </row>
    <row r="465" spans="2:25" s="51" customFormat="1">
      <c r="B465" s="619"/>
      <c r="C465" s="619"/>
      <c r="D465" s="619"/>
      <c r="E465" s="619"/>
      <c r="F465" s="619"/>
      <c r="G465" s="619"/>
      <c r="H465" s="619"/>
      <c r="I465" s="619"/>
      <c r="J465" s="619"/>
      <c r="K465" s="619"/>
      <c r="L465" s="619"/>
      <c r="M465" s="619"/>
      <c r="N465" s="52"/>
      <c r="O465" s="52"/>
      <c r="P465" s="52"/>
      <c r="Q465" s="52"/>
      <c r="R465" s="52"/>
      <c r="S465" s="52"/>
      <c r="T465" s="52"/>
      <c r="U465" s="52"/>
      <c r="V465" s="52"/>
      <c r="W465" s="52"/>
      <c r="X465" s="52"/>
      <c r="Y465" s="52"/>
    </row>
    <row r="466" spans="2:25" s="51" customFormat="1">
      <c r="B466" s="619"/>
      <c r="C466" s="619"/>
      <c r="D466" s="619"/>
      <c r="E466" s="619"/>
      <c r="F466" s="619"/>
      <c r="G466" s="619"/>
      <c r="H466" s="619"/>
      <c r="I466" s="619"/>
      <c r="J466" s="619"/>
      <c r="K466" s="619"/>
      <c r="L466" s="619"/>
      <c r="M466" s="619"/>
      <c r="N466" s="52"/>
      <c r="O466" s="52"/>
      <c r="P466" s="52"/>
      <c r="Q466" s="52"/>
      <c r="R466" s="52"/>
      <c r="S466" s="52"/>
      <c r="T466" s="52"/>
      <c r="U466" s="52"/>
      <c r="V466" s="52"/>
      <c r="W466" s="52"/>
      <c r="X466" s="52"/>
      <c r="Y466" s="52"/>
    </row>
    <row r="467" spans="2:25" s="51" customFormat="1">
      <c r="B467" s="619"/>
      <c r="C467" s="619"/>
      <c r="D467" s="619"/>
      <c r="E467" s="619"/>
      <c r="F467" s="619"/>
      <c r="G467" s="619"/>
      <c r="H467" s="619"/>
      <c r="I467" s="619"/>
      <c r="J467" s="619"/>
      <c r="K467" s="619"/>
      <c r="L467" s="619"/>
      <c r="M467" s="619"/>
      <c r="N467" s="52"/>
      <c r="O467" s="52"/>
      <c r="P467" s="52"/>
      <c r="Q467" s="52"/>
      <c r="R467" s="52"/>
      <c r="S467" s="52"/>
      <c r="T467" s="52"/>
      <c r="U467" s="52"/>
      <c r="V467" s="52"/>
      <c r="W467" s="52"/>
      <c r="X467" s="52"/>
      <c r="Y467" s="52"/>
    </row>
    <row r="468" spans="2:25" s="51" customFormat="1">
      <c r="B468" s="619"/>
      <c r="C468" s="619"/>
      <c r="D468" s="619"/>
      <c r="E468" s="619"/>
      <c r="F468" s="619"/>
      <c r="G468" s="619"/>
      <c r="H468" s="619"/>
      <c r="I468" s="619"/>
      <c r="J468" s="619"/>
      <c r="K468" s="619"/>
      <c r="L468" s="619"/>
      <c r="M468" s="619"/>
      <c r="N468" s="52"/>
      <c r="O468" s="52"/>
      <c r="P468" s="52"/>
      <c r="Q468" s="52"/>
      <c r="R468" s="52"/>
      <c r="S468" s="52"/>
      <c r="T468" s="52"/>
      <c r="U468" s="52"/>
      <c r="V468" s="52"/>
      <c r="W468" s="52"/>
      <c r="X468" s="52"/>
      <c r="Y468" s="52"/>
    </row>
    <row r="469" spans="2:25" s="51" customFormat="1">
      <c r="B469" s="619"/>
      <c r="C469" s="619"/>
      <c r="D469" s="619"/>
      <c r="E469" s="619"/>
      <c r="F469" s="619"/>
      <c r="G469" s="619"/>
      <c r="H469" s="619"/>
      <c r="I469" s="619"/>
      <c r="J469" s="619"/>
      <c r="K469" s="619"/>
      <c r="L469" s="619"/>
      <c r="M469" s="619"/>
      <c r="N469" s="52"/>
      <c r="O469" s="52"/>
      <c r="P469" s="52"/>
      <c r="Q469" s="52"/>
      <c r="R469" s="52"/>
      <c r="S469" s="52"/>
      <c r="T469" s="52"/>
      <c r="U469" s="52"/>
      <c r="V469" s="52"/>
      <c r="W469" s="52"/>
      <c r="X469" s="52"/>
      <c r="Y469" s="52"/>
    </row>
    <row r="470" spans="2:25" s="51" customFormat="1">
      <c r="B470" s="619"/>
      <c r="C470" s="619"/>
      <c r="D470" s="619"/>
      <c r="E470" s="619"/>
      <c r="F470" s="619"/>
      <c r="G470" s="619"/>
      <c r="H470" s="619"/>
      <c r="I470" s="619"/>
      <c r="J470" s="619"/>
      <c r="K470" s="619"/>
      <c r="L470" s="619"/>
      <c r="M470" s="619"/>
      <c r="N470" s="52"/>
      <c r="O470" s="52"/>
      <c r="P470" s="52"/>
      <c r="Q470" s="52"/>
      <c r="R470" s="52"/>
      <c r="S470" s="52"/>
      <c r="T470" s="52"/>
      <c r="U470" s="52"/>
      <c r="V470" s="52"/>
      <c r="W470" s="52"/>
      <c r="X470" s="52"/>
      <c r="Y470" s="52"/>
    </row>
    <row r="471" spans="2:25" s="51" customFormat="1">
      <c r="B471" s="619"/>
      <c r="C471" s="619"/>
      <c r="D471" s="619"/>
      <c r="E471" s="619"/>
      <c r="F471" s="619"/>
      <c r="G471" s="619"/>
      <c r="H471" s="619"/>
      <c r="I471" s="619"/>
      <c r="J471" s="619"/>
      <c r="K471" s="619"/>
      <c r="L471" s="619"/>
      <c r="M471" s="619"/>
      <c r="N471" s="52"/>
      <c r="O471" s="52"/>
      <c r="P471" s="52"/>
      <c r="Q471" s="52"/>
      <c r="R471" s="52"/>
      <c r="S471" s="52"/>
      <c r="T471" s="52"/>
      <c r="U471" s="52"/>
      <c r="V471" s="52"/>
      <c r="W471" s="52"/>
      <c r="X471" s="52"/>
      <c r="Y471" s="52"/>
    </row>
    <row r="472" spans="2:25" s="51" customFormat="1">
      <c r="B472" s="619"/>
      <c r="C472" s="619"/>
      <c r="D472" s="619"/>
      <c r="E472" s="619"/>
      <c r="F472" s="619"/>
      <c r="G472" s="619"/>
      <c r="H472" s="619"/>
      <c r="I472" s="619"/>
      <c r="J472" s="619"/>
      <c r="K472" s="619"/>
      <c r="L472" s="619"/>
      <c r="M472" s="619"/>
      <c r="N472" s="52"/>
      <c r="O472" s="52"/>
      <c r="P472" s="52"/>
      <c r="Q472" s="52"/>
      <c r="R472" s="52"/>
      <c r="S472" s="52"/>
      <c r="T472" s="52"/>
      <c r="U472" s="52"/>
      <c r="V472" s="52"/>
      <c r="W472" s="52"/>
      <c r="X472" s="52"/>
      <c r="Y472" s="52"/>
    </row>
    <row r="473" spans="2:25" s="51" customFormat="1">
      <c r="B473" s="619"/>
      <c r="C473" s="619"/>
      <c r="D473" s="619"/>
      <c r="E473" s="619"/>
      <c r="F473" s="619"/>
      <c r="G473" s="619"/>
      <c r="H473" s="619"/>
      <c r="I473" s="619"/>
      <c r="J473" s="619"/>
      <c r="K473" s="619"/>
      <c r="L473" s="619"/>
      <c r="M473" s="619"/>
      <c r="N473" s="52"/>
      <c r="O473" s="52"/>
      <c r="P473" s="52"/>
      <c r="Q473" s="52"/>
      <c r="R473" s="52"/>
      <c r="S473" s="52"/>
      <c r="T473" s="52"/>
      <c r="U473" s="52"/>
      <c r="V473" s="52"/>
      <c r="W473" s="52"/>
      <c r="X473" s="52"/>
      <c r="Y473" s="52"/>
    </row>
    <row r="474" spans="2:25" s="51" customFormat="1">
      <c r="B474" s="619"/>
      <c r="C474" s="619"/>
      <c r="D474" s="619"/>
      <c r="E474" s="619"/>
      <c r="F474" s="619"/>
      <c r="G474" s="619"/>
      <c r="H474" s="619"/>
      <c r="I474" s="619"/>
      <c r="J474" s="619"/>
      <c r="K474" s="619"/>
      <c r="L474" s="619"/>
      <c r="M474" s="619"/>
      <c r="N474" s="52"/>
      <c r="O474" s="52"/>
      <c r="P474" s="52"/>
      <c r="Q474" s="52"/>
      <c r="R474" s="52"/>
      <c r="S474" s="52"/>
      <c r="T474" s="52"/>
      <c r="U474" s="52"/>
      <c r="V474" s="52"/>
      <c r="W474" s="52"/>
      <c r="X474" s="52"/>
      <c r="Y474" s="52"/>
    </row>
    <row r="475" spans="2:25" s="51" customFormat="1">
      <c r="B475" s="619"/>
      <c r="C475" s="619"/>
      <c r="D475" s="619"/>
      <c r="E475" s="619"/>
      <c r="F475" s="619"/>
      <c r="G475" s="619"/>
      <c r="H475" s="619"/>
      <c r="I475" s="619"/>
      <c r="J475" s="619"/>
      <c r="K475" s="619"/>
      <c r="L475" s="619"/>
      <c r="M475" s="619"/>
      <c r="N475" s="52"/>
      <c r="O475" s="52"/>
      <c r="P475" s="52"/>
      <c r="Q475" s="52"/>
      <c r="R475" s="52"/>
      <c r="S475" s="52"/>
      <c r="T475" s="52"/>
      <c r="U475" s="52"/>
      <c r="V475" s="52"/>
      <c r="W475" s="52"/>
      <c r="X475" s="52"/>
      <c r="Y475" s="52"/>
    </row>
    <row r="476" spans="2:25" s="51" customFormat="1">
      <c r="B476" s="619"/>
      <c r="C476" s="619"/>
      <c r="D476" s="619"/>
      <c r="E476" s="619"/>
      <c r="F476" s="619"/>
      <c r="G476" s="619"/>
      <c r="H476" s="619"/>
      <c r="I476" s="619"/>
      <c r="J476" s="619"/>
      <c r="K476" s="619"/>
      <c r="L476" s="619"/>
      <c r="M476" s="619"/>
      <c r="N476" s="52"/>
      <c r="O476" s="52"/>
      <c r="P476" s="52"/>
      <c r="Q476" s="52"/>
      <c r="R476" s="52"/>
      <c r="S476" s="52"/>
      <c r="T476" s="52"/>
      <c r="U476" s="52"/>
      <c r="V476" s="52"/>
      <c r="W476" s="52"/>
      <c r="X476" s="52"/>
      <c r="Y476" s="52"/>
    </row>
    <row r="477" spans="2:25" s="51" customFormat="1">
      <c r="B477" s="619"/>
      <c r="C477" s="619"/>
      <c r="D477" s="619"/>
      <c r="E477" s="619"/>
      <c r="F477" s="619"/>
      <c r="G477" s="619"/>
      <c r="H477" s="619"/>
      <c r="I477" s="619"/>
      <c r="J477" s="619"/>
      <c r="K477" s="619"/>
      <c r="L477" s="619"/>
      <c r="M477" s="619"/>
      <c r="N477" s="52"/>
      <c r="O477" s="52"/>
      <c r="P477" s="52"/>
      <c r="Q477" s="52"/>
      <c r="R477" s="52"/>
      <c r="S477" s="52"/>
      <c r="T477" s="52"/>
      <c r="U477" s="52"/>
      <c r="V477" s="52"/>
      <c r="W477" s="52"/>
      <c r="X477" s="52"/>
      <c r="Y477" s="52"/>
    </row>
    <row r="478" spans="2:25" s="51" customFormat="1">
      <c r="B478" s="619"/>
      <c r="C478" s="619"/>
      <c r="D478" s="619"/>
      <c r="E478" s="619"/>
      <c r="F478" s="619"/>
      <c r="G478" s="619"/>
      <c r="H478" s="619"/>
      <c r="I478" s="619"/>
      <c r="J478" s="619"/>
      <c r="K478" s="619"/>
      <c r="L478" s="619"/>
      <c r="M478" s="619"/>
      <c r="N478" s="52"/>
      <c r="O478" s="52"/>
      <c r="P478" s="52"/>
      <c r="Q478" s="52"/>
      <c r="R478" s="52"/>
      <c r="S478" s="52"/>
      <c r="T478" s="52"/>
      <c r="U478" s="52"/>
      <c r="V478" s="52"/>
      <c r="W478" s="52"/>
      <c r="X478" s="52"/>
      <c r="Y478" s="52"/>
    </row>
    <row r="479" spans="2:25" s="51" customFormat="1">
      <c r="B479" s="619"/>
      <c r="C479" s="619"/>
      <c r="D479" s="619"/>
      <c r="E479" s="619"/>
      <c r="F479" s="619"/>
      <c r="G479" s="619"/>
      <c r="H479" s="619"/>
      <c r="I479" s="619"/>
      <c r="J479" s="619"/>
      <c r="K479" s="619"/>
      <c r="L479" s="619"/>
      <c r="M479" s="619"/>
      <c r="N479" s="52"/>
      <c r="O479" s="52"/>
      <c r="P479" s="52"/>
      <c r="Q479" s="52"/>
      <c r="R479" s="52"/>
      <c r="S479" s="52"/>
      <c r="T479" s="52"/>
      <c r="U479" s="52"/>
      <c r="V479" s="52"/>
      <c r="W479" s="52"/>
      <c r="X479" s="52"/>
      <c r="Y479" s="52"/>
    </row>
    <row r="480" spans="2:25" s="51" customFormat="1">
      <c r="B480" s="619"/>
      <c r="C480" s="619"/>
      <c r="D480" s="619"/>
      <c r="E480" s="619"/>
      <c r="F480" s="619"/>
      <c r="G480" s="619"/>
      <c r="H480" s="619"/>
      <c r="I480" s="619"/>
      <c r="J480" s="619"/>
      <c r="K480" s="619"/>
      <c r="L480" s="619"/>
      <c r="M480" s="619"/>
      <c r="N480" s="52"/>
      <c r="O480" s="52"/>
      <c r="P480" s="52"/>
      <c r="Q480" s="52"/>
      <c r="R480" s="52"/>
      <c r="S480" s="52"/>
      <c r="T480" s="52"/>
      <c r="U480" s="52"/>
      <c r="V480" s="52"/>
      <c r="W480" s="52"/>
      <c r="X480" s="52"/>
      <c r="Y480" s="52"/>
    </row>
    <row r="481" spans="2:25" s="51" customFormat="1">
      <c r="B481" s="619"/>
      <c r="C481" s="619"/>
      <c r="D481" s="619"/>
      <c r="E481" s="619"/>
      <c r="F481" s="619"/>
      <c r="G481" s="619"/>
      <c r="H481" s="619"/>
      <c r="I481" s="619"/>
      <c r="J481" s="619"/>
      <c r="K481" s="619"/>
      <c r="L481" s="619"/>
      <c r="M481" s="619"/>
      <c r="N481" s="52"/>
      <c r="O481" s="52"/>
      <c r="P481" s="52"/>
      <c r="Q481" s="52"/>
      <c r="R481" s="52"/>
      <c r="S481" s="52"/>
      <c r="T481" s="52"/>
      <c r="U481" s="52"/>
      <c r="V481" s="52"/>
      <c r="W481" s="52"/>
      <c r="X481" s="52"/>
      <c r="Y481" s="52"/>
    </row>
    <row r="482" spans="2:25" s="51" customFormat="1">
      <c r="B482" s="619"/>
      <c r="C482" s="619"/>
      <c r="D482" s="619"/>
      <c r="E482" s="619"/>
      <c r="F482" s="619"/>
      <c r="G482" s="619"/>
      <c r="H482" s="619"/>
      <c r="I482" s="619"/>
      <c r="J482" s="619"/>
      <c r="K482" s="619"/>
      <c r="L482" s="619"/>
      <c r="M482" s="619"/>
      <c r="N482" s="52"/>
      <c r="O482" s="52"/>
      <c r="P482" s="52"/>
      <c r="Q482" s="52"/>
      <c r="R482" s="52"/>
      <c r="S482" s="52"/>
      <c r="T482" s="52"/>
      <c r="U482" s="52"/>
      <c r="V482" s="52"/>
      <c r="W482" s="52"/>
      <c r="X482" s="52"/>
      <c r="Y482" s="52"/>
    </row>
    <row r="483" spans="2:25" s="51" customFormat="1">
      <c r="B483" s="619"/>
      <c r="C483" s="619"/>
      <c r="D483" s="619"/>
      <c r="E483" s="619"/>
      <c r="F483" s="619"/>
      <c r="G483" s="619"/>
      <c r="H483" s="619"/>
      <c r="I483" s="619"/>
      <c r="J483" s="619"/>
      <c r="K483" s="619"/>
      <c r="L483" s="619"/>
      <c r="M483" s="619"/>
      <c r="N483" s="52"/>
      <c r="O483" s="52"/>
      <c r="P483" s="52"/>
      <c r="Q483" s="52"/>
      <c r="R483" s="52"/>
      <c r="S483" s="52"/>
      <c r="T483" s="52"/>
      <c r="U483" s="52"/>
      <c r="V483" s="52"/>
      <c r="W483" s="52"/>
      <c r="X483" s="52"/>
      <c r="Y483" s="52"/>
    </row>
    <row r="484" spans="2:25" s="51" customFormat="1">
      <c r="B484" s="619"/>
      <c r="C484" s="619"/>
      <c r="D484" s="619"/>
      <c r="E484" s="619"/>
      <c r="F484" s="619"/>
      <c r="G484" s="619"/>
      <c r="H484" s="619"/>
      <c r="I484" s="619"/>
      <c r="J484" s="619"/>
      <c r="K484" s="619"/>
      <c r="L484" s="619"/>
      <c r="M484" s="619"/>
      <c r="N484" s="52"/>
      <c r="O484" s="52"/>
      <c r="P484" s="52"/>
      <c r="Q484" s="52"/>
      <c r="R484" s="52"/>
      <c r="S484" s="52"/>
      <c r="T484" s="52"/>
      <c r="U484" s="52"/>
      <c r="V484" s="52"/>
      <c r="W484" s="52"/>
      <c r="X484" s="52"/>
      <c r="Y484" s="52"/>
    </row>
    <row r="485" spans="2:25" s="51" customFormat="1">
      <c r="B485" s="619"/>
      <c r="C485" s="619"/>
      <c r="D485" s="619"/>
      <c r="E485" s="619"/>
      <c r="F485" s="619"/>
      <c r="G485" s="619"/>
      <c r="H485" s="619"/>
      <c r="I485" s="619"/>
      <c r="J485" s="619"/>
      <c r="K485" s="619"/>
      <c r="L485" s="619"/>
      <c r="M485" s="619"/>
      <c r="N485" s="52"/>
      <c r="O485" s="52"/>
      <c r="P485" s="52"/>
      <c r="Q485" s="52"/>
      <c r="R485" s="52"/>
      <c r="S485" s="52"/>
      <c r="T485" s="52"/>
      <c r="U485" s="52"/>
      <c r="V485" s="52"/>
      <c r="W485" s="52"/>
      <c r="X485" s="52"/>
      <c r="Y485" s="52"/>
    </row>
    <row r="486" spans="2:25" s="51" customFormat="1">
      <c r="B486" s="619"/>
      <c r="C486" s="619"/>
      <c r="D486" s="619"/>
      <c r="E486" s="619"/>
      <c r="F486" s="619"/>
      <c r="G486" s="619"/>
      <c r="H486" s="619"/>
      <c r="I486" s="619"/>
      <c r="J486" s="619"/>
      <c r="K486" s="619"/>
      <c r="L486" s="619"/>
      <c r="M486" s="619"/>
      <c r="N486" s="52"/>
      <c r="O486" s="52"/>
      <c r="P486" s="52"/>
      <c r="Q486" s="52"/>
      <c r="R486" s="52"/>
      <c r="S486" s="52"/>
      <c r="T486" s="52"/>
      <c r="U486" s="52"/>
      <c r="V486" s="52"/>
      <c r="W486" s="52"/>
      <c r="X486" s="52"/>
      <c r="Y486" s="52"/>
    </row>
    <row r="487" spans="2:25" s="51" customFormat="1">
      <c r="B487" s="619"/>
      <c r="C487" s="619"/>
      <c r="D487" s="619"/>
      <c r="E487" s="619"/>
      <c r="F487" s="619"/>
      <c r="G487" s="619"/>
      <c r="H487" s="619"/>
      <c r="I487" s="619"/>
      <c r="J487" s="619"/>
      <c r="K487" s="619"/>
      <c r="L487" s="619"/>
      <c r="M487" s="619"/>
      <c r="N487" s="52"/>
      <c r="O487" s="52"/>
      <c r="P487" s="52"/>
      <c r="Q487" s="52"/>
      <c r="R487" s="52"/>
      <c r="S487" s="52"/>
      <c r="T487" s="52"/>
      <c r="U487" s="52"/>
      <c r="V487" s="52"/>
      <c r="W487" s="52"/>
      <c r="X487" s="52"/>
      <c r="Y487" s="52"/>
    </row>
    <row r="488" spans="2:25" s="51" customFormat="1">
      <c r="B488" s="619"/>
      <c r="C488" s="619"/>
      <c r="D488" s="619"/>
      <c r="E488" s="619"/>
      <c r="F488" s="619"/>
      <c r="G488" s="619"/>
      <c r="H488" s="619"/>
      <c r="I488" s="619"/>
      <c r="J488" s="619"/>
      <c r="K488" s="619"/>
      <c r="L488" s="619"/>
      <c r="M488" s="619"/>
      <c r="N488" s="52"/>
      <c r="O488" s="52"/>
      <c r="P488" s="52"/>
      <c r="Q488" s="52"/>
      <c r="R488" s="52"/>
      <c r="S488" s="52"/>
      <c r="T488" s="52"/>
      <c r="U488" s="52"/>
      <c r="V488" s="52"/>
      <c r="W488" s="52"/>
      <c r="X488" s="52"/>
      <c r="Y488" s="52"/>
    </row>
    <row r="489" spans="2:25" s="51" customFormat="1">
      <c r="B489" s="619"/>
      <c r="C489" s="619"/>
      <c r="D489" s="619"/>
      <c r="E489" s="619"/>
      <c r="F489" s="619"/>
      <c r="G489" s="619"/>
      <c r="H489" s="619"/>
      <c r="I489" s="619"/>
      <c r="J489" s="619"/>
      <c r="K489" s="619"/>
      <c r="L489" s="619"/>
      <c r="M489" s="619"/>
      <c r="N489" s="52"/>
      <c r="O489" s="52"/>
      <c r="P489" s="52"/>
      <c r="Q489" s="52"/>
      <c r="R489" s="52"/>
      <c r="S489" s="52"/>
      <c r="T489" s="52"/>
      <c r="U489" s="52"/>
      <c r="V489" s="52"/>
      <c r="W489" s="52"/>
      <c r="X489" s="52"/>
      <c r="Y489" s="52"/>
    </row>
    <row r="490" spans="2:25" s="51" customFormat="1">
      <c r="B490" s="619"/>
      <c r="C490" s="619"/>
      <c r="D490" s="619"/>
      <c r="E490" s="619"/>
      <c r="F490" s="619"/>
      <c r="G490" s="619"/>
      <c r="H490" s="619"/>
      <c r="I490" s="619"/>
      <c r="J490" s="619"/>
      <c r="K490" s="619"/>
      <c r="L490" s="619"/>
      <c r="M490" s="619"/>
      <c r="N490" s="52"/>
      <c r="O490" s="52"/>
      <c r="P490" s="52"/>
      <c r="Q490" s="52"/>
      <c r="R490" s="52"/>
      <c r="S490" s="52"/>
      <c r="T490" s="52"/>
      <c r="U490" s="52"/>
      <c r="V490" s="52"/>
      <c r="W490" s="52"/>
      <c r="X490" s="52"/>
      <c r="Y490" s="52"/>
    </row>
    <row r="491" spans="2:25" s="51" customFormat="1">
      <c r="B491" s="619"/>
      <c r="C491" s="619"/>
      <c r="D491" s="619"/>
      <c r="E491" s="619"/>
      <c r="F491" s="619"/>
      <c r="G491" s="619"/>
      <c r="H491" s="619"/>
      <c r="I491" s="619"/>
      <c r="J491" s="619"/>
      <c r="K491" s="619"/>
      <c r="L491" s="619"/>
      <c r="M491" s="619"/>
      <c r="N491" s="52"/>
      <c r="O491" s="52"/>
      <c r="P491" s="52"/>
      <c r="Q491" s="52"/>
      <c r="R491" s="52"/>
      <c r="S491" s="52"/>
      <c r="T491" s="52"/>
      <c r="U491" s="52"/>
      <c r="V491" s="52"/>
      <c r="W491" s="52"/>
      <c r="X491" s="52"/>
      <c r="Y491" s="52"/>
    </row>
    <row r="492" spans="2:25" s="51" customFormat="1">
      <c r="B492" s="619"/>
      <c r="C492" s="619"/>
      <c r="D492" s="619"/>
      <c r="E492" s="619"/>
      <c r="F492" s="619"/>
      <c r="G492" s="619"/>
      <c r="H492" s="619"/>
      <c r="I492" s="619"/>
      <c r="J492" s="619"/>
      <c r="K492" s="619"/>
      <c r="L492" s="619"/>
      <c r="M492" s="619"/>
      <c r="N492" s="52"/>
      <c r="O492" s="52"/>
      <c r="P492" s="52"/>
      <c r="Q492" s="52"/>
      <c r="R492" s="52"/>
      <c r="S492" s="52"/>
      <c r="T492" s="52"/>
      <c r="U492" s="52"/>
      <c r="V492" s="52"/>
      <c r="W492" s="52"/>
      <c r="X492" s="52"/>
      <c r="Y492" s="52"/>
    </row>
    <row r="493" spans="2:25" s="51" customFormat="1">
      <c r="B493" s="619"/>
      <c r="C493" s="619"/>
      <c r="D493" s="619"/>
      <c r="E493" s="619"/>
      <c r="F493" s="619"/>
      <c r="G493" s="619"/>
      <c r="H493" s="619"/>
      <c r="I493" s="619"/>
      <c r="J493" s="619"/>
      <c r="K493" s="619"/>
      <c r="L493" s="619"/>
      <c r="M493" s="619"/>
      <c r="N493" s="52"/>
      <c r="O493" s="52"/>
      <c r="P493" s="52"/>
      <c r="Q493" s="52"/>
      <c r="R493" s="52"/>
      <c r="S493" s="52"/>
      <c r="T493" s="52"/>
      <c r="U493" s="52"/>
      <c r="V493" s="52"/>
      <c r="W493" s="52"/>
      <c r="X493" s="52"/>
      <c r="Y493" s="52"/>
    </row>
    <row r="494" spans="2:25" s="51" customFormat="1">
      <c r="B494" s="619"/>
      <c r="C494" s="619"/>
      <c r="D494" s="619"/>
      <c r="E494" s="619"/>
      <c r="F494" s="619"/>
      <c r="G494" s="619"/>
      <c r="H494" s="619"/>
      <c r="I494" s="619"/>
      <c r="J494" s="619"/>
      <c r="K494" s="619"/>
      <c r="L494" s="619"/>
      <c r="M494" s="619"/>
      <c r="N494" s="52"/>
      <c r="O494" s="52"/>
      <c r="P494" s="52"/>
      <c r="Q494" s="52"/>
      <c r="R494" s="52"/>
      <c r="S494" s="52"/>
      <c r="T494" s="52"/>
      <c r="U494" s="52"/>
      <c r="V494" s="52"/>
      <c r="W494" s="52"/>
      <c r="X494" s="52"/>
      <c r="Y494" s="52"/>
    </row>
    <row r="495" spans="2:25" s="51" customFormat="1">
      <c r="B495" s="619"/>
      <c r="C495" s="619"/>
      <c r="D495" s="619"/>
      <c r="E495" s="619"/>
      <c r="F495" s="619"/>
      <c r="G495" s="619"/>
      <c r="H495" s="619"/>
      <c r="I495" s="619"/>
      <c r="J495" s="619"/>
      <c r="K495" s="619"/>
      <c r="L495" s="619"/>
      <c r="M495" s="619"/>
      <c r="N495" s="52"/>
      <c r="O495" s="52"/>
      <c r="P495" s="52"/>
      <c r="Q495" s="52"/>
      <c r="R495" s="52"/>
      <c r="S495" s="52"/>
      <c r="T495" s="52"/>
      <c r="U495" s="52"/>
      <c r="V495" s="52"/>
      <c r="W495" s="52"/>
      <c r="X495" s="52"/>
      <c r="Y495" s="52"/>
    </row>
    <row r="496" spans="2:25" s="51" customFormat="1">
      <c r="B496" s="619"/>
      <c r="C496" s="619"/>
      <c r="D496" s="619"/>
      <c r="E496" s="619"/>
      <c r="F496" s="619"/>
      <c r="G496" s="619"/>
      <c r="H496" s="619"/>
      <c r="I496" s="619"/>
      <c r="J496" s="619"/>
      <c r="K496" s="619"/>
      <c r="L496" s="619"/>
      <c r="M496" s="619"/>
      <c r="N496" s="52"/>
      <c r="O496" s="52"/>
      <c r="P496" s="52"/>
      <c r="Q496" s="52"/>
      <c r="R496" s="52"/>
      <c r="S496" s="52"/>
      <c r="T496" s="52"/>
      <c r="U496" s="52"/>
      <c r="V496" s="52"/>
      <c r="W496" s="52"/>
      <c r="X496" s="52"/>
      <c r="Y496" s="52"/>
    </row>
    <row r="497" spans="2:25" s="51" customFormat="1">
      <c r="B497" s="619"/>
      <c r="C497" s="619"/>
      <c r="D497" s="619"/>
      <c r="E497" s="619"/>
      <c r="F497" s="619"/>
      <c r="G497" s="619"/>
      <c r="H497" s="619"/>
      <c r="I497" s="619"/>
      <c r="J497" s="619"/>
      <c r="K497" s="619"/>
      <c r="L497" s="619"/>
      <c r="M497" s="619"/>
      <c r="N497" s="52"/>
      <c r="O497" s="52"/>
      <c r="P497" s="52"/>
      <c r="Q497" s="52"/>
      <c r="R497" s="52"/>
      <c r="S497" s="52"/>
      <c r="T497" s="52"/>
      <c r="U497" s="52"/>
      <c r="V497" s="52"/>
      <c r="W497" s="52"/>
      <c r="X497" s="52"/>
      <c r="Y497" s="52"/>
    </row>
    <row r="498" spans="2:25" s="51" customFormat="1">
      <c r="B498" s="619"/>
      <c r="C498" s="619"/>
      <c r="D498" s="619"/>
      <c r="E498" s="619"/>
      <c r="F498" s="619"/>
      <c r="G498" s="619"/>
      <c r="H498" s="619"/>
      <c r="I498" s="619"/>
      <c r="J498" s="619"/>
      <c r="K498" s="619"/>
      <c r="L498" s="619"/>
      <c r="M498" s="619"/>
      <c r="N498" s="52"/>
      <c r="O498" s="52"/>
      <c r="P498" s="52"/>
      <c r="Q498" s="52"/>
      <c r="R498" s="52"/>
      <c r="S498" s="52"/>
      <c r="T498" s="52"/>
      <c r="U498" s="52"/>
      <c r="V498" s="52"/>
      <c r="W498" s="52"/>
      <c r="X498" s="52"/>
      <c r="Y498" s="52"/>
    </row>
    <row r="499" spans="2:25" s="51" customFormat="1">
      <c r="B499" s="619"/>
      <c r="C499" s="619"/>
      <c r="D499" s="619"/>
      <c r="E499" s="619"/>
      <c r="F499" s="619"/>
      <c r="G499" s="619"/>
      <c r="H499" s="619"/>
      <c r="I499" s="619"/>
      <c r="J499" s="619"/>
      <c r="K499" s="619"/>
      <c r="L499" s="619"/>
      <c r="M499" s="619"/>
      <c r="N499" s="52"/>
      <c r="O499" s="52"/>
      <c r="P499" s="52"/>
      <c r="Q499" s="52"/>
      <c r="R499" s="52"/>
      <c r="S499" s="52"/>
      <c r="T499" s="52"/>
      <c r="U499" s="52"/>
      <c r="V499" s="52"/>
      <c r="W499" s="52"/>
      <c r="X499" s="52"/>
      <c r="Y499" s="52"/>
    </row>
    <row r="500" spans="2:25" s="51" customFormat="1">
      <c r="B500" s="619"/>
      <c r="C500" s="619"/>
      <c r="D500" s="619"/>
      <c r="E500" s="619"/>
      <c r="F500" s="619"/>
      <c r="G500" s="619"/>
      <c r="H500" s="619"/>
      <c r="I500" s="619"/>
      <c r="J500" s="619"/>
      <c r="K500" s="619"/>
      <c r="L500" s="619"/>
      <c r="M500" s="619"/>
      <c r="N500" s="52"/>
      <c r="O500" s="52"/>
      <c r="P500" s="52"/>
      <c r="Q500" s="52"/>
      <c r="R500" s="52"/>
      <c r="S500" s="52"/>
      <c r="T500" s="52"/>
      <c r="U500" s="52"/>
      <c r="V500" s="52"/>
      <c r="W500" s="52"/>
      <c r="X500" s="52"/>
      <c r="Y500" s="52"/>
    </row>
    <row r="501" spans="2:25" s="51" customFormat="1">
      <c r="B501" s="619"/>
      <c r="C501" s="619"/>
      <c r="D501" s="619"/>
      <c r="E501" s="619"/>
      <c r="F501" s="619"/>
      <c r="G501" s="619"/>
      <c r="H501" s="619"/>
      <c r="I501" s="619"/>
      <c r="J501" s="619"/>
      <c r="K501" s="619"/>
      <c r="L501" s="619"/>
      <c r="M501" s="619"/>
      <c r="N501" s="52"/>
      <c r="O501" s="52"/>
      <c r="P501" s="52"/>
      <c r="Q501" s="52"/>
      <c r="R501" s="52"/>
      <c r="S501" s="52"/>
      <c r="T501" s="52"/>
      <c r="U501" s="52"/>
      <c r="V501" s="52"/>
      <c r="W501" s="52"/>
      <c r="X501" s="52"/>
      <c r="Y501" s="52"/>
    </row>
    <row r="502" spans="2:25" s="51" customFormat="1">
      <c r="B502" s="619"/>
      <c r="C502" s="619"/>
      <c r="D502" s="619"/>
      <c r="E502" s="619"/>
      <c r="F502" s="619"/>
      <c r="G502" s="619"/>
      <c r="H502" s="619"/>
      <c r="I502" s="619"/>
      <c r="J502" s="619"/>
      <c r="K502" s="619"/>
      <c r="L502" s="619"/>
      <c r="M502" s="619"/>
      <c r="N502" s="52"/>
      <c r="O502" s="52"/>
      <c r="P502" s="52"/>
      <c r="Q502" s="52"/>
      <c r="R502" s="52"/>
      <c r="S502" s="52"/>
      <c r="T502" s="52"/>
      <c r="U502" s="52"/>
      <c r="V502" s="52"/>
      <c r="W502" s="52"/>
      <c r="X502" s="52"/>
      <c r="Y502" s="52"/>
    </row>
    <row r="503" spans="2:25" s="51" customFormat="1">
      <c r="B503" s="619"/>
      <c r="C503" s="619"/>
      <c r="D503" s="619"/>
      <c r="E503" s="619"/>
      <c r="F503" s="619"/>
      <c r="G503" s="619"/>
      <c r="H503" s="619"/>
      <c r="I503" s="619"/>
      <c r="J503" s="619"/>
      <c r="K503" s="619"/>
      <c r="L503" s="619"/>
      <c r="M503" s="619"/>
      <c r="N503" s="52"/>
      <c r="O503" s="52"/>
      <c r="P503" s="52"/>
      <c r="Q503" s="52"/>
      <c r="R503" s="52"/>
      <c r="S503" s="52"/>
      <c r="T503" s="52"/>
      <c r="U503" s="52"/>
      <c r="V503" s="52"/>
      <c r="W503" s="52"/>
      <c r="X503" s="52"/>
      <c r="Y503" s="52"/>
    </row>
    <row r="504" spans="2:25" s="51" customFormat="1">
      <c r="B504" s="619"/>
      <c r="C504" s="619"/>
      <c r="D504" s="619"/>
      <c r="E504" s="619"/>
      <c r="F504" s="619"/>
      <c r="G504" s="619"/>
      <c r="H504" s="619"/>
      <c r="I504" s="619"/>
      <c r="J504" s="619"/>
      <c r="K504" s="619"/>
      <c r="L504" s="619"/>
      <c r="M504" s="619"/>
      <c r="N504" s="52"/>
      <c r="O504" s="52"/>
      <c r="P504" s="52"/>
      <c r="Q504" s="52"/>
      <c r="R504" s="52"/>
      <c r="S504" s="52"/>
      <c r="T504" s="52"/>
      <c r="U504" s="52"/>
      <c r="V504" s="52"/>
      <c r="W504" s="52"/>
      <c r="X504" s="52"/>
      <c r="Y504" s="52"/>
    </row>
    <row r="505" spans="2:25" s="51" customFormat="1">
      <c r="B505" s="619"/>
      <c r="C505" s="619"/>
      <c r="D505" s="619"/>
      <c r="E505" s="619"/>
      <c r="F505" s="619"/>
      <c r="G505" s="619"/>
      <c r="H505" s="619"/>
      <c r="I505" s="619"/>
      <c r="J505" s="619"/>
      <c r="K505" s="619"/>
      <c r="L505" s="619"/>
      <c r="M505" s="619"/>
      <c r="N505" s="52"/>
      <c r="O505" s="52"/>
      <c r="P505" s="52"/>
      <c r="Q505" s="52"/>
      <c r="R505" s="52"/>
      <c r="S505" s="52"/>
      <c r="T505" s="52"/>
      <c r="U505" s="52"/>
      <c r="V505" s="52"/>
      <c r="W505" s="52"/>
      <c r="X505" s="52"/>
      <c r="Y505" s="52"/>
    </row>
    <row r="506" spans="2:25" s="51" customFormat="1">
      <c r="B506" s="619"/>
      <c r="C506" s="619"/>
      <c r="D506" s="619"/>
      <c r="E506" s="619"/>
      <c r="F506" s="619"/>
      <c r="G506" s="619"/>
      <c r="H506" s="619"/>
      <c r="I506" s="619"/>
      <c r="J506" s="619"/>
      <c r="K506" s="619"/>
      <c r="L506" s="619"/>
      <c r="M506" s="619"/>
      <c r="N506" s="52"/>
      <c r="O506" s="52"/>
      <c r="P506" s="52"/>
      <c r="Q506" s="52"/>
      <c r="R506" s="52"/>
      <c r="S506" s="52"/>
      <c r="T506" s="52"/>
      <c r="U506" s="52"/>
      <c r="V506" s="52"/>
      <c r="W506" s="52"/>
      <c r="X506" s="52"/>
      <c r="Y506" s="52"/>
    </row>
    <row r="507" spans="2:25" s="51" customFormat="1">
      <c r="B507" s="619"/>
      <c r="C507" s="619"/>
      <c r="D507" s="619"/>
      <c r="E507" s="619"/>
      <c r="F507" s="619"/>
      <c r="G507" s="619"/>
      <c r="H507" s="619"/>
      <c r="I507" s="619"/>
      <c r="J507" s="619"/>
      <c r="K507" s="619"/>
      <c r="L507" s="619"/>
      <c r="M507" s="619"/>
      <c r="N507" s="52"/>
      <c r="O507" s="52"/>
      <c r="P507" s="52"/>
      <c r="Q507" s="52"/>
      <c r="R507" s="52"/>
      <c r="S507" s="52"/>
      <c r="T507" s="52"/>
      <c r="U507" s="52"/>
      <c r="V507" s="52"/>
      <c r="W507" s="52"/>
      <c r="X507" s="52"/>
      <c r="Y507" s="52"/>
    </row>
    <row r="508" spans="2:25" s="51" customFormat="1">
      <c r="B508" s="619"/>
      <c r="C508" s="619"/>
      <c r="D508" s="619"/>
      <c r="E508" s="619"/>
      <c r="F508" s="619"/>
      <c r="G508" s="619"/>
      <c r="H508" s="619"/>
      <c r="I508" s="619"/>
      <c r="J508" s="619"/>
      <c r="K508" s="619"/>
      <c r="L508" s="619"/>
      <c r="M508" s="619"/>
      <c r="N508" s="52"/>
      <c r="O508" s="52"/>
      <c r="P508" s="52"/>
      <c r="Q508" s="52"/>
      <c r="R508" s="52"/>
      <c r="S508" s="52"/>
      <c r="T508" s="52"/>
      <c r="U508" s="52"/>
      <c r="V508" s="52"/>
      <c r="W508" s="52"/>
      <c r="X508" s="52"/>
      <c r="Y508" s="52"/>
    </row>
    <row r="509" spans="2:25" s="51" customFormat="1">
      <c r="B509" s="619"/>
      <c r="C509" s="619"/>
      <c r="D509" s="619"/>
      <c r="E509" s="619"/>
      <c r="F509" s="619"/>
      <c r="G509" s="619"/>
      <c r="H509" s="619"/>
      <c r="I509" s="619"/>
      <c r="J509" s="619"/>
      <c r="K509" s="619"/>
      <c r="L509" s="619"/>
      <c r="M509" s="619"/>
      <c r="N509" s="52"/>
      <c r="O509" s="52"/>
      <c r="P509" s="52"/>
      <c r="Q509" s="52"/>
      <c r="R509" s="52"/>
      <c r="S509" s="52"/>
      <c r="T509" s="52"/>
      <c r="U509" s="52"/>
      <c r="V509" s="52"/>
      <c r="W509" s="52"/>
      <c r="X509" s="52"/>
      <c r="Y509" s="52"/>
    </row>
    <row r="510" spans="2:25" s="51" customFormat="1">
      <c r="B510" s="619"/>
      <c r="C510" s="619"/>
      <c r="D510" s="619"/>
      <c r="E510" s="619"/>
      <c r="F510" s="619"/>
      <c r="G510" s="619"/>
      <c r="H510" s="619"/>
      <c r="I510" s="619"/>
      <c r="J510" s="619"/>
      <c r="K510" s="619"/>
      <c r="L510" s="619"/>
      <c r="M510" s="619"/>
      <c r="N510" s="52"/>
      <c r="O510" s="52"/>
      <c r="P510" s="52"/>
      <c r="Q510" s="52"/>
      <c r="R510" s="52"/>
      <c r="S510" s="52"/>
      <c r="T510" s="52"/>
      <c r="U510" s="52"/>
      <c r="V510" s="52"/>
      <c r="W510" s="52"/>
      <c r="X510" s="52"/>
      <c r="Y510" s="52"/>
    </row>
    <row r="511" spans="2:25" s="51" customFormat="1">
      <c r="B511" s="619"/>
      <c r="C511" s="619"/>
      <c r="D511" s="619"/>
      <c r="E511" s="619"/>
      <c r="F511" s="619"/>
      <c r="G511" s="619"/>
      <c r="H511" s="619"/>
      <c r="I511" s="619"/>
      <c r="J511" s="619"/>
      <c r="K511" s="619"/>
      <c r="L511" s="619"/>
      <c r="M511" s="619"/>
      <c r="N511" s="52"/>
      <c r="O511" s="52"/>
      <c r="P511" s="52"/>
      <c r="Q511" s="52"/>
      <c r="R511" s="52"/>
      <c r="S511" s="52"/>
      <c r="T511" s="52"/>
      <c r="U511" s="52"/>
      <c r="V511" s="52"/>
      <c r="W511" s="52"/>
      <c r="X511" s="52"/>
      <c r="Y511" s="52"/>
    </row>
    <row r="512" spans="2:25" s="51" customFormat="1">
      <c r="B512" s="619"/>
      <c r="C512" s="619"/>
      <c r="D512" s="619"/>
      <c r="E512" s="619"/>
      <c r="F512" s="619"/>
      <c r="G512" s="619"/>
      <c r="H512" s="619"/>
      <c r="I512" s="619"/>
      <c r="J512" s="619"/>
      <c r="K512" s="619"/>
      <c r="L512" s="619"/>
      <c r="M512" s="619"/>
      <c r="N512" s="52"/>
      <c r="O512" s="52"/>
      <c r="P512" s="52"/>
      <c r="Q512" s="52"/>
      <c r="R512" s="52"/>
      <c r="S512" s="52"/>
      <c r="T512" s="52"/>
      <c r="U512" s="52"/>
      <c r="V512" s="52"/>
      <c r="W512" s="52"/>
      <c r="X512" s="52"/>
      <c r="Y512" s="52"/>
    </row>
    <row r="513" spans="2:25" s="51" customFormat="1">
      <c r="B513" s="619"/>
      <c r="C513" s="619"/>
      <c r="D513" s="619"/>
      <c r="E513" s="619"/>
      <c r="F513" s="619"/>
      <c r="G513" s="619"/>
      <c r="H513" s="619"/>
      <c r="I513" s="619"/>
      <c r="J513" s="619"/>
      <c r="K513" s="619"/>
      <c r="L513" s="619"/>
      <c r="M513" s="619"/>
      <c r="N513" s="52"/>
      <c r="O513" s="52"/>
      <c r="P513" s="52"/>
      <c r="Q513" s="52"/>
      <c r="R513" s="52"/>
      <c r="S513" s="52"/>
      <c r="T513" s="52"/>
      <c r="U513" s="52"/>
      <c r="V513" s="52"/>
      <c r="W513" s="52"/>
      <c r="X513" s="52"/>
      <c r="Y513" s="52"/>
    </row>
    <row r="514" spans="2:25" s="51" customFormat="1">
      <c r="B514" s="619"/>
      <c r="C514" s="619"/>
      <c r="D514" s="619"/>
      <c r="E514" s="619"/>
      <c r="F514" s="619"/>
      <c r="G514" s="619"/>
      <c r="H514" s="619"/>
      <c r="I514" s="619"/>
      <c r="J514" s="619"/>
      <c r="K514" s="619"/>
      <c r="L514" s="619"/>
      <c r="M514" s="619"/>
      <c r="N514" s="52"/>
      <c r="O514" s="52"/>
      <c r="P514" s="52"/>
      <c r="Q514" s="52"/>
      <c r="R514" s="52"/>
      <c r="S514" s="52"/>
      <c r="T514" s="52"/>
      <c r="U514" s="52"/>
      <c r="V514" s="52"/>
      <c r="W514" s="52"/>
      <c r="X514" s="52"/>
      <c r="Y514" s="52"/>
    </row>
    <row r="515" spans="2:25" s="51" customFormat="1">
      <c r="B515" s="619"/>
      <c r="C515" s="619"/>
      <c r="D515" s="619"/>
      <c r="E515" s="619"/>
      <c r="F515" s="619"/>
      <c r="G515" s="619"/>
      <c r="H515" s="619"/>
      <c r="I515" s="619"/>
      <c r="J515" s="619"/>
      <c r="K515" s="619"/>
      <c r="L515" s="619"/>
      <c r="M515" s="619"/>
      <c r="N515" s="52"/>
      <c r="O515" s="52"/>
      <c r="P515" s="52"/>
      <c r="Q515" s="52"/>
      <c r="R515" s="52"/>
      <c r="S515" s="52"/>
      <c r="T515" s="52"/>
      <c r="U515" s="52"/>
      <c r="V515" s="52"/>
      <c r="W515" s="52"/>
      <c r="X515" s="52"/>
      <c r="Y515" s="52"/>
    </row>
    <row r="516" spans="2:25" s="51" customFormat="1">
      <c r="B516" s="619"/>
      <c r="C516" s="619"/>
      <c r="D516" s="619"/>
      <c r="E516" s="619"/>
      <c r="F516" s="619"/>
      <c r="G516" s="619"/>
      <c r="H516" s="619"/>
      <c r="I516" s="619"/>
      <c r="J516" s="619"/>
      <c r="K516" s="619"/>
      <c r="L516" s="619"/>
      <c r="M516" s="619"/>
      <c r="N516" s="52"/>
      <c r="O516" s="52"/>
      <c r="P516" s="52"/>
      <c r="Q516" s="52"/>
      <c r="R516" s="52"/>
      <c r="S516" s="52"/>
      <c r="T516" s="52"/>
      <c r="U516" s="52"/>
      <c r="V516" s="52"/>
      <c r="W516" s="52"/>
      <c r="X516" s="52"/>
      <c r="Y516" s="52"/>
    </row>
    <row r="517" spans="2:25" s="51" customFormat="1">
      <c r="B517" s="619"/>
      <c r="C517" s="619"/>
      <c r="D517" s="619"/>
      <c r="E517" s="619"/>
      <c r="F517" s="619"/>
      <c r="G517" s="619"/>
      <c r="H517" s="619"/>
      <c r="I517" s="619"/>
      <c r="J517" s="619"/>
      <c r="K517" s="619"/>
      <c r="L517" s="619"/>
      <c r="M517" s="619"/>
      <c r="N517" s="52"/>
      <c r="O517" s="52"/>
      <c r="P517" s="52"/>
      <c r="Q517" s="52"/>
      <c r="R517" s="52"/>
      <c r="S517" s="52"/>
      <c r="T517" s="52"/>
      <c r="U517" s="52"/>
      <c r="V517" s="52"/>
      <c r="W517" s="52"/>
      <c r="X517" s="52"/>
      <c r="Y517" s="52"/>
    </row>
    <row r="518" spans="2:25" s="51" customFormat="1">
      <c r="B518" s="619"/>
      <c r="C518" s="619"/>
      <c r="D518" s="619"/>
      <c r="E518" s="619"/>
      <c r="F518" s="619"/>
      <c r="G518" s="619"/>
      <c r="H518" s="619"/>
      <c r="I518" s="619"/>
      <c r="J518" s="619"/>
      <c r="K518" s="619"/>
      <c r="L518" s="619"/>
      <c r="M518" s="619"/>
      <c r="N518" s="52"/>
      <c r="O518" s="52"/>
      <c r="P518" s="52"/>
      <c r="Q518" s="52"/>
      <c r="R518" s="52"/>
      <c r="S518" s="52"/>
      <c r="T518" s="52"/>
      <c r="U518" s="52"/>
      <c r="V518" s="52"/>
      <c r="W518" s="52"/>
      <c r="X518" s="52"/>
      <c r="Y518" s="52"/>
    </row>
    <row r="519" spans="2:25" s="51" customFormat="1">
      <c r="B519" s="619"/>
      <c r="C519" s="619"/>
      <c r="D519" s="619"/>
      <c r="E519" s="619"/>
      <c r="F519" s="619"/>
      <c r="G519" s="619"/>
      <c r="H519" s="619"/>
      <c r="I519" s="619"/>
      <c r="J519" s="619"/>
      <c r="K519" s="619"/>
      <c r="L519" s="619"/>
      <c r="M519" s="619"/>
      <c r="N519" s="52"/>
      <c r="O519" s="52"/>
      <c r="P519" s="52"/>
      <c r="Q519" s="52"/>
      <c r="R519" s="52"/>
      <c r="S519" s="52"/>
      <c r="T519" s="52"/>
      <c r="U519" s="52"/>
      <c r="V519" s="52"/>
      <c r="W519" s="52"/>
      <c r="X519" s="52"/>
      <c r="Y519" s="52"/>
    </row>
    <row r="520" spans="2:25" s="51" customFormat="1">
      <c r="B520" s="619"/>
      <c r="C520" s="619"/>
      <c r="D520" s="619"/>
      <c r="E520" s="619"/>
      <c r="F520" s="619"/>
      <c r="G520" s="619"/>
      <c r="H520" s="619"/>
      <c r="I520" s="619"/>
      <c r="J520" s="619"/>
      <c r="K520" s="619"/>
      <c r="L520" s="619"/>
      <c r="M520" s="619"/>
      <c r="N520" s="52"/>
      <c r="O520" s="52"/>
      <c r="P520" s="52"/>
      <c r="Q520" s="52"/>
      <c r="R520" s="52"/>
      <c r="S520" s="52"/>
      <c r="T520" s="52"/>
      <c r="U520" s="52"/>
      <c r="V520" s="52"/>
      <c r="W520" s="52"/>
      <c r="X520" s="52"/>
      <c r="Y520" s="52"/>
    </row>
    <row r="521" spans="2:25" s="51" customFormat="1">
      <c r="B521" s="619"/>
      <c r="C521" s="619"/>
      <c r="D521" s="619"/>
      <c r="E521" s="619"/>
      <c r="F521" s="619"/>
      <c r="G521" s="619"/>
      <c r="H521" s="619"/>
      <c r="I521" s="619"/>
      <c r="J521" s="619"/>
      <c r="K521" s="619"/>
      <c r="L521" s="619"/>
      <c r="M521" s="619"/>
      <c r="N521" s="52"/>
      <c r="O521" s="52"/>
      <c r="P521" s="52"/>
      <c r="Q521" s="52"/>
      <c r="R521" s="52"/>
      <c r="S521" s="52"/>
      <c r="T521" s="52"/>
      <c r="U521" s="52"/>
      <c r="V521" s="52"/>
      <c r="W521" s="52"/>
      <c r="X521" s="52"/>
      <c r="Y521" s="52"/>
    </row>
    <row r="522" spans="2:25" s="51" customFormat="1">
      <c r="B522" s="619"/>
      <c r="C522" s="619"/>
      <c r="D522" s="619"/>
      <c r="E522" s="619"/>
      <c r="F522" s="619"/>
      <c r="G522" s="619"/>
      <c r="H522" s="619"/>
      <c r="I522" s="619"/>
      <c r="J522" s="619"/>
      <c r="K522" s="619"/>
      <c r="L522" s="619"/>
      <c r="M522" s="619"/>
      <c r="N522" s="52"/>
      <c r="O522" s="52"/>
      <c r="P522" s="52"/>
      <c r="Q522" s="52"/>
      <c r="R522" s="52"/>
      <c r="S522" s="52"/>
      <c r="T522" s="52"/>
      <c r="U522" s="52"/>
      <c r="V522" s="52"/>
      <c r="W522" s="52"/>
      <c r="X522" s="52"/>
      <c r="Y522" s="52"/>
    </row>
    <row r="523" spans="2:25" s="51" customFormat="1">
      <c r="B523" s="619"/>
      <c r="C523" s="619"/>
      <c r="D523" s="619"/>
      <c r="E523" s="619"/>
      <c r="F523" s="619"/>
      <c r="G523" s="619"/>
      <c r="H523" s="619"/>
      <c r="I523" s="619"/>
      <c r="J523" s="619"/>
      <c r="K523" s="619"/>
      <c r="L523" s="619"/>
      <c r="M523" s="619"/>
      <c r="N523" s="52"/>
      <c r="O523" s="52"/>
      <c r="P523" s="52"/>
      <c r="Q523" s="52"/>
      <c r="R523" s="52"/>
      <c r="S523" s="52"/>
      <c r="T523" s="52"/>
      <c r="U523" s="52"/>
      <c r="V523" s="52"/>
      <c r="W523" s="52"/>
      <c r="X523" s="52"/>
      <c r="Y523" s="52"/>
    </row>
    <row r="524" spans="2:25" s="51" customFormat="1">
      <c r="B524" s="619"/>
      <c r="C524" s="619"/>
      <c r="D524" s="619"/>
      <c r="E524" s="619"/>
      <c r="F524" s="619"/>
      <c r="G524" s="619"/>
      <c r="H524" s="619"/>
      <c r="I524" s="619"/>
      <c r="J524" s="619"/>
      <c r="K524" s="619"/>
      <c r="L524" s="619"/>
      <c r="M524" s="619"/>
      <c r="N524" s="52"/>
      <c r="O524" s="52"/>
      <c r="P524" s="52"/>
      <c r="Q524" s="52"/>
      <c r="R524" s="52"/>
      <c r="S524" s="52"/>
      <c r="T524" s="52"/>
      <c r="U524" s="52"/>
      <c r="V524" s="52"/>
      <c r="W524" s="52"/>
      <c r="X524" s="52"/>
      <c r="Y524" s="52"/>
    </row>
    <row r="525" spans="2:25" s="51" customFormat="1">
      <c r="B525" s="619"/>
      <c r="C525" s="619"/>
      <c r="D525" s="619"/>
      <c r="E525" s="619"/>
      <c r="F525" s="619"/>
      <c r="G525" s="619"/>
      <c r="H525" s="619"/>
      <c r="I525" s="619"/>
      <c r="J525" s="619"/>
      <c r="K525" s="619"/>
      <c r="L525" s="619"/>
      <c r="M525" s="619"/>
      <c r="N525" s="52"/>
      <c r="O525" s="52"/>
      <c r="P525" s="52"/>
      <c r="Q525" s="52"/>
      <c r="R525" s="52"/>
      <c r="S525" s="52"/>
      <c r="T525" s="52"/>
      <c r="U525" s="52"/>
      <c r="V525" s="52"/>
      <c r="W525" s="52"/>
      <c r="X525" s="52"/>
      <c r="Y525" s="52"/>
    </row>
    <row r="526" spans="2:25" s="51" customFormat="1">
      <c r="B526" s="619"/>
      <c r="C526" s="619"/>
      <c r="D526" s="619"/>
      <c r="E526" s="619"/>
      <c r="F526" s="619"/>
      <c r="G526" s="619"/>
      <c r="H526" s="619"/>
      <c r="I526" s="619"/>
      <c r="J526" s="619"/>
      <c r="K526" s="619"/>
      <c r="L526" s="619"/>
      <c r="M526" s="619"/>
      <c r="N526" s="52"/>
      <c r="O526" s="52"/>
      <c r="P526" s="52"/>
      <c r="Q526" s="52"/>
      <c r="R526" s="52"/>
      <c r="S526" s="52"/>
      <c r="T526" s="52"/>
      <c r="U526" s="52"/>
      <c r="V526" s="52"/>
      <c r="W526" s="52"/>
      <c r="X526" s="52"/>
      <c r="Y526" s="52"/>
    </row>
    <row r="527" spans="2:25" s="51" customFormat="1">
      <c r="B527" s="619"/>
      <c r="C527" s="619"/>
      <c r="D527" s="619"/>
      <c r="E527" s="619"/>
      <c r="F527" s="619"/>
      <c r="G527" s="619"/>
      <c r="H527" s="619"/>
      <c r="I527" s="619"/>
      <c r="J527" s="619"/>
      <c r="K527" s="619"/>
      <c r="L527" s="619"/>
      <c r="M527" s="619"/>
      <c r="N527" s="52"/>
      <c r="O527" s="52"/>
      <c r="P527" s="52"/>
      <c r="Q527" s="52"/>
      <c r="R527" s="52"/>
      <c r="S527" s="52"/>
      <c r="T527" s="52"/>
      <c r="U527" s="52"/>
      <c r="V527" s="52"/>
      <c r="W527" s="52"/>
      <c r="X527" s="52"/>
      <c r="Y527" s="52"/>
    </row>
    <row r="528" spans="2:25" s="51" customFormat="1">
      <c r="B528" s="619"/>
      <c r="C528" s="619"/>
      <c r="D528" s="619"/>
      <c r="E528" s="619"/>
      <c r="F528" s="619"/>
      <c r="G528" s="619"/>
      <c r="H528" s="619"/>
      <c r="I528" s="619"/>
      <c r="J528" s="619"/>
      <c r="K528" s="619"/>
      <c r="L528" s="619"/>
      <c r="M528" s="619"/>
      <c r="N528" s="52"/>
      <c r="O528" s="52"/>
      <c r="P528" s="52"/>
      <c r="Q528" s="52"/>
      <c r="R528" s="52"/>
      <c r="S528" s="52"/>
      <c r="T528" s="52"/>
      <c r="U528" s="52"/>
      <c r="V528" s="52"/>
      <c r="W528" s="52"/>
      <c r="X528" s="52"/>
      <c r="Y528" s="52"/>
    </row>
    <row r="529" spans="2:25" s="51" customFormat="1">
      <c r="B529" s="619"/>
      <c r="C529" s="619"/>
      <c r="D529" s="619"/>
      <c r="E529" s="619"/>
      <c r="F529" s="619"/>
      <c r="G529" s="619"/>
      <c r="H529" s="619"/>
      <c r="I529" s="619"/>
      <c r="J529" s="619"/>
      <c r="K529" s="619"/>
      <c r="L529" s="619"/>
      <c r="M529" s="619"/>
      <c r="N529" s="52"/>
      <c r="O529" s="52"/>
      <c r="P529" s="52"/>
      <c r="Q529" s="52"/>
      <c r="R529" s="52"/>
      <c r="S529" s="52"/>
      <c r="T529" s="52"/>
      <c r="U529" s="52"/>
      <c r="V529" s="52"/>
      <c r="W529" s="52"/>
      <c r="X529" s="52"/>
      <c r="Y529" s="52"/>
    </row>
    <row r="530" spans="2:25" s="51" customFormat="1">
      <c r="B530" s="619"/>
      <c r="C530" s="619"/>
      <c r="D530" s="619"/>
      <c r="E530" s="619"/>
      <c r="F530" s="619"/>
      <c r="G530" s="619"/>
      <c r="H530" s="619"/>
      <c r="I530" s="619"/>
      <c r="J530" s="619"/>
      <c r="K530" s="619"/>
      <c r="L530" s="619"/>
      <c r="M530" s="619"/>
      <c r="N530" s="52"/>
      <c r="O530" s="52"/>
      <c r="P530" s="52"/>
      <c r="Q530" s="52"/>
      <c r="R530" s="52"/>
      <c r="S530" s="52"/>
      <c r="T530" s="52"/>
      <c r="U530" s="52"/>
      <c r="V530" s="52"/>
      <c r="W530" s="52"/>
      <c r="X530" s="52"/>
      <c r="Y530" s="52"/>
    </row>
    <row r="531" spans="2:25" s="51" customFormat="1">
      <c r="B531" s="619"/>
      <c r="C531" s="619"/>
      <c r="D531" s="619"/>
      <c r="E531" s="619"/>
      <c r="F531" s="619"/>
      <c r="G531" s="619"/>
      <c r="H531" s="619"/>
      <c r="I531" s="619"/>
      <c r="J531" s="619"/>
      <c r="K531" s="619"/>
      <c r="L531" s="619"/>
      <c r="M531" s="619"/>
      <c r="N531" s="52"/>
      <c r="O531" s="52"/>
      <c r="P531" s="52"/>
      <c r="Q531" s="52"/>
      <c r="R531" s="52"/>
      <c r="S531" s="52"/>
      <c r="T531" s="52"/>
      <c r="U531" s="52"/>
      <c r="V531" s="52"/>
      <c r="W531" s="52"/>
      <c r="X531" s="52"/>
      <c r="Y531" s="52"/>
    </row>
    <row r="532" spans="2:25" s="51" customFormat="1">
      <c r="B532" s="619"/>
      <c r="C532" s="619"/>
      <c r="D532" s="619"/>
      <c r="E532" s="619"/>
      <c r="F532" s="619"/>
      <c r="G532" s="619"/>
      <c r="H532" s="619"/>
      <c r="I532" s="619"/>
      <c r="J532" s="619"/>
      <c r="K532" s="619"/>
      <c r="L532" s="619"/>
      <c r="M532" s="619"/>
      <c r="N532" s="52"/>
      <c r="O532" s="52"/>
      <c r="P532" s="52"/>
      <c r="Q532" s="52"/>
      <c r="R532" s="52"/>
      <c r="S532" s="52"/>
      <c r="T532" s="52"/>
      <c r="U532" s="52"/>
      <c r="V532" s="52"/>
      <c r="W532" s="52"/>
      <c r="X532" s="52"/>
      <c r="Y532" s="52"/>
    </row>
    <row r="533" spans="2:25" s="51" customFormat="1">
      <c r="B533" s="619"/>
      <c r="C533" s="619"/>
      <c r="D533" s="619"/>
      <c r="E533" s="619"/>
      <c r="F533" s="619"/>
      <c r="G533" s="619"/>
      <c r="H533" s="619"/>
      <c r="I533" s="619"/>
      <c r="J533" s="619"/>
      <c r="K533" s="619"/>
      <c r="L533" s="619"/>
      <c r="M533" s="619"/>
      <c r="N533" s="52"/>
      <c r="O533" s="52"/>
      <c r="P533" s="52"/>
      <c r="Q533" s="52"/>
      <c r="R533" s="52"/>
      <c r="S533" s="52"/>
      <c r="T533" s="52"/>
      <c r="U533" s="52"/>
      <c r="V533" s="52"/>
      <c r="W533" s="52"/>
      <c r="X533" s="52"/>
      <c r="Y533" s="52"/>
    </row>
    <row r="534" spans="2:25" s="51" customFormat="1">
      <c r="B534" s="619"/>
      <c r="C534" s="619"/>
      <c r="D534" s="619"/>
      <c r="E534" s="619"/>
      <c r="F534" s="619"/>
      <c r="G534" s="619"/>
      <c r="H534" s="619"/>
      <c r="I534" s="619"/>
      <c r="J534" s="619"/>
      <c r="K534" s="619"/>
      <c r="L534" s="619"/>
      <c r="M534" s="619"/>
      <c r="N534" s="52"/>
      <c r="O534" s="52"/>
      <c r="P534" s="52"/>
      <c r="Q534" s="52"/>
      <c r="R534" s="52"/>
      <c r="S534" s="52"/>
      <c r="T534" s="52"/>
      <c r="U534" s="52"/>
      <c r="V534" s="52"/>
      <c r="W534" s="52"/>
      <c r="X534" s="52"/>
      <c r="Y534" s="52"/>
    </row>
    <row r="535" spans="2:25" s="51" customFormat="1">
      <c r="B535" s="619"/>
      <c r="C535" s="619"/>
      <c r="D535" s="619"/>
      <c r="E535" s="619"/>
      <c r="F535" s="619"/>
      <c r="G535" s="619"/>
      <c r="H535" s="619"/>
      <c r="I535" s="619"/>
      <c r="J535" s="619"/>
      <c r="K535" s="619"/>
      <c r="L535" s="619"/>
      <c r="M535" s="619"/>
      <c r="N535" s="52"/>
      <c r="O535" s="52"/>
      <c r="P535" s="52"/>
      <c r="Q535" s="52"/>
      <c r="R535" s="52"/>
      <c r="S535" s="52"/>
      <c r="T535" s="52"/>
      <c r="U535" s="52"/>
      <c r="V535" s="52"/>
      <c r="W535" s="52"/>
      <c r="X535" s="52"/>
      <c r="Y535" s="52"/>
    </row>
    <row r="536" spans="2:25" s="51" customFormat="1">
      <c r="B536" s="619"/>
      <c r="C536" s="619"/>
      <c r="D536" s="619"/>
      <c r="E536" s="619"/>
      <c r="F536" s="619"/>
      <c r="G536" s="619"/>
      <c r="H536" s="619"/>
      <c r="I536" s="619"/>
      <c r="J536" s="619"/>
      <c r="K536" s="619"/>
      <c r="L536" s="619"/>
      <c r="M536" s="619"/>
      <c r="N536" s="52"/>
      <c r="O536" s="52"/>
      <c r="P536" s="52"/>
      <c r="Q536" s="52"/>
      <c r="R536" s="52"/>
      <c r="S536" s="52"/>
      <c r="T536" s="52"/>
      <c r="U536" s="52"/>
      <c r="V536" s="52"/>
      <c r="W536" s="52"/>
      <c r="X536" s="52"/>
      <c r="Y536" s="52"/>
    </row>
    <row r="537" spans="2:25" s="51" customFormat="1">
      <c r="B537" s="619"/>
      <c r="C537" s="619"/>
      <c r="D537" s="619"/>
      <c r="E537" s="619"/>
      <c r="F537" s="619"/>
      <c r="G537" s="619"/>
      <c r="H537" s="619"/>
      <c r="I537" s="619"/>
      <c r="J537" s="619"/>
      <c r="K537" s="619"/>
      <c r="L537" s="619"/>
      <c r="M537" s="619"/>
      <c r="N537" s="52"/>
      <c r="O537" s="52"/>
      <c r="P537" s="52"/>
      <c r="Q537" s="52"/>
      <c r="R537" s="52"/>
      <c r="S537" s="52"/>
      <c r="T537" s="52"/>
      <c r="U537" s="52"/>
      <c r="V537" s="52"/>
      <c r="W537" s="52"/>
      <c r="X537" s="52"/>
      <c r="Y537" s="52"/>
    </row>
    <row r="538" spans="2:25" s="51" customFormat="1">
      <c r="B538" s="619"/>
      <c r="C538" s="619"/>
      <c r="D538" s="619"/>
      <c r="E538" s="619"/>
      <c r="F538" s="619"/>
      <c r="G538" s="619"/>
      <c r="H538" s="619"/>
      <c r="I538" s="619"/>
      <c r="J538" s="619"/>
      <c r="K538" s="619"/>
      <c r="L538" s="619"/>
      <c r="M538" s="619"/>
      <c r="N538" s="52"/>
      <c r="O538" s="52"/>
      <c r="P538" s="52"/>
      <c r="Q538" s="52"/>
      <c r="R538" s="52"/>
      <c r="S538" s="52"/>
      <c r="T538" s="52"/>
      <c r="U538" s="52"/>
      <c r="V538" s="52"/>
      <c r="W538" s="52"/>
      <c r="X538" s="52"/>
      <c r="Y538" s="52"/>
    </row>
    <row r="539" spans="2:25" s="51" customFormat="1">
      <c r="B539" s="619"/>
      <c r="C539" s="619"/>
      <c r="D539" s="619"/>
      <c r="E539" s="619"/>
      <c r="F539" s="619"/>
      <c r="G539" s="619"/>
      <c r="H539" s="619"/>
      <c r="I539" s="619"/>
      <c r="J539" s="619"/>
      <c r="K539" s="619"/>
      <c r="L539" s="619"/>
      <c r="M539" s="619"/>
      <c r="N539" s="52"/>
      <c r="O539" s="52"/>
      <c r="P539" s="52"/>
      <c r="Q539" s="52"/>
      <c r="R539" s="52"/>
      <c r="S539" s="52"/>
      <c r="T539" s="52"/>
      <c r="U539" s="52"/>
      <c r="V539" s="52"/>
      <c r="W539" s="52"/>
      <c r="X539" s="52"/>
      <c r="Y539" s="52"/>
    </row>
    <row r="540" spans="2:25" s="51" customFormat="1">
      <c r="B540" s="619"/>
      <c r="C540" s="619"/>
      <c r="D540" s="619"/>
      <c r="E540" s="619"/>
      <c r="F540" s="619"/>
      <c r="G540" s="619"/>
      <c r="H540" s="619"/>
      <c r="I540" s="619"/>
      <c r="J540" s="619"/>
      <c r="K540" s="619"/>
      <c r="L540" s="619"/>
      <c r="M540" s="619"/>
      <c r="N540" s="52"/>
      <c r="O540" s="52"/>
      <c r="P540" s="52"/>
      <c r="Q540" s="52"/>
      <c r="R540" s="52"/>
      <c r="S540" s="52"/>
      <c r="T540" s="52"/>
      <c r="U540" s="52"/>
      <c r="V540" s="52"/>
      <c r="W540" s="52"/>
      <c r="X540" s="52"/>
      <c r="Y540" s="52"/>
    </row>
    <row r="541" spans="2:25" s="51" customFormat="1">
      <c r="B541" s="619"/>
      <c r="C541" s="619"/>
      <c r="D541" s="619"/>
      <c r="E541" s="619"/>
      <c r="F541" s="619"/>
      <c r="G541" s="619"/>
      <c r="H541" s="619"/>
      <c r="I541" s="619"/>
      <c r="J541" s="619"/>
      <c r="K541" s="619"/>
      <c r="L541" s="619"/>
      <c r="M541" s="619"/>
      <c r="N541" s="52"/>
      <c r="O541" s="52"/>
      <c r="P541" s="52"/>
      <c r="Q541" s="52"/>
      <c r="R541" s="52"/>
      <c r="S541" s="52"/>
      <c r="T541" s="52"/>
      <c r="U541" s="52"/>
      <c r="V541" s="52"/>
      <c r="W541" s="52"/>
      <c r="X541" s="52"/>
      <c r="Y541" s="52"/>
    </row>
    <row r="542" spans="2:25" s="51" customFormat="1">
      <c r="B542" s="619"/>
      <c r="C542" s="619"/>
      <c r="D542" s="619"/>
      <c r="E542" s="619"/>
      <c r="F542" s="619"/>
      <c r="G542" s="619"/>
      <c r="H542" s="619"/>
      <c r="I542" s="619"/>
      <c r="J542" s="619"/>
      <c r="K542" s="619"/>
      <c r="L542" s="619"/>
      <c r="M542" s="619"/>
      <c r="N542" s="52"/>
      <c r="O542" s="52"/>
      <c r="P542" s="52"/>
      <c r="Q542" s="52"/>
      <c r="R542" s="52"/>
      <c r="S542" s="52"/>
      <c r="T542" s="52"/>
      <c r="U542" s="52"/>
      <c r="V542" s="52"/>
      <c r="W542" s="52"/>
      <c r="X542" s="52"/>
      <c r="Y542" s="52"/>
    </row>
    <row r="543" spans="2:25" s="51" customFormat="1">
      <c r="B543" s="619"/>
      <c r="C543" s="619"/>
      <c r="D543" s="619"/>
      <c r="E543" s="619"/>
      <c r="F543" s="619"/>
      <c r="G543" s="619"/>
      <c r="H543" s="619"/>
      <c r="I543" s="619"/>
      <c r="J543" s="619"/>
      <c r="K543" s="619"/>
      <c r="L543" s="619"/>
      <c r="M543" s="619"/>
      <c r="N543" s="52"/>
      <c r="O543" s="52"/>
      <c r="P543" s="52"/>
      <c r="Q543" s="52"/>
      <c r="R543" s="52"/>
      <c r="S543" s="52"/>
      <c r="T543" s="52"/>
      <c r="U543" s="52"/>
      <c r="V543" s="52"/>
      <c r="W543" s="52"/>
      <c r="X543" s="52"/>
      <c r="Y543" s="52"/>
    </row>
    <row r="544" spans="2:25" s="51" customFormat="1">
      <c r="B544" s="619"/>
      <c r="C544" s="619"/>
      <c r="D544" s="619"/>
      <c r="E544" s="619"/>
      <c r="F544" s="619"/>
      <c r="G544" s="619"/>
      <c r="H544" s="619"/>
      <c r="I544" s="619"/>
      <c r="J544" s="619"/>
      <c r="K544" s="619"/>
      <c r="L544" s="619"/>
      <c r="M544" s="619"/>
      <c r="N544" s="52"/>
      <c r="O544" s="52"/>
      <c r="P544" s="52"/>
      <c r="Q544" s="52"/>
      <c r="R544" s="52"/>
      <c r="S544" s="52"/>
      <c r="T544" s="52"/>
      <c r="U544" s="52"/>
      <c r="V544" s="52"/>
      <c r="W544" s="52"/>
      <c r="X544" s="52"/>
      <c r="Y544" s="52"/>
    </row>
    <row r="545" spans="2:25" s="51" customFormat="1">
      <c r="B545" s="619"/>
      <c r="C545" s="619"/>
      <c r="D545" s="619"/>
      <c r="E545" s="619"/>
      <c r="F545" s="619"/>
      <c r="G545" s="619"/>
      <c r="H545" s="619"/>
      <c r="I545" s="619"/>
      <c r="J545" s="619"/>
      <c r="K545" s="619"/>
      <c r="L545" s="619"/>
      <c r="M545" s="619"/>
      <c r="N545" s="52"/>
      <c r="O545" s="52"/>
      <c r="P545" s="52"/>
      <c r="Q545" s="52"/>
      <c r="R545" s="52"/>
      <c r="S545" s="52"/>
      <c r="T545" s="52"/>
      <c r="U545" s="52"/>
      <c r="V545" s="52"/>
      <c r="W545" s="52"/>
      <c r="X545" s="52"/>
      <c r="Y545" s="52"/>
    </row>
    <row r="546" spans="2:25" s="51" customFormat="1">
      <c r="B546" s="619"/>
      <c r="C546" s="619"/>
      <c r="D546" s="619"/>
      <c r="E546" s="619"/>
      <c r="F546" s="619"/>
      <c r="G546" s="619"/>
      <c r="H546" s="619"/>
      <c r="I546" s="619"/>
      <c r="J546" s="619"/>
      <c r="K546" s="619"/>
      <c r="L546" s="619"/>
      <c r="M546" s="619"/>
      <c r="N546" s="52"/>
      <c r="O546" s="52"/>
      <c r="P546" s="52"/>
      <c r="Q546" s="52"/>
      <c r="R546" s="52"/>
      <c r="S546" s="52"/>
      <c r="T546" s="52"/>
      <c r="U546" s="52"/>
      <c r="V546" s="52"/>
      <c r="W546" s="52"/>
      <c r="X546" s="52"/>
      <c r="Y546" s="52"/>
    </row>
    <row r="547" spans="2:25" s="51" customFormat="1">
      <c r="B547" s="619"/>
      <c r="C547" s="619"/>
      <c r="D547" s="619"/>
      <c r="E547" s="619"/>
      <c r="F547" s="619"/>
      <c r="G547" s="619"/>
      <c r="H547" s="619"/>
      <c r="I547" s="619"/>
      <c r="J547" s="619"/>
      <c r="K547" s="619"/>
      <c r="L547" s="619"/>
      <c r="M547" s="619"/>
      <c r="N547" s="52"/>
      <c r="O547" s="52"/>
      <c r="P547" s="52"/>
      <c r="Q547" s="52"/>
      <c r="R547" s="52"/>
      <c r="S547" s="52"/>
      <c r="T547" s="52"/>
      <c r="U547" s="52"/>
      <c r="V547" s="52"/>
      <c r="W547" s="52"/>
      <c r="X547" s="52"/>
      <c r="Y547" s="52"/>
    </row>
    <row r="548" spans="2:25" s="51" customFormat="1">
      <c r="B548" s="619"/>
      <c r="C548" s="619"/>
      <c r="D548" s="619"/>
      <c r="E548" s="619"/>
      <c r="F548" s="619"/>
      <c r="G548" s="619"/>
      <c r="H548" s="619"/>
      <c r="I548" s="619"/>
      <c r="J548" s="619"/>
      <c r="K548" s="619"/>
      <c r="L548" s="619"/>
      <c r="M548" s="619"/>
      <c r="N548" s="52"/>
      <c r="O548" s="52"/>
      <c r="P548" s="52"/>
      <c r="Q548" s="52"/>
      <c r="R548" s="52"/>
      <c r="S548" s="52"/>
      <c r="T548" s="52"/>
      <c r="U548" s="52"/>
      <c r="V548" s="52"/>
      <c r="W548" s="52"/>
      <c r="X548" s="52"/>
      <c r="Y548" s="52"/>
    </row>
    <row r="549" spans="2:25" s="51" customFormat="1">
      <c r="B549" s="619"/>
      <c r="C549" s="619"/>
      <c r="D549" s="619"/>
      <c r="E549" s="619"/>
      <c r="F549" s="619"/>
      <c r="G549" s="619"/>
      <c r="H549" s="619"/>
      <c r="I549" s="619"/>
      <c r="J549" s="619"/>
      <c r="K549" s="619"/>
      <c r="L549" s="619"/>
      <c r="M549" s="619"/>
      <c r="N549" s="52"/>
      <c r="O549" s="52"/>
      <c r="P549" s="52"/>
      <c r="Q549" s="52"/>
      <c r="R549" s="52"/>
      <c r="S549" s="52"/>
      <c r="T549" s="52"/>
      <c r="U549" s="52"/>
      <c r="V549" s="52"/>
      <c r="W549" s="52"/>
      <c r="X549" s="52"/>
      <c r="Y549" s="52"/>
    </row>
    <row r="550" spans="2:25" s="51" customFormat="1">
      <c r="B550" s="619"/>
      <c r="C550" s="619"/>
      <c r="D550" s="619"/>
      <c r="E550" s="619"/>
      <c r="F550" s="619"/>
      <c r="G550" s="619"/>
      <c r="H550" s="619"/>
      <c r="I550" s="619"/>
      <c r="J550" s="619"/>
      <c r="K550" s="619"/>
      <c r="L550" s="619"/>
      <c r="M550" s="619"/>
      <c r="N550" s="52"/>
      <c r="O550" s="52"/>
      <c r="P550" s="52"/>
      <c r="Q550" s="52"/>
      <c r="R550" s="52"/>
      <c r="S550" s="52"/>
      <c r="T550" s="52"/>
      <c r="U550" s="52"/>
      <c r="V550" s="52"/>
      <c r="W550" s="52"/>
      <c r="X550" s="52"/>
      <c r="Y550" s="52"/>
    </row>
    <row r="551" spans="2:25" s="51" customFormat="1">
      <c r="B551" s="619"/>
      <c r="C551" s="619"/>
      <c r="D551" s="619"/>
      <c r="E551" s="619"/>
      <c r="F551" s="619"/>
      <c r="G551" s="619"/>
      <c r="H551" s="619"/>
      <c r="I551" s="619"/>
      <c r="J551" s="619"/>
      <c r="K551" s="619"/>
      <c r="L551" s="619"/>
      <c r="M551" s="619"/>
      <c r="N551" s="52"/>
      <c r="O551" s="52"/>
      <c r="P551" s="52"/>
      <c r="Q551" s="52"/>
      <c r="R551" s="52"/>
      <c r="S551" s="52"/>
      <c r="T551" s="52"/>
      <c r="U551" s="52"/>
      <c r="V551" s="52"/>
      <c r="W551" s="52"/>
      <c r="X551" s="52"/>
      <c r="Y551" s="52"/>
    </row>
    <row r="552" spans="2:25" s="51" customFormat="1">
      <c r="B552" s="619"/>
      <c r="C552" s="619"/>
      <c r="D552" s="619"/>
      <c r="E552" s="619"/>
      <c r="F552" s="619"/>
      <c r="G552" s="619"/>
      <c r="H552" s="619"/>
      <c r="I552" s="619"/>
      <c r="J552" s="619"/>
      <c r="K552" s="619"/>
      <c r="L552" s="619"/>
      <c r="M552" s="619"/>
      <c r="N552" s="52"/>
      <c r="O552" s="52"/>
      <c r="P552" s="52"/>
      <c r="Q552" s="52"/>
      <c r="R552" s="52"/>
      <c r="S552" s="52"/>
      <c r="T552" s="52"/>
      <c r="U552" s="52"/>
      <c r="V552" s="52"/>
      <c r="W552" s="52"/>
      <c r="X552" s="52"/>
      <c r="Y552" s="52"/>
    </row>
    <row r="553" spans="2:25" s="51" customFormat="1">
      <c r="B553" s="619"/>
      <c r="C553" s="619"/>
      <c r="D553" s="619"/>
      <c r="E553" s="619"/>
      <c r="F553" s="619"/>
      <c r="G553" s="619"/>
      <c r="H553" s="619"/>
      <c r="I553" s="619"/>
      <c r="J553" s="619"/>
      <c r="K553" s="619"/>
      <c r="L553" s="619"/>
      <c r="M553" s="619"/>
      <c r="N553" s="52"/>
      <c r="O553" s="52"/>
      <c r="P553" s="52"/>
      <c r="Q553" s="52"/>
      <c r="R553" s="52"/>
      <c r="S553" s="52"/>
      <c r="T553" s="52"/>
      <c r="U553" s="52"/>
      <c r="V553" s="52"/>
      <c r="W553" s="52"/>
      <c r="X553" s="52"/>
      <c r="Y553" s="52"/>
    </row>
    <row r="554" spans="2:25" s="51" customFormat="1">
      <c r="B554" s="619"/>
      <c r="C554" s="619"/>
      <c r="D554" s="619"/>
      <c r="E554" s="619"/>
      <c r="F554" s="619"/>
      <c r="G554" s="619"/>
      <c r="H554" s="619"/>
      <c r="I554" s="619"/>
      <c r="J554" s="619"/>
      <c r="K554" s="619"/>
      <c r="L554" s="619"/>
      <c r="M554" s="619"/>
      <c r="N554" s="52"/>
      <c r="O554" s="52"/>
      <c r="P554" s="52"/>
      <c r="Q554" s="52"/>
      <c r="R554" s="52"/>
      <c r="S554" s="52"/>
      <c r="T554" s="52"/>
      <c r="U554" s="52"/>
      <c r="V554" s="52"/>
      <c r="W554" s="52"/>
      <c r="X554" s="52"/>
      <c r="Y554" s="52"/>
    </row>
    <row r="555" spans="2:25" s="51" customFormat="1">
      <c r="B555" s="619"/>
      <c r="C555" s="619"/>
      <c r="D555" s="619"/>
      <c r="E555" s="619"/>
      <c r="F555" s="619"/>
      <c r="G555" s="619"/>
      <c r="H555" s="619"/>
      <c r="I555" s="619"/>
      <c r="J555" s="619"/>
      <c r="K555" s="619"/>
      <c r="L555" s="619"/>
      <c r="M555" s="619"/>
      <c r="N555" s="52"/>
      <c r="O555" s="52"/>
      <c r="P555" s="52"/>
      <c r="Q555" s="52"/>
      <c r="R555" s="52"/>
      <c r="S555" s="52"/>
      <c r="T555" s="52"/>
      <c r="U555" s="52"/>
      <c r="V555" s="52"/>
      <c r="W555" s="52"/>
      <c r="X555" s="52"/>
      <c r="Y555" s="52"/>
    </row>
    <row r="556" spans="2:25" s="51" customFormat="1">
      <c r="B556" s="619"/>
      <c r="C556" s="619"/>
      <c r="D556" s="619"/>
      <c r="E556" s="619"/>
      <c r="F556" s="619"/>
      <c r="G556" s="619"/>
      <c r="H556" s="619"/>
      <c r="I556" s="619"/>
      <c r="J556" s="619"/>
      <c r="K556" s="619"/>
      <c r="L556" s="619"/>
      <c r="M556" s="619"/>
      <c r="N556" s="52"/>
      <c r="O556" s="52"/>
      <c r="P556" s="52"/>
      <c r="Q556" s="52"/>
      <c r="R556" s="52"/>
      <c r="S556" s="52"/>
      <c r="T556" s="52"/>
      <c r="U556" s="52"/>
      <c r="V556" s="52"/>
      <c r="W556" s="52"/>
      <c r="X556" s="52"/>
      <c r="Y556" s="52"/>
    </row>
    <row r="557" spans="2:25" s="51" customFormat="1">
      <c r="B557" s="619"/>
      <c r="C557" s="619"/>
      <c r="D557" s="619"/>
      <c r="E557" s="619"/>
      <c r="F557" s="619"/>
      <c r="G557" s="619"/>
      <c r="H557" s="619"/>
      <c r="I557" s="619"/>
      <c r="J557" s="619"/>
      <c r="K557" s="619"/>
      <c r="L557" s="619"/>
      <c r="M557" s="619"/>
      <c r="N557" s="52"/>
      <c r="O557" s="52"/>
      <c r="P557" s="52"/>
      <c r="Q557" s="52"/>
      <c r="R557" s="52"/>
      <c r="S557" s="52"/>
      <c r="T557" s="52"/>
      <c r="U557" s="52"/>
      <c r="V557" s="52"/>
      <c r="W557" s="52"/>
      <c r="X557" s="52"/>
      <c r="Y557" s="52"/>
    </row>
    <row r="558" spans="2:25" s="51" customFormat="1">
      <c r="B558" s="619"/>
      <c r="C558" s="619"/>
      <c r="D558" s="619"/>
      <c r="E558" s="619"/>
      <c r="F558" s="619"/>
      <c r="G558" s="619"/>
      <c r="H558" s="619"/>
      <c r="I558" s="619"/>
      <c r="J558" s="619"/>
      <c r="K558" s="619"/>
      <c r="L558" s="619"/>
      <c r="M558" s="619"/>
      <c r="N558" s="52"/>
      <c r="O558" s="52"/>
      <c r="P558" s="52"/>
      <c r="Q558" s="52"/>
      <c r="R558" s="52"/>
      <c r="S558" s="52"/>
      <c r="T558" s="52"/>
      <c r="U558" s="52"/>
      <c r="V558" s="52"/>
      <c r="W558" s="52"/>
      <c r="X558" s="52"/>
      <c r="Y558" s="52"/>
    </row>
    <row r="559" spans="2:25" s="51" customFormat="1">
      <c r="B559" s="619"/>
      <c r="C559" s="619"/>
      <c r="D559" s="619"/>
      <c r="E559" s="619"/>
      <c r="F559" s="619"/>
      <c r="G559" s="619"/>
      <c r="H559" s="619"/>
      <c r="I559" s="619"/>
      <c r="J559" s="619"/>
      <c r="K559" s="619"/>
      <c r="L559" s="619"/>
      <c r="M559" s="619"/>
      <c r="N559" s="52"/>
      <c r="O559" s="52"/>
      <c r="P559" s="52"/>
      <c r="Q559" s="52"/>
      <c r="R559" s="52"/>
      <c r="S559" s="52"/>
      <c r="T559" s="52"/>
      <c r="U559" s="52"/>
      <c r="V559" s="52"/>
      <c r="W559" s="52"/>
      <c r="X559" s="52"/>
      <c r="Y559" s="52"/>
    </row>
    <row r="560" spans="2:25" s="51" customFormat="1">
      <c r="B560" s="619"/>
      <c r="C560" s="619"/>
      <c r="D560" s="619"/>
      <c r="E560" s="619"/>
      <c r="F560" s="619"/>
      <c r="G560" s="619"/>
      <c r="H560" s="619"/>
      <c r="I560" s="619"/>
      <c r="J560" s="619"/>
      <c r="K560" s="619"/>
      <c r="L560" s="619"/>
      <c r="M560" s="619"/>
      <c r="N560" s="52"/>
      <c r="O560" s="52"/>
      <c r="P560" s="52"/>
      <c r="Q560" s="52"/>
      <c r="R560" s="52"/>
      <c r="S560" s="52"/>
      <c r="T560" s="52"/>
      <c r="U560" s="52"/>
      <c r="V560" s="52"/>
      <c r="W560" s="52"/>
      <c r="X560" s="52"/>
      <c r="Y560" s="52"/>
    </row>
    <row r="561" spans="2:25" s="51" customFormat="1">
      <c r="B561" s="619"/>
      <c r="C561" s="619"/>
      <c r="D561" s="619"/>
      <c r="E561" s="619"/>
      <c r="F561" s="619"/>
      <c r="G561" s="619"/>
      <c r="H561" s="619"/>
      <c r="I561" s="619"/>
      <c r="J561" s="619"/>
      <c r="K561" s="619"/>
      <c r="L561" s="619"/>
      <c r="M561" s="619"/>
      <c r="N561" s="52"/>
      <c r="O561" s="52"/>
      <c r="P561" s="52"/>
      <c r="Q561" s="52"/>
      <c r="R561" s="52"/>
      <c r="S561" s="52"/>
      <c r="T561" s="52"/>
      <c r="U561" s="52"/>
      <c r="V561" s="52"/>
      <c r="W561" s="52"/>
      <c r="X561" s="52"/>
      <c r="Y561" s="52"/>
    </row>
    <row r="562" spans="2:25" s="51" customFormat="1">
      <c r="B562" s="619"/>
      <c r="C562" s="619"/>
      <c r="D562" s="619"/>
      <c r="E562" s="619"/>
      <c r="F562" s="619"/>
      <c r="G562" s="619"/>
      <c r="H562" s="619"/>
      <c r="I562" s="619"/>
      <c r="J562" s="619"/>
      <c r="K562" s="619"/>
      <c r="L562" s="619"/>
      <c r="M562" s="619"/>
      <c r="N562" s="52"/>
      <c r="O562" s="52"/>
      <c r="P562" s="52"/>
      <c r="Q562" s="52"/>
      <c r="R562" s="52"/>
      <c r="S562" s="52"/>
      <c r="T562" s="52"/>
      <c r="U562" s="52"/>
      <c r="V562" s="52"/>
      <c r="W562" s="52"/>
      <c r="X562" s="52"/>
      <c r="Y562" s="52"/>
    </row>
    <row r="563" spans="2:25" s="51" customFormat="1">
      <c r="B563" s="619"/>
      <c r="C563" s="619"/>
      <c r="D563" s="619"/>
      <c r="E563" s="619"/>
      <c r="F563" s="619"/>
      <c r="G563" s="619"/>
      <c r="H563" s="619"/>
      <c r="I563" s="619"/>
      <c r="J563" s="619"/>
      <c r="K563" s="619"/>
      <c r="L563" s="619"/>
      <c r="M563" s="619"/>
      <c r="N563" s="52"/>
      <c r="O563" s="52"/>
      <c r="P563" s="52"/>
      <c r="Q563" s="52"/>
      <c r="R563" s="52"/>
      <c r="S563" s="52"/>
      <c r="T563" s="52"/>
      <c r="U563" s="52"/>
      <c r="V563" s="52"/>
      <c r="W563" s="52"/>
      <c r="X563" s="52"/>
      <c r="Y563" s="52"/>
    </row>
    <row r="564" spans="2:25" s="51" customFormat="1">
      <c r="B564" s="619"/>
      <c r="C564" s="619"/>
      <c r="D564" s="619"/>
      <c r="E564" s="619"/>
      <c r="F564" s="619"/>
      <c r="G564" s="619"/>
      <c r="H564" s="619"/>
      <c r="I564" s="619"/>
      <c r="J564" s="619"/>
      <c r="K564" s="619"/>
      <c r="L564" s="619"/>
      <c r="M564" s="619"/>
      <c r="N564" s="52"/>
      <c r="O564" s="52"/>
      <c r="P564" s="52"/>
      <c r="Q564" s="52"/>
      <c r="R564" s="52"/>
      <c r="S564" s="52"/>
      <c r="T564" s="52"/>
      <c r="U564" s="52"/>
      <c r="V564" s="52"/>
      <c r="W564" s="52"/>
      <c r="X564" s="52"/>
      <c r="Y564" s="52"/>
    </row>
    <row r="565" spans="2:25" s="51" customFormat="1">
      <c r="B565" s="619"/>
      <c r="C565" s="619"/>
      <c r="D565" s="619"/>
      <c r="E565" s="619"/>
      <c r="F565" s="619"/>
      <c r="G565" s="619"/>
      <c r="H565" s="619"/>
      <c r="I565" s="619"/>
      <c r="J565" s="619"/>
      <c r="K565" s="619"/>
      <c r="L565" s="619"/>
      <c r="M565" s="619"/>
      <c r="N565" s="52"/>
      <c r="O565" s="52"/>
      <c r="P565" s="52"/>
      <c r="Q565" s="52"/>
      <c r="R565" s="52"/>
      <c r="S565" s="52"/>
      <c r="T565" s="52"/>
      <c r="U565" s="52"/>
      <c r="V565" s="52"/>
      <c r="W565" s="52"/>
      <c r="X565" s="52"/>
      <c r="Y565" s="52"/>
    </row>
    <row r="566" spans="2:25" s="51" customFormat="1">
      <c r="B566" s="619"/>
      <c r="C566" s="619"/>
      <c r="D566" s="619"/>
      <c r="E566" s="619"/>
      <c r="F566" s="619"/>
      <c r="G566" s="619"/>
      <c r="H566" s="619"/>
      <c r="I566" s="619"/>
      <c r="J566" s="619"/>
      <c r="K566" s="619"/>
      <c r="L566" s="619"/>
      <c r="M566" s="619"/>
      <c r="N566" s="52"/>
      <c r="O566" s="52"/>
      <c r="P566" s="52"/>
      <c r="Q566" s="52"/>
      <c r="R566" s="52"/>
      <c r="S566" s="52"/>
      <c r="T566" s="52"/>
      <c r="U566" s="52"/>
      <c r="V566" s="52"/>
      <c r="W566" s="52"/>
      <c r="X566" s="52"/>
      <c r="Y566" s="52"/>
    </row>
    <row r="567" spans="2:25" s="51" customFormat="1">
      <c r="B567" s="619"/>
      <c r="C567" s="619"/>
      <c r="D567" s="619"/>
      <c r="E567" s="619"/>
      <c r="F567" s="619"/>
      <c r="G567" s="619"/>
      <c r="H567" s="619"/>
      <c r="I567" s="619"/>
      <c r="J567" s="619"/>
      <c r="K567" s="619"/>
      <c r="L567" s="619"/>
      <c r="M567" s="619"/>
      <c r="N567" s="52"/>
      <c r="O567" s="52"/>
      <c r="P567" s="52"/>
      <c r="Q567" s="52"/>
      <c r="R567" s="52"/>
      <c r="S567" s="52"/>
      <c r="T567" s="52"/>
      <c r="U567" s="52"/>
      <c r="V567" s="52"/>
      <c r="W567" s="52"/>
      <c r="X567" s="52"/>
      <c r="Y567" s="52"/>
    </row>
    <row r="568" spans="2:25" s="51" customFormat="1">
      <c r="B568" s="619"/>
      <c r="C568" s="619"/>
      <c r="D568" s="619"/>
      <c r="E568" s="619"/>
      <c r="F568" s="619"/>
      <c r="G568" s="619"/>
      <c r="H568" s="619"/>
      <c r="I568" s="619"/>
      <c r="J568" s="619"/>
      <c r="K568" s="619"/>
      <c r="L568" s="619"/>
      <c r="M568" s="619"/>
      <c r="N568" s="52"/>
      <c r="O568" s="52"/>
      <c r="P568" s="52"/>
      <c r="Q568" s="52"/>
      <c r="R568" s="52"/>
      <c r="S568" s="52"/>
      <c r="T568" s="52"/>
      <c r="U568" s="52"/>
      <c r="V568" s="52"/>
      <c r="W568" s="52"/>
      <c r="X568" s="52"/>
      <c r="Y568" s="52"/>
    </row>
    <row r="569" spans="2:25" s="51" customFormat="1">
      <c r="B569" s="619"/>
      <c r="C569" s="619"/>
      <c r="D569" s="619"/>
      <c r="E569" s="619"/>
      <c r="F569" s="619"/>
      <c r="G569" s="619"/>
      <c r="H569" s="619"/>
      <c r="I569" s="619"/>
      <c r="J569" s="619"/>
      <c r="K569" s="619"/>
      <c r="L569" s="619"/>
      <c r="M569" s="619"/>
      <c r="N569" s="52"/>
      <c r="O569" s="52"/>
      <c r="P569" s="52"/>
      <c r="Q569" s="52"/>
      <c r="R569" s="52"/>
      <c r="S569" s="52"/>
      <c r="T569" s="52"/>
      <c r="U569" s="52"/>
      <c r="V569" s="52"/>
      <c r="W569" s="52"/>
      <c r="X569" s="52"/>
      <c r="Y569" s="52"/>
    </row>
    <row r="570" spans="2:25" s="51" customFormat="1">
      <c r="B570" s="619"/>
      <c r="C570" s="619"/>
      <c r="D570" s="619"/>
      <c r="E570" s="619"/>
      <c r="F570" s="619"/>
      <c r="G570" s="619"/>
      <c r="H570" s="619"/>
      <c r="I570" s="619"/>
      <c r="J570" s="619"/>
      <c r="K570" s="619"/>
      <c r="L570" s="619"/>
      <c r="M570" s="619"/>
      <c r="N570" s="52"/>
      <c r="O570" s="52"/>
      <c r="P570" s="52"/>
      <c r="Q570" s="52"/>
      <c r="R570" s="52"/>
      <c r="S570" s="52"/>
      <c r="T570" s="52"/>
      <c r="U570" s="52"/>
      <c r="V570" s="52"/>
      <c r="W570" s="52"/>
      <c r="X570" s="52"/>
      <c r="Y570" s="52"/>
    </row>
    <row r="571" spans="2:25" s="51" customFormat="1">
      <c r="B571" s="619"/>
      <c r="C571" s="619"/>
      <c r="D571" s="619"/>
      <c r="E571" s="619"/>
      <c r="F571" s="619"/>
      <c r="G571" s="619"/>
      <c r="H571" s="619"/>
      <c r="I571" s="619"/>
      <c r="J571" s="619"/>
      <c r="K571" s="619"/>
      <c r="L571" s="619"/>
      <c r="M571" s="619"/>
      <c r="N571" s="52"/>
      <c r="O571" s="52"/>
      <c r="P571" s="52"/>
      <c r="Q571" s="52"/>
      <c r="R571" s="52"/>
      <c r="S571" s="52"/>
      <c r="T571" s="52"/>
      <c r="U571" s="52"/>
      <c r="V571" s="52"/>
      <c r="W571" s="52"/>
      <c r="X571" s="52"/>
      <c r="Y571" s="52"/>
    </row>
    <row r="572" spans="2:25" s="51" customFormat="1">
      <c r="B572" s="619"/>
      <c r="C572" s="619"/>
      <c r="D572" s="619"/>
      <c r="E572" s="619"/>
      <c r="F572" s="619"/>
      <c r="G572" s="619"/>
      <c r="H572" s="619"/>
      <c r="I572" s="619"/>
      <c r="J572" s="619"/>
      <c r="K572" s="619"/>
      <c r="L572" s="619"/>
      <c r="M572" s="619"/>
      <c r="N572" s="52"/>
      <c r="O572" s="52"/>
      <c r="P572" s="52"/>
      <c r="Q572" s="52"/>
      <c r="R572" s="52"/>
      <c r="S572" s="52"/>
      <c r="T572" s="52"/>
      <c r="U572" s="52"/>
      <c r="V572" s="52"/>
      <c r="W572" s="52"/>
      <c r="X572" s="52"/>
      <c r="Y572" s="52"/>
    </row>
    <row r="573" spans="2:25" s="51" customFormat="1">
      <c r="B573" s="619"/>
      <c r="C573" s="619"/>
      <c r="D573" s="619"/>
      <c r="E573" s="619"/>
      <c r="F573" s="619"/>
      <c r="G573" s="619"/>
      <c r="H573" s="619"/>
      <c r="I573" s="619"/>
      <c r="J573" s="619"/>
      <c r="K573" s="619"/>
      <c r="L573" s="619"/>
      <c r="M573" s="619"/>
      <c r="N573" s="52"/>
      <c r="O573" s="52"/>
      <c r="P573" s="52"/>
      <c r="Q573" s="52"/>
      <c r="R573" s="52"/>
      <c r="S573" s="52"/>
      <c r="T573" s="52"/>
      <c r="U573" s="52"/>
      <c r="V573" s="52"/>
      <c r="W573" s="52"/>
      <c r="X573" s="52"/>
      <c r="Y573" s="52"/>
    </row>
    <row r="574" spans="2:25" s="51" customFormat="1">
      <c r="B574" s="619"/>
      <c r="C574" s="619"/>
      <c r="D574" s="619"/>
      <c r="E574" s="619"/>
      <c r="F574" s="619"/>
      <c r="G574" s="619"/>
      <c r="H574" s="619"/>
      <c r="I574" s="619"/>
      <c r="J574" s="619"/>
      <c r="K574" s="619"/>
      <c r="L574" s="619"/>
      <c r="M574" s="619"/>
      <c r="N574" s="52"/>
      <c r="O574" s="52"/>
      <c r="P574" s="52"/>
      <c r="Q574" s="52"/>
      <c r="R574" s="52"/>
      <c r="S574" s="52"/>
      <c r="T574" s="52"/>
      <c r="U574" s="52"/>
      <c r="V574" s="52"/>
      <c r="W574" s="52"/>
      <c r="X574" s="52"/>
      <c r="Y574" s="52"/>
    </row>
    <row r="575" spans="2:25" s="51" customFormat="1">
      <c r="B575" s="619"/>
      <c r="C575" s="619"/>
      <c r="D575" s="619"/>
      <c r="E575" s="619"/>
      <c r="F575" s="619"/>
      <c r="G575" s="619"/>
      <c r="H575" s="619"/>
      <c r="I575" s="619"/>
      <c r="J575" s="619"/>
      <c r="K575" s="619"/>
      <c r="L575" s="619"/>
      <c r="M575" s="619"/>
      <c r="N575" s="52"/>
      <c r="O575" s="52"/>
      <c r="P575" s="52"/>
      <c r="Q575" s="52"/>
      <c r="R575" s="52"/>
      <c r="S575" s="52"/>
      <c r="T575" s="52"/>
      <c r="U575" s="52"/>
      <c r="V575" s="52"/>
      <c r="W575" s="52"/>
      <c r="X575" s="52"/>
      <c r="Y575" s="52"/>
    </row>
    <row r="576" spans="2:25" s="51" customFormat="1">
      <c r="B576" s="619"/>
      <c r="C576" s="619"/>
      <c r="D576" s="619"/>
      <c r="E576" s="619"/>
      <c r="F576" s="619"/>
      <c r="G576" s="619"/>
      <c r="H576" s="619"/>
      <c r="I576" s="619"/>
      <c r="J576" s="619"/>
      <c r="K576" s="619"/>
      <c r="L576" s="619"/>
      <c r="M576" s="619"/>
      <c r="N576" s="52"/>
      <c r="O576" s="52"/>
      <c r="P576" s="52"/>
      <c r="Q576" s="52"/>
      <c r="R576" s="52"/>
      <c r="S576" s="52"/>
      <c r="T576" s="52"/>
      <c r="U576" s="52"/>
      <c r="V576" s="52"/>
      <c r="W576" s="52"/>
      <c r="X576" s="52"/>
      <c r="Y576" s="52"/>
    </row>
    <row r="577" spans="2:25" s="51" customFormat="1">
      <c r="B577" s="619"/>
      <c r="C577" s="619"/>
      <c r="D577" s="619"/>
      <c r="E577" s="619"/>
      <c r="F577" s="619"/>
      <c r="G577" s="619"/>
      <c r="H577" s="619"/>
      <c r="I577" s="619"/>
      <c r="J577" s="619"/>
      <c r="K577" s="619"/>
      <c r="L577" s="619"/>
      <c r="M577" s="619"/>
      <c r="N577" s="52"/>
      <c r="O577" s="52"/>
      <c r="P577" s="52"/>
      <c r="Q577" s="52"/>
      <c r="R577" s="52"/>
      <c r="S577" s="52"/>
      <c r="T577" s="52"/>
      <c r="U577" s="52"/>
      <c r="V577" s="52"/>
      <c r="W577" s="52"/>
      <c r="X577" s="52"/>
      <c r="Y577" s="52"/>
    </row>
    <row r="578" spans="2:25" s="51" customFormat="1">
      <c r="B578" s="619"/>
      <c r="C578" s="619"/>
      <c r="D578" s="619"/>
      <c r="E578" s="619"/>
      <c r="F578" s="619"/>
      <c r="G578" s="619"/>
      <c r="H578" s="619"/>
      <c r="I578" s="619"/>
      <c r="J578" s="619"/>
      <c r="K578" s="619"/>
      <c r="L578" s="619"/>
      <c r="M578" s="619"/>
      <c r="N578" s="52"/>
      <c r="O578" s="52"/>
      <c r="P578" s="52"/>
      <c r="Q578" s="52"/>
      <c r="R578" s="52"/>
      <c r="S578" s="52"/>
      <c r="T578" s="52"/>
      <c r="U578" s="52"/>
      <c r="V578" s="52"/>
      <c r="W578" s="52"/>
      <c r="X578" s="52"/>
      <c r="Y578" s="52"/>
    </row>
    <row r="579" spans="2:25" s="51" customFormat="1">
      <c r="B579" s="619"/>
      <c r="C579" s="619"/>
      <c r="D579" s="619"/>
      <c r="E579" s="619"/>
      <c r="F579" s="619"/>
      <c r="G579" s="619"/>
      <c r="H579" s="619"/>
      <c r="I579" s="619"/>
      <c r="J579" s="619"/>
      <c r="K579" s="619"/>
      <c r="L579" s="619"/>
      <c r="M579" s="619"/>
      <c r="N579" s="52"/>
      <c r="O579" s="52"/>
      <c r="P579" s="52"/>
      <c r="Q579" s="52"/>
      <c r="R579" s="52"/>
      <c r="S579" s="52"/>
      <c r="T579" s="52"/>
      <c r="U579" s="52"/>
      <c r="V579" s="52"/>
      <c r="W579" s="52"/>
      <c r="X579" s="52"/>
      <c r="Y579" s="52"/>
    </row>
    <row r="580" spans="2:25" s="51" customFormat="1">
      <c r="B580" s="619"/>
      <c r="C580" s="619"/>
      <c r="D580" s="619"/>
      <c r="E580" s="619"/>
      <c r="F580" s="619"/>
      <c r="G580" s="619"/>
      <c r="H580" s="619"/>
      <c r="I580" s="619"/>
      <c r="J580" s="619"/>
      <c r="K580" s="619"/>
      <c r="L580" s="619"/>
      <c r="M580" s="619"/>
      <c r="N580" s="52"/>
      <c r="O580" s="52"/>
      <c r="P580" s="52"/>
      <c r="Q580" s="52"/>
      <c r="R580" s="52"/>
      <c r="S580" s="52"/>
      <c r="T580" s="52"/>
      <c r="U580" s="52"/>
      <c r="V580" s="52"/>
      <c r="W580" s="52"/>
      <c r="X580" s="52"/>
      <c r="Y580" s="52"/>
    </row>
    <row r="581" spans="2:25" s="51" customFormat="1">
      <c r="B581" s="619"/>
      <c r="C581" s="619"/>
      <c r="D581" s="619"/>
      <c r="E581" s="619"/>
      <c r="F581" s="619"/>
      <c r="G581" s="619"/>
      <c r="H581" s="619"/>
      <c r="I581" s="619"/>
      <c r="J581" s="619"/>
      <c r="K581" s="619"/>
      <c r="L581" s="619"/>
      <c r="M581" s="619"/>
      <c r="N581" s="52"/>
      <c r="O581" s="52"/>
      <c r="P581" s="52"/>
      <c r="Q581" s="52"/>
      <c r="R581" s="52"/>
      <c r="S581" s="52"/>
      <c r="T581" s="52"/>
      <c r="U581" s="52"/>
      <c r="V581" s="52"/>
      <c r="W581" s="52"/>
      <c r="X581" s="52"/>
      <c r="Y581" s="52"/>
    </row>
    <row r="582" spans="2:25" s="51" customFormat="1">
      <c r="B582" s="619"/>
      <c r="C582" s="619"/>
      <c r="D582" s="619"/>
      <c r="E582" s="619"/>
      <c r="F582" s="619"/>
      <c r="G582" s="619"/>
      <c r="H582" s="619"/>
      <c r="I582" s="619"/>
      <c r="J582" s="619"/>
      <c r="K582" s="619"/>
      <c r="L582" s="619"/>
      <c r="M582" s="619"/>
      <c r="N582" s="52"/>
      <c r="O582" s="52"/>
      <c r="P582" s="52"/>
      <c r="Q582" s="52"/>
      <c r="R582" s="52"/>
      <c r="S582" s="52"/>
      <c r="T582" s="52"/>
      <c r="U582" s="52"/>
      <c r="V582" s="52"/>
      <c r="W582" s="52"/>
      <c r="X582" s="52"/>
      <c r="Y582" s="52"/>
    </row>
    <row r="583" spans="2:25" s="51" customFormat="1">
      <c r="B583" s="619"/>
      <c r="C583" s="619"/>
      <c r="D583" s="619"/>
      <c r="E583" s="619"/>
      <c r="F583" s="619"/>
      <c r="G583" s="619"/>
      <c r="H583" s="619"/>
      <c r="I583" s="619"/>
      <c r="J583" s="619"/>
      <c r="K583" s="619"/>
      <c r="L583" s="619"/>
      <c r="M583" s="619"/>
      <c r="N583" s="52"/>
      <c r="O583" s="52"/>
      <c r="P583" s="52"/>
      <c r="Q583" s="52"/>
      <c r="R583" s="52"/>
      <c r="S583" s="52"/>
      <c r="T583" s="52"/>
      <c r="U583" s="52"/>
      <c r="V583" s="52"/>
      <c r="W583" s="52"/>
      <c r="X583" s="52"/>
      <c r="Y583" s="52"/>
    </row>
    <row r="584" spans="2:25" s="51" customFormat="1">
      <c r="B584" s="619"/>
      <c r="C584" s="619"/>
      <c r="D584" s="619"/>
      <c r="E584" s="619"/>
      <c r="F584" s="619"/>
      <c r="G584" s="619"/>
      <c r="H584" s="619"/>
      <c r="I584" s="619"/>
      <c r="J584" s="619"/>
      <c r="K584" s="619"/>
      <c r="L584" s="619"/>
      <c r="M584" s="619"/>
      <c r="N584" s="52"/>
      <c r="O584" s="52"/>
      <c r="P584" s="52"/>
      <c r="Q584" s="52"/>
      <c r="R584" s="52"/>
      <c r="S584" s="52"/>
      <c r="T584" s="52"/>
      <c r="U584" s="52"/>
      <c r="V584" s="52"/>
      <c r="W584" s="52"/>
      <c r="X584" s="52"/>
      <c r="Y584" s="52"/>
    </row>
    <row r="585" spans="2:25" s="51" customFormat="1">
      <c r="B585" s="619"/>
      <c r="C585" s="619"/>
      <c r="D585" s="619"/>
      <c r="E585" s="619"/>
      <c r="F585" s="619"/>
      <c r="G585" s="619"/>
      <c r="H585" s="619"/>
      <c r="I585" s="619"/>
      <c r="J585" s="619"/>
      <c r="K585" s="619"/>
      <c r="L585" s="619"/>
      <c r="M585" s="619"/>
      <c r="N585" s="52"/>
      <c r="O585" s="52"/>
      <c r="P585" s="52"/>
      <c r="Q585" s="52"/>
      <c r="R585" s="52"/>
      <c r="S585" s="52"/>
      <c r="T585" s="52"/>
      <c r="U585" s="52"/>
      <c r="V585" s="52"/>
      <c r="W585" s="52"/>
      <c r="X585" s="52"/>
      <c r="Y585" s="52"/>
    </row>
    <row r="586" spans="2:25" s="51" customFormat="1">
      <c r="B586" s="619"/>
      <c r="C586" s="619"/>
      <c r="D586" s="619"/>
      <c r="E586" s="619"/>
      <c r="F586" s="619"/>
      <c r="G586" s="619"/>
      <c r="H586" s="619"/>
      <c r="I586" s="619"/>
      <c r="J586" s="619"/>
      <c r="K586" s="619"/>
      <c r="L586" s="619"/>
      <c r="M586" s="619"/>
      <c r="N586" s="52"/>
      <c r="O586" s="52"/>
      <c r="P586" s="52"/>
      <c r="Q586" s="52"/>
      <c r="R586" s="52"/>
      <c r="S586" s="52"/>
      <c r="T586" s="52"/>
      <c r="U586" s="52"/>
      <c r="V586" s="52"/>
      <c r="W586" s="52"/>
      <c r="X586" s="52"/>
      <c r="Y586" s="52"/>
    </row>
    <row r="587" spans="2:25" s="51" customFormat="1">
      <c r="B587" s="619"/>
      <c r="C587" s="619"/>
      <c r="D587" s="619"/>
      <c r="E587" s="619"/>
      <c r="F587" s="619"/>
      <c r="G587" s="619"/>
      <c r="H587" s="619"/>
      <c r="I587" s="619"/>
      <c r="J587" s="619"/>
      <c r="K587" s="619"/>
      <c r="L587" s="619"/>
      <c r="M587" s="619"/>
      <c r="N587" s="52"/>
      <c r="O587" s="52"/>
      <c r="P587" s="52"/>
      <c r="Q587" s="52"/>
      <c r="R587" s="52"/>
      <c r="S587" s="52"/>
      <c r="T587" s="52"/>
      <c r="U587" s="52"/>
      <c r="V587" s="52"/>
      <c r="W587" s="52"/>
      <c r="X587" s="52"/>
      <c r="Y587" s="52"/>
    </row>
    <row r="588" spans="2:25" s="51" customFormat="1">
      <c r="B588" s="619"/>
      <c r="C588" s="619"/>
      <c r="D588" s="619"/>
      <c r="E588" s="619"/>
      <c r="F588" s="619"/>
      <c r="G588" s="619"/>
      <c r="H588" s="619"/>
      <c r="I588" s="619"/>
      <c r="J588" s="619"/>
      <c r="K588" s="619"/>
      <c r="L588" s="619"/>
      <c r="M588" s="619"/>
      <c r="N588" s="52"/>
      <c r="O588" s="52"/>
      <c r="P588" s="52"/>
      <c r="Q588" s="52"/>
      <c r="R588" s="52"/>
      <c r="S588" s="52"/>
      <c r="T588" s="52"/>
      <c r="U588" s="52"/>
      <c r="V588" s="52"/>
      <c r="W588" s="52"/>
      <c r="X588" s="52"/>
      <c r="Y588" s="52"/>
    </row>
    <row r="589" spans="2:25" s="51" customFormat="1">
      <c r="B589" s="619"/>
      <c r="C589" s="619"/>
      <c r="D589" s="619"/>
      <c r="E589" s="619"/>
      <c r="F589" s="619"/>
      <c r="G589" s="619"/>
      <c r="H589" s="619"/>
      <c r="I589" s="619"/>
      <c r="J589" s="619"/>
      <c r="K589" s="619"/>
      <c r="L589" s="619"/>
      <c r="M589" s="619"/>
      <c r="N589" s="52"/>
      <c r="O589" s="52"/>
      <c r="P589" s="52"/>
      <c r="Q589" s="52"/>
      <c r="R589" s="52"/>
      <c r="S589" s="52"/>
      <c r="T589" s="52"/>
      <c r="U589" s="52"/>
      <c r="V589" s="52"/>
      <c r="W589" s="52"/>
      <c r="X589" s="52"/>
      <c r="Y589" s="52"/>
    </row>
    <row r="590" spans="2:25" s="51" customFormat="1">
      <c r="B590" s="619"/>
      <c r="C590" s="619"/>
      <c r="D590" s="619"/>
      <c r="E590" s="619"/>
      <c r="F590" s="619"/>
      <c r="G590" s="619"/>
      <c r="H590" s="619"/>
      <c r="I590" s="619"/>
      <c r="J590" s="619"/>
      <c r="K590" s="619"/>
      <c r="L590" s="619"/>
      <c r="M590" s="619"/>
      <c r="N590" s="52"/>
      <c r="O590" s="52"/>
      <c r="P590" s="52"/>
      <c r="Q590" s="52"/>
      <c r="R590" s="52"/>
      <c r="S590" s="52"/>
      <c r="T590" s="52"/>
      <c r="U590" s="52"/>
      <c r="V590" s="52"/>
      <c r="W590" s="52"/>
      <c r="X590" s="52"/>
      <c r="Y590" s="52"/>
    </row>
    <row r="591" spans="2:25" s="51" customFormat="1">
      <c r="B591" s="619"/>
      <c r="C591" s="619"/>
      <c r="D591" s="619"/>
      <c r="E591" s="619"/>
      <c r="F591" s="619"/>
      <c r="G591" s="619"/>
      <c r="H591" s="619"/>
      <c r="I591" s="619"/>
      <c r="J591" s="619"/>
      <c r="K591" s="619"/>
      <c r="L591" s="619"/>
      <c r="M591" s="619"/>
      <c r="N591" s="52"/>
      <c r="O591" s="52"/>
      <c r="P591" s="52"/>
      <c r="Q591" s="52"/>
      <c r="R591" s="52"/>
      <c r="S591" s="52"/>
      <c r="T591" s="52"/>
      <c r="U591" s="52"/>
      <c r="V591" s="52"/>
      <c r="W591" s="52"/>
      <c r="X591" s="52"/>
      <c r="Y591" s="52"/>
    </row>
    <row r="592" spans="2:25" s="51" customFormat="1">
      <c r="B592" s="619"/>
      <c r="C592" s="619"/>
      <c r="D592" s="619"/>
      <c r="E592" s="619"/>
      <c r="F592" s="619"/>
      <c r="G592" s="619"/>
      <c r="H592" s="619"/>
      <c r="I592" s="619"/>
      <c r="J592" s="619"/>
      <c r="K592" s="619"/>
      <c r="L592" s="619"/>
      <c r="M592" s="619"/>
      <c r="N592" s="52"/>
      <c r="O592" s="52"/>
      <c r="P592" s="52"/>
      <c r="Q592" s="52"/>
      <c r="R592" s="52"/>
      <c r="S592" s="52"/>
      <c r="T592" s="52"/>
      <c r="U592" s="52"/>
      <c r="V592" s="52"/>
      <c r="W592" s="52"/>
      <c r="X592" s="52"/>
      <c r="Y592" s="52"/>
    </row>
    <row r="593" spans="2:25" s="51" customFormat="1">
      <c r="B593" s="619"/>
      <c r="C593" s="619"/>
      <c r="D593" s="619"/>
      <c r="E593" s="619"/>
      <c r="F593" s="619"/>
      <c r="G593" s="619"/>
      <c r="H593" s="619"/>
      <c r="I593" s="619"/>
      <c r="J593" s="619"/>
      <c r="K593" s="619"/>
      <c r="L593" s="619"/>
      <c r="M593" s="619"/>
      <c r="N593" s="52"/>
      <c r="O593" s="52"/>
      <c r="P593" s="52"/>
      <c r="Q593" s="52"/>
      <c r="R593" s="52"/>
      <c r="S593" s="52"/>
      <c r="T593" s="52"/>
      <c r="U593" s="52"/>
      <c r="V593" s="52"/>
      <c r="W593" s="52"/>
      <c r="X593" s="52"/>
      <c r="Y593" s="52"/>
    </row>
    <row r="594" spans="2:25" s="51" customFormat="1">
      <c r="B594" s="619"/>
      <c r="C594" s="619"/>
      <c r="D594" s="619"/>
      <c r="E594" s="619"/>
      <c r="F594" s="619"/>
      <c r="G594" s="619"/>
      <c r="H594" s="619"/>
      <c r="I594" s="619"/>
      <c r="J594" s="619"/>
      <c r="K594" s="619"/>
      <c r="L594" s="619"/>
      <c r="M594" s="619"/>
      <c r="N594" s="52"/>
      <c r="O594" s="52"/>
      <c r="P594" s="52"/>
      <c r="Q594" s="52"/>
      <c r="R594" s="52"/>
      <c r="S594" s="52"/>
      <c r="T594" s="52"/>
      <c r="U594" s="52"/>
      <c r="V594" s="52"/>
      <c r="W594" s="52"/>
      <c r="X594" s="52"/>
      <c r="Y594" s="52"/>
    </row>
    <row r="595" spans="2:25" s="51" customFormat="1">
      <c r="B595" s="619"/>
      <c r="C595" s="619"/>
      <c r="D595" s="619"/>
      <c r="E595" s="619"/>
      <c r="F595" s="619"/>
      <c r="G595" s="619"/>
      <c r="H595" s="619"/>
      <c r="I595" s="619"/>
      <c r="J595" s="619"/>
      <c r="K595" s="619"/>
      <c r="L595" s="619"/>
      <c r="M595" s="619"/>
      <c r="N595" s="52"/>
      <c r="O595" s="52"/>
      <c r="P595" s="52"/>
      <c r="Q595" s="52"/>
      <c r="R595" s="52"/>
      <c r="S595" s="52"/>
      <c r="T595" s="52"/>
      <c r="U595" s="52"/>
      <c r="V595" s="52"/>
      <c r="W595" s="52"/>
      <c r="X595" s="52"/>
      <c r="Y595" s="52"/>
    </row>
    <row r="596" spans="2:25" s="51" customFormat="1">
      <c r="B596" s="619"/>
      <c r="C596" s="619"/>
      <c r="D596" s="619"/>
      <c r="E596" s="619"/>
      <c r="F596" s="619"/>
      <c r="G596" s="619"/>
      <c r="H596" s="619"/>
      <c r="I596" s="619"/>
      <c r="J596" s="619"/>
      <c r="K596" s="619"/>
      <c r="L596" s="619"/>
      <c r="M596" s="619"/>
      <c r="N596" s="52"/>
      <c r="O596" s="52"/>
      <c r="P596" s="52"/>
      <c r="Q596" s="52"/>
      <c r="R596" s="52"/>
      <c r="S596" s="52"/>
      <c r="T596" s="52"/>
      <c r="U596" s="52"/>
      <c r="V596" s="52"/>
      <c r="W596" s="52"/>
      <c r="X596" s="52"/>
      <c r="Y596" s="52"/>
    </row>
    <row r="597" spans="2:25" s="51" customFormat="1">
      <c r="B597" s="619"/>
      <c r="C597" s="619"/>
      <c r="D597" s="619"/>
      <c r="E597" s="619"/>
      <c r="F597" s="619"/>
      <c r="G597" s="619"/>
      <c r="H597" s="619"/>
      <c r="I597" s="619"/>
      <c r="J597" s="619"/>
      <c r="K597" s="619"/>
      <c r="L597" s="619"/>
      <c r="M597" s="619"/>
      <c r="N597" s="52"/>
      <c r="O597" s="52"/>
      <c r="P597" s="52"/>
      <c r="Q597" s="52"/>
      <c r="R597" s="52"/>
      <c r="S597" s="52"/>
      <c r="T597" s="52"/>
      <c r="U597" s="52"/>
      <c r="V597" s="52"/>
      <c r="W597" s="52"/>
      <c r="X597" s="52"/>
      <c r="Y597" s="52"/>
    </row>
    <row r="598" spans="2:25" s="51" customFormat="1">
      <c r="B598" s="619"/>
      <c r="C598" s="619"/>
      <c r="D598" s="619"/>
      <c r="E598" s="619"/>
      <c r="F598" s="619"/>
      <c r="G598" s="619"/>
      <c r="H598" s="619"/>
      <c r="I598" s="619"/>
      <c r="J598" s="619"/>
      <c r="K598" s="619"/>
      <c r="L598" s="619"/>
      <c r="M598" s="619"/>
      <c r="N598" s="52"/>
      <c r="O598" s="52"/>
      <c r="P598" s="52"/>
      <c r="Q598" s="52"/>
      <c r="R598" s="52"/>
      <c r="S598" s="52"/>
      <c r="T598" s="52"/>
      <c r="U598" s="52"/>
      <c r="V598" s="52"/>
      <c r="W598" s="52"/>
      <c r="X598" s="52"/>
      <c r="Y598" s="52"/>
    </row>
    <row r="599" spans="2:25" s="51" customFormat="1">
      <c r="B599" s="619"/>
      <c r="C599" s="619"/>
      <c r="D599" s="619"/>
      <c r="E599" s="619"/>
      <c r="F599" s="619"/>
      <c r="G599" s="619"/>
      <c r="H599" s="619"/>
      <c r="I599" s="619"/>
      <c r="J599" s="619"/>
      <c r="K599" s="619"/>
      <c r="L599" s="619"/>
      <c r="M599" s="619"/>
      <c r="N599" s="52"/>
      <c r="O599" s="52"/>
      <c r="P599" s="52"/>
      <c r="Q599" s="52"/>
      <c r="R599" s="52"/>
      <c r="S599" s="52"/>
      <c r="T599" s="52"/>
      <c r="U599" s="52"/>
      <c r="V599" s="52"/>
      <c r="W599" s="52"/>
      <c r="X599" s="52"/>
      <c r="Y599" s="52"/>
    </row>
    <row r="600" spans="2:25" s="51" customFormat="1">
      <c r="B600" s="619"/>
      <c r="C600" s="619"/>
      <c r="D600" s="619"/>
      <c r="E600" s="619"/>
      <c r="F600" s="619"/>
      <c r="G600" s="619"/>
      <c r="H600" s="619"/>
      <c r="I600" s="619"/>
      <c r="J600" s="619"/>
      <c r="K600" s="619"/>
      <c r="L600" s="619"/>
      <c r="M600" s="619"/>
      <c r="N600" s="52"/>
      <c r="O600" s="52"/>
      <c r="P600" s="52"/>
      <c r="Q600" s="52"/>
      <c r="R600" s="52"/>
      <c r="S600" s="52"/>
      <c r="T600" s="52"/>
      <c r="U600" s="52"/>
      <c r="V600" s="52"/>
      <c r="W600" s="52"/>
      <c r="X600" s="52"/>
      <c r="Y600" s="52"/>
    </row>
    <row r="601" spans="2:25" s="51" customFormat="1">
      <c r="B601" s="619"/>
      <c r="C601" s="619"/>
      <c r="D601" s="619"/>
      <c r="E601" s="619"/>
      <c r="F601" s="619"/>
      <c r="G601" s="619"/>
      <c r="H601" s="619"/>
      <c r="I601" s="619"/>
      <c r="J601" s="619"/>
      <c r="K601" s="619"/>
      <c r="L601" s="619"/>
      <c r="M601" s="619"/>
      <c r="N601" s="52"/>
      <c r="O601" s="52"/>
      <c r="P601" s="52"/>
      <c r="Q601" s="52"/>
      <c r="R601" s="52"/>
      <c r="S601" s="52"/>
      <c r="T601" s="52"/>
      <c r="U601" s="52"/>
      <c r="V601" s="52"/>
      <c r="W601" s="52"/>
      <c r="X601" s="52"/>
      <c r="Y601" s="52"/>
    </row>
    <row r="602" spans="2:25" s="51" customFormat="1">
      <c r="B602" s="619"/>
      <c r="C602" s="619"/>
      <c r="D602" s="619"/>
      <c r="E602" s="619"/>
      <c r="F602" s="619"/>
      <c r="G602" s="619"/>
      <c r="H602" s="619"/>
      <c r="I602" s="619"/>
      <c r="J602" s="619"/>
      <c r="K602" s="619"/>
      <c r="L602" s="619"/>
      <c r="M602" s="619"/>
      <c r="N602" s="52"/>
      <c r="O602" s="52"/>
      <c r="P602" s="52"/>
      <c r="Q602" s="52"/>
      <c r="R602" s="52"/>
      <c r="S602" s="52"/>
      <c r="T602" s="52"/>
      <c r="U602" s="52"/>
      <c r="V602" s="52"/>
      <c r="W602" s="52"/>
      <c r="X602" s="52"/>
      <c r="Y602" s="52"/>
    </row>
    <row r="603" spans="2:25" s="51" customFormat="1">
      <c r="B603" s="619"/>
      <c r="C603" s="619"/>
      <c r="D603" s="619"/>
      <c r="E603" s="619"/>
      <c r="F603" s="619"/>
      <c r="G603" s="619"/>
      <c r="H603" s="619"/>
      <c r="I603" s="619"/>
      <c r="J603" s="619"/>
      <c r="K603" s="619"/>
      <c r="L603" s="619"/>
      <c r="M603" s="619"/>
      <c r="N603" s="52"/>
      <c r="O603" s="52"/>
      <c r="P603" s="52"/>
      <c r="Q603" s="52"/>
      <c r="R603" s="52"/>
      <c r="S603" s="52"/>
      <c r="T603" s="52"/>
      <c r="U603" s="52"/>
      <c r="V603" s="52"/>
      <c r="W603" s="52"/>
      <c r="X603" s="52"/>
      <c r="Y603" s="52"/>
    </row>
    <row r="604" spans="2:25" s="51" customFormat="1">
      <c r="B604" s="619"/>
      <c r="C604" s="619"/>
      <c r="D604" s="619"/>
      <c r="E604" s="619"/>
      <c r="F604" s="619"/>
      <c r="G604" s="619"/>
      <c r="H604" s="619"/>
      <c r="I604" s="619"/>
      <c r="J604" s="619"/>
      <c r="K604" s="619"/>
      <c r="L604" s="619"/>
      <c r="M604" s="619"/>
      <c r="N604" s="52"/>
      <c r="O604" s="52"/>
      <c r="P604" s="52"/>
      <c r="Q604" s="52"/>
      <c r="R604" s="52"/>
      <c r="S604" s="52"/>
      <c r="T604" s="52"/>
      <c r="U604" s="52"/>
      <c r="V604" s="52"/>
      <c r="W604" s="52"/>
      <c r="X604" s="52"/>
      <c r="Y604" s="52"/>
    </row>
    <row r="605" spans="2:25" s="51" customFormat="1">
      <c r="B605" s="619"/>
      <c r="C605" s="619"/>
      <c r="D605" s="619"/>
      <c r="E605" s="619"/>
      <c r="F605" s="619"/>
      <c r="G605" s="619"/>
      <c r="H605" s="619"/>
      <c r="I605" s="619"/>
      <c r="J605" s="619"/>
      <c r="K605" s="619"/>
      <c r="L605" s="619"/>
      <c r="M605" s="619"/>
      <c r="N605" s="52"/>
      <c r="O605" s="52"/>
      <c r="P605" s="52"/>
      <c r="Q605" s="52"/>
      <c r="R605" s="52"/>
      <c r="S605" s="52"/>
      <c r="T605" s="52"/>
      <c r="U605" s="52"/>
      <c r="V605" s="52"/>
      <c r="W605" s="52"/>
      <c r="X605" s="52"/>
      <c r="Y605" s="52"/>
    </row>
    <row r="606" spans="2:25" s="51" customFormat="1">
      <c r="B606" s="619"/>
      <c r="C606" s="619"/>
      <c r="D606" s="619"/>
      <c r="E606" s="619"/>
      <c r="F606" s="619"/>
      <c r="G606" s="619"/>
      <c r="H606" s="619"/>
      <c r="I606" s="619"/>
      <c r="J606" s="619"/>
      <c r="K606" s="619"/>
      <c r="L606" s="619"/>
      <c r="M606" s="619"/>
      <c r="N606" s="52"/>
      <c r="O606" s="52"/>
      <c r="P606" s="52"/>
      <c r="Q606" s="52"/>
      <c r="R606" s="52"/>
      <c r="S606" s="52"/>
      <c r="T606" s="52"/>
      <c r="U606" s="52"/>
      <c r="V606" s="52"/>
      <c r="W606" s="52"/>
      <c r="X606" s="52"/>
      <c r="Y606" s="52"/>
    </row>
    <row r="607" spans="2:25" s="51" customFormat="1">
      <c r="B607" s="619"/>
      <c r="C607" s="619"/>
      <c r="D607" s="619"/>
      <c r="E607" s="619"/>
      <c r="F607" s="619"/>
      <c r="G607" s="619"/>
      <c r="H607" s="619"/>
      <c r="I607" s="619"/>
      <c r="J607" s="619"/>
      <c r="K607" s="619"/>
      <c r="L607" s="619"/>
      <c r="M607" s="619"/>
      <c r="N607" s="52"/>
      <c r="O607" s="52"/>
      <c r="P607" s="52"/>
      <c r="Q607" s="52"/>
      <c r="R607" s="52"/>
      <c r="S607" s="52"/>
      <c r="T607" s="52"/>
      <c r="U607" s="52"/>
      <c r="V607" s="52"/>
      <c r="W607" s="52"/>
      <c r="X607" s="52"/>
      <c r="Y607" s="52"/>
    </row>
    <row r="608" spans="2:25" s="51" customFormat="1">
      <c r="B608" s="619"/>
      <c r="C608" s="619"/>
      <c r="D608" s="619"/>
      <c r="E608" s="619"/>
      <c r="F608" s="619"/>
      <c r="G608" s="619"/>
      <c r="H608" s="619"/>
      <c r="I608" s="619"/>
      <c r="J608" s="619"/>
      <c r="K608" s="619"/>
      <c r="L608" s="619"/>
      <c r="M608" s="619"/>
      <c r="N608" s="52"/>
      <c r="O608" s="52"/>
      <c r="P608" s="52"/>
      <c r="Q608" s="52"/>
      <c r="R608" s="52"/>
      <c r="S608" s="52"/>
      <c r="T608" s="52"/>
      <c r="U608" s="52"/>
      <c r="V608" s="52"/>
      <c r="W608" s="52"/>
      <c r="X608" s="52"/>
      <c r="Y608" s="52"/>
    </row>
    <row r="609" spans="2:25" s="51" customFormat="1">
      <c r="B609" s="619"/>
      <c r="C609" s="619"/>
      <c r="D609" s="619"/>
      <c r="E609" s="619"/>
      <c r="F609" s="619"/>
      <c r="G609" s="619"/>
      <c r="H609" s="619"/>
      <c r="I609" s="619"/>
      <c r="J609" s="619"/>
      <c r="K609" s="619"/>
      <c r="L609" s="619"/>
      <c r="M609" s="619"/>
      <c r="N609" s="52"/>
      <c r="O609" s="52"/>
      <c r="P609" s="52"/>
      <c r="Q609" s="52"/>
      <c r="R609" s="52"/>
      <c r="S609" s="52"/>
      <c r="T609" s="52"/>
      <c r="U609" s="52"/>
      <c r="V609" s="52"/>
      <c r="W609" s="52"/>
      <c r="X609" s="52"/>
      <c r="Y609" s="52"/>
    </row>
    <row r="610" spans="2:25" s="51" customFormat="1">
      <c r="B610" s="619"/>
      <c r="C610" s="619"/>
      <c r="D610" s="619"/>
      <c r="E610" s="619"/>
      <c r="F610" s="619"/>
      <c r="G610" s="619"/>
      <c r="H610" s="619"/>
      <c r="I610" s="619"/>
      <c r="J610" s="619"/>
      <c r="K610" s="619"/>
      <c r="L610" s="619"/>
      <c r="M610" s="619"/>
      <c r="N610" s="52"/>
      <c r="O610" s="52"/>
      <c r="P610" s="52"/>
      <c r="Q610" s="52"/>
      <c r="R610" s="52"/>
      <c r="S610" s="52"/>
      <c r="T610" s="52"/>
      <c r="U610" s="52"/>
      <c r="V610" s="52"/>
      <c r="W610" s="52"/>
      <c r="X610" s="52"/>
      <c r="Y610" s="52"/>
    </row>
    <row r="611" spans="2:25" s="51" customFormat="1">
      <c r="B611" s="619"/>
      <c r="C611" s="619"/>
      <c r="D611" s="619"/>
      <c r="E611" s="619"/>
      <c r="F611" s="619"/>
      <c r="G611" s="619"/>
      <c r="H611" s="619"/>
      <c r="I611" s="619"/>
      <c r="J611" s="619"/>
      <c r="K611" s="619"/>
      <c r="L611" s="619"/>
      <c r="M611" s="619"/>
      <c r="N611" s="52"/>
      <c r="O611" s="52"/>
      <c r="P611" s="52"/>
      <c r="Q611" s="52"/>
      <c r="R611" s="52"/>
      <c r="S611" s="52"/>
      <c r="T611" s="52"/>
      <c r="U611" s="52"/>
      <c r="V611" s="52"/>
      <c r="W611" s="52"/>
      <c r="X611" s="52"/>
      <c r="Y611" s="52"/>
    </row>
    <row r="612" spans="2:25" s="51" customFormat="1">
      <c r="B612" s="619"/>
      <c r="C612" s="619"/>
      <c r="D612" s="619"/>
      <c r="E612" s="619"/>
      <c r="F612" s="619"/>
      <c r="G612" s="619"/>
      <c r="H612" s="619"/>
      <c r="I612" s="619"/>
      <c r="J612" s="619"/>
      <c r="K612" s="619"/>
      <c r="L612" s="619"/>
      <c r="M612" s="619"/>
      <c r="N612" s="52"/>
      <c r="O612" s="52"/>
      <c r="P612" s="52"/>
      <c r="Q612" s="52"/>
      <c r="R612" s="52"/>
      <c r="S612" s="52"/>
      <c r="T612" s="52"/>
      <c r="U612" s="52"/>
      <c r="V612" s="52"/>
      <c r="W612" s="52"/>
      <c r="X612" s="52"/>
      <c r="Y612" s="52"/>
    </row>
    <row r="613" spans="2:25" s="51" customFormat="1">
      <c r="B613" s="619"/>
      <c r="C613" s="619"/>
      <c r="D613" s="619"/>
      <c r="E613" s="619"/>
      <c r="F613" s="619"/>
      <c r="G613" s="619"/>
      <c r="H613" s="619"/>
      <c r="I613" s="619"/>
      <c r="J613" s="619"/>
      <c r="K613" s="619"/>
      <c r="L613" s="619"/>
      <c r="M613" s="619"/>
      <c r="N613" s="52"/>
      <c r="O613" s="52"/>
      <c r="P613" s="52"/>
      <c r="Q613" s="52"/>
      <c r="R613" s="52"/>
      <c r="S613" s="52"/>
      <c r="T613" s="52"/>
      <c r="U613" s="52"/>
      <c r="V613" s="52"/>
      <c r="W613" s="52"/>
      <c r="X613" s="52"/>
      <c r="Y613" s="52"/>
    </row>
    <row r="614" spans="2:25" s="51" customFormat="1">
      <c r="B614" s="619"/>
      <c r="C614" s="619"/>
      <c r="D614" s="619"/>
      <c r="E614" s="619"/>
      <c r="F614" s="619"/>
      <c r="G614" s="619"/>
      <c r="H614" s="619"/>
      <c r="I614" s="619"/>
      <c r="J614" s="619"/>
      <c r="K614" s="619"/>
      <c r="L614" s="619"/>
      <c r="M614" s="619"/>
      <c r="N614" s="52"/>
      <c r="O614" s="52"/>
      <c r="P614" s="52"/>
      <c r="Q614" s="52"/>
      <c r="R614" s="52"/>
      <c r="S614" s="52"/>
      <c r="T614" s="52"/>
      <c r="U614" s="52"/>
      <c r="V614" s="52"/>
      <c r="W614" s="52"/>
      <c r="X614" s="52"/>
      <c r="Y614" s="52"/>
    </row>
    <row r="615" spans="2:25" s="51" customFormat="1">
      <c r="B615" s="619"/>
      <c r="C615" s="619"/>
      <c r="D615" s="619"/>
      <c r="E615" s="619"/>
      <c r="F615" s="619"/>
      <c r="G615" s="619"/>
      <c r="H615" s="619"/>
      <c r="I615" s="619"/>
      <c r="J615" s="619"/>
      <c r="K615" s="619"/>
      <c r="L615" s="619"/>
      <c r="M615" s="619"/>
      <c r="N615" s="52"/>
      <c r="O615" s="52"/>
      <c r="P615" s="52"/>
      <c r="Q615" s="52"/>
      <c r="R615" s="52"/>
      <c r="S615" s="52"/>
      <c r="T615" s="52"/>
      <c r="U615" s="52"/>
      <c r="V615" s="52"/>
      <c r="W615" s="52"/>
      <c r="X615" s="52"/>
      <c r="Y615" s="52"/>
    </row>
    <row r="616" spans="2:25" s="51" customFormat="1">
      <c r="B616" s="619"/>
      <c r="C616" s="619"/>
      <c r="D616" s="619"/>
      <c r="E616" s="619"/>
      <c r="F616" s="619"/>
      <c r="G616" s="619"/>
      <c r="H616" s="619"/>
      <c r="I616" s="619"/>
      <c r="J616" s="619"/>
      <c r="K616" s="619"/>
      <c r="L616" s="619"/>
      <c r="M616" s="619"/>
      <c r="N616" s="52"/>
      <c r="O616" s="52"/>
      <c r="P616" s="52"/>
      <c r="Q616" s="52"/>
      <c r="R616" s="52"/>
      <c r="S616" s="52"/>
      <c r="T616" s="52"/>
      <c r="U616" s="52"/>
      <c r="V616" s="52"/>
      <c r="W616" s="52"/>
      <c r="X616" s="52"/>
      <c r="Y616" s="52"/>
    </row>
    <row r="617" spans="2:25" s="51" customFormat="1">
      <c r="B617" s="619"/>
      <c r="C617" s="619"/>
      <c r="D617" s="619"/>
      <c r="E617" s="619"/>
      <c r="F617" s="619"/>
      <c r="G617" s="619"/>
      <c r="H617" s="619"/>
      <c r="I617" s="619"/>
      <c r="J617" s="619"/>
      <c r="K617" s="619"/>
      <c r="L617" s="619"/>
      <c r="M617" s="619"/>
      <c r="N617" s="52"/>
      <c r="O617" s="52"/>
      <c r="P617" s="52"/>
      <c r="Q617" s="52"/>
      <c r="R617" s="52"/>
      <c r="S617" s="52"/>
      <c r="T617" s="52"/>
      <c r="U617" s="52"/>
      <c r="V617" s="52"/>
      <c r="W617" s="52"/>
      <c r="X617" s="52"/>
      <c r="Y617" s="52"/>
    </row>
    <row r="618" spans="2:25" s="51" customFormat="1">
      <c r="B618" s="619"/>
      <c r="C618" s="619"/>
      <c r="D618" s="619"/>
      <c r="E618" s="619"/>
      <c r="F618" s="619"/>
      <c r="G618" s="619"/>
      <c r="H618" s="619"/>
      <c r="I618" s="619"/>
      <c r="J618" s="619"/>
      <c r="K618" s="619"/>
      <c r="L618" s="619"/>
      <c r="M618" s="619"/>
      <c r="N618" s="52"/>
      <c r="O618" s="52"/>
      <c r="P618" s="52"/>
      <c r="Q618" s="52"/>
      <c r="R618" s="52"/>
      <c r="S618" s="52"/>
      <c r="T618" s="52"/>
      <c r="U618" s="52"/>
      <c r="V618" s="52"/>
      <c r="W618" s="52"/>
      <c r="X618" s="52"/>
      <c r="Y618" s="52"/>
    </row>
    <row r="619" spans="2:25" s="51" customFormat="1">
      <c r="B619" s="619"/>
      <c r="C619" s="619"/>
      <c r="D619" s="619"/>
      <c r="E619" s="619"/>
      <c r="F619" s="619"/>
      <c r="G619" s="619"/>
      <c r="H619" s="619"/>
      <c r="I619" s="619"/>
      <c r="J619" s="619"/>
      <c r="K619" s="619"/>
      <c r="L619" s="619"/>
      <c r="M619" s="619"/>
      <c r="N619" s="52"/>
      <c r="O619" s="52"/>
      <c r="P619" s="52"/>
      <c r="Q619" s="52"/>
      <c r="R619" s="52"/>
      <c r="S619" s="52"/>
      <c r="T619" s="52"/>
      <c r="U619" s="52"/>
      <c r="V619" s="52"/>
      <c r="W619" s="52"/>
      <c r="X619" s="52"/>
      <c r="Y619" s="52"/>
    </row>
    <row r="620" spans="2:25" s="51" customFormat="1">
      <c r="B620" s="619"/>
      <c r="C620" s="619"/>
      <c r="D620" s="619"/>
      <c r="E620" s="619"/>
      <c r="F620" s="619"/>
      <c r="G620" s="619"/>
      <c r="H620" s="619"/>
      <c r="I620" s="619"/>
      <c r="J620" s="619"/>
      <c r="K620" s="619"/>
      <c r="L620" s="619"/>
      <c r="M620" s="619"/>
      <c r="N620" s="52"/>
      <c r="O620" s="52"/>
      <c r="P620" s="52"/>
      <c r="Q620" s="52"/>
      <c r="R620" s="52"/>
      <c r="S620" s="52"/>
      <c r="T620" s="52"/>
      <c r="U620" s="52"/>
      <c r="V620" s="52"/>
      <c r="W620" s="52"/>
      <c r="X620" s="52"/>
      <c r="Y620" s="52"/>
    </row>
    <row r="621" spans="2:25" s="51" customFormat="1">
      <c r="B621" s="619"/>
      <c r="C621" s="619"/>
      <c r="D621" s="619"/>
      <c r="E621" s="619"/>
      <c r="F621" s="619"/>
      <c r="G621" s="619"/>
      <c r="H621" s="619"/>
      <c r="I621" s="619"/>
      <c r="J621" s="619"/>
      <c r="K621" s="619"/>
      <c r="L621" s="619"/>
      <c r="M621" s="619"/>
      <c r="N621" s="52"/>
      <c r="O621" s="52"/>
      <c r="P621" s="52"/>
      <c r="Q621" s="52"/>
      <c r="R621" s="52"/>
      <c r="S621" s="52"/>
      <c r="T621" s="52"/>
      <c r="U621" s="52"/>
      <c r="V621" s="52"/>
      <c r="W621" s="52"/>
      <c r="X621" s="52"/>
      <c r="Y621" s="52"/>
    </row>
    <row r="622" spans="2:25" s="51" customFormat="1">
      <c r="B622" s="619"/>
      <c r="C622" s="619"/>
      <c r="D622" s="619"/>
      <c r="E622" s="619"/>
      <c r="F622" s="619"/>
      <c r="G622" s="619"/>
      <c r="H622" s="619"/>
      <c r="I622" s="619"/>
      <c r="J622" s="619"/>
      <c r="K622" s="619"/>
      <c r="L622" s="619"/>
      <c r="M622" s="619"/>
      <c r="N622" s="52"/>
      <c r="O622" s="52"/>
      <c r="P622" s="52"/>
      <c r="Q622" s="52"/>
      <c r="R622" s="52"/>
      <c r="S622" s="52"/>
      <c r="T622" s="52"/>
      <c r="U622" s="52"/>
      <c r="V622" s="52"/>
      <c r="W622" s="52"/>
      <c r="X622" s="52"/>
      <c r="Y622" s="52"/>
    </row>
    <row r="623" spans="2:25" s="51" customFormat="1">
      <c r="B623" s="619"/>
      <c r="C623" s="619"/>
      <c r="D623" s="619"/>
      <c r="E623" s="619"/>
      <c r="F623" s="619"/>
      <c r="G623" s="619"/>
      <c r="H623" s="619"/>
      <c r="I623" s="619"/>
      <c r="J623" s="619"/>
      <c r="K623" s="619"/>
      <c r="L623" s="619"/>
      <c r="M623" s="619"/>
      <c r="N623" s="52"/>
      <c r="O623" s="52"/>
      <c r="P623" s="52"/>
      <c r="Q623" s="52"/>
      <c r="R623" s="52"/>
      <c r="S623" s="52"/>
      <c r="T623" s="52"/>
      <c r="U623" s="52"/>
      <c r="V623" s="52"/>
      <c r="W623" s="52"/>
      <c r="X623" s="52"/>
      <c r="Y623" s="52"/>
    </row>
    <row r="624" spans="2:25" s="51" customFormat="1">
      <c r="B624" s="619"/>
      <c r="C624" s="619"/>
      <c r="D624" s="619"/>
      <c r="E624" s="619"/>
      <c r="F624" s="619"/>
      <c r="G624" s="619"/>
      <c r="H624" s="619"/>
      <c r="I624" s="619"/>
      <c r="J624" s="619"/>
      <c r="K624" s="619"/>
      <c r="L624" s="619"/>
      <c r="M624" s="619"/>
      <c r="N624" s="52"/>
      <c r="O624" s="52"/>
      <c r="P624" s="52"/>
      <c r="Q624" s="52"/>
      <c r="R624" s="52"/>
      <c r="S624" s="52"/>
      <c r="T624" s="52"/>
      <c r="U624" s="52"/>
      <c r="V624" s="52"/>
      <c r="W624" s="52"/>
      <c r="X624" s="52"/>
      <c r="Y624" s="52"/>
    </row>
    <row r="625" spans="2:25" s="51" customFormat="1">
      <c r="B625" s="619"/>
      <c r="C625" s="619"/>
      <c r="D625" s="619"/>
      <c r="E625" s="619"/>
      <c r="F625" s="619"/>
      <c r="G625" s="619"/>
      <c r="H625" s="619"/>
      <c r="I625" s="619"/>
      <c r="J625" s="619"/>
      <c r="K625" s="619"/>
      <c r="L625" s="619"/>
      <c r="M625" s="619"/>
      <c r="N625" s="52"/>
      <c r="O625" s="52"/>
      <c r="P625" s="52"/>
      <c r="Q625" s="52"/>
      <c r="R625" s="52"/>
      <c r="S625" s="52"/>
      <c r="T625" s="52"/>
      <c r="U625" s="52"/>
      <c r="V625" s="52"/>
      <c r="W625" s="52"/>
      <c r="X625" s="52"/>
      <c r="Y625" s="52"/>
    </row>
    <row r="626" spans="2:25" s="51" customFormat="1">
      <c r="B626" s="619"/>
      <c r="C626" s="619"/>
      <c r="D626" s="619"/>
      <c r="E626" s="619"/>
      <c r="F626" s="619"/>
      <c r="G626" s="619"/>
      <c r="H626" s="619"/>
      <c r="I626" s="619"/>
      <c r="J626" s="619"/>
      <c r="K626" s="619"/>
      <c r="L626" s="619"/>
      <c r="M626" s="619"/>
      <c r="N626" s="52"/>
      <c r="O626" s="52"/>
      <c r="P626" s="52"/>
      <c r="Q626" s="52"/>
      <c r="R626" s="52"/>
      <c r="S626" s="52"/>
      <c r="T626" s="52"/>
      <c r="U626" s="52"/>
      <c r="V626" s="52"/>
      <c r="W626" s="52"/>
      <c r="X626" s="52"/>
      <c r="Y626" s="52"/>
    </row>
    <row r="627" spans="2:25" s="51" customFormat="1">
      <c r="B627" s="619"/>
      <c r="C627" s="619"/>
      <c r="D627" s="619"/>
      <c r="E627" s="619"/>
      <c r="F627" s="619"/>
      <c r="G627" s="619"/>
      <c r="H627" s="619"/>
      <c r="I627" s="619"/>
      <c r="J627" s="619"/>
      <c r="K627" s="619"/>
      <c r="L627" s="619"/>
      <c r="M627" s="619"/>
      <c r="N627" s="52"/>
      <c r="O627" s="52"/>
      <c r="P627" s="52"/>
      <c r="Q627" s="52"/>
      <c r="R627" s="52"/>
      <c r="S627" s="52"/>
      <c r="T627" s="52"/>
      <c r="U627" s="52"/>
      <c r="V627" s="52"/>
      <c r="W627" s="52"/>
      <c r="X627" s="52"/>
      <c r="Y627" s="52"/>
    </row>
    <row r="628" spans="2:25" s="51" customFormat="1">
      <c r="B628" s="619"/>
      <c r="C628" s="619"/>
      <c r="D628" s="619"/>
      <c r="E628" s="619"/>
      <c r="F628" s="619"/>
      <c r="G628" s="619"/>
      <c r="H628" s="619"/>
      <c r="I628" s="619"/>
      <c r="J628" s="619"/>
      <c r="K628" s="619"/>
      <c r="L628" s="619"/>
      <c r="M628" s="619"/>
      <c r="N628" s="52"/>
      <c r="O628" s="52"/>
      <c r="P628" s="52"/>
      <c r="Q628" s="52"/>
      <c r="R628" s="52"/>
      <c r="S628" s="52"/>
      <c r="T628" s="52"/>
      <c r="U628" s="52"/>
      <c r="V628" s="52"/>
      <c r="W628" s="52"/>
      <c r="X628" s="52"/>
      <c r="Y628" s="52"/>
    </row>
    <row r="629" spans="2:25" s="51" customFormat="1">
      <c r="B629" s="619"/>
      <c r="C629" s="619"/>
      <c r="D629" s="619"/>
      <c r="E629" s="619"/>
      <c r="F629" s="619"/>
      <c r="G629" s="619"/>
      <c r="H629" s="619"/>
      <c r="I629" s="619"/>
      <c r="J629" s="619"/>
      <c r="K629" s="619"/>
      <c r="L629" s="619"/>
      <c r="M629" s="619"/>
      <c r="N629" s="52"/>
      <c r="O629" s="52"/>
      <c r="P629" s="52"/>
      <c r="Q629" s="52"/>
      <c r="R629" s="52"/>
      <c r="S629" s="52"/>
      <c r="T629" s="52"/>
      <c r="U629" s="52"/>
      <c r="V629" s="52"/>
      <c r="W629" s="52"/>
      <c r="X629" s="52"/>
      <c r="Y629" s="52"/>
    </row>
    <row r="630" spans="2:25" s="51" customFormat="1">
      <c r="B630" s="619"/>
      <c r="C630" s="619"/>
      <c r="D630" s="619"/>
      <c r="E630" s="619"/>
      <c r="F630" s="619"/>
      <c r="G630" s="619"/>
      <c r="H630" s="619"/>
      <c r="I630" s="619"/>
      <c r="J630" s="619"/>
      <c r="K630" s="619"/>
      <c r="L630" s="619"/>
      <c r="M630" s="619"/>
      <c r="N630" s="52"/>
      <c r="O630" s="52"/>
      <c r="P630" s="52"/>
      <c r="Q630" s="52"/>
      <c r="R630" s="52"/>
      <c r="S630" s="52"/>
      <c r="T630" s="52"/>
      <c r="U630" s="52"/>
      <c r="V630" s="52"/>
      <c r="W630" s="52"/>
      <c r="X630" s="52"/>
      <c r="Y630" s="52"/>
    </row>
    <row r="631" spans="2:25" s="51" customFormat="1">
      <c r="B631" s="619"/>
      <c r="C631" s="619"/>
      <c r="D631" s="619"/>
      <c r="E631" s="619"/>
      <c r="F631" s="619"/>
      <c r="G631" s="619"/>
      <c r="H631" s="619"/>
      <c r="I631" s="619"/>
      <c r="J631" s="619"/>
      <c r="K631" s="619"/>
      <c r="L631" s="619"/>
      <c r="M631" s="619"/>
      <c r="N631" s="52"/>
      <c r="O631" s="52"/>
      <c r="P631" s="52"/>
      <c r="Q631" s="52"/>
      <c r="R631" s="52"/>
      <c r="S631" s="52"/>
      <c r="T631" s="52"/>
      <c r="U631" s="52"/>
      <c r="V631" s="52"/>
      <c r="W631" s="52"/>
      <c r="X631" s="52"/>
      <c r="Y631" s="52"/>
    </row>
    <row r="632" spans="2:25" s="51" customFormat="1">
      <c r="B632" s="619"/>
      <c r="C632" s="619"/>
      <c r="D632" s="619"/>
      <c r="E632" s="619"/>
      <c r="F632" s="619"/>
      <c r="G632" s="619"/>
      <c r="H632" s="619"/>
      <c r="I632" s="619"/>
      <c r="J632" s="619"/>
      <c r="K632" s="619"/>
      <c r="L632" s="619"/>
      <c r="M632" s="619"/>
      <c r="N632" s="52"/>
      <c r="O632" s="52"/>
      <c r="P632" s="52"/>
      <c r="Q632" s="52"/>
      <c r="R632" s="52"/>
      <c r="S632" s="52"/>
      <c r="T632" s="52"/>
      <c r="U632" s="52"/>
      <c r="V632" s="52"/>
      <c r="W632" s="52"/>
      <c r="X632" s="52"/>
      <c r="Y632" s="52"/>
    </row>
    <row r="633" spans="2:25" s="51" customFormat="1">
      <c r="B633" s="619"/>
      <c r="C633" s="619"/>
      <c r="D633" s="619"/>
      <c r="E633" s="619"/>
      <c r="F633" s="619"/>
      <c r="G633" s="619"/>
      <c r="H633" s="619"/>
      <c r="I633" s="619"/>
      <c r="J633" s="619"/>
      <c r="K633" s="619"/>
      <c r="L633" s="619"/>
      <c r="M633" s="619"/>
      <c r="N633" s="52"/>
      <c r="O633" s="52"/>
      <c r="P633" s="52"/>
      <c r="Q633" s="52"/>
      <c r="R633" s="52"/>
      <c r="S633" s="52"/>
      <c r="T633" s="52"/>
      <c r="U633" s="52"/>
      <c r="V633" s="52"/>
      <c r="W633" s="52"/>
      <c r="X633" s="52"/>
      <c r="Y633" s="52"/>
    </row>
    <row r="634" spans="2:25" s="51" customFormat="1">
      <c r="B634" s="619"/>
      <c r="C634" s="619"/>
      <c r="D634" s="619"/>
      <c r="E634" s="619"/>
      <c r="F634" s="619"/>
      <c r="G634" s="619"/>
      <c r="H634" s="619"/>
      <c r="I634" s="619"/>
      <c r="J634" s="619"/>
      <c r="K634" s="619"/>
      <c r="L634" s="619"/>
      <c r="M634" s="619"/>
      <c r="N634" s="52"/>
      <c r="O634" s="52"/>
      <c r="P634" s="52"/>
      <c r="Q634" s="52"/>
      <c r="R634" s="52"/>
      <c r="S634" s="52"/>
      <c r="T634" s="52"/>
      <c r="U634" s="52"/>
      <c r="V634" s="52"/>
      <c r="W634" s="52"/>
      <c r="X634" s="52"/>
      <c r="Y634" s="52"/>
    </row>
    <row r="635" spans="2:25" s="51" customFormat="1">
      <c r="B635" s="619"/>
      <c r="C635" s="619"/>
      <c r="D635" s="619"/>
      <c r="E635" s="619"/>
      <c r="F635" s="619"/>
      <c r="G635" s="619"/>
      <c r="H635" s="619"/>
      <c r="I635" s="619"/>
      <c r="J635" s="619"/>
      <c r="K635" s="619"/>
      <c r="L635" s="619"/>
      <c r="M635" s="619"/>
      <c r="N635" s="52"/>
      <c r="O635" s="52"/>
      <c r="P635" s="52"/>
      <c r="Q635" s="52"/>
      <c r="R635" s="52"/>
      <c r="S635" s="52"/>
      <c r="T635" s="52"/>
      <c r="U635" s="52"/>
      <c r="V635" s="52"/>
      <c r="W635" s="52"/>
      <c r="X635" s="52"/>
      <c r="Y635" s="52"/>
    </row>
    <row r="636" spans="2:25" s="51" customFormat="1">
      <c r="B636" s="619"/>
      <c r="C636" s="619"/>
      <c r="D636" s="619"/>
      <c r="E636" s="619"/>
      <c r="F636" s="619"/>
      <c r="G636" s="619"/>
      <c r="H636" s="619"/>
      <c r="I636" s="619"/>
      <c r="J636" s="619"/>
      <c r="K636" s="619"/>
      <c r="L636" s="619"/>
      <c r="M636" s="619"/>
      <c r="N636" s="52"/>
      <c r="O636" s="52"/>
      <c r="P636" s="52"/>
      <c r="Q636" s="52"/>
      <c r="R636" s="52"/>
      <c r="S636" s="52"/>
      <c r="T636" s="52"/>
      <c r="U636" s="52"/>
      <c r="V636" s="52"/>
      <c r="W636" s="52"/>
      <c r="X636" s="52"/>
      <c r="Y636" s="52"/>
    </row>
    <row r="637" spans="2:25" s="51" customFormat="1">
      <c r="B637" s="619"/>
      <c r="C637" s="619"/>
      <c r="D637" s="619"/>
      <c r="E637" s="619"/>
      <c r="F637" s="619"/>
      <c r="G637" s="619"/>
      <c r="H637" s="619"/>
      <c r="I637" s="619"/>
      <c r="J637" s="619"/>
      <c r="K637" s="619"/>
      <c r="L637" s="619"/>
      <c r="M637" s="619"/>
      <c r="N637" s="52"/>
      <c r="O637" s="52"/>
      <c r="P637" s="52"/>
      <c r="Q637" s="52"/>
      <c r="R637" s="52"/>
      <c r="S637" s="52"/>
      <c r="T637" s="52"/>
      <c r="U637" s="52"/>
      <c r="V637" s="52"/>
      <c r="W637" s="52"/>
      <c r="X637" s="52"/>
      <c r="Y637" s="52"/>
    </row>
    <row r="638" spans="2:25" s="51" customFormat="1">
      <c r="B638" s="619"/>
      <c r="C638" s="619"/>
      <c r="D638" s="619"/>
      <c r="E638" s="619"/>
      <c r="F638" s="619"/>
      <c r="G638" s="619"/>
      <c r="H638" s="619"/>
      <c r="I638" s="619"/>
      <c r="J638" s="619"/>
      <c r="K638" s="619"/>
      <c r="L638" s="619"/>
      <c r="M638" s="619"/>
      <c r="N638" s="52"/>
      <c r="O638" s="52"/>
      <c r="P638" s="52"/>
      <c r="Q638" s="52"/>
      <c r="R638" s="52"/>
      <c r="S638" s="52"/>
      <c r="T638" s="52"/>
      <c r="U638" s="52"/>
      <c r="V638" s="52"/>
      <c r="W638" s="52"/>
      <c r="X638" s="52"/>
      <c r="Y638" s="52"/>
    </row>
    <row r="639" spans="2:25" s="51" customFormat="1">
      <c r="B639" s="619"/>
      <c r="C639" s="619"/>
      <c r="D639" s="619"/>
      <c r="E639" s="619"/>
      <c r="F639" s="619"/>
      <c r="G639" s="619"/>
      <c r="H639" s="619"/>
      <c r="I639" s="619"/>
      <c r="J639" s="619"/>
      <c r="K639" s="619"/>
      <c r="L639" s="619"/>
      <c r="M639" s="619"/>
      <c r="N639" s="52"/>
      <c r="O639" s="52"/>
      <c r="P639" s="52"/>
      <c r="Q639" s="52"/>
      <c r="R639" s="52"/>
      <c r="S639" s="52"/>
      <c r="T639" s="52"/>
      <c r="U639" s="52"/>
      <c r="V639" s="52"/>
      <c r="W639" s="52"/>
      <c r="X639" s="52"/>
      <c r="Y639" s="52"/>
    </row>
    <row r="640" spans="2:25" s="51" customFormat="1">
      <c r="B640" s="619"/>
      <c r="C640" s="619"/>
      <c r="D640" s="619"/>
      <c r="E640" s="619"/>
      <c r="F640" s="619"/>
      <c r="G640" s="619"/>
      <c r="H640" s="619"/>
      <c r="I640" s="619"/>
      <c r="J640" s="619"/>
      <c r="K640" s="619"/>
      <c r="L640" s="619"/>
      <c r="M640" s="619"/>
      <c r="N640" s="52"/>
      <c r="O640" s="52"/>
      <c r="P640" s="52"/>
      <c r="Q640" s="52"/>
      <c r="R640" s="52"/>
      <c r="S640" s="52"/>
      <c r="T640" s="52"/>
      <c r="U640" s="52"/>
      <c r="V640" s="52"/>
      <c r="W640" s="52"/>
      <c r="X640" s="52"/>
      <c r="Y640" s="52"/>
    </row>
    <row r="641" spans="2:25" s="51" customFormat="1">
      <c r="B641" s="619"/>
      <c r="C641" s="619"/>
      <c r="D641" s="619"/>
      <c r="E641" s="619"/>
      <c r="F641" s="619"/>
      <c r="G641" s="619"/>
      <c r="H641" s="619"/>
      <c r="I641" s="619"/>
      <c r="J641" s="619"/>
      <c r="K641" s="619"/>
      <c r="L641" s="619"/>
      <c r="M641" s="619"/>
      <c r="N641" s="52"/>
      <c r="O641" s="52"/>
      <c r="P641" s="52"/>
      <c r="Q641" s="52"/>
      <c r="R641" s="52"/>
      <c r="S641" s="52"/>
      <c r="T641" s="52"/>
      <c r="U641" s="52"/>
      <c r="V641" s="52"/>
      <c r="W641" s="52"/>
      <c r="X641" s="52"/>
      <c r="Y641" s="52"/>
    </row>
    <row r="642" spans="2:25" s="51" customFormat="1">
      <c r="B642" s="619"/>
      <c r="C642" s="619"/>
      <c r="D642" s="619"/>
      <c r="E642" s="619"/>
      <c r="F642" s="619"/>
      <c r="G642" s="619"/>
      <c r="H642" s="619"/>
      <c r="I642" s="619"/>
      <c r="J642" s="619"/>
      <c r="K642" s="619"/>
      <c r="L642" s="619"/>
      <c r="M642" s="619"/>
      <c r="N642" s="52"/>
      <c r="O642" s="52"/>
      <c r="P642" s="52"/>
      <c r="Q642" s="52"/>
      <c r="R642" s="52"/>
      <c r="S642" s="52"/>
      <c r="T642" s="52"/>
      <c r="U642" s="52"/>
      <c r="V642" s="52"/>
      <c r="W642" s="52"/>
      <c r="X642" s="52"/>
      <c r="Y642" s="52"/>
    </row>
    <row r="643" spans="2:25" s="51" customFormat="1">
      <c r="B643" s="619"/>
      <c r="C643" s="619"/>
      <c r="D643" s="619"/>
      <c r="E643" s="619"/>
      <c r="F643" s="619"/>
      <c r="G643" s="619"/>
      <c r="H643" s="619"/>
      <c r="I643" s="619"/>
      <c r="J643" s="619"/>
      <c r="K643" s="619"/>
      <c r="L643" s="619"/>
      <c r="M643" s="619"/>
      <c r="N643" s="52"/>
      <c r="O643" s="52"/>
      <c r="P643" s="52"/>
      <c r="Q643" s="52"/>
      <c r="R643" s="52"/>
      <c r="S643" s="52"/>
      <c r="T643" s="52"/>
      <c r="U643" s="52"/>
      <c r="V643" s="52"/>
      <c r="W643" s="52"/>
      <c r="X643" s="52"/>
      <c r="Y643" s="52"/>
    </row>
    <row r="644" spans="2:25" s="51" customFormat="1">
      <c r="B644" s="619"/>
      <c r="C644" s="619"/>
      <c r="D644" s="619"/>
      <c r="E644" s="619"/>
      <c r="F644" s="619"/>
      <c r="G644" s="619"/>
      <c r="H644" s="619"/>
      <c r="I644" s="619"/>
      <c r="J644" s="619"/>
      <c r="K644" s="619"/>
      <c r="L644" s="619"/>
      <c r="M644" s="619"/>
      <c r="N644" s="52"/>
      <c r="O644" s="52"/>
      <c r="P644" s="52"/>
      <c r="Q644" s="52"/>
      <c r="R644" s="52"/>
      <c r="S644" s="52"/>
      <c r="T644" s="52"/>
      <c r="U644" s="52"/>
      <c r="V644" s="52"/>
      <c r="W644" s="52"/>
      <c r="X644" s="52"/>
      <c r="Y644" s="52"/>
    </row>
    <row r="645" spans="2:25" s="51" customFormat="1">
      <c r="B645" s="619"/>
      <c r="C645" s="619"/>
      <c r="D645" s="619"/>
      <c r="E645" s="619"/>
      <c r="F645" s="619"/>
      <c r="G645" s="619"/>
      <c r="H645" s="619"/>
      <c r="I645" s="619"/>
      <c r="J645" s="619"/>
      <c r="K645" s="619"/>
      <c r="L645" s="619"/>
      <c r="M645" s="619"/>
      <c r="N645" s="52"/>
      <c r="O645" s="52"/>
      <c r="P645" s="52"/>
      <c r="Q645" s="52"/>
      <c r="R645" s="52"/>
      <c r="S645" s="52"/>
      <c r="T645" s="52"/>
      <c r="U645" s="52"/>
      <c r="V645" s="52"/>
      <c r="W645" s="52"/>
      <c r="X645" s="52"/>
      <c r="Y645" s="52"/>
    </row>
    <row r="646" spans="2:25" s="51" customFormat="1">
      <c r="B646" s="619"/>
      <c r="C646" s="619"/>
      <c r="D646" s="619"/>
      <c r="E646" s="619"/>
      <c r="F646" s="619"/>
      <c r="G646" s="619"/>
      <c r="H646" s="619"/>
      <c r="I646" s="619"/>
      <c r="J646" s="619"/>
      <c r="K646" s="619"/>
      <c r="L646" s="619"/>
      <c r="M646" s="619"/>
      <c r="N646" s="52"/>
      <c r="O646" s="52"/>
      <c r="P646" s="52"/>
      <c r="Q646" s="52"/>
      <c r="R646" s="52"/>
      <c r="S646" s="52"/>
      <c r="T646" s="52"/>
      <c r="U646" s="52"/>
      <c r="V646" s="52"/>
      <c r="W646" s="52"/>
      <c r="X646" s="52"/>
      <c r="Y646" s="52"/>
    </row>
    <row r="647" spans="2:25" s="51" customFormat="1">
      <c r="B647" s="619"/>
      <c r="C647" s="619"/>
      <c r="D647" s="619"/>
      <c r="E647" s="619"/>
      <c r="F647" s="619"/>
      <c r="G647" s="619"/>
      <c r="H647" s="619"/>
      <c r="I647" s="619"/>
      <c r="J647" s="619"/>
      <c r="K647" s="619"/>
      <c r="L647" s="619"/>
      <c r="M647" s="619"/>
      <c r="N647" s="52"/>
      <c r="O647" s="52"/>
      <c r="P647" s="52"/>
      <c r="Q647" s="52"/>
      <c r="R647" s="52"/>
      <c r="S647" s="52"/>
      <c r="T647" s="52"/>
      <c r="U647" s="52"/>
      <c r="V647" s="52"/>
      <c r="W647" s="52"/>
      <c r="X647" s="52"/>
      <c r="Y647" s="52"/>
    </row>
    <row r="648" spans="2:25" s="51" customFormat="1">
      <c r="B648" s="619"/>
      <c r="C648" s="619"/>
      <c r="D648" s="619"/>
      <c r="E648" s="619"/>
      <c r="F648" s="619"/>
      <c r="G648" s="619"/>
      <c r="H648" s="619"/>
      <c r="I648" s="619"/>
      <c r="J648" s="619"/>
      <c r="K648" s="619"/>
      <c r="L648" s="619"/>
      <c r="M648" s="619"/>
      <c r="N648" s="52"/>
      <c r="O648" s="52"/>
      <c r="P648" s="52"/>
      <c r="Q648" s="52"/>
      <c r="R648" s="52"/>
      <c r="S648" s="52"/>
      <c r="T648" s="52"/>
      <c r="U648" s="52"/>
      <c r="V648" s="52"/>
      <c r="W648" s="52"/>
      <c r="X648" s="52"/>
      <c r="Y648" s="52"/>
    </row>
    <row r="649" spans="2:25" s="51" customFormat="1">
      <c r="B649" s="619"/>
      <c r="C649" s="619"/>
      <c r="D649" s="619"/>
      <c r="E649" s="619"/>
      <c r="F649" s="619"/>
      <c r="G649" s="619"/>
      <c r="H649" s="619"/>
      <c r="I649" s="619"/>
      <c r="J649" s="619"/>
      <c r="K649" s="619"/>
      <c r="L649" s="619"/>
      <c r="M649" s="619"/>
      <c r="N649" s="52"/>
      <c r="O649" s="52"/>
      <c r="P649" s="52"/>
      <c r="Q649" s="52"/>
      <c r="R649" s="52"/>
      <c r="S649" s="52"/>
      <c r="T649" s="52"/>
      <c r="U649" s="52"/>
      <c r="V649" s="52"/>
      <c r="W649" s="52"/>
      <c r="X649" s="52"/>
      <c r="Y649" s="52"/>
    </row>
    <row r="650" spans="2:25" s="51" customFormat="1">
      <c r="B650" s="619"/>
      <c r="C650" s="619"/>
      <c r="D650" s="619"/>
      <c r="E650" s="619"/>
      <c r="F650" s="619"/>
      <c r="G650" s="619"/>
      <c r="H650" s="619"/>
      <c r="I650" s="619"/>
      <c r="J650" s="619"/>
      <c r="K650" s="619"/>
      <c r="L650" s="619"/>
      <c r="M650" s="619"/>
      <c r="N650" s="52"/>
      <c r="O650" s="52"/>
      <c r="P650" s="52"/>
      <c r="Q650" s="52"/>
      <c r="R650" s="52"/>
      <c r="S650" s="52"/>
      <c r="T650" s="52"/>
      <c r="U650" s="52"/>
      <c r="V650" s="52"/>
      <c r="W650" s="52"/>
      <c r="X650" s="52"/>
      <c r="Y650" s="52"/>
    </row>
    <row r="651" spans="2:25" s="51" customFormat="1">
      <c r="B651" s="619"/>
      <c r="C651" s="619"/>
      <c r="D651" s="619"/>
      <c r="E651" s="619"/>
      <c r="F651" s="619"/>
      <c r="G651" s="619"/>
      <c r="H651" s="619"/>
      <c r="I651" s="619"/>
      <c r="J651" s="619"/>
      <c r="K651" s="619"/>
      <c r="L651" s="619"/>
      <c r="M651" s="619"/>
      <c r="N651" s="52"/>
      <c r="O651" s="52"/>
      <c r="P651" s="52"/>
      <c r="Q651" s="52"/>
      <c r="R651" s="52"/>
      <c r="S651" s="52"/>
      <c r="T651" s="52"/>
      <c r="U651" s="52"/>
      <c r="V651" s="52"/>
      <c r="W651" s="52"/>
      <c r="X651" s="52"/>
      <c r="Y651" s="52"/>
    </row>
    <row r="652" spans="2:25" s="51" customFormat="1">
      <c r="B652" s="619"/>
      <c r="C652" s="619"/>
      <c r="D652" s="619"/>
      <c r="E652" s="619"/>
      <c r="F652" s="619"/>
      <c r="G652" s="619"/>
      <c r="H652" s="619"/>
      <c r="I652" s="619"/>
      <c r="J652" s="619"/>
      <c r="K652" s="619"/>
      <c r="L652" s="619"/>
      <c r="M652" s="619"/>
      <c r="N652" s="52"/>
      <c r="O652" s="52"/>
      <c r="P652" s="52"/>
      <c r="Q652" s="52"/>
      <c r="R652" s="52"/>
      <c r="S652" s="52"/>
      <c r="T652" s="52"/>
      <c r="U652" s="52"/>
      <c r="V652" s="52"/>
      <c r="W652" s="52"/>
      <c r="X652" s="52"/>
      <c r="Y652" s="52"/>
    </row>
    <row r="653" spans="2:25" s="51" customFormat="1">
      <c r="B653" s="619"/>
      <c r="C653" s="619"/>
      <c r="D653" s="619"/>
      <c r="E653" s="619"/>
      <c r="F653" s="619"/>
      <c r="G653" s="619"/>
      <c r="H653" s="619"/>
      <c r="I653" s="619"/>
      <c r="J653" s="619"/>
      <c r="K653" s="619"/>
      <c r="L653" s="619"/>
      <c r="M653" s="619"/>
      <c r="N653" s="52"/>
      <c r="O653" s="52"/>
      <c r="P653" s="52"/>
      <c r="Q653" s="52"/>
      <c r="R653" s="52"/>
      <c r="S653" s="52"/>
      <c r="T653" s="52"/>
      <c r="U653" s="52"/>
      <c r="V653" s="52"/>
      <c r="W653" s="52"/>
      <c r="X653" s="52"/>
      <c r="Y653" s="52"/>
    </row>
    <row r="654" spans="2:25" s="51" customFormat="1">
      <c r="B654" s="619"/>
      <c r="C654" s="619"/>
      <c r="D654" s="619"/>
      <c r="E654" s="619"/>
      <c r="F654" s="619"/>
      <c r="G654" s="619"/>
      <c r="H654" s="619"/>
      <c r="I654" s="619"/>
      <c r="J654" s="619"/>
      <c r="K654" s="619"/>
      <c r="L654" s="619"/>
      <c r="M654" s="619"/>
      <c r="N654" s="52"/>
      <c r="O654" s="52"/>
      <c r="P654" s="52"/>
      <c r="Q654" s="52"/>
      <c r="R654" s="52"/>
      <c r="S654" s="52"/>
      <c r="T654" s="52"/>
      <c r="U654" s="52"/>
      <c r="V654" s="52"/>
      <c r="W654" s="52"/>
      <c r="X654" s="52"/>
      <c r="Y654" s="52"/>
    </row>
    <row r="655" spans="2:25" s="51" customFormat="1">
      <c r="B655" s="619"/>
      <c r="C655" s="619"/>
      <c r="D655" s="619"/>
      <c r="E655" s="619"/>
      <c r="F655" s="619"/>
      <c r="G655" s="619"/>
      <c r="H655" s="619"/>
      <c r="I655" s="619"/>
      <c r="J655" s="619"/>
      <c r="K655" s="619"/>
      <c r="L655" s="619"/>
      <c r="M655" s="619"/>
      <c r="N655" s="52"/>
      <c r="O655" s="52"/>
      <c r="P655" s="52"/>
      <c r="Q655" s="52"/>
      <c r="R655" s="52"/>
      <c r="S655" s="52"/>
      <c r="T655" s="52"/>
      <c r="U655" s="52"/>
      <c r="V655" s="52"/>
      <c r="W655" s="52"/>
      <c r="X655" s="52"/>
      <c r="Y655" s="52"/>
    </row>
    <row r="656" spans="2:25" s="51" customFormat="1">
      <c r="B656" s="619"/>
      <c r="C656" s="619"/>
      <c r="D656" s="619"/>
      <c r="E656" s="619"/>
      <c r="F656" s="619"/>
      <c r="G656" s="619"/>
      <c r="H656" s="619"/>
      <c r="I656" s="619"/>
      <c r="J656" s="619"/>
      <c r="K656" s="619"/>
      <c r="L656" s="619"/>
      <c r="M656" s="619"/>
      <c r="N656" s="52"/>
      <c r="O656" s="52"/>
      <c r="P656" s="52"/>
      <c r="Q656" s="52"/>
      <c r="R656" s="52"/>
      <c r="S656" s="52"/>
      <c r="T656" s="52"/>
      <c r="U656" s="52"/>
      <c r="V656" s="52"/>
      <c r="W656" s="52"/>
      <c r="X656" s="52"/>
      <c r="Y656" s="52"/>
    </row>
    <row r="657" spans="2:25" s="51" customFormat="1">
      <c r="B657" s="619"/>
      <c r="C657" s="619"/>
      <c r="D657" s="619"/>
      <c r="E657" s="619"/>
      <c r="F657" s="619"/>
      <c r="G657" s="619"/>
      <c r="H657" s="619"/>
      <c r="I657" s="619"/>
      <c r="J657" s="619"/>
      <c r="K657" s="619"/>
      <c r="L657" s="619"/>
      <c r="M657" s="619"/>
      <c r="N657" s="52"/>
      <c r="O657" s="52"/>
      <c r="P657" s="52"/>
      <c r="Q657" s="52"/>
      <c r="R657" s="52"/>
      <c r="S657" s="52"/>
      <c r="T657" s="52"/>
      <c r="U657" s="52"/>
      <c r="V657" s="52"/>
      <c r="W657" s="52"/>
      <c r="X657" s="52"/>
      <c r="Y657" s="52"/>
    </row>
    <row r="658" spans="2:25" s="51" customFormat="1">
      <c r="B658" s="619"/>
      <c r="C658" s="619"/>
      <c r="D658" s="619"/>
      <c r="E658" s="619"/>
      <c r="F658" s="619"/>
      <c r="G658" s="619"/>
      <c r="H658" s="619"/>
      <c r="I658" s="619"/>
      <c r="J658" s="619"/>
      <c r="K658" s="619"/>
      <c r="L658" s="619"/>
      <c r="M658" s="619"/>
      <c r="N658" s="52"/>
      <c r="O658" s="52"/>
      <c r="P658" s="52"/>
      <c r="Q658" s="52"/>
      <c r="R658" s="52"/>
      <c r="S658" s="52"/>
      <c r="T658" s="52"/>
      <c r="U658" s="52"/>
      <c r="V658" s="52"/>
      <c r="W658" s="52"/>
      <c r="X658" s="52"/>
      <c r="Y658" s="52"/>
    </row>
    <row r="659" spans="2:25" s="51" customFormat="1">
      <c r="B659" s="619"/>
      <c r="C659" s="619"/>
      <c r="D659" s="619"/>
      <c r="E659" s="619"/>
      <c r="F659" s="619"/>
      <c r="G659" s="619"/>
      <c r="H659" s="619"/>
      <c r="I659" s="619"/>
      <c r="J659" s="619"/>
      <c r="K659" s="619"/>
      <c r="L659" s="619"/>
      <c r="M659" s="619"/>
      <c r="N659" s="52"/>
      <c r="O659" s="52"/>
      <c r="P659" s="52"/>
      <c r="Q659" s="52"/>
      <c r="R659" s="52"/>
      <c r="S659" s="52"/>
      <c r="T659" s="52"/>
      <c r="U659" s="52"/>
      <c r="V659" s="52"/>
      <c r="W659" s="52"/>
      <c r="X659" s="52"/>
      <c r="Y659" s="52"/>
    </row>
    <row r="660" spans="2:25" s="51" customFormat="1">
      <c r="B660" s="619"/>
      <c r="C660" s="619"/>
      <c r="D660" s="619"/>
      <c r="E660" s="619"/>
      <c r="F660" s="619"/>
      <c r="G660" s="619"/>
      <c r="H660" s="619"/>
      <c r="I660" s="619"/>
      <c r="J660" s="619"/>
      <c r="K660" s="619"/>
      <c r="L660" s="619"/>
      <c r="M660" s="619"/>
      <c r="N660" s="52"/>
      <c r="O660" s="52"/>
      <c r="P660" s="52"/>
      <c r="Q660" s="52"/>
      <c r="R660" s="52"/>
      <c r="S660" s="52"/>
      <c r="T660" s="52"/>
      <c r="U660" s="52"/>
      <c r="V660" s="52"/>
      <c r="W660" s="52"/>
      <c r="X660" s="52"/>
      <c r="Y660" s="52"/>
    </row>
    <row r="661" spans="2:25" s="51" customFormat="1">
      <c r="B661" s="619"/>
      <c r="C661" s="619"/>
      <c r="D661" s="619"/>
      <c r="E661" s="619"/>
      <c r="F661" s="619"/>
      <c r="G661" s="619"/>
      <c r="H661" s="619"/>
      <c r="I661" s="619"/>
      <c r="J661" s="619"/>
      <c r="K661" s="619"/>
      <c r="L661" s="619"/>
      <c r="M661" s="619"/>
      <c r="N661" s="52"/>
      <c r="O661" s="52"/>
      <c r="P661" s="52"/>
      <c r="Q661" s="52"/>
      <c r="R661" s="52"/>
      <c r="S661" s="52"/>
      <c r="T661" s="52"/>
      <c r="U661" s="52"/>
      <c r="V661" s="52"/>
      <c r="W661" s="52"/>
      <c r="X661" s="52"/>
      <c r="Y661" s="52"/>
    </row>
    <row r="662" spans="2:25" s="51" customFormat="1">
      <c r="B662" s="619"/>
      <c r="C662" s="619"/>
      <c r="D662" s="619"/>
      <c r="E662" s="619"/>
      <c r="F662" s="619"/>
      <c r="G662" s="619"/>
      <c r="H662" s="619"/>
      <c r="I662" s="619"/>
      <c r="J662" s="619"/>
      <c r="K662" s="619"/>
      <c r="L662" s="619"/>
      <c r="M662" s="619"/>
      <c r="N662" s="52"/>
      <c r="O662" s="52"/>
      <c r="P662" s="52"/>
      <c r="Q662" s="52"/>
      <c r="R662" s="52"/>
      <c r="S662" s="52"/>
      <c r="T662" s="52"/>
      <c r="U662" s="52"/>
      <c r="V662" s="52"/>
      <c r="W662" s="52"/>
      <c r="X662" s="52"/>
      <c r="Y662" s="52"/>
    </row>
    <row r="663" spans="2:25" s="51" customFormat="1">
      <c r="B663" s="619"/>
      <c r="C663" s="619"/>
      <c r="D663" s="619"/>
      <c r="E663" s="619"/>
      <c r="F663" s="619"/>
      <c r="G663" s="619"/>
      <c r="H663" s="619"/>
      <c r="I663" s="619"/>
      <c r="J663" s="619"/>
      <c r="K663" s="619"/>
      <c r="L663" s="619"/>
      <c r="M663" s="619"/>
      <c r="N663" s="52"/>
      <c r="O663" s="52"/>
      <c r="P663" s="52"/>
      <c r="Q663" s="52"/>
      <c r="R663" s="52"/>
      <c r="S663" s="52"/>
      <c r="T663" s="52"/>
      <c r="U663" s="52"/>
      <c r="V663" s="52"/>
      <c r="W663" s="52"/>
      <c r="X663" s="52"/>
      <c r="Y663" s="52"/>
    </row>
    <row r="664" spans="2:25" s="51" customFormat="1">
      <c r="B664" s="619"/>
      <c r="C664" s="619"/>
      <c r="D664" s="619"/>
      <c r="E664" s="619"/>
      <c r="F664" s="619"/>
      <c r="G664" s="619"/>
      <c r="H664" s="619"/>
      <c r="I664" s="619"/>
      <c r="J664" s="619"/>
      <c r="K664" s="619"/>
      <c r="L664" s="619"/>
      <c r="M664" s="619"/>
      <c r="N664" s="52"/>
      <c r="O664" s="52"/>
      <c r="P664" s="52"/>
      <c r="Q664" s="52"/>
      <c r="R664" s="52"/>
      <c r="S664" s="52"/>
      <c r="T664" s="52"/>
      <c r="U664" s="52"/>
      <c r="V664" s="52"/>
      <c r="W664" s="52"/>
      <c r="X664" s="52"/>
      <c r="Y664" s="52"/>
    </row>
    <row r="665" spans="2:25" s="51" customFormat="1">
      <c r="B665" s="619"/>
      <c r="C665" s="619"/>
      <c r="D665" s="619"/>
      <c r="E665" s="619"/>
      <c r="F665" s="619"/>
      <c r="G665" s="619"/>
      <c r="H665" s="619"/>
      <c r="I665" s="619"/>
      <c r="J665" s="619"/>
      <c r="K665" s="619"/>
      <c r="L665" s="619"/>
      <c r="M665" s="619"/>
      <c r="N665" s="52"/>
      <c r="O665" s="52"/>
      <c r="P665" s="52"/>
      <c r="Q665" s="52"/>
      <c r="R665" s="52"/>
      <c r="S665" s="52"/>
      <c r="T665" s="52"/>
      <c r="U665" s="52"/>
      <c r="V665" s="52"/>
      <c r="W665" s="52"/>
      <c r="X665" s="52"/>
      <c r="Y665" s="52"/>
    </row>
    <row r="666" spans="2:25" s="51" customFormat="1">
      <c r="B666" s="619"/>
      <c r="C666" s="619"/>
      <c r="D666" s="619"/>
      <c r="E666" s="619"/>
      <c r="F666" s="619"/>
      <c r="G666" s="619"/>
      <c r="H666" s="619"/>
      <c r="I666" s="619"/>
      <c r="J666" s="619"/>
      <c r="K666" s="619"/>
      <c r="L666" s="619"/>
      <c r="M666" s="619"/>
      <c r="N666" s="52"/>
      <c r="O666" s="52"/>
      <c r="P666" s="52"/>
      <c r="Q666" s="52"/>
      <c r="R666" s="52"/>
      <c r="S666" s="52"/>
      <c r="T666" s="52"/>
      <c r="U666" s="52"/>
      <c r="V666" s="52"/>
      <c r="W666" s="52"/>
      <c r="X666" s="52"/>
      <c r="Y666" s="52"/>
    </row>
    <row r="667" spans="2:25" s="51" customFormat="1">
      <c r="B667" s="619"/>
      <c r="C667" s="619"/>
      <c r="D667" s="619"/>
      <c r="E667" s="619"/>
      <c r="F667" s="619"/>
      <c r="G667" s="619"/>
      <c r="H667" s="619"/>
      <c r="I667" s="619"/>
      <c r="J667" s="619"/>
      <c r="K667" s="619"/>
      <c r="L667" s="619"/>
      <c r="M667" s="619"/>
      <c r="N667" s="52"/>
      <c r="O667" s="52"/>
      <c r="P667" s="52"/>
      <c r="Q667" s="52"/>
      <c r="R667" s="52"/>
      <c r="S667" s="52"/>
      <c r="T667" s="52"/>
      <c r="U667" s="52"/>
      <c r="V667" s="52"/>
      <c r="W667" s="52"/>
      <c r="X667" s="52"/>
      <c r="Y667" s="52"/>
    </row>
    <row r="668" spans="2:25" s="51" customFormat="1">
      <c r="B668" s="619"/>
      <c r="C668" s="619"/>
      <c r="D668" s="619"/>
      <c r="E668" s="619"/>
      <c r="F668" s="619"/>
      <c r="G668" s="619"/>
      <c r="H668" s="619"/>
      <c r="I668" s="619"/>
      <c r="J668" s="619"/>
      <c r="K668" s="619"/>
      <c r="L668" s="619"/>
      <c r="M668" s="619"/>
      <c r="N668" s="52"/>
      <c r="O668" s="52"/>
      <c r="P668" s="52"/>
      <c r="Q668" s="52"/>
      <c r="R668" s="52"/>
      <c r="S668" s="52"/>
      <c r="T668" s="52"/>
      <c r="U668" s="52"/>
      <c r="V668" s="52"/>
      <c r="W668" s="52"/>
      <c r="X668" s="52"/>
      <c r="Y668" s="52"/>
    </row>
    <row r="669" spans="2:25" s="51" customFormat="1">
      <c r="B669" s="619"/>
      <c r="C669" s="619"/>
      <c r="D669" s="619"/>
      <c r="E669" s="619"/>
      <c r="F669" s="619"/>
      <c r="G669" s="619"/>
      <c r="H669" s="619"/>
      <c r="I669" s="619"/>
      <c r="J669" s="619"/>
      <c r="K669" s="619"/>
      <c r="L669" s="619"/>
      <c r="M669" s="619"/>
      <c r="N669" s="52"/>
      <c r="O669" s="52"/>
      <c r="P669" s="52"/>
      <c r="Q669" s="52"/>
      <c r="R669" s="52"/>
      <c r="S669" s="52"/>
      <c r="T669" s="52"/>
      <c r="U669" s="52"/>
      <c r="V669" s="52"/>
      <c r="W669" s="52"/>
      <c r="X669" s="52"/>
      <c r="Y669" s="52"/>
    </row>
    <row r="670" spans="2:25" s="51" customFormat="1">
      <c r="B670" s="619"/>
      <c r="C670" s="619"/>
      <c r="D670" s="619"/>
      <c r="E670" s="619"/>
      <c r="F670" s="619"/>
      <c r="G670" s="619"/>
      <c r="H670" s="619"/>
      <c r="I670" s="619"/>
      <c r="J670" s="619"/>
      <c r="K670" s="619"/>
      <c r="L670" s="619"/>
      <c r="M670" s="619"/>
      <c r="N670" s="52"/>
      <c r="O670" s="52"/>
      <c r="P670" s="52"/>
      <c r="Q670" s="52"/>
      <c r="R670" s="52"/>
      <c r="S670" s="52"/>
      <c r="T670" s="52"/>
      <c r="U670" s="52"/>
      <c r="V670" s="52"/>
      <c r="W670" s="52"/>
      <c r="X670" s="52"/>
      <c r="Y670" s="52"/>
    </row>
    <row r="671" spans="2:25" s="51" customFormat="1">
      <c r="B671" s="619"/>
      <c r="C671" s="619"/>
      <c r="D671" s="619"/>
      <c r="E671" s="619"/>
      <c r="F671" s="619"/>
      <c r="G671" s="619"/>
      <c r="H671" s="619"/>
      <c r="I671" s="619"/>
      <c r="J671" s="619"/>
      <c r="K671" s="619"/>
      <c r="L671" s="619"/>
      <c r="M671" s="619"/>
      <c r="N671" s="52"/>
      <c r="O671" s="52"/>
      <c r="P671" s="52"/>
      <c r="Q671" s="52"/>
      <c r="R671" s="52"/>
      <c r="S671" s="52"/>
      <c r="T671" s="52"/>
      <c r="U671" s="52"/>
      <c r="V671" s="52"/>
      <c r="W671" s="52"/>
      <c r="X671" s="52"/>
      <c r="Y671" s="52"/>
    </row>
    <row r="672" spans="2:25" s="51" customFormat="1">
      <c r="B672" s="619"/>
      <c r="C672" s="619"/>
      <c r="D672" s="619"/>
      <c r="E672" s="619"/>
      <c r="F672" s="619"/>
      <c r="G672" s="619"/>
      <c r="H672" s="619"/>
      <c r="I672" s="619"/>
      <c r="J672" s="619"/>
      <c r="K672" s="619"/>
      <c r="L672" s="619"/>
      <c r="M672" s="619"/>
      <c r="N672" s="52"/>
      <c r="O672" s="52"/>
      <c r="P672" s="52"/>
      <c r="Q672" s="52"/>
      <c r="R672" s="52"/>
      <c r="S672" s="52"/>
      <c r="T672" s="52"/>
      <c r="U672" s="52"/>
      <c r="V672" s="52"/>
      <c r="W672" s="52"/>
      <c r="X672" s="52"/>
      <c r="Y672" s="52"/>
    </row>
    <row r="673" spans="2:25" s="51" customFormat="1">
      <c r="B673" s="619"/>
      <c r="C673" s="619"/>
      <c r="D673" s="619"/>
      <c r="E673" s="619"/>
      <c r="F673" s="619"/>
      <c r="G673" s="619"/>
      <c r="H673" s="619"/>
      <c r="I673" s="619"/>
      <c r="J673" s="619"/>
      <c r="K673" s="619"/>
      <c r="L673" s="619"/>
      <c r="M673" s="619"/>
      <c r="N673" s="52"/>
      <c r="O673" s="52"/>
      <c r="P673" s="52"/>
      <c r="Q673" s="52"/>
      <c r="R673" s="52"/>
      <c r="S673" s="52"/>
      <c r="T673" s="52"/>
      <c r="U673" s="52"/>
      <c r="V673" s="52"/>
      <c r="W673" s="52"/>
      <c r="X673" s="52"/>
      <c r="Y673" s="52"/>
    </row>
    <row r="674" spans="2:25" s="51" customFormat="1">
      <c r="B674" s="619"/>
      <c r="C674" s="619"/>
      <c r="D674" s="619"/>
      <c r="E674" s="619"/>
      <c r="F674" s="619"/>
      <c r="G674" s="619"/>
      <c r="H674" s="619"/>
      <c r="I674" s="619"/>
      <c r="J674" s="619"/>
      <c r="K674" s="619"/>
      <c r="L674" s="619"/>
      <c r="M674" s="619"/>
      <c r="N674" s="52"/>
      <c r="O674" s="52"/>
      <c r="P674" s="52"/>
      <c r="Q674" s="52"/>
      <c r="R674" s="52"/>
      <c r="S674" s="52"/>
      <c r="T674" s="52"/>
      <c r="U674" s="52"/>
      <c r="V674" s="52"/>
      <c r="W674" s="52"/>
      <c r="X674" s="52"/>
      <c r="Y674" s="52"/>
    </row>
    <row r="675" spans="2:25" s="51" customFormat="1">
      <c r="B675" s="619"/>
      <c r="C675" s="619"/>
      <c r="D675" s="619"/>
      <c r="E675" s="619"/>
      <c r="F675" s="619"/>
      <c r="G675" s="619"/>
      <c r="H675" s="619"/>
      <c r="I675" s="619"/>
      <c r="J675" s="619"/>
      <c r="K675" s="619"/>
      <c r="L675" s="619"/>
      <c r="M675" s="619"/>
      <c r="N675" s="52"/>
      <c r="O675" s="52"/>
      <c r="P675" s="52"/>
      <c r="Q675" s="52"/>
      <c r="R675" s="52"/>
      <c r="S675" s="52"/>
      <c r="T675" s="52"/>
      <c r="U675" s="52"/>
      <c r="V675" s="52"/>
      <c r="W675" s="52"/>
      <c r="X675" s="52"/>
      <c r="Y675" s="52"/>
    </row>
    <row r="676" spans="2:25" s="51" customFormat="1">
      <c r="B676" s="619"/>
      <c r="C676" s="619"/>
      <c r="D676" s="619"/>
      <c r="E676" s="619"/>
      <c r="F676" s="619"/>
      <c r="G676" s="619"/>
      <c r="H676" s="619"/>
      <c r="I676" s="619"/>
      <c r="J676" s="619"/>
      <c r="K676" s="619"/>
      <c r="L676" s="619"/>
      <c r="M676" s="619"/>
      <c r="N676" s="52"/>
      <c r="O676" s="52"/>
      <c r="P676" s="52"/>
      <c r="Q676" s="52"/>
      <c r="R676" s="52"/>
      <c r="S676" s="52"/>
      <c r="T676" s="52"/>
      <c r="U676" s="52"/>
      <c r="V676" s="52"/>
      <c r="W676" s="52"/>
      <c r="X676" s="52"/>
      <c r="Y676" s="52"/>
    </row>
    <row r="677" spans="2:25" s="51" customFormat="1">
      <c r="B677" s="619"/>
      <c r="C677" s="619"/>
      <c r="D677" s="619"/>
      <c r="E677" s="619"/>
      <c r="F677" s="619"/>
      <c r="G677" s="619"/>
      <c r="H677" s="619"/>
      <c r="I677" s="619"/>
      <c r="J677" s="619"/>
      <c r="K677" s="619"/>
      <c r="L677" s="619"/>
      <c r="M677" s="619"/>
      <c r="N677" s="52"/>
      <c r="O677" s="52"/>
      <c r="P677" s="52"/>
      <c r="Q677" s="52"/>
      <c r="R677" s="52"/>
      <c r="S677" s="52"/>
      <c r="T677" s="52"/>
      <c r="U677" s="52"/>
      <c r="V677" s="52"/>
      <c r="W677" s="52"/>
      <c r="X677" s="52"/>
      <c r="Y677" s="52"/>
    </row>
    <row r="678" spans="2:25" s="51" customFormat="1">
      <c r="B678" s="619"/>
      <c r="C678" s="619"/>
      <c r="D678" s="619"/>
      <c r="E678" s="619"/>
      <c r="F678" s="619"/>
      <c r="G678" s="619"/>
      <c r="H678" s="619"/>
      <c r="I678" s="619"/>
      <c r="J678" s="619"/>
      <c r="K678" s="619"/>
      <c r="L678" s="619"/>
      <c r="M678" s="619"/>
      <c r="N678" s="52"/>
      <c r="O678" s="52"/>
      <c r="P678" s="52"/>
      <c r="Q678" s="52"/>
      <c r="R678" s="52"/>
      <c r="S678" s="52"/>
      <c r="T678" s="52"/>
      <c r="U678" s="52"/>
      <c r="V678" s="52"/>
      <c r="W678" s="52"/>
      <c r="X678" s="52"/>
      <c r="Y678" s="52"/>
    </row>
    <row r="679" spans="2:25" s="51" customFormat="1">
      <c r="B679" s="619"/>
      <c r="C679" s="619"/>
      <c r="D679" s="619"/>
      <c r="E679" s="619"/>
      <c r="F679" s="619"/>
      <c r="G679" s="619"/>
      <c r="H679" s="619"/>
      <c r="I679" s="619"/>
      <c r="J679" s="619"/>
      <c r="K679" s="619"/>
      <c r="L679" s="619"/>
      <c r="M679" s="619"/>
      <c r="N679" s="52"/>
      <c r="O679" s="52"/>
      <c r="P679" s="52"/>
      <c r="Q679" s="52"/>
      <c r="R679" s="52"/>
      <c r="S679" s="52"/>
      <c r="T679" s="52"/>
      <c r="U679" s="52"/>
      <c r="V679" s="52"/>
      <c r="W679" s="52"/>
      <c r="X679" s="52"/>
      <c r="Y679" s="52"/>
    </row>
    <row r="680" spans="2:25" s="51" customFormat="1">
      <c r="B680" s="619"/>
      <c r="C680" s="619"/>
      <c r="D680" s="619"/>
      <c r="E680" s="619"/>
      <c r="F680" s="619"/>
      <c r="G680" s="619"/>
      <c r="H680" s="619"/>
      <c r="I680" s="619"/>
      <c r="J680" s="619"/>
      <c r="K680" s="619"/>
      <c r="L680" s="619"/>
      <c r="M680" s="619"/>
      <c r="N680" s="52"/>
      <c r="O680" s="52"/>
      <c r="P680" s="52"/>
      <c r="Q680" s="52"/>
      <c r="R680" s="52"/>
      <c r="S680" s="52"/>
      <c r="T680" s="52"/>
      <c r="U680" s="52"/>
      <c r="V680" s="52"/>
      <c r="W680" s="52"/>
      <c r="X680" s="52"/>
      <c r="Y680" s="52"/>
    </row>
    <row r="681" spans="2:25" s="51" customFormat="1">
      <c r="B681" s="619"/>
      <c r="C681" s="619"/>
      <c r="D681" s="619"/>
      <c r="E681" s="619"/>
      <c r="F681" s="619"/>
      <c r="G681" s="619"/>
      <c r="H681" s="619"/>
      <c r="I681" s="619"/>
      <c r="J681" s="619"/>
      <c r="K681" s="619"/>
      <c r="L681" s="619"/>
      <c r="M681" s="619"/>
      <c r="N681" s="52"/>
      <c r="O681" s="52"/>
      <c r="P681" s="52"/>
      <c r="Q681" s="52"/>
      <c r="R681" s="52"/>
      <c r="S681" s="52"/>
      <c r="T681" s="52"/>
      <c r="U681" s="52"/>
      <c r="V681" s="52"/>
      <c r="W681" s="52"/>
      <c r="X681" s="52"/>
      <c r="Y681" s="52"/>
    </row>
    <row r="682" spans="2:25" s="51" customFormat="1">
      <c r="B682" s="619"/>
      <c r="C682" s="619"/>
      <c r="D682" s="619"/>
      <c r="E682" s="619"/>
      <c r="F682" s="619"/>
      <c r="G682" s="619"/>
      <c r="H682" s="619"/>
      <c r="I682" s="619"/>
      <c r="J682" s="619"/>
      <c r="K682" s="619"/>
      <c r="L682" s="619"/>
      <c r="M682" s="619"/>
      <c r="N682" s="52"/>
      <c r="O682" s="52"/>
      <c r="P682" s="52"/>
      <c r="Q682" s="52"/>
      <c r="R682" s="52"/>
      <c r="S682" s="52"/>
      <c r="T682" s="52"/>
      <c r="U682" s="52"/>
      <c r="V682" s="52"/>
      <c r="W682" s="52"/>
      <c r="X682" s="52"/>
      <c r="Y682" s="52"/>
    </row>
    <row r="683" spans="2:25" s="51" customFormat="1">
      <c r="B683" s="619"/>
      <c r="C683" s="619"/>
      <c r="D683" s="619"/>
      <c r="E683" s="619"/>
      <c r="F683" s="619"/>
      <c r="G683" s="619"/>
      <c r="H683" s="619"/>
      <c r="I683" s="619"/>
      <c r="J683" s="619"/>
      <c r="K683" s="619"/>
      <c r="L683" s="619"/>
      <c r="M683" s="619"/>
      <c r="N683" s="52"/>
      <c r="O683" s="52"/>
      <c r="P683" s="52"/>
      <c r="Q683" s="52"/>
      <c r="R683" s="52"/>
      <c r="S683" s="52"/>
      <c r="T683" s="52"/>
      <c r="U683" s="52"/>
      <c r="V683" s="52"/>
      <c r="W683" s="52"/>
      <c r="X683" s="52"/>
      <c r="Y683" s="52"/>
    </row>
    <row r="684" spans="2:25" s="51" customFormat="1">
      <c r="B684" s="619"/>
      <c r="C684" s="619"/>
      <c r="D684" s="619"/>
      <c r="E684" s="619"/>
      <c r="F684" s="619"/>
      <c r="G684" s="619"/>
      <c r="H684" s="619"/>
      <c r="I684" s="619"/>
      <c r="J684" s="619"/>
      <c r="K684" s="619"/>
      <c r="L684" s="619"/>
      <c r="M684" s="619"/>
      <c r="N684" s="52"/>
      <c r="O684" s="52"/>
      <c r="P684" s="52"/>
      <c r="Q684" s="52"/>
      <c r="R684" s="52"/>
      <c r="S684" s="52"/>
      <c r="T684" s="52"/>
      <c r="U684" s="52"/>
      <c r="V684" s="52"/>
      <c r="W684" s="52"/>
      <c r="X684" s="52"/>
      <c r="Y684" s="52"/>
    </row>
    <row r="685" spans="2:25" s="51" customFormat="1">
      <c r="B685" s="619"/>
      <c r="C685" s="619"/>
      <c r="D685" s="619"/>
      <c r="E685" s="619"/>
      <c r="F685" s="619"/>
      <c r="G685" s="619"/>
      <c r="H685" s="619"/>
      <c r="I685" s="619"/>
      <c r="J685" s="619"/>
      <c r="K685" s="619"/>
      <c r="L685" s="619"/>
      <c r="M685" s="619"/>
      <c r="N685" s="52"/>
      <c r="O685" s="52"/>
      <c r="P685" s="52"/>
      <c r="Q685" s="52"/>
      <c r="R685" s="52"/>
      <c r="S685" s="52"/>
      <c r="T685" s="52"/>
      <c r="U685" s="52"/>
      <c r="V685" s="52"/>
      <c r="W685" s="52"/>
      <c r="X685" s="52"/>
      <c r="Y685" s="52"/>
    </row>
    <row r="686" spans="2:25" s="51" customFormat="1">
      <c r="B686" s="619"/>
      <c r="C686" s="619"/>
      <c r="D686" s="619"/>
      <c r="E686" s="619"/>
      <c r="F686" s="619"/>
      <c r="G686" s="619"/>
      <c r="H686" s="619"/>
      <c r="I686" s="619"/>
      <c r="J686" s="619"/>
      <c r="K686" s="619"/>
      <c r="L686" s="619"/>
      <c r="M686" s="619"/>
      <c r="N686" s="52"/>
      <c r="O686" s="52"/>
      <c r="P686" s="52"/>
      <c r="Q686" s="52"/>
      <c r="R686" s="52"/>
      <c r="S686" s="52"/>
      <c r="T686" s="52"/>
      <c r="U686" s="52"/>
      <c r="V686" s="52"/>
      <c r="W686" s="52"/>
      <c r="X686" s="52"/>
      <c r="Y686" s="52"/>
    </row>
    <row r="687" spans="2:25" s="51" customFormat="1">
      <c r="B687" s="619"/>
      <c r="C687" s="619"/>
      <c r="D687" s="619"/>
      <c r="E687" s="619"/>
      <c r="F687" s="619"/>
      <c r="G687" s="619"/>
      <c r="H687" s="619"/>
      <c r="I687" s="619"/>
      <c r="J687" s="619"/>
      <c r="K687" s="619"/>
      <c r="L687" s="619"/>
      <c r="M687" s="619"/>
      <c r="N687" s="52"/>
      <c r="O687" s="52"/>
      <c r="P687" s="52"/>
      <c r="Q687" s="52"/>
      <c r="R687" s="52"/>
      <c r="S687" s="52"/>
      <c r="T687" s="52"/>
      <c r="U687" s="52"/>
      <c r="V687" s="52"/>
      <c r="W687" s="52"/>
      <c r="X687" s="52"/>
      <c r="Y687" s="52"/>
    </row>
    <row r="688" spans="2:25" s="51" customFormat="1">
      <c r="B688" s="619"/>
      <c r="C688" s="619"/>
      <c r="D688" s="619"/>
      <c r="E688" s="619"/>
      <c r="F688" s="619"/>
      <c r="G688" s="619"/>
      <c r="H688" s="619"/>
      <c r="I688" s="619"/>
      <c r="J688" s="619"/>
      <c r="K688" s="619"/>
      <c r="L688" s="619"/>
      <c r="M688" s="619"/>
      <c r="N688" s="52"/>
      <c r="O688" s="52"/>
      <c r="P688" s="52"/>
      <c r="Q688" s="52"/>
      <c r="R688" s="52"/>
      <c r="S688" s="52"/>
      <c r="T688" s="52"/>
      <c r="U688" s="52"/>
      <c r="V688" s="52"/>
      <c r="W688" s="52"/>
      <c r="X688" s="52"/>
      <c r="Y688" s="52"/>
    </row>
    <row r="689" spans="2:25" s="51" customFormat="1">
      <c r="B689" s="619"/>
      <c r="C689" s="619"/>
      <c r="D689" s="619"/>
      <c r="E689" s="619"/>
      <c r="F689" s="619"/>
      <c r="G689" s="619"/>
      <c r="H689" s="619"/>
      <c r="I689" s="619"/>
      <c r="J689" s="619"/>
      <c r="K689" s="619"/>
      <c r="L689" s="619"/>
      <c r="M689" s="619"/>
      <c r="N689" s="52"/>
      <c r="O689" s="52"/>
      <c r="P689" s="52"/>
      <c r="Q689" s="52"/>
      <c r="R689" s="52"/>
      <c r="S689" s="52"/>
      <c r="T689" s="52"/>
      <c r="U689" s="52"/>
      <c r="V689" s="52"/>
      <c r="W689" s="52"/>
      <c r="X689" s="52"/>
      <c r="Y689" s="52"/>
    </row>
    <row r="690" spans="2:25" s="51" customFormat="1">
      <c r="B690" s="619"/>
      <c r="C690" s="619"/>
      <c r="D690" s="619"/>
      <c r="E690" s="619"/>
      <c r="F690" s="619"/>
      <c r="G690" s="619"/>
      <c r="H690" s="619"/>
      <c r="I690" s="619"/>
      <c r="J690" s="619"/>
      <c r="K690" s="619"/>
      <c r="L690" s="619"/>
      <c r="M690" s="619"/>
      <c r="N690" s="52"/>
      <c r="O690" s="52"/>
      <c r="P690" s="52"/>
      <c r="Q690" s="52"/>
      <c r="R690" s="52"/>
      <c r="S690" s="52"/>
      <c r="T690" s="52"/>
      <c r="U690" s="52"/>
      <c r="V690" s="52"/>
      <c r="W690" s="52"/>
      <c r="X690" s="52"/>
      <c r="Y690" s="52"/>
    </row>
    <row r="691" spans="2:25" s="51" customFormat="1">
      <c r="B691" s="619"/>
      <c r="C691" s="619"/>
      <c r="D691" s="619"/>
      <c r="E691" s="619"/>
      <c r="F691" s="619"/>
      <c r="G691" s="619"/>
      <c r="H691" s="619"/>
      <c r="I691" s="619"/>
      <c r="J691" s="619"/>
      <c r="K691" s="619"/>
      <c r="L691" s="619"/>
      <c r="M691" s="619"/>
      <c r="N691" s="52"/>
      <c r="O691" s="52"/>
      <c r="P691" s="52"/>
      <c r="Q691" s="52"/>
      <c r="R691" s="52"/>
      <c r="S691" s="52"/>
      <c r="T691" s="52"/>
      <c r="U691" s="52"/>
      <c r="V691" s="52"/>
      <c r="W691" s="52"/>
      <c r="X691" s="52"/>
      <c r="Y691" s="52"/>
    </row>
    <row r="692" spans="2:25" s="51" customFormat="1">
      <c r="B692" s="619"/>
      <c r="C692" s="619"/>
      <c r="D692" s="619"/>
      <c r="E692" s="619"/>
      <c r="F692" s="619"/>
      <c r="G692" s="619"/>
      <c r="H692" s="619"/>
      <c r="I692" s="619"/>
      <c r="J692" s="619"/>
      <c r="K692" s="619"/>
      <c r="L692" s="619"/>
      <c r="M692" s="619"/>
      <c r="N692" s="52"/>
      <c r="O692" s="52"/>
      <c r="P692" s="52"/>
      <c r="Q692" s="52"/>
      <c r="R692" s="52"/>
      <c r="S692" s="52"/>
      <c r="T692" s="52"/>
      <c r="U692" s="52"/>
      <c r="V692" s="52"/>
      <c r="W692" s="52"/>
      <c r="X692" s="52"/>
      <c r="Y692" s="52"/>
    </row>
    <row r="693" spans="2:25" s="51" customFormat="1">
      <c r="B693" s="619"/>
      <c r="C693" s="619"/>
      <c r="D693" s="619"/>
      <c r="E693" s="619"/>
      <c r="F693" s="619"/>
      <c r="G693" s="619"/>
      <c r="H693" s="619"/>
      <c r="I693" s="619"/>
      <c r="J693" s="619"/>
      <c r="K693" s="619"/>
      <c r="L693" s="619"/>
      <c r="M693" s="619"/>
      <c r="N693" s="52"/>
      <c r="O693" s="52"/>
      <c r="P693" s="52"/>
      <c r="Q693" s="52"/>
      <c r="R693" s="52"/>
      <c r="S693" s="52"/>
      <c r="T693" s="52"/>
      <c r="U693" s="52"/>
      <c r="V693" s="52"/>
      <c r="W693" s="52"/>
      <c r="X693" s="52"/>
      <c r="Y693" s="52"/>
    </row>
    <row r="694" spans="2:25" s="51" customFormat="1">
      <c r="B694" s="619"/>
      <c r="C694" s="619"/>
      <c r="D694" s="619"/>
      <c r="E694" s="619"/>
      <c r="F694" s="619"/>
      <c r="G694" s="619"/>
      <c r="H694" s="619"/>
      <c r="I694" s="619"/>
      <c r="J694" s="619"/>
      <c r="K694" s="619"/>
      <c r="L694" s="619"/>
      <c r="M694" s="619"/>
      <c r="N694" s="52"/>
      <c r="O694" s="52"/>
      <c r="P694" s="52"/>
      <c r="Q694" s="52"/>
      <c r="R694" s="52"/>
      <c r="S694" s="52"/>
      <c r="T694" s="52"/>
      <c r="U694" s="52"/>
      <c r="V694" s="52"/>
      <c r="W694" s="52"/>
      <c r="X694" s="52"/>
      <c r="Y694" s="52"/>
    </row>
    <row r="695" spans="2:25" s="51" customFormat="1">
      <c r="B695" s="619"/>
      <c r="C695" s="619"/>
      <c r="D695" s="619"/>
      <c r="E695" s="619"/>
      <c r="F695" s="619"/>
      <c r="G695" s="619"/>
      <c r="H695" s="619"/>
      <c r="I695" s="619"/>
      <c r="J695" s="619"/>
      <c r="K695" s="619"/>
      <c r="L695" s="619"/>
      <c r="M695" s="619"/>
      <c r="N695" s="52"/>
      <c r="O695" s="52"/>
      <c r="P695" s="52"/>
      <c r="Q695" s="52"/>
      <c r="R695" s="52"/>
      <c r="S695" s="52"/>
      <c r="T695" s="52"/>
      <c r="U695" s="52"/>
      <c r="V695" s="52"/>
      <c r="W695" s="52"/>
      <c r="X695" s="52"/>
      <c r="Y695" s="52"/>
    </row>
    <row r="696" spans="2:25" s="51" customFormat="1">
      <c r="B696" s="619"/>
      <c r="C696" s="619"/>
      <c r="D696" s="619"/>
      <c r="E696" s="619"/>
      <c r="F696" s="619"/>
      <c r="G696" s="619"/>
      <c r="H696" s="619"/>
      <c r="I696" s="619"/>
      <c r="J696" s="619"/>
      <c r="K696" s="619"/>
      <c r="L696" s="619"/>
      <c r="M696" s="619"/>
      <c r="N696" s="52"/>
      <c r="O696" s="52"/>
      <c r="P696" s="52"/>
      <c r="Q696" s="52"/>
      <c r="R696" s="52"/>
      <c r="S696" s="52"/>
      <c r="T696" s="52"/>
      <c r="U696" s="52"/>
      <c r="V696" s="52"/>
      <c r="W696" s="52"/>
      <c r="X696" s="52"/>
      <c r="Y696" s="52"/>
    </row>
    <row r="697" spans="2:25" s="51" customFormat="1">
      <c r="B697" s="619"/>
      <c r="C697" s="619"/>
      <c r="D697" s="619"/>
      <c r="E697" s="619"/>
      <c r="F697" s="619"/>
      <c r="G697" s="619"/>
      <c r="H697" s="619"/>
      <c r="I697" s="619"/>
      <c r="J697" s="619"/>
      <c r="K697" s="619"/>
      <c r="L697" s="619"/>
      <c r="M697" s="619"/>
      <c r="N697" s="52"/>
      <c r="O697" s="52"/>
      <c r="P697" s="52"/>
      <c r="Q697" s="52"/>
      <c r="R697" s="52"/>
      <c r="S697" s="52"/>
      <c r="T697" s="52"/>
      <c r="U697" s="52"/>
      <c r="V697" s="52"/>
      <c r="W697" s="52"/>
      <c r="X697" s="52"/>
      <c r="Y697" s="52"/>
    </row>
    <row r="698" spans="2:25" s="51" customFormat="1">
      <c r="B698" s="619"/>
      <c r="C698" s="619"/>
      <c r="D698" s="619"/>
      <c r="E698" s="619"/>
      <c r="F698" s="619"/>
      <c r="G698" s="619"/>
      <c r="H698" s="619"/>
      <c r="I698" s="619"/>
      <c r="J698" s="619"/>
      <c r="K698" s="619"/>
      <c r="L698" s="619"/>
      <c r="M698" s="619"/>
      <c r="N698" s="52"/>
      <c r="O698" s="52"/>
      <c r="P698" s="52"/>
      <c r="Q698" s="52"/>
      <c r="R698" s="52"/>
      <c r="S698" s="52"/>
      <c r="T698" s="52"/>
      <c r="U698" s="52"/>
      <c r="V698" s="52"/>
      <c r="W698" s="52"/>
      <c r="X698" s="52"/>
      <c r="Y698" s="52"/>
    </row>
    <row r="699" spans="2:25" s="51" customFormat="1">
      <c r="B699" s="619"/>
      <c r="C699" s="619"/>
      <c r="D699" s="619"/>
      <c r="E699" s="619"/>
      <c r="F699" s="619"/>
      <c r="G699" s="619"/>
      <c r="H699" s="619"/>
      <c r="I699" s="619"/>
      <c r="J699" s="619"/>
      <c r="K699" s="619"/>
      <c r="L699" s="619"/>
      <c r="M699" s="619"/>
      <c r="N699" s="52"/>
      <c r="O699" s="52"/>
      <c r="P699" s="52"/>
      <c r="Q699" s="52"/>
      <c r="R699" s="52"/>
      <c r="S699" s="52"/>
      <c r="T699" s="52"/>
      <c r="U699" s="52"/>
      <c r="V699" s="52"/>
      <c r="W699" s="52"/>
      <c r="X699" s="52"/>
      <c r="Y699" s="52"/>
    </row>
    <row r="700" spans="2:25" s="51" customFormat="1">
      <c r="B700" s="619"/>
      <c r="C700" s="619"/>
      <c r="D700" s="619"/>
      <c r="E700" s="619"/>
      <c r="F700" s="619"/>
      <c r="G700" s="619"/>
      <c r="H700" s="619"/>
      <c r="I700" s="619"/>
      <c r="J700" s="619"/>
      <c r="K700" s="619"/>
      <c r="L700" s="619"/>
      <c r="M700" s="619"/>
      <c r="N700" s="52"/>
      <c r="O700" s="52"/>
      <c r="P700" s="52"/>
      <c r="Q700" s="52"/>
      <c r="R700" s="52"/>
      <c r="S700" s="52"/>
      <c r="T700" s="52"/>
      <c r="U700" s="52"/>
      <c r="V700" s="52"/>
      <c r="W700" s="52"/>
      <c r="X700" s="52"/>
      <c r="Y700" s="52"/>
    </row>
    <row r="701" spans="2:25" s="51" customFormat="1">
      <c r="B701" s="619"/>
      <c r="C701" s="619"/>
      <c r="D701" s="619"/>
      <c r="E701" s="619"/>
      <c r="F701" s="619"/>
      <c r="G701" s="619"/>
      <c r="H701" s="619"/>
      <c r="I701" s="619"/>
      <c r="J701" s="619"/>
      <c r="K701" s="619"/>
      <c r="L701" s="619"/>
      <c r="M701" s="619"/>
      <c r="N701" s="52"/>
      <c r="O701" s="52"/>
      <c r="P701" s="52"/>
      <c r="Q701" s="52"/>
      <c r="R701" s="52"/>
      <c r="S701" s="52"/>
      <c r="T701" s="52"/>
      <c r="U701" s="52"/>
      <c r="V701" s="52"/>
      <c r="W701" s="52"/>
      <c r="X701" s="52"/>
      <c r="Y701" s="52"/>
    </row>
    <row r="702" spans="2:25" s="51" customFormat="1">
      <c r="B702" s="619"/>
      <c r="C702" s="619"/>
      <c r="D702" s="619"/>
      <c r="E702" s="619"/>
      <c r="F702" s="619"/>
      <c r="G702" s="619"/>
      <c r="H702" s="619"/>
      <c r="I702" s="619"/>
      <c r="J702" s="619"/>
      <c r="K702" s="619"/>
      <c r="L702" s="619"/>
      <c r="M702" s="619"/>
      <c r="N702" s="52"/>
      <c r="O702" s="52"/>
      <c r="P702" s="52"/>
      <c r="Q702" s="52"/>
      <c r="R702" s="52"/>
      <c r="S702" s="52"/>
      <c r="T702" s="52"/>
      <c r="U702" s="52"/>
      <c r="V702" s="52"/>
      <c r="W702" s="52"/>
      <c r="X702" s="52"/>
      <c r="Y702" s="52"/>
    </row>
    <row r="703" spans="2:25" s="51" customFormat="1">
      <c r="B703" s="619"/>
      <c r="C703" s="619"/>
      <c r="D703" s="619"/>
      <c r="E703" s="619"/>
      <c r="F703" s="619"/>
      <c r="G703" s="619"/>
      <c r="H703" s="619"/>
      <c r="I703" s="619"/>
      <c r="J703" s="619"/>
      <c r="K703" s="619"/>
      <c r="L703" s="619"/>
      <c r="M703" s="619"/>
      <c r="N703" s="52"/>
      <c r="O703" s="52"/>
      <c r="P703" s="52"/>
      <c r="Q703" s="52"/>
      <c r="R703" s="52"/>
      <c r="S703" s="52"/>
      <c r="T703" s="52"/>
      <c r="U703" s="52"/>
      <c r="V703" s="52"/>
      <c r="W703" s="52"/>
      <c r="X703" s="52"/>
      <c r="Y703" s="52"/>
    </row>
    <row r="704" spans="2:25" s="51" customFormat="1">
      <c r="B704" s="619"/>
      <c r="C704" s="619"/>
      <c r="D704" s="619"/>
      <c r="E704" s="619"/>
      <c r="F704" s="619"/>
      <c r="G704" s="619"/>
      <c r="H704" s="619"/>
      <c r="I704" s="619"/>
      <c r="J704" s="619"/>
      <c r="K704" s="619"/>
      <c r="L704" s="619"/>
      <c r="M704" s="619"/>
      <c r="N704" s="52"/>
      <c r="O704" s="52"/>
      <c r="P704" s="52"/>
      <c r="Q704" s="52"/>
      <c r="R704" s="52"/>
      <c r="S704" s="52"/>
      <c r="T704" s="52"/>
      <c r="U704" s="52"/>
      <c r="V704" s="52"/>
      <c r="W704" s="52"/>
      <c r="X704" s="52"/>
      <c r="Y704" s="52"/>
    </row>
    <row r="705" spans="2:25" s="51" customFormat="1">
      <c r="B705" s="619"/>
      <c r="C705" s="619"/>
      <c r="D705" s="619"/>
      <c r="E705" s="619"/>
      <c r="F705" s="619"/>
      <c r="G705" s="619"/>
      <c r="H705" s="619"/>
      <c r="I705" s="619"/>
      <c r="J705" s="619"/>
      <c r="K705" s="619"/>
      <c r="L705" s="619"/>
      <c r="M705" s="619"/>
      <c r="N705" s="52"/>
      <c r="O705" s="52"/>
      <c r="P705" s="52"/>
      <c r="Q705" s="52"/>
      <c r="R705" s="52"/>
      <c r="S705" s="52"/>
      <c r="T705" s="52"/>
      <c r="U705" s="52"/>
      <c r="V705" s="52"/>
      <c r="W705" s="52"/>
      <c r="X705" s="52"/>
      <c r="Y705" s="52"/>
    </row>
    <row r="706" spans="2:25" s="51" customFormat="1">
      <c r="B706" s="619"/>
      <c r="C706" s="619"/>
      <c r="D706" s="619"/>
      <c r="E706" s="619"/>
      <c r="F706" s="619"/>
      <c r="G706" s="619"/>
      <c r="H706" s="619"/>
      <c r="I706" s="619"/>
      <c r="J706" s="619"/>
      <c r="K706" s="619"/>
      <c r="L706" s="619"/>
      <c r="M706" s="619"/>
      <c r="N706" s="52"/>
      <c r="O706" s="52"/>
      <c r="P706" s="52"/>
      <c r="Q706" s="52"/>
      <c r="R706" s="52"/>
      <c r="S706" s="52"/>
      <c r="T706" s="52"/>
      <c r="U706" s="52"/>
      <c r="V706" s="52"/>
      <c r="W706" s="52"/>
      <c r="X706" s="52"/>
      <c r="Y706" s="52"/>
    </row>
    <row r="707" spans="2:25" s="51" customFormat="1">
      <c r="B707" s="619"/>
      <c r="C707" s="619"/>
      <c r="D707" s="619"/>
      <c r="E707" s="619"/>
      <c r="F707" s="619"/>
      <c r="G707" s="619"/>
      <c r="H707" s="619"/>
      <c r="I707" s="619"/>
      <c r="J707" s="619"/>
      <c r="K707" s="619"/>
      <c r="L707" s="619"/>
      <c r="M707" s="619"/>
      <c r="N707" s="52"/>
      <c r="O707" s="52"/>
      <c r="P707" s="52"/>
      <c r="Q707" s="52"/>
      <c r="R707" s="52"/>
      <c r="S707" s="52"/>
      <c r="T707" s="52"/>
      <c r="U707" s="52"/>
      <c r="V707" s="52"/>
      <c r="W707" s="52"/>
      <c r="X707" s="52"/>
      <c r="Y707" s="52"/>
    </row>
    <row r="708" spans="2:25" s="51" customFormat="1">
      <c r="B708" s="619"/>
      <c r="C708" s="619"/>
      <c r="D708" s="619"/>
      <c r="E708" s="619"/>
      <c r="F708" s="619"/>
      <c r="G708" s="619"/>
      <c r="H708" s="619"/>
      <c r="I708" s="619"/>
      <c r="J708" s="619"/>
      <c r="K708" s="619"/>
      <c r="L708" s="619"/>
      <c r="M708" s="619"/>
      <c r="N708" s="52"/>
      <c r="O708" s="52"/>
      <c r="P708" s="52"/>
      <c r="Q708" s="52"/>
      <c r="R708" s="52"/>
      <c r="S708" s="52"/>
      <c r="T708" s="52"/>
      <c r="U708" s="52"/>
      <c r="V708" s="52"/>
      <c r="W708" s="52"/>
      <c r="X708" s="52"/>
      <c r="Y708" s="52"/>
    </row>
    <row r="709" spans="2:25" s="51" customFormat="1">
      <c r="B709" s="619"/>
      <c r="C709" s="619"/>
      <c r="D709" s="619"/>
      <c r="E709" s="619"/>
      <c r="F709" s="619"/>
      <c r="G709" s="619"/>
      <c r="H709" s="619"/>
      <c r="I709" s="619"/>
      <c r="J709" s="619"/>
      <c r="K709" s="619"/>
      <c r="L709" s="619"/>
      <c r="M709" s="619"/>
      <c r="N709" s="52"/>
      <c r="O709" s="52"/>
      <c r="P709" s="52"/>
      <c r="Q709" s="52"/>
      <c r="R709" s="52"/>
      <c r="S709" s="52"/>
      <c r="T709" s="52"/>
      <c r="U709" s="52"/>
      <c r="V709" s="52"/>
      <c r="W709" s="52"/>
      <c r="X709" s="52"/>
      <c r="Y709" s="52"/>
    </row>
    <row r="710" spans="2:25" s="51" customFormat="1">
      <c r="B710" s="619"/>
      <c r="C710" s="619"/>
      <c r="D710" s="619"/>
      <c r="E710" s="619"/>
      <c r="F710" s="619"/>
      <c r="G710" s="619"/>
      <c r="H710" s="619"/>
      <c r="I710" s="619"/>
      <c r="J710" s="619"/>
      <c r="K710" s="619"/>
      <c r="L710" s="619"/>
      <c r="M710" s="619"/>
      <c r="N710" s="52"/>
      <c r="O710" s="52"/>
      <c r="P710" s="52"/>
      <c r="Q710" s="52"/>
      <c r="R710" s="52"/>
      <c r="S710" s="52"/>
      <c r="T710" s="52"/>
      <c r="U710" s="52"/>
      <c r="V710" s="52"/>
      <c r="W710" s="52"/>
      <c r="X710" s="52"/>
      <c r="Y710" s="52"/>
    </row>
    <row r="711" spans="2:25" s="51" customFormat="1">
      <c r="B711" s="619"/>
      <c r="C711" s="619"/>
      <c r="D711" s="619"/>
      <c r="E711" s="619"/>
      <c r="F711" s="619"/>
      <c r="G711" s="619"/>
      <c r="H711" s="619"/>
      <c r="I711" s="619"/>
      <c r="J711" s="619"/>
      <c r="K711" s="619"/>
      <c r="L711" s="619"/>
      <c r="M711" s="619"/>
      <c r="N711" s="52"/>
      <c r="O711" s="52"/>
      <c r="P711" s="52"/>
      <c r="Q711" s="52"/>
      <c r="R711" s="52"/>
      <c r="S711" s="52"/>
      <c r="T711" s="52"/>
      <c r="U711" s="52"/>
      <c r="V711" s="52"/>
      <c r="W711" s="52"/>
      <c r="X711" s="52"/>
      <c r="Y711" s="52"/>
    </row>
    <row r="712" spans="2:25" s="51" customFormat="1">
      <c r="B712" s="619"/>
      <c r="C712" s="619"/>
      <c r="D712" s="619"/>
      <c r="E712" s="619"/>
      <c r="F712" s="619"/>
      <c r="G712" s="619"/>
      <c r="H712" s="619"/>
      <c r="I712" s="619"/>
      <c r="J712" s="619"/>
      <c r="K712" s="619"/>
      <c r="L712" s="619"/>
      <c r="M712" s="619"/>
      <c r="N712" s="52"/>
      <c r="O712" s="52"/>
      <c r="P712" s="52"/>
      <c r="Q712" s="52"/>
      <c r="R712" s="52"/>
      <c r="S712" s="52"/>
      <c r="T712" s="52"/>
      <c r="U712" s="52"/>
      <c r="V712" s="52"/>
      <c r="W712" s="52"/>
      <c r="X712" s="52"/>
      <c r="Y712" s="52"/>
    </row>
    <row r="713" spans="2:25" s="51" customFormat="1">
      <c r="B713" s="619"/>
      <c r="C713" s="619"/>
      <c r="D713" s="619"/>
      <c r="E713" s="619"/>
      <c r="F713" s="619"/>
      <c r="G713" s="619"/>
      <c r="H713" s="619"/>
      <c r="I713" s="619"/>
      <c r="J713" s="619"/>
      <c r="K713" s="619"/>
      <c r="L713" s="619"/>
      <c r="M713" s="619"/>
      <c r="N713" s="52"/>
      <c r="O713" s="52"/>
      <c r="P713" s="52"/>
      <c r="Q713" s="52"/>
      <c r="R713" s="52"/>
      <c r="S713" s="52"/>
      <c r="T713" s="52"/>
      <c r="U713" s="52"/>
      <c r="V713" s="52"/>
      <c r="W713" s="52"/>
      <c r="X713" s="52"/>
      <c r="Y713" s="52"/>
    </row>
    <row r="714" spans="2:25" s="51" customFormat="1">
      <c r="B714" s="619"/>
      <c r="C714" s="619"/>
      <c r="D714" s="619"/>
      <c r="E714" s="619"/>
      <c r="F714" s="619"/>
      <c r="G714" s="619"/>
      <c r="H714" s="619"/>
      <c r="I714" s="619"/>
      <c r="J714" s="619"/>
      <c r="K714" s="619"/>
      <c r="L714" s="619"/>
      <c r="M714" s="619"/>
      <c r="N714" s="52"/>
      <c r="O714" s="52"/>
      <c r="P714" s="52"/>
      <c r="Q714" s="52"/>
      <c r="R714" s="52"/>
      <c r="S714" s="52"/>
      <c r="T714" s="52"/>
      <c r="U714" s="52"/>
      <c r="V714" s="52"/>
      <c r="W714" s="52"/>
      <c r="X714" s="52"/>
      <c r="Y714" s="52"/>
    </row>
    <row r="715" spans="2:25" s="51" customFormat="1">
      <c r="B715" s="619"/>
      <c r="C715" s="619"/>
      <c r="D715" s="619"/>
      <c r="E715" s="619"/>
      <c r="F715" s="619"/>
      <c r="G715" s="619"/>
      <c r="H715" s="619"/>
      <c r="I715" s="619"/>
      <c r="J715" s="619"/>
      <c r="K715" s="619"/>
      <c r="L715" s="619"/>
      <c r="M715" s="619"/>
      <c r="N715" s="52"/>
      <c r="O715" s="52"/>
      <c r="P715" s="52"/>
      <c r="Q715" s="52"/>
      <c r="R715" s="52"/>
      <c r="S715" s="52"/>
      <c r="T715" s="52"/>
      <c r="U715" s="52"/>
      <c r="V715" s="52"/>
      <c r="W715" s="52"/>
      <c r="X715" s="52"/>
      <c r="Y715" s="52"/>
    </row>
    <row r="716" spans="2:25" s="51" customFormat="1">
      <c r="B716" s="619"/>
      <c r="C716" s="619"/>
      <c r="D716" s="619"/>
      <c r="E716" s="619"/>
      <c r="F716" s="619"/>
      <c r="G716" s="619"/>
      <c r="H716" s="619"/>
      <c r="I716" s="619"/>
      <c r="J716" s="619"/>
      <c r="K716" s="619"/>
      <c r="L716" s="619"/>
      <c r="M716" s="619"/>
      <c r="N716" s="52"/>
      <c r="O716" s="52"/>
      <c r="P716" s="52"/>
      <c r="Q716" s="52"/>
      <c r="R716" s="52"/>
      <c r="S716" s="52"/>
      <c r="T716" s="52"/>
      <c r="U716" s="52"/>
      <c r="V716" s="52"/>
      <c r="W716" s="52"/>
      <c r="X716" s="52"/>
      <c r="Y716" s="52"/>
    </row>
    <row r="717" spans="2:25" s="51" customFormat="1">
      <c r="B717" s="619"/>
      <c r="C717" s="619"/>
      <c r="D717" s="619"/>
      <c r="E717" s="619"/>
      <c r="F717" s="619"/>
      <c r="G717" s="619"/>
      <c r="H717" s="619"/>
      <c r="I717" s="619"/>
      <c r="J717" s="619"/>
      <c r="K717" s="619"/>
      <c r="L717" s="619"/>
      <c r="M717" s="619"/>
      <c r="N717" s="52"/>
      <c r="O717" s="52"/>
      <c r="P717" s="52"/>
      <c r="Q717" s="52"/>
      <c r="R717" s="52"/>
      <c r="S717" s="52"/>
      <c r="T717" s="52"/>
      <c r="U717" s="52"/>
      <c r="V717" s="52"/>
      <c r="W717" s="52"/>
      <c r="X717" s="52"/>
      <c r="Y717" s="52"/>
    </row>
    <row r="718" spans="2:25" s="51" customFormat="1">
      <c r="B718" s="619"/>
      <c r="C718" s="619"/>
      <c r="D718" s="619"/>
      <c r="E718" s="619"/>
      <c r="F718" s="619"/>
      <c r="G718" s="619"/>
      <c r="H718" s="619"/>
      <c r="I718" s="619"/>
      <c r="J718" s="619"/>
      <c r="K718" s="619"/>
      <c r="L718" s="619"/>
      <c r="M718" s="619"/>
      <c r="N718" s="52"/>
      <c r="O718" s="52"/>
      <c r="P718" s="52"/>
      <c r="Q718" s="52"/>
      <c r="R718" s="52"/>
      <c r="S718" s="52"/>
      <c r="T718" s="52"/>
      <c r="U718" s="52"/>
      <c r="V718" s="52"/>
      <c r="W718" s="52"/>
      <c r="X718" s="52"/>
      <c r="Y718" s="52"/>
    </row>
    <row r="719" spans="2:25" s="51" customFormat="1">
      <c r="B719" s="619"/>
      <c r="C719" s="619"/>
      <c r="D719" s="619"/>
      <c r="E719" s="619"/>
      <c r="F719" s="619"/>
      <c r="G719" s="619"/>
      <c r="H719" s="619"/>
      <c r="I719" s="619"/>
      <c r="J719" s="619"/>
      <c r="K719" s="619"/>
      <c r="L719" s="619"/>
      <c r="M719" s="619"/>
      <c r="N719" s="52"/>
      <c r="O719" s="52"/>
      <c r="P719" s="52"/>
      <c r="Q719" s="52"/>
      <c r="R719" s="52"/>
      <c r="S719" s="52"/>
      <c r="T719" s="52"/>
      <c r="U719" s="52"/>
      <c r="V719" s="52"/>
      <c r="W719" s="52"/>
      <c r="X719" s="52"/>
      <c r="Y719" s="52"/>
    </row>
    <row r="720" spans="2:25" s="51" customFormat="1">
      <c r="B720" s="619"/>
      <c r="C720" s="619"/>
      <c r="D720" s="619"/>
      <c r="E720" s="619"/>
      <c r="F720" s="619"/>
      <c r="G720" s="619"/>
      <c r="H720" s="619"/>
      <c r="I720" s="619"/>
      <c r="J720" s="619"/>
      <c r="K720" s="619"/>
      <c r="L720" s="619"/>
      <c r="M720" s="619"/>
      <c r="N720" s="52"/>
      <c r="O720" s="52"/>
      <c r="P720" s="52"/>
      <c r="Q720" s="52"/>
      <c r="R720" s="52"/>
      <c r="S720" s="52"/>
      <c r="T720" s="52"/>
      <c r="U720" s="52"/>
      <c r="V720" s="52"/>
      <c r="W720" s="52"/>
      <c r="X720" s="52"/>
      <c r="Y720" s="52"/>
    </row>
    <row r="721" spans="2:25" s="51" customFormat="1">
      <c r="B721" s="619"/>
      <c r="C721" s="619"/>
      <c r="D721" s="619"/>
      <c r="E721" s="619"/>
      <c r="F721" s="619"/>
      <c r="G721" s="619"/>
      <c r="H721" s="619"/>
      <c r="I721" s="619"/>
      <c r="J721" s="619"/>
      <c r="K721" s="619"/>
      <c r="L721" s="619"/>
      <c r="M721" s="619"/>
      <c r="N721" s="52"/>
      <c r="O721" s="52"/>
      <c r="P721" s="52"/>
      <c r="Q721" s="52"/>
      <c r="R721" s="52"/>
      <c r="S721" s="52"/>
      <c r="T721" s="52"/>
      <c r="U721" s="52"/>
      <c r="V721" s="52"/>
      <c r="W721" s="52"/>
      <c r="X721" s="52"/>
      <c r="Y721" s="52"/>
    </row>
    <row r="722" spans="2:25" s="51" customFormat="1">
      <c r="B722" s="619"/>
      <c r="C722" s="619"/>
      <c r="D722" s="619"/>
      <c r="E722" s="619"/>
      <c r="F722" s="619"/>
      <c r="G722" s="619"/>
      <c r="H722" s="619"/>
      <c r="I722" s="619"/>
      <c r="J722" s="619"/>
      <c r="K722" s="619"/>
      <c r="L722" s="619"/>
      <c r="M722" s="619"/>
      <c r="N722" s="52"/>
      <c r="O722" s="52"/>
      <c r="P722" s="52"/>
      <c r="Q722" s="52"/>
      <c r="R722" s="52"/>
      <c r="S722" s="52"/>
      <c r="T722" s="52"/>
      <c r="U722" s="52"/>
      <c r="V722" s="52"/>
      <c r="W722" s="52"/>
      <c r="X722" s="52"/>
      <c r="Y722" s="52"/>
    </row>
    <row r="723" spans="2:25" s="51" customFormat="1">
      <c r="B723" s="619"/>
      <c r="C723" s="619"/>
      <c r="D723" s="619"/>
      <c r="E723" s="619"/>
      <c r="F723" s="619"/>
      <c r="G723" s="619"/>
      <c r="H723" s="619"/>
      <c r="I723" s="619"/>
      <c r="J723" s="619"/>
      <c r="K723" s="619"/>
      <c r="L723" s="619"/>
      <c r="M723" s="619"/>
      <c r="N723" s="52"/>
      <c r="O723" s="52"/>
      <c r="P723" s="52"/>
      <c r="Q723" s="52"/>
      <c r="R723" s="52"/>
      <c r="S723" s="52"/>
      <c r="T723" s="52"/>
      <c r="U723" s="52"/>
      <c r="V723" s="52"/>
      <c r="W723" s="52"/>
      <c r="X723" s="52"/>
      <c r="Y723" s="52"/>
    </row>
    <row r="724" spans="2:25" s="51" customFormat="1">
      <c r="B724" s="619"/>
      <c r="C724" s="619"/>
      <c r="D724" s="619"/>
      <c r="E724" s="619"/>
      <c r="F724" s="619"/>
      <c r="G724" s="619"/>
      <c r="H724" s="619"/>
      <c r="I724" s="619"/>
      <c r="J724" s="619"/>
      <c r="K724" s="619"/>
      <c r="L724" s="619"/>
      <c r="M724" s="619"/>
      <c r="N724" s="52"/>
      <c r="O724" s="52"/>
      <c r="P724" s="52"/>
      <c r="Q724" s="52"/>
      <c r="R724" s="52"/>
      <c r="S724" s="52"/>
      <c r="T724" s="52"/>
      <c r="U724" s="52"/>
      <c r="V724" s="52"/>
      <c r="W724" s="52"/>
      <c r="X724" s="52"/>
      <c r="Y724" s="52"/>
    </row>
    <row r="725" spans="2:25" s="51" customFormat="1">
      <c r="B725" s="619"/>
      <c r="C725" s="619"/>
      <c r="D725" s="619"/>
      <c r="E725" s="619"/>
      <c r="F725" s="619"/>
      <c r="G725" s="619"/>
      <c r="H725" s="619"/>
      <c r="I725" s="619"/>
      <c r="J725" s="619"/>
      <c r="K725" s="619"/>
      <c r="L725" s="619"/>
      <c r="M725" s="619"/>
      <c r="N725" s="52"/>
      <c r="O725" s="52"/>
      <c r="P725" s="52"/>
      <c r="Q725" s="52"/>
      <c r="R725" s="52"/>
      <c r="S725" s="52"/>
      <c r="T725" s="52"/>
      <c r="U725" s="52"/>
      <c r="V725" s="52"/>
      <c r="W725" s="52"/>
      <c r="X725" s="52"/>
      <c r="Y725" s="52"/>
    </row>
    <row r="726" spans="2:25" s="51" customFormat="1">
      <c r="B726" s="619"/>
      <c r="C726" s="619"/>
      <c r="D726" s="619"/>
      <c r="E726" s="619"/>
      <c r="F726" s="619"/>
      <c r="G726" s="619"/>
      <c r="H726" s="619"/>
      <c r="I726" s="619"/>
      <c r="J726" s="619"/>
      <c r="K726" s="619"/>
      <c r="L726" s="619"/>
      <c r="M726" s="619"/>
      <c r="N726" s="52"/>
      <c r="O726" s="52"/>
      <c r="P726" s="52"/>
      <c r="Q726" s="52"/>
      <c r="R726" s="52"/>
      <c r="S726" s="52"/>
      <c r="T726" s="52"/>
      <c r="U726" s="52"/>
      <c r="V726" s="52"/>
      <c r="W726" s="52"/>
      <c r="X726" s="52"/>
      <c r="Y726" s="52"/>
    </row>
    <row r="727" spans="2:25" s="51" customFormat="1">
      <c r="B727" s="619"/>
      <c r="C727" s="619"/>
      <c r="D727" s="619"/>
      <c r="E727" s="619"/>
      <c r="F727" s="619"/>
      <c r="G727" s="619"/>
      <c r="H727" s="619"/>
      <c r="I727" s="619"/>
      <c r="J727" s="619"/>
      <c r="K727" s="619"/>
      <c r="L727" s="619"/>
      <c r="M727" s="619"/>
      <c r="N727" s="52"/>
      <c r="O727" s="52"/>
      <c r="P727" s="52"/>
      <c r="Q727" s="52"/>
      <c r="R727" s="52"/>
      <c r="S727" s="52"/>
      <c r="T727" s="52"/>
      <c r="U727" s="52"/>
      <c r="V727" s="52"/>
      <c r="W727" s="52"/>
      <c r="X727" s="52"/>
      <c r="Y727" s="52"/>
    </row>
    <row r="728" spans="2:25" s="51" customFormat="1">
      <c r="B728" s="619"/>
      <c r="C728" s="619"/>
      <c r="D728" s="619"/>
      <c r="E728" s="619"/>
      <c r="F728" s="619"/>
      <c r="G728" s="619"/>
      <c r="H728" s="619"/>
      <c r="I728" s="619"/>
      <c r="J728" s="619"/>
      <c r="K728" s="619"/>
      <c r="L728" s="619"/>
      <c r="M728" s="619"/>
      <c r="N728" s="52"/>
      <c r="O728" s="52"/>
      <c r="P728" s="52"/>
      <c r="Q728" s="52"/>
      <c r="R728" s="52"/>
      <c r="S728" s="52"/>
      <c r="T728" s="52"/>
      <c r="U728" s="52"/>
      <c r="V728" s="52"/>
      <c r="W728" s="52"/>
      <c r="X728" s="52"/>
      <c r="Y728" s="52"/>
    </row>
    <row r="729" spans="2:25" s="51" customFormat="1">
      <c r="B729" s="619"/>
      <c r="C729" s="619"/>
      <c r="D729" s="619"/>
      <c r="E729" s="619"/>
      <c r="F729" s="619"/>
      <c r="G729" s="619"/>
      <c r="H729" s="619"/>
      <c r="I729" s="619"/>
      <c r="J729" s="619"/>
      <c r="K729" s="619"/>
      <c r="L729" s="619"/>
      <c r="M729" s="619"/>
      <c r="N729" s="52"/>
      <c r="O729" s="52"/>
      <c r="P729" s="52"/>
      <c r="Q729" s="52"/>
      <c r="R729" s="52"/>
      <c r="S729" s="52"/>
      <c r="T729" s="52"/>
      <c r="U729" s="52"/>
      <c r="V729" s="52"/>
      <c r="W729" s="52"/>
      <c r="X729" s="52"/>
      <c r="Y729" s="52"/>
    </row>
    <row r="730" spans="2:25" s="51" customFormat="1">
      <c r="B730" s="619"/>
      <c r="C730" s="619"/>
      <c r="D730" s="619"/>
      <c r="E730" s="619"/>
      <c r="F730" s="619"/>
      <c r="G730" s="619"/>
      <c r="H730" s="619"/>
      <c r="I730" s="619"/>
      <c r="J730" s="619"/>
      <c r="K730" s="619"/>
      <c r="L730" s="619"/>
      <c r="M730" s="619"/>
      <c r="N730" s="52"/>
      <c r="O730" s="52"/>
      <c r="P730" s="52"/>
      <c r="Q730" s="52"/>
      <c r="R730" s="52"/>
      <c r="S730" s="52"/>
      <c r="T730" s="52"/>
      <c r="U730" s="52"/>
      <c r="V730" s="52"/>
      <c r="W730" s="52"/>
      <c r="X730" s="52"/>
      <c r="Y730" s="52"/>
    </row>
    <row r="731" spans="2:25" s="51" customFormat="1">
      <c r="B731" s="619"/>
      <c r="C731" s="619"/>
      <c r="D731" s="619"/>
      <c r="E731" s="619"/>
      <c r="F731" s="619"/>
      <c r="G731" s="619"/>
      <c r="H731" s="619"/>
      <c r="I731" s="619"/>
      <c r="J731" s="619"/>
      <c r="K731" s="619"/>
      <c r="L731" s="619"/>
      <c r="M731" s="619"/>
      <c r="N731" s="52"/>
      <c r="O731" s="52"/>
      <c r="P731" s="52"/>
      <c r="Q731" s="52"/>
      <c r="R731" s="52"/>
      <c r="S731" s="52"/>
      <c r="T731" s="52"/>
      <c r="U731" s="52"/>
      <c r="V731" s="52"/>
      <c r="W731" s="52"/>
      <c r="X731" s="52"/>
      <c r="Y731" s="52"/>
    </row>
    <row r="732" spans="2:25" s="51" customFormat="1">
      <c r="B732" s="619"/>
      <c r="C732" s="619"/>
      <c r="D732" s="619"/>
      <c r="E732" s="619"/>
      <c r="F732" s="619"/>
      <c r="G732" s="619"/>
      <c r="H732" s="619"/>
      <c r="I732" s="619"/>
      <c r="J732" s="619"/>
      <c r="K732" s="619"/>
      <c r="L732" s="619"/>
      <c r="M732" s="619"/>
      <c r="N732" s="52"/>
      <c r="O732" s="52"/>
      <c r="P732" s="52"/>
      <c r="Q732" s="52"/>
      <c r="R732" s="52"/>
      <c r="S732" s="52"/>
      <c r="T732" s="52"/>
      <c r="U732" s="52"/>
      <c r="V732" s="52"/>
      <c r="W732" s="52"/>
      <c r="X732" s="52"/>
      <c r="Y732" s="52"/>
    </row>
    <row r="733" spans="2:25" s="51" customFormat="1">
      <c r="B733" s="619"/>
      <c r="C733" s="619"/>
      <c r="D733" s="619"/>
      <c r="E733" s="619"/>
      <c r="F733" s="619"/>
      <c r="G733" s="619"/>
      <c r="H733" s="619"/>
      <c r="I733" s="619"/>
      <c r="J733" s="619"/>
      <c r="K733" s="619"/>
      <c r="L733" s="619"/>
      <c r="M733" s="619"/>
      <c r="N733" s="52"/>
      <c r="O733" s="52"/>
      <c r="P733" s="52"/>
      <c r="Q733" s="52"/>
      <c r="R733" s="52"/>
      <c r="S733" s="52"/>
      <c r="T733" s="52"/>
      <c r="U733" s="52"/>
      <c r="V733" s="52"/>
      <c r="W733" s="52"/>
      <c r="X733" s="52"/>
      <c r="Y733" s="52"/>
    </row>
    <row r="734" spans="2:25" s="51" customFormat="1">
      <c r="B734" s="619"/>
      <c r="C734" s="619"/>
      <c r="D734" s="619"/>
      <c r="E734" s="619"/>
      <c r="F734" s="619"/>
      <c r="G734" s="619"/>
      <c r="H734" s="619"/>
      <c r="I734" s="619"/>
      <c r="J734" s="619"/>
      <c r="K734" s="619"/>
      <c r="L734" s="619"/>
      <c r="M734" s="619"/>
      <c r="N734" s="52"/>
      <c r="O734" s="52"/>
      <c r="P734" s="52"/>
      <c r="Q734" s="52"/>
      <c r="R734" s="52"/>
      <c r="S734" s="52"/>
      <c r="T734" s="52"/>
      <c r="U734" s="52"/>
      <c r="V734" s="52"/>
      <c r="W734" s="52"/>
      <c r="X734" s="52"/>
      <c r="Y734" s="52"/>
    </row>
    <row r="735" spans="2:25" s="51" customFormat="1">
      <c r="B735" s="619"/>
      <c r="C735" s="619"/>
      <c r="D735" s="619"/>
      <c r="E735" s="619"/>
      <c r="F735" s="619"/>
      <c r="G735" s="619"/>
      <c r="H735" s="619"/>
      <c r="I735" s="619"/>
      <c r="J735" s="619"/>
      <c r="K735" s="619"/>
      <c r="L735" s="619"/>
      <c r="M735" s="619"/>
      <c r="N735" s="52"/>
      <c r="O735" s="52"/>
      <c r="P735" s="52"/>
      <c r="Q735" s="52"/>
      <c r="R735" s="52"/>
      <c r="S735" s="52"/>
      <c r="T735" s="52"/>
      <c r="U735" s="52"/>
      <c r="V735" s="52"/>
      <c r="W735" s="52"/>
      <c r="X735" s="52"/>
      <c r="Y735" s="52"/>
    </row>
    <row r="736" spans="2:25" s="51" customFormat="1">
      <c r="B736" s="619"/>
      <c r="C736" s="619"/>
      <c r="D736" s="619"/>
      <c r="E736" s="619"/>
      <c r="F736" s="619"/>
      <c r="G736" s="619"/>
      <c r="H736" s="619"/>
      <c r="I736" s="619"/>
      <c r="J736" s="619"/>
      <c r="K736" s="619"/>
      <c r="L736" s="619"/>
      <c r="M736" s="619"/>
      <c r="N736" s="52"/>
      <c r="O736" s="52"/>
      <c r="P736" s="52"/>
      <c r="Q736" s="52"/>
      <c r="R736" s="52"/>
      <c r="S736" s="52"/>
      <c r="T736" s="52"/>
      <c r="U736" s="52"/>
      <c r="V736" s="52"/>
      <c r="W736" s="52"/>
      <c r="X736" s="52"/>
      <c r="Y736" s="52"/>
    </row>
    <row r="737" spans="2:25" s="51" customFormat="1">
      <c r="B737" s="619"/>
      <c r="C737" s="619"/>
      <c r="D737" s="619"/>
      <c r="E737" s="619"/>
      <c r="F737" s="619"/>
      <c r="G737" s="619"/>
      <c r="H737" s="619"/>
      <c r="I737" s="619"/>
      <c r="J737" s="619"/>
      <c r="K737" s="619"/>
      <c r="L737" s="619"/>
      <c r="M737" s="619"/>
      <c r="N737" s="52"/>
      <c r="O737" s="52"/>
      <c r="P737" s="52"/>
      <c r="Q737" s="52"/>
      <c r="R737" s="52"/>
      <c r="S737" s="52"/>
      <c r="T737" s="52"/>
      <c r="U737" s="52"/>
      <c r="V737" s="52"/>
      <c r="W737" s="52"/>
      <c r="X737" s="52"/>
      <c r="Y737" s="52"/>
    </row>
    <row r="738" spans="2:25" s="51" customFormat="1">
      <c r="B738" s="619"/>
      <c r="C738" s="619"/>
      <c r="D738" s="619"/>
      <c r="E738" s="619"/>
      <c r="F738" s="619"/>
      <c r="G738" s="619"/>
      <c r="H738" s="619"/>
      <c r="I738" s="619"/>
      <c r="J738" s="619"/>
      <c r="K738" s="619"/>
      <c r="L738" s="619"/>
      <c r="M738" s="619"/>
      <c r="N738" s="52"/>
      <c r="O738" s="52"/>
      <c r="P738" s="52"/>
      <c r="Q738" s="52"/>
      <c r="R738" s="52"/>
      <c r="S738" s="52"/>
      <c r="T738" s="52"/>
      <c r="U738" s="52"/>
      <c r="V738" s="52"/>
      <c r="W738" s="52"/>
      <c r="X738" s="52"/>
      <c r="Y738" s="52"/>
    </row>
    <row r="739" spans="2:25" s="51" customFormat="1">
      <c r="B739" s="619"/>
      <c r="C739" s="619"/>
      <c r="D739" s="619"/>
      <c r="E739" s="619"/>
      <c r="F739" s="619"/>
      <c r="G739" s="619"/>
      <c r="H739" s="619"/>
      <c r="I739" s="619"/>
      <c r="J739" s="619"/>
      <c r="K739" s="619"/>
      <c r="L739" s="619"/>
      <c r="M739" s="619"/>
      <c r="N739" s="52"/>
      <c r="O739" s="52"/>
      <c r="P739" s="52"/>
      <c r="Q739" s="52"/>
      <c r="R739" s="52"/>
      <c r="S739" s="52"/>
      <c r="T739" s="52"/>
      <c r="U739" s="52"/>
      <c r="V739" s="52"/>
      <c r="W739" s="52"/>
      <c r="X739" s="52"/>
      <c r="Y739" s="52"/>
    </row>
    <row r="740" spans="2:25" s="51" customFormat="1">
      <c r="B740" s="619"/>
      <c r="C740" s="619"/>
      <c r="D740" s="619"/>
      <c r="E740" s="619"/>
      <c r="F740" s="619"/>
      <c r="G740" s="619"/>
      <c r="H740" s="619"/>
      <c r="I740" s="619"/>
      <c r="J740" s="619"/>
      <c r="K740" s="619"/>
      <c r="L740" s="619"/>
      <c r="M740" s="619"/>
      <c r="N740" s="52"/>
      <c r="O740" s="52"/>
      <c r="P740" s="52"/>
      <c r="Q740" s="52"/>
      <c r="R740" s="52"/>
      <c r="S740" s="52"/>
      <c r="T740" s="52"/>
      <c r="U740" s="52"/>
      <c r="V740" s="52"/>
      <c r="W740" s="52"/>
      <c r="X740" s="52"/>
      <c r="Y740" s="52"/>
    </row>
    <row r="741" spans="2:25" s="51" customFormat="1">
      <c r="B741" s="619"/>
      <c r="C741" s="619"/>
      <c r="D741" s="619"/>
      <c r="E741" s="619"/>
      <c r="F741" s="619"/>
      <c r="G741" s="619"/>
      <c r="H741" s="619"/>
      <c r="I741" s="619"/>
      <c r="J741" s="619"/>
      <c r="K741" s="619"/>
      <c r="L741" s="619"/>
      <c r="M741" s="619"/>
      <c r="N741" s="52"/>
      <c r="O741" s="52"/>
      <c r="P741" s="52"/>
      <c r="Q741" s="52"/>
      <c r="R741" s="52"/>
      <c r="S741" s="52"/>
      <c r="T741" s="52"/>
      <c r="U741" s="52"/>
      <c r="V741" s="52"/>
      <c r="W741" s="52"/>
      <c r="X741" s="52"/>
      <c r="Y741" s="52"/>
    </row>
    <row r="742" spans="2:25" s="51" customFormat="1">
      <c r="B742" s="619"/>
      <c r="C742" s="619"/>
      <c r="D742" s="619"/>
      <c r="E742" s="619"/>
      <c r="F742" s="619"/>
      <c r="G742" s="619"/>
      <c r="H742" s="619"/>
      <c r="I742" s="619"/>
      <c r="J742" s="619"/>
      <c r="K742" s="619"/>
      <c r="L742" s="619"/>
      <c r="M742" s="619"/>
      <c r="N742" s="52"/>
      <c r="O742" s="52"/>
      <c r="P742" s="52"/>
      <c r="Q742" s="52"/>
      <c r="R742" s="52"/>
      <c r="S742" s="52"/>
      <c r="T742" s="52"/>
      <c r="U742" s="52"/>
      <c r="V742" s="52"/>
      <c r="W742" s="52"/>
      <c r="X742" s="52"/>
      <c r="Y742" s="52"/>
    </row>
    <row r="743" spans="2:25" s="51" customFormat="1">
      <c r="B743" s="619"/>
      <c r="C743" s="619"/>
      <c r="D743" s="619"/>
      <c r="E743" s="619"/>
      <c r="F743" s="619"/>
      <c r="G743" s="619"/>
      <c r="H743" s="619"/>
      <c r="I743" s="619"/>
      <c r="J743" s="619"/>
      <c r="K743" s="619"/>
      <c r="L743" s="619"/>
      <c r="M743" s="619"/>
      <c r="N743" s="52"/>
      <c r="O743" s="52"/>
      <c r="P743" s="52"/>
      <c r="Q743" s="52"/>
      <c r="R743" s="52"/>
      <c r="S743" s="52"/>
      <c r="T743" s="52"/>
      <c r="U743" s="52"/>
      <c r="V743" s="52"/>
      <c r="W743" s="52"/>
      <c r="X743" s="52"/>
      <c r="Y743" s="52"/>
    </row>
    <row r="744" spans="2:25" s="51" customFormat="1">
      <c r="B744" s="619"/>
      <c r="C744" s="619"/>
      <c r="D744" s="619"/>
      <c r="E744" s="619"/>
      <c r="F744" s="619"/>
      <c r="G744" s="619"/>
      <c r="H744" s="619"/>
      <c r="I744" s="619"/>
      <c r="J744" s="619"/>
      <c r="K744" s="619"/>
      <c r="L744" s="619"/>
      <c r="M744" s="619"/>
      <c r="N744" s="52"/>
      <c r="O744" s="52"/>
      <c r="P744" s="52"/>
      <c r="Q744" s="52"/>
      <c r="R744" s="52"/>
      <c r="S744" s="52"/>
      <c r="T744" s="52"/>
      <c r="U744" s="52"/>
      <c r="V744" s="52"/>
      <c r="W744" s="52"/>
      <c r="X744" s="52"/>
      <c r="Y744" s="52"/>
    </row>
    <row r="745" spans="2:25" s="51" customFormat="1">
      <c r="B745" s="619"/>
      <c r="C745" s="619"/>
      <c r="D745" s="619"/>
      <c r="E745" s="619"/>
      <c r="F745" s="619"/>
      <c r="G745" s="619"/>
      <c r="H745" s="619"/>
      <c r="I745" s="619"/>
      <c r="J745" s="619"/>
      <c r="K745" s="619"/>
      <c r="L745" s="619"/>
      <c r="M745" s="619"/>
      <c r="N745" s="52"/>
      <c r="O745" s="52"/>
      <c r="P745" s="52"/>
      <c r="Q745" s="52"/>
      <c r="R745" s="52"/>
      <c r="S745" s="52"/>
      <c r="T745" s="52"/>
      <c r="U745" s="52"/>
      <c r="V745" s="52"/>
      <c r="W745" s="52"/>
      <c r="X745" s="52"/>
      <c r="Y745" s="52"/>
    </row>
    <row r="746" spans="2:25" s="51" customFormat="1">
      <c r="B746" s="619"/>
      <c r="C746" s="619"/>
      <c r="D746" s="619"/>
      <c r="E746" s="619"/>
      <c r="F746" s="619"/>
      <c r="G746" s="619"/>
      <c r="H746" s="619"/>
      <c r="I746" s="619"/>
      <c r="J746" s="619"/>
      <c r="K746" s="619"/>
      <c r="L746" s="619"/>
      <c r="M746" s="619"/>
      <c r="N746" s="52"/>
      <c r="O746" s="52"/>
      <c r="P746" s="52"/>
      <c r="Q746" s="52"/>
      <c r="R746" s="52"/>
      <c r="S746" s="52"/>
      <c r="T746" s="52"/>
      <c r="U746" s="52"/>
      <c r="V746" s="52"/>
      <c r="W746" s="52"/>
      <c r="X746" s="52"/>
      <c r="Y746" s="52"/>
    </row>
    <row r="747" spans="2:25" s="51" customFormat="1">
      <c r="B747" s="619"/>
      <c r="C747" s="619"/>
      <c r="D747" s="619"/>
      <c r="E747" s="619"/>
      <c r="F747" s="619"/>
      <c r="G747" s="619"/>
      <c r="H747" s="619"/>
      <c r="I747" s="619"/>
      <c r="J747" s="619"/>
      <c r="K747" s="619"/>
      <c r="L747" s="619"/>
      <c r="M747" s="619"/>
      <c r="N747" s="52"/>
      <c r="O747" s="52"/>
      <c r="P747" s="52"/>
      <c r="Q747" s="52"/>
      <c r="R747" s="52"/>
      <c r="S747" s="52"/>
      <c r="T747" s="52"/>
      <c r="U747" s="52"/>
      <c r="V747" s="52"/>
      <c r="W747" s="52"/>
      <c r="X747" s="52"/>
      <c r="Y747" s="52"/>
    </row>
    <row r="748" spans="2:25" s="51" customFormat="1">
      <c r="B748" s="619"/>
      <c r="C748" s="619"/>
      <c r="D748" s="619"/>
      <c r="E748" s="619"/>
      <c r="F748" s="619"/>
      <c r="G748" s="619"/>
      <c r="H748" s="619"/>
      <c r="I748" s="619"/>
      <c r="J748" s="619"/>
      <c r="K748" s="619"/>
      <c r="L748" s="619"/>
      <c r="M748" s="619"/>
      <c r="N748" s="52"/>
      <c r="O748" s="52"/>
      <c r="P748" s="52"/>
      <c r="Q748" s="52"/>
      <c r="R748" s="52"/>
      <c r="S748" s="52"/>
      <c r="T748" s="52"/>
      <c r="U748" s="52"/>
      <c r="V748" s="52"/>
      <c r="W748" s="52"/>
      <c r="X748" s="52"/>
      <c r="Y748" s="52"/>
    </row>
    <row r="749" spans="2:25" s="51" customFormat="1">
      <c r="B749" s="619"/>
      <c r="C749" s="619"/>
      <c r="D749" s="619"/>
      <c r="E749" s="619"/>
      <c r="F749" s="619"/>
      <c r="G749" s="619"/>
      <c r="H749" s="619"/>
      <c r="I749" s="619"/>
      <c r="J749" s="619"/>
      <c r="K749" s="619"/>
      <c r="L749" s="619"/>
      <c r="M749" s="619"/>
      <c r="N749" s="52"/>
      <c r="O749" s="52"/>
      <c r="P749" s="52"/>
      <c r="Q749" s="52"/>
      <c r="R749" s="52"/>
      <c r="S749" s="52"/>
      <c r="T749" s="52"/>
      <c r="U749" s="52"/>
      <c r="V749" s="52"/>
      <c r="W749" s="52"/>
      <c r="X749" s="52"/>
      <c r="Y749" s="52"/>
    </row>
    <row r="750" spans="2:25" s="51" customFormat="1">
      <c r="B750" s="619"/>
      <c r="C750" s="619"/>
      <c r="D750" s="619"/>
      <c r="E750" s="619"/>
      <c r="F750" s="619"/>
      <c r="G750" s="619"/>
      <c r="H750" s="619"/>
      <c r="I750" s="619"/>
      <c r="J750" s="619"/>
      <c r="K750" s="619"/>
      <c r="L750" s="619"/>
      <c r="M750" s="619"/>
      <c r="N750" s="52"/>
      <c r="O750" s="52"/>
      <c r="P750" s="52"/>
      <c r="Q750" s="52"/>
      <c r="R750" s="52"/>
      <c r="S750" s="52"/>
      <c r="T750" s="52"/>
      <c r="U750" s="52"/>
      <c r="V750" s="52"/>
      <c r="W750" s="52"/>
      <c r="X750" s="52"/>
      <c r="Y750" s="52"/>
    </row>
    <row r="751" spans="2:25" s="51" customFormat="1">
      <c r="B751" s="619"/>
      <c r="C751" s="619"/>
      <c r="D751" s="619"/>
      <c r="E751" s="619"/>
      <c r="F751" s="619"/>
      <c r="G751" s="619"/>
      <c r="H751" s="619"/>
      <c r="I751" s="619"/>
      <c r="J751" s="619"/>
      <c r="K751" s="619"/>
      <c r="L751" s="619"/>
      <c r="M751" s="619"/>
      <c r="N751" s="52"/>
      <c r="O751" s="52"/>
      <c r="P751" s="52"/>
      <c r="Q751" s="52"/>
      <c r="R751" s="52"/>
      <c r="S751" s="52"/>
      <c r="T751" s="52"/>
      <c r="U751" s="52"/>
      <c r="V751" s="52"/>
      <c r="W751" s="52"/>
      <c r="X751" s="52"/>
      <c r="Y751" s="52"/>
    </row>
    <row r="752" spans="2:25" s="51" customFormat="1">
      <c r="B752" s="619"/>
      <c r="C752" s="619"/>
      <c r="D752" s="619"/>
      <c r="E752" s="619"/>
      <c r="F752" s="619"/>
      <c r="G752" s="619"/>
      <c r="H752" s="619"/>
      <c r="I752" s="619"/>
      <c r="J752" s="619"/>
      <c r="K752" s="619"/>
      <c r="L752" s="619"/>
      <c r="M752" s="619"/>
      <c r="N752" s="52"/>
      <c r="O752" s="52"/>
      <c r="P752" s="52"/>
      <c r="Q752" s="52"/>
      <c r="R752" s="52"/>
      <c r="S752" s="52"/>
      <c r="T752" s="52"/>
      <c r="U752" s="52"/>
      <c r="V752" s="52"/>
      <c r="W752" s="52"/>
      <c r="X752" s="52"/>
      <c r="Y752" s="52"/>
    </row>
    <row r="753" spans="2:25" s="51" customFormat="1">
      <c r="B753" s="619"/>
      <c r="C753" s="619"/>
      <c r="D753" s="619"/>
      <c r="E753" s="619"/>
      <c r="F753" s="619"/>
      <c r="G753" s="619"/>
      <c r="H753" s="619"/>
      <c r="I753" s="619"/>
      <c r="J753" s="619"/>
      <c r="K753" s="619"/>
      <c r="L753" s="619"/>
      <c r="M753" s="619"/>
      <c r="N753" s="52"/>
      <c r="O753" s="52"/>
      <c r="P753" s="52"/>
      <c r="Q753" s="52"/>
      <c r="R753" s="52"/>
      <c r="S753" s="52"/>
      <c r="T753" s="52"/>
      <c r="U753" s="52"/>
      <c r="V753" s="52"/>
      <c r="W753" s="52"/>
      <c r="X753" s="52"/>
      <c r="Y753" s="52"/>
    </row>
    <row r="754" spans="2:25" s="51" customFormat="1">
      <c r="B754" s="619"/>
      <c r="C754" s="619"/>
      <c r="D754" s="619"/>
      <c r="E754" s="619"/>
      <c r="F754" s="619"/>
      <c r="G754" s="619"/>
      <c r="H754" s="619"/>
      <c r="I754" s="619"/>
      <c r="J754" s="619"/>
      <c r="K754" s="619"/>
      <c r="L754" s="619"/>
      <c r="M754" s="619"/>
      <c r="N754" s="52"/>
      <c r="O754" s="52"/>
      <c r="P754" s="52"/>
      <c r="Q754" s="52"/>
      <c r="R754" s="52"/>
      <c r="S754" s="52"/>
      <c r="T754" s="52"/>
      <c r="U754" s="52"/>
      <c r="V754" s="52"/>
      <c r="W754" s="52"/>
      <c r="X754" s="52"/>
      <c r="Y754" s="52"/>
    </row>
    <row r="755" spans="2:25" s="51" customFormat="1">
      <c r="B755" s="619"/>
      <c r="C755" s="619"/>
      <c r="D755" s="619"/>
      <c r="E755" s="619"/>
      <c r="F755" s="619"/>
      <c r="G755" s="619"/>
      <c r="H755" s="619"/>
      <c r="I755" s="619"/>
      <c r="J755" s="619"/>
      <c r="K755" s="619"/>
      <c r="L755" s="619"/>
      <c r="M755" s="619"/>
      <c r="N755" s="52"/>
      <c r="O755" s="52"/>
      <c r="P755" s="52"/>
      <c r="Q755" s="52"/>
      <c r="R755" s="52"/>
      <c r="S755" s="52"/>
      <c r="T755" s="52"/>
      <c r="U755" s="52"/>
      <c r="V755" s="52"/>
      <c r="W755" s="52"/>
      <c r="X755" s="52"/>
      <c r="Y755" s="52"/>
    </row>
    <row r="756" spans="2:25" s="51" customFormat="1">
      <c r="B756" s="619"/>
      <c r="C756" s="619"/>
      <c r="D756" s="619"/>
      <c r="E756" s="619"/>
      <c r="F756" s="619"/>
      <c r="G756" s="619"/>
      <c r="H756" s="619"/>
      <c r="I756" s="619"/>
      <c r="J756" s="619"/>
      <c r="K756" s="619"/>
      <c r="L756" s="619"/>
      <c r="M756" s="619"/>
      <c r="N756" s="52"/>
      <c r="O756" s="52"/>
      <c r="P756" s="52"/>
      <c r="Q756" s="52"/>
      <c r="R756" s="52"/>
      <c r="S756" s="52"/>
      <c r="T756" s="52"/>
      <c r="U756" s="52"/>
      <c r="V756" s="52"/>
      <c r="W756" s="52"/>
      <c r="X756" s="52"/>
      <c r="Y756" s="52"/>
    </row>
    <row r="757" spans="2:25" s="51" customFormat="1">
      <c r="B757" s="619"/>
      <c r="C757" s="619"/>
      <c r="D757" s="619"/>
      <c r="E757" s="619"/>
      <c r="F757" s="619"/>
      <c r="G757" s="619"/>
      <c r="H757" s="619"/>
      <c r="I757" s="619"/>
      <c r="J757" s="619"/>
      <c r="K757" s="619"/>
      <c r="L757" s="619"/>
      <c r="M757" s="619"/>
      <c r="N757" s="52"/>
      <c r="O757" s="52"/>
      <c r="P757" s="52"/>
      <c r="Q757" s="52"/>
      <c r="R757" s="52"/>
      <c r="S757" s="52"/>
      <c r="T757" s="52"/>
      <c r="U757" s="52"/>
      <c r="V757" s="52"/>
      <c r="W757" s="52"/>
      <c r="X757" s="52"/>
      <c r="Y757" s="52"/>
    </row>
    <row r="758" spans="2:25" s="51" customFormat="1">
      <c r="B758" s="619"/>
      <c r="C758" s="619"/>
      <c r="D758" s="619"/>
      <c r="E758" s="619"/>
      <c r="F758" s="619"/>
      <c r="G758" s="619"/>
      <c r="H758" s="619"/>
      <c r="I758" s="619"/>
      <c r="J758" s="619"/>
      <c r="K758" s="619"/>
      <c r="L758" s="619"/>
      <c r="M758" s="619"/>
      <c r="N758" s="52"/>
      <c r="O758" s="52"/>
      <c r="P758" s="52"/>
      <c r="Q758" s="52"/>
      <c r="R758" s="52"/>
      <c r="S758" s="52"/>
      <c r="T758" s="52"/>
      <c r="U758" s="52"/>
      <c r="V758" s="52"/>
      <c r="W758" s="52"/>
      <c r="X758" s="52"/>
      <c r="Y758" s="52"/>
    </row>
    <row r="759" spans="2:25" s="51" customFormat="1">
      <c r="B759" s="619"/>
      <c r="C759" s="619"/>
      <c r="D759" s="619"/>
      <c r="E759" s="619"/>
      <c r="F759" s="619"/>
      <c r="G759" s="619"/>
      <c r="H759" s="619"/>
      <c r="I759" s="619"/>
      <c r="J759" s="619"/>
      <c r="K759" s="619"/>
      <c r="L759" s="619"/>
      <c r="M759" s="619"/>
      <c r="N759" s="52"/>
      <c r="O759" s="52"/>
      <c r="P759" s="52"/>
      <c r="Q759" s="52"/>
      <c r="R759" s="52"/>
      <c r="S759" s="52"/>
      <c r="T759" s="52"/>
      <c r="U759" s="52"/>
      <c r="V759" s="52"/>
      <c r="W759" s="52"/>
      <c r="X759" s="52"/>
      <c r="Y759" s="52"/>
    </row>
    <row r="760" spans="2:25" s="51" customFormat="1">
      <c r="B760" s="619"/>
      <c r="C760" s="619"/>
      <c r="D760" s="619"/>
      <c r="E760" s="619"/>
      <c r="F760" s="619"/>
      <c r="G760" s="619"/>
      <c r="H760" s="619"/>
      <c r="I760" s="619"/>
      <c r="J760" s="619"/>
      <c r="K760" s="619"/>
      <c r="L760" s="619"/>
      <c r="M760" s="619"/>
      <c r="N760" s="52"/>
      <c r="O760" s="52"/>
      <c r="P760" s="52"/>
      <c r="Q760" s="52"/>
      <c r="R760" s="52"/>
      <c r="S760" s="52"/>
      <c r="T760" s="52"/>
      <c r="U760" s="52"/>
      <c r="V760" s="52"/>
      <c r="W760" s="52"/>
      <c r="X760" s="52"/>
      <c r="Y760" s="52"/>
    </row>
    <row r="761" spans="2:25" s="51" customFormat="1">
      <c r="B761" s="619"/>
      <c r="C761" s="619"/>
      <c r="D761" s="619"/>
      <c r="E761" s="619"/>
      <c r="F761" s="619"/>
      <c r="G761" s="619"/>
      <c r="H761" s="619"/>
      <c r="I761" s="619"/>
      <c r="J761" s="619"/>
      <c r="K761" s="619"/>
      <c r="L761" s="619"/>
      <c r="M761" s="619"/>
      <c r="N761" s="52"/>
      <c r="O761" s="52"/>
      <c r="P761" s="52"/>
      <c r="Q761" s="52"/>
      <c r="R761" s="52"/>
      <c r="S761" s="52"/>
      <c r="T761" s="52"/>
      <c r="U761" s="52"/>
      <c r="V761" s="52"/>
      <c r="W761" s="52"/>
      <c r="X761" s="52"/>
      <c r="Y761" s="52"/>
    </row>
    <row r="762" spans="2:25" s="51" customFormat="1">
      <c r="B762" s="619"/>
      <c r="C762" s="619"/>
      <c r="D762" s="619"/>
      <c r="E762" s="619"/>
      <c r="F762" s="619"/>
      <c r="G762" s="619"/>
      <c r="H762" s="619"/>
      <c r="I762" s="619"/>
      <c r="J762" s="619"/>
      <c r="K762" s="619"/>
      <c r="L762" s="619"/>
      <c r="M762" s="619"/>
      <c r="N762" s="52"/>
      <c r="O762" s="52"/>
      <c r="P762" s="52"/>
      <c r="Q762" s="52"/>
      <c r="R762" s="52"/>
      <c r="S762" s="52"/>
      <c r="T762" s="52"/>
      <c r="U762" s="52"/>
      <c r="V762" s="52"/>
      <c r="W762" s="52"/>
      <c r="X762" s="52"/>
      <c r="Y762" s="52"/>
    </row>
    <row r="763" spans="2:25" s="51" customFormat="1">
      <c r="B763" s="619"/>
      <c r="C763" s="619"/>
      <c r="D763" s="619"/>
      <c r="E763" s="619"/>
      <c r="F763" s="619"/>
      <c r="G763" s="619"/>
      <c r="H763" s="619"/>
      <c r="I763" s="619"/>
      <c r="J763" s="619"/>
      <c r="K763" s="619"/>
      <c r="L763" s="619"/>
      <c r="M763" s="619"/>
      <c r="N763" s="52"/>
      <c r="O763" s="52"/>
      <c r="P763" s="52"/>
      <c r="Q763" s="52"/>
      <c r="R763" s="52"/>
      <c r="S763" s="52"/>
      <c r="T763" s="52"/>
      <c r="U763" s="52"/>
      <c r="V763" s="52"/>
      <c r="W763" s="52"/>
      <c r="X763" s="52"/>
      <c r="Y763" s="52"/>
    </row>
    <row r="764" spans="2:25" s="51" customFormat="1">
      <c r="B764" s="619"/>
      <c r="C764" s="619"/>
      <c r="D764" s="619"/>
      <c r="E764" s="619"/>
      <c r="F764" s="619"/>
      <c r="G764" s="619"/>
      <c r="H764" s="619"/>
      <c r="I764" s="619"/>
      <c r="J764" s="619"/>
      <c r="K764" s="619"/>
      <c r="L764" s="619"/>
      <c r="M764" s="619"/>
      <c r="N764" s="52"/>
      <c r="O764" s="52"/>
      <c r="P764" s="52"/>
      <c r="Q764" s="52"/>
      <c r="R764" s="52"/>
      <c r="S764" s="52"/>
      <c r="T764" s="52"/>
      <c r="U764" s="52"/>
      <c r="V764" s="52"/>
      <c r="W764" s="52"/>
      <c r="X764" s="52"/>
      <c r="Y764" s="52"/>
    </row>
    <row r="765" spans="2:25" s="51" customFormat="1">
      <c r="B765" s="619"/>
      <c r="C765" s="619"/>
      <c r="D765" s="619"/>
      <c r="E765" s="619"/>
      <c r="F765" s="619"/>
      <c r="G765" s="619"/>
      <c r="H765" s="619"/>
      <c r="I765" s="619"/>
      <c r="J765" s="619"/>
      <c r="K765" s="619"/>
      <c r="L765" s="619"/>
      <c r="M765" s="619"/>
      <c r="N765" s="52"/>
      <c r="O765" s="52"/>
      <c r="P765" s="52"/>
      <c r="Q765" s="52"/>
      <c r="R765" s="52"/>
      <c r="S765" s="52"/>
      <c r="T765" s="52"/>
      <c r="U765" s="52"/>
      <c r="V765" s="52"/>
      <c r="W765" s="52"/>
      <c r="X765" s="52"/>
      <c r="Y765" s="52"/>
    </row>
    <row r="766" spans="2:25" s="51" customFormat="1">
      <c r="B766" s="619"/>
      <c r="C766" s="619"/>
      <c r="D766" s="619"/>
      <c r="E766" s="619"/>
      <c r="F766" s="619"/>
      <c r="G766" s="619"/>
      <c r="H766" s="619"/>
      <c r="I766" s="619"/>
      <c r="J766" s="619"/>
      <c r="K766" s="619"/>
      <c r="L766" s="619"/>
      <c r="M766" s="619"/>
      <c r="N766" s="52"/>
      <c r="O766" s="52"/>
      <c r="P766" s="52"/>
      <c r="Q766" s="52"/>
      <c r="R766" s="52"/>
      <c r="S766" s="52"/>
      <c r="T766" s="52"/>
      <c r="U766" s="52"/>
      <c r="V766" s="52"/>
      <c r="W766" s="52"/>
      <c r="X766" s="52"/>
      <c r="Y766" s="52"/>
    </row>
    <row r="767" spans="2:25" s="51" customFormat="1">
      <c r="B767" s="619"/>
      <c r="C767" s="619"/>
      <c r="D767" s="619"/>
      <c r="E767" s="619"/>
      <c r="F767" s="619"/>
      <c r="G767" s="619"/>
      <c r="H767" s="619"/>
      <c r="I767" s="619"/>
      <c r="J767" s="619"/>
      <c r="K767" s="619"/>
      <c r="L767" s="619"/>
      <c r="M767" s="619"/>
      <c r="N767" s="52"/>
      <c r="O767" s="52"/>
      <c r="P767" s="52"/>
      <c r="Q767" s="52"/>
      <c r="R767" s="52"/>
      <c r="S767" s="52"/>
      <c r="T767" s="52"/>
      <c r="U767" s="52"/>
      <c r="V767" s="52"/>
      <c r="W767" s="52"/>
      <c r="X767" s="52"/>
      <c r="Y767" s="52"/>
    </row>
    <row r="768" spans="2:25" s="51" customFormat="1">
      <c r="B768" s="619"/>
      <c r="C768" s="619"/>
      <c r="D768" s="619"/>
      <c r="E768" s="619"/>
      <c r="F768" s="619"/>
      <c r="G768" s="619"/>
      <c r="H768" s="619"/>
      <c r="I768" s="619"/>
      <c r="J768" s="619"/>
      <c r="K768" s="619"/>
      <c r="L768" s="619"/>
      <c r="M768" s="619"/>
      <c r="N768" s="52"/>
      <c r="O768" s="52"/>
      <c r="P768" s="52"/>
      <c r="Q768" s="52"/>
      <c r="R768" s="52"/>
      <c r="S768" s="52"/>
      <c r="T768" s="52"/>
      <c r="U768" s="52"/>
      <c r="V768" s="52"/>
      <c r="W768" s="52"/>
      <c r="X768" s="52"/>
      <c r="Y768" s="52"/>
    </row>
    <row r="769" spans="2:25" s="51" customFormat="1">
      <c r="B769" s="619"/>
      <c r="C769" s="619"/>
      <c r="D769" s="619"/>
      <c r="E769" s="619"/>
      <c r="F769" s="619"/>
      <c r="G769" s="619"/>
      <c r="H769" s="619"/>
      <c r="I769" s="619"/>
      <c r="J769" s="619"/>
      <c r="K769" s="619"/>
      <c r="L769" s="619"/>
      <c r="M769" s="619"/>
      <c r="N769" s="52"/>
      <c r="O769" s="52"/>
      <c r="P769" s="52"/>
      <c r="Q769" s="52"/>
      <c r="R769" s="52"/>
      <c r="S769" s="52"/>
      <c r="T769" s="52"/>
      <c r="U769" s="52"/>
      <c r="V769" s="52"/>
      <c r="W769" s="52"/>
      <c r="X769" s="52"/>
      <c r="Y769" s="52"/>
    </row>
    <row r="770" spans="2:25" s="51" customFormat="1">
      <c r="B770" s="619"/>
      <c r="C770" s="619"/>
      <c r="D770" s="619"/>
      <c r="E770" s="619"/>
      <c r="F770" s="619"/>
      <c r="G770" s="619"/>
      <c r="H770" s="619"/>
      <c r="I770" s="619"/>
      <c r="J770" s="619"/>
      <c r="K770" s="619"/>
      <c r="L770" s="619"/>
      <c r="M770" s="619"/>
      <c r="N770" s="52"/>
      <c r="O770" s="52"/>
      <c r="P770" s="52"/>
      <c r="Q770" s="52"/>
      <c r="R770" s="52"/>
      <c r="S770" s="52"/>
      <c r="T770" s="52"/>
      <c r="U770" s="52"/>
      <c r="V770" s="52"/>
      <c r="W770" s="52"/>
      <c r="X770" s="52"/>
      <c r="Y770" s="52"/>
    </row>
    <row r="771" spans="2:25" s="51" customFormat="1">
      <c r="B771" s="619"/>
      <c r="C771" s="619"/>
      <c r="D771" s="619"/>
      <c r="E771" s="619"/>
      <c r="F771" s="619"/>
      <c r="G771" s="619"/>
      <c r="H771" s="619"/>
      <c r="I771" s="619"/>
      <c r="J771" s="619"/>
      <c r="K771" s="619"/>
      <c r="L771" s="619"/>
      <c r="M771" s="619"/>
      <c r="N771" s="52"/>
      <c r="O771" s="52"/>
      <c r="P771" s="52"/>
      <c r="Q771" s="52"/>
      <c r="R771" s="52"/>
      <c r="S771" s="52"/>
      <c r="T771" s="52"/>
      <c r="U771" s="52"/>
      <c r="V771" s="52"/>
      <c r="W771" s="52"/>
      <c r="X771" s="52"/>
      <c r="Y771" s="52"/>
    </row>
    <row r="772" spans="2:25" s="51" customFormat="1">
      <c r="B772" s="619"/>
      <c r="C772" s="619"/>
      <c r="D772" s="619"/>
      <c r="E772" s="619"/>
      <c r="F772" s="619"/>
      <c r="G772" s="619"/>
      <c r="H772" s="619"/>
      <c r="I772" s="619"/>
      <c r="J772" s="619"/>
      <c r="K772" s="619"/>
      <c r="L772" s="619"/>
      <c r="M772" s="619"/>
      <c r="N772" s="52"/>
      <c r="O772" s="52"/>
      <c r="P772" s="52"/>
      <c r="Q772" s="52"/>
      <c r="R772" s="52"/>
      <c r="S772" s="52"/>
      <c r="T772" s="52"/>
      <c r="U772" s="52"/>
      <c r="V772" s="52"/>
      <c r="W772" s="52"/>
      <c r="X772" s="52"/>
      <c r="Y772" s="52"/>
    </row>
    <row r="773" spans="2:25" s="51" customFormat="1">
      <c r="B773" s="619"/>
      <c r="C773" s="619"/>
      <c r="D773" s="619"/>
      <c r="E773" s="619"/>
      <c r="F773" s="619"/>
      <c r="G773" s="619"/>
      <c r="H773" s="619"/>
      <c r="I773" s="619"/>
      <c r="J773" s="619"/>
      <c r="K773" s="619"/>
      <c r="L773" s="619"/>
      <c r="M773" s="619"/>
      <c r="N773" s="52"/>
      <c r="O773" s="52"/>
      <c r="P773" s="52"/>
      <c r="Q773" s="52"/>
      <c r="R773" s="52"/>
      <c r="S773" s="52"/>
      <c r="T773" s="52"/>
      <c r="U773" s="52"/>
      <c r="V773" s="52"/>
      <c r="W773" s="52"/>
      <c r="X773" s="52"/>
      <c r="Y773" s="52"/>
    </row>
    <row r="774" spans="2:25" s="51" customFormat="1">
      <c r="B774" s="619"/>
      <c r="C774" s="619"/>
      <c r="D774" s="619"/>
      <c r="E774" s="619"/>
      <c r="F774" s="619"/>
      <c r="G774" s="619"/>
      <c r="H774" s="619"/>
      <c r="I774" s="619"/>
      <c r="J774" s="619"/>
      <c r="K774" s="619"/>
      <c r="L774" s="619"/>
      <c r="M774" s="619"/>
      <c r="N774" s="52"/>
      <c r="O774" s="52"/>
      <c r="P774" s="52"/>
      <c r="Q774" s="52"/>
      <c r="R774" s="52"/>
      <c r="S774" s="52"/>
      <c r="T774" s="52"/>
      <c r="U774" s="52"/>
      <c r="V774" s="52"/>
      <c r="W774" s="52"/>
      <c r="X774" s="52"/>
      <c r="Y774" s="52"/>
    </row>
    <row r="775" spans="2:25" s="51" customFormat="1">
      <c r="B775" s="619"/>
      <c r="C775" s="619"/>
      <c r="D775" s="619"/>
      <c r="E775" s="619"/>
      <c r="F775" s="619"/>
      <c r="G775" s="619"/>
      <c r="H775" s="619"/>
      <c r="I775" s="619"/>
      <c r="J775" s="619"/>
      <c r="K775" s="619"/>
      <c r="L775" s="619"/>
      <c r="M775" s="619"/>
      <c r="N775" s="52"/>
      <c r="O775" s="52"/>
      <c r="P775" s="52"/>
      <c r="Q775" s="52"/>
      <c r="R775" s="52"/>
      <c r="S775" s="52"/>
      <c r="T775" s="52"/>
      <c r="U775" s="52"/>
      <c r="V775" s="52"/>
      <c r="W775" s="52"/>
      <c r="X775" s="52"/>
      <c r="Y775" s="52"/>
    </row>
    <row r="776" spans="2:25" s="51" customFormat="1">
      <c r="B776" s="619"/>
      <c r="C776" s="619"/>
      <c r="D776" s="619"/>
      <c r="E776" s="619"/>
      <c r="F776" s="619"/>
      <c r="G776" s="619"/>
      <c r="H776" s="619"/>
      <c r="I776" s="619"/>
      <c r="J776" s="619"/>
      <c r="K776" s="619"/>
      <c r="L776" s="619"/>
      <c r="M776" s="619"/>
      <c r="N776" s="52"/>
      <c r="O776" s="52"/>
      <c r="P776" s="52"/>
      <c r="Q776" s="52"/>
      <c r="R776" s="52"/>
      <c r="S776" s="52"/>
      <c r="T776" s="52"/>
      <c r="U776" s="52"/>
      <c r="V776" s="52"/>
      <c r="W776" s="52"/>
      <c r="X776" s="52"/>
      <c r="Y776" s="52"/>
    </row>
    <row r="777" spans="2:25" s="51" customFormat="1">
      <c r="B777" s="619"/>
      <c r="C777" s="619"/>
      <c r="D777" s="619"/>
      <c r="E777" s="619"/>
      <c r="F777" s="619"/>
      <c r="G777" s="619"/>
      <c r="H777" s="619"/>
      <c r="I777" s="619"/>
      <c r="J777" s="619"/>
      <c r="K777" s="619"/>
      <c r="L777" s="619"/>
      <c r="M777" s="619"/>
      <c r="N777" s="52"/>
      <c r="O777" s="52"/>
      <c r="P777" s="52"/>
      <c r="Q777" s="52"/>
      <c r="R777" s="52"/>
      <c r="S777" s="52"/>
      <c r="T777" s="52"/>
      <c r="U777" s="52"/>
      <c r="V777" s="52"/>
      <c r="W777" s="52"/>
      <c r="X777" s="52"/>
      <c r="Y777" s="52"/>
    </row>
    <row r="778" spans="2:25" s="51" customFormat="1">
      <c r="B778" s="619"/>
      <c r="C778" s="619"/>
      <c r="D778" s="619"/>
      <c r="E778" s="619"/>
      <c r="F778" s="619"/>
      <c r="G778" s="619"/>
      <c r="H778" s="619"/>
      <c r="I778" s="619"/>
      <c r="J778" s="619"/>
      <c r="K778" s="619"/>
      <c r="L778" s="619"/>
      <c r="M778" s="619"/>
      <c r="N778" s="52"/>
      <c r="O778" s="52"/>
      <c r="P778" s="52"/>
      <c r="Q778" s="52"/>
      <c r="R778" s="52"/>
      <c r="S778" s="52"/>
      <c r="T778" s="52"/>
      <c r="U778" s="52"/>
      <c r="V778" s="52"/>
      <c r="W778" s="52"/>
      <c r="X778" s="52"/>
      <c r="Y778" s="52"/>
    </row>
    <row r="779" spans="2:25" s="51" customFormat="1">
      <c r="B779" s="619"/>
      <c r="C779" s="619"/>
      <c r="D779" s="619"/>
      <c r="E779" s="619"/>
      <c r="F779" s="619"/>
      <c r="G779" s="619"/>
      <c r="H779" s="619"/>
      <c r="I779" s="619"/>
      <c r="J779" s="619"/>
      <c r="K779" s="619"/>
      <c r="L779" s="619"/>
      <c r="M779" s="619"/>
      <c r="N779" s="52"/>
      <c r="O779" s="52"/>
      <c r="P779" s="52"/>
      <c r="Q779" s="52"/>
      <c r="R779" s="52"/>
      <c r="S779" s="52"/>
      <c r="T779" s="52"/>
      <c r="U779" s="52"/>
      <c r="V779" s="52"/>
      <c r="W779" s="52"/>
      <c r="X779" s="52"/>
      <c r="Y779" s="52"/>
    </row>
    <row r="780" spans="2:25" s="51" customFormat="1">
      <c r="B780" s="619"/>
      <c r="C780" s="619"/>
      <c r="D780" s="619"/>
      <c r="E780" s="619"/>
      <c r="F780" s="619"/>
      <c r="G780" s="619"/>
      <c r="H780" s="619"/>
      <c r="I780" s="619"/>
      <c r="J780" s="619"/>
      <c r="K780" s="619"/>
      <c r="L780" s="619"/>
      <c r="M780" s="619"/>
      <c r="N780" s="52"/>
      <c r="O780" s="52"/>
      <c r="P780" s="52"/>
      <c r="Q780" s="52"/>
      <c r="R780" s="52"/>
      <c r="S780" s="52"/>
      <c r="T780" s="52"/>
      <c r="U780" s="52"/>
      <c r="V780" s="52"/>
      <c r="W780" s="52"/>
      <c r="X780" s="52"/>
      <c r="Y780" s="52"/>
    </row>
    <row r="781" spans="2:25" s="51" customFormat="1">
      <c r="B781" s="619"/>
      <c r="C781" s="619"/>
      <c r="D781" s="619"/>
      <c r="E781" s="619"/>
      <c r="F781" s="619"/>
      <c r="G781" s="619"/>
      <c r="H781" s="619"/>
      <c r="I781" s="619"/>
      <c r="J781" s="619"/>
      <c r="K781" s="619"/>
      <c r="L781" s="619"/>
      <c r="M781" s="619"/>
      <c r="N781" s="52"/>
      <c r="O781" s="52"/>
      <c r="P781" s="52"/>
      <c r="Q781" s="52"/>
      <c r="R781" s="52"/>
      <c r="S781" s="52"/>
      <c r="T781" s="52"/>
      <c r="U781" s="52"/>
      <c r="V781" s="52"/>
      <c r="W781" s="52"/>
      <c r="X781" s="52"/>
      <c r="Y781" s="52"/>
    </row>
    <row r="782" spans="2:25" s="51" customFormat="1">
      <c r="B782" s="619"/>
      <c r="C782" s="619"/>
      <c r="D782" s="619"/>
      <c r="E782" s="619"/>
      <c r="F782" s="619"/>
      <c r="G782" s="619"/>
      <c r="H782" s="619"/>
      <c r="I782" s="619"/>
      <c r="J782" s="619"/>
      <c r="K782" s="619"/>
      <c r="L782" s="619"/>
      <c r="M782" s="619"/>
      <c r="N782" s="52"/>
      <c r="O782" s="52"/>
      <c r="P782" s="52"/>
      <c r="Q782" s="52"/>
      <c r="R782" s="52"/>
      <c r="S782" s="52"/>
      <c r="T782" s="52"/>
      <c r="U782" s="52"/>
      <c r="V782" s="52"/>
      <c r="W782" s="52"/>
      <c r="X782" s="52"/>
      <c r="Y782" s="52"/>
    </row>
    <row r="783" spans="2:25" s="51" customFormat="1">
      <c r="B783" s="619"/>
      <c r="C783" s="619"/>
      <c r="D783" s="619"/>
      <c r="E783" s="619"/>
      <c r="F783" s="619"/>
      <c r="G783" s="619"/>
      <c r="H783" s="619"/>
      <c r="I783" s="619"/>
      <c r="J783" s="619"/>
      <c r="K783" s="619"/>
      <c r="L783" s="619"/>
      <c r="M783" s="619"/>
      <c r="N783" s="52"/>
      <c r="O783" s="52"/>
      <c r="P783" s="52"/>
      <c r="Q783" s="52"/>
      <c r="R783" s="52"/>
      <c r="S783" s="52"/>
      <c r="T783" s="52"/>
      <c r="U783" s="52"/>
      <c r="V783" s="52"/>
      <c r="W783" s="52"/>
      <c r="X783" s="52"/>
      <c r="Y783" s="52"/>
    </row>
    <row r="784" spans="2:25" s="51" customFormat="1">
      <c r="B784" s="619"/>
      <c r="C784" s="619"/>
      <c r="D784" s="619"/>
      <c r="E784" s="619"/>
      <c r="F784" s="619"/>
      <c r="G784" s="619"/>
      <c r="H784" s="619"/>
      <c r="I784" s="619"/>
      <c r="J784" s="619"/>
      <c r="K784" s="619"/>
      <c r="L784" s="619"/>
      <c r="M784" s="619"/>
      <c r="N784" s="52"/>
      <c r="O784" s="52"/>
      <c r="P784" s="52"/>
      <c r="Q784" s="52"/>
      <c r="R784" s="52"/>
      <c r="S784" s="52"/>
      <c r="T784" s="52"/>
      <c r="U784" s="52"/>
      <c r="V784" s="52"/>
      <c r="W784" s="52"/>
      <c r="X784" s="52"/>
      <c r="Y784" s="52"/>
    </row>
    <row r="785" spans="2:25" s="51" customFormat="1">
      <c r="B785" s="619"/>
      <c r="C785" s="619"/>
      <c r="D785" s="619"/>
      <c r="E785" s="619"/>
      <c r="F785" s="619"/>
      <c r="G785" s="619"/>
      <c r="H785" s="619"/>
      <c r="I785" s="619"/>
      <c r="J785" s="619"/>
      <c r="K785" s="619"/>
      <c r="L785" s="619"/>
      <c r="M785" s="619"/>
      <c r="N785" s="52"/>
      <c r="O785" s="52"/>
      <c r="P785" s="52"/>
      <c r="Q785" s="52"/>
      <c r="R785" s="52"/>
      <c r="S785" s="52"/>
      <c r="T785" s="52"/>
      <c r="U785" s="52"/>
      <c r="V785" s="52"/>
      <c r="W785" s="52"/>
      <c r="X785" s="52"/>
      <c r="Y785" s="52"/>
    </row>
    <row r="786" spans="2:25" s="51" customFormat="1">
      <c r="B786" s="619"/>
      <c r="C786" s="619"/>
      <c r="D786" s="619"/>
      <c r="E786" s="619"/>
      <c r="F786" s="619"/>
      <c r="G786" s="619"/>
      <c r="H786" s="619"/>
      <c r="I786" s="619"/>
      <c r="J786" s="619"/>
      <c r="K786" s="619"/>
      <c r="L786" s="619"/>
      <c r="M786" s="619"/>
      <c r="N786" s="52"/>
      <c r="O786" s="52"/>
      <c r="P786" s="52"/>
      <c r="Q786" s="52"/>
      <c r="R786" s="52"/>
      <c r="S786" s="52"/>
      <c r="T786" s="52"/>
      <c r="U786" s="52"/>
      <c r="V786" s="52"/>
      <c r="W786" s="52"/>
      <c r="X786" s="52"/>
      <c r="Y786" s="52"/>
    </row>
    <row r="787" spans="2:25" s="51" customFormat="1">
      <c r="B787" s="619"/>
      <c r="C787" s="619"/>
      <c r="D787" s="619"/>
      <c r="E787" s="619"/>
      <c r="F787" s="619"/>
      <c r="G787" s="619"/>
      <c r="H787" s="619"/>
      <c r="I787" s="619"/>
      <c r="J787" s="619"/>
      <c r="K787" s="619"/>
      <c r="L787" s="619"/>
      <c r="M787" s="619"/>
      <c r="N787" s="52"/>
      <c r="O787" s="52"/>
      <c r="P787" s="52"/>
      <c r="Q787" s="52"/>
      <c r="R787" s="52"/>
      <c r="S787" s="52"/>
      <c r="T787" s="52"/>
      <c r="U787" s="52"/>
      <c r="V787" s="52"/>
      <c r="W787" s="52"/>
      <c r="X787" s="52"/>
      <c r="Y787" s="52"/>
    </row>
    <row r="788" spans="2:25" s="51" customFormat="1">
      <c r="B788" s="619"/>
      <c r="C788" s="619"/>
      <c r="D788" s="619"/>
      <c r="E788" s="619"/>
      <c r="F788" s="619"/>
      <c r="G788" s="619"/>
      <c r="H788" s="619"/>
      <c r="I788" s="619"/>
      <c r="J788" s="619"/>
      <c r="K788" s="619"/>
      <c r="L788" s="619"/>
      <c r="M788" s="619"/>
      <c r="N788" s="52"/>
      <c r="O788" s="52"/>
      <c r="P788" s="52"/>
      <c r="Q788" s="52"/>
      <c r="R788" s="52"/>
      <c r="S788" s="52"/>
      <c r="T788" s="52"/>
      <c r="U788" s="52"/>
      <c r="V788" s="52"/>
      <c r="W788" s="52"/>
      <c r="X788" s="52"/>
      <c r="Y788" s="52"/>
    </row>
    <row r="789" spans="2:25" s="51" customFormat="1">
      <c r="B789" s="619"/>
      <c r="C789" s="619"/>
      <c r="D789" s="619"/>
      <c r="E789" s="619"/>
      <c r="F789" s="619"/>
      <c r="G789" s="619"/>
      <c r="H789" s="619"/>
      <c r="I789" s="619"/>
      <c r="J789" s="619"/>
      <c r="K789" s="619"/>
      <c r="L789" s="619"/>
      <c r="M789" s="619"/>
      <c r="N789" s="52"/>
      <c r="O789" s="52"/>
      <c r="P789" s="52"/>
      <c r="Q789" s="52"/>
      <c r="R789" s="52"/>
      <c r="S789" s="52"/>
      <c r="T789" s="52"/>
      <c r="U789" s="52"/>
      <c r="V789" s="52"/>
      <c r="W789" s="52"/>
      <c r="X789" s="52"/>
      <c r="Y789" s="52"/>
    </row>
    <row r="790" spans="2:25" s="51" customFormat="1">
      <c r="B790" s="619"/>
      <c r="C790" s="619"/>
      <c r="D790" s="619"/>
      <c r="E790" s="619"/>
      <c r="F790" s="619"/>
      <c r="G790" s="619"/>
      <c r="H790" s="619"/>
      <c r="I790" s="619"/>
      <c r="J790" s="619"/>
      <c r="K790" s="619"/>
      <c r="L790" s="619"/>
      <c r="M790" s="619"/>
      <c r="N790" s="52"/>
      <c r="O790" s="52"/>
      <c r="P790" s="52"/>
      <c r="Q790" s="52"/>
      <c r="R790" s="52"/>
      <c r="S790" s="52"/>
      <c r="T790" s="52"/>
      <c r="U790" s="52"/>
      <c r="V790" s="52"/>
      <c r="W790" s="52"/>
      <c r="X790" s="52"/>
      <c r="Y790" s="52"/>
    </row>
    <row r="791" spans="2:25" s="51" customFormat="1">
      <c r="B791" s="619"/>
      <c r="C791" s="619"/>
      <c r="D791" s="619"/>
      <c r="E791" s="619"/>
      <c r="F791" s="619"/>
      <c r="G791" s="619"/>
      <c r="H791" s="619"/>
      <c r="I791" s="619"/>
      <c r="J791" s="619"/>
      <c r="K791" s="619"/>
      <c r="L791" s="619"/>
      <c r="M791" s="619"/>
      <c r="N791" s="52"/>
      <c r="O791" s="52"/>
      <c r="P791" s="52"/>
      <c r="Q791" s="52"/>
      <c r="R791" s="52"/>
      <c r="S791" s="52"/>
      <c r="T791" s="52"/>
      <c r="U791" s="52"/>
      <c r="V791" s="52"/>
      <c r="W791" s="52"/>
      <c r="X791" s="52"/>
      <c r="Y791" s="52"/>
    </row>
    <row r="792" spans="2:25" s="51" customFormat="1">
      <c r="B792" s="619"/>
      <c r="C792" s="619"/>
      <c r="D792" s="619"/>
      <c r="E792" s="619"/>
      <c r="F792" s="619"/>
      <c r="G792" s="619"/>
      <c r="H792" s="619"/>
      <c r="I792" s="619"/>
      <c r="J792" s="619"/>
      <c r="K792" s="619"/>
      <c r="L792" s="619"/>
      <c r="M792" s="619"/>
      <c r="N792" s="52"/>
      <c r="O792" s="52"/>
      <c r="P792" s="52"/>
      <c r="Q792" s="52"/>
      <c r="R792" s="52"/>
      <c r="S792" s="52"/>
      <c r="T792" s="52"/>
      <c r="U792" s="52"/>
      <c r="V792" s="52"/>
      <c r="W792" s="52"/>
      <c r="X792" s="52"/>
      <c r="Y792" s="52"/>
    </row>
    <row r="793" spans="2:25" s="51" customFormat="1">
      <c r="B793" s="619"/>
      <c r="C793" s="619"/>
      <c r="D793" s="619"/>
      <c r="E793" s="619"/>
      <c r="F793" s="619"/>
      <c r="G793" s="619"/>
      <c r="H793" s="619"/>
      <c r="I793" s="619"/>
      <c r="J793" s="619"/>
      <c r="K793" s="619"/>
      <c r="L793" s="619"/>
      <c r="M793" s="619"/>
      <c r="N793" s="52"/>
      <c r="O793" s="52"/>
      <c r="P793" s="52"/>
      <c r="Q793" s="52"/>
      <c r="R793" s="52"/>
      <c r="S793" s="52"/>
      <c r="T793" s="52"/>
      <c r="U793" s="52"/>
      <c r="V793" s="52"/>
      <c r="W793" s="52"/>
      <c r="X793" s="52"/>
      <c r="Y793" s="52"/>
    </row>
    <row r="794" spans="2:25" s="51" customFormat="1">
      <c r="B794" s="619"/>
      <c r="C794" s="619"/>
      <c r="D794" s="619"/>
      <c r="E794" s="619"/>
      <c r="F794" s="619"/>
      <c r="G794" s="619"/>
      <c r="H794" s="619"/>
      <c r="I794" s="619"/>
      <c r="J794" s="619"/>
      <c r="K794" s="619"/>
      <c r="L794" s="619"/>
      <c r="M794" s="619"/>
      <c r="N794" s="52"/>
      <c r="O794" s="52"/>
      <c r="P794" s="52"/>
      <c r="Q794" s="52"/>
      <c r="R794" s="52"/>
      <c r="S794" s="52"/>
      <c r="T794" s="52"/>
      <c r="U794" s="52"/>
      <c r="V794" s="52"/>
      <c r="W794" s="52"/>
      <c r="X794" s="52"/>
      <c r="Y794" s="52"/>
    </row>
    <row r="795" spans="2:25" s="51" customFormat="1">
      <c r="B795" s="619"/>
      <c r="C795" s="619"/>
      <c r="D795" s="619"/>
      <c r="E795" s="619"/>
      <c r="F795" s="619"/>
      <c r="G795" s="619"/>
      <c r="H795" s="619"/>
      <c r="I795" s="619"/>
      <c r="J795" s="619"/>
      <c r="K795" s="619"/>
      <c r="L795" s="619"/>
      <c r="M795" s="619"/>
      <c r="N795" s="52"/>
      <c r="O795" s="52"/>
      <c r="P795" s="52"/>
      <c r="Q795" s="52"/>
      <c r="R795" s="52"/>
      <c r="S795" s="52"/>
      <c r="T795" s="52"/>
      <c r="U795" s="52"/>
      <c r="V795" s="52"/>
      <c r="W795" s="52"/>
      <c r="X795" s="52"/>
      <c r="Y795" s="52"/>
    </row>
    <row r="796" spans="2:25" s="51" customFormat="1">
      <c r="B796" s="619"/>
      <c r="C796" s="619"/>
      <c r="D796" s="619"/>
      <c r="E796" s="619"/>
      <c r="F796" s="619"/>
      <c r="G796" s="619"/>
      <c r="H796" s="619"/>
      <c r="I796" s="619"/>
      <c r="J796" s="619"/>
      <c r="K796" s="619"/>
      <c r="L796" s="619"/>
      <c r="M796" s="619"/>
      <c r="N796" s="52"/>
      <c r="O796" s="52"/>
      <c r="P796" s="52"/>
      <c r="Q796" s="52"/>
      <c r="R796" s="52"/>
      <c r="S796" s="52"/>
      <c r="T796" s="52"/>
      <c r="U796" s="52"/>
      <c r="V796" s="52"/>
      <c r="W796" s="52"/>
      <c r="X796" s="52"/>
      <c r="Y796" s="52"/>
    </row>
    <row r="797" spans="2:25" s="51" customFormat="1">
      <c r="B797" s="619"/>
      <c r="C797" s="619"/>
      <c r="D797" s="619"/>
      <c r="E797" s="619"/>
      <c r="F797" s="619"/>
      <c r="G797" s="619"/>
      <c r="H797" s="619"/>
      <c r="I797" s="619"/>
      <c r="J797" s="619"/>
      <c r="K797" s="619"/>
      <c r="L797" s="619"/>
      <c r="M797" s="619"/>
      <c r="N797" s="52"/>
      <c r="O797" s="52"/>
      <c r="P797" s="52"/>
      <c r="Q797" s="52"/>
      <c r="R797" s="52"/>
      <c r="S797" s="52"/>
      <c r="T797" s="52"/>
      <c r="U797" s="52"/>
      <c r="V797" s="52"/>
      <c r="W797" s="52"/>
      <c r="X797" s="52"/>
      <c r="Y797" s="52"/>
    </row>
    <row r="798" spans="2:25" s="51" customFormat="1">
      <c r="B798" s="619"/>
      <c r="C798" s="619"/>
      <c r="D798" s="619"/>
      <c r="E798" s="619"/>
      <c r="F798" s="619"/>
      <c r="G798" s="619"/>
      <c r="H798" s="619"/>
      <c r="I798" s="619"/>
      <c r="J798" s="619"/>
      <c r="K798" s="619"/>
      <c r="L798" s="619"/>
      <c r="M798" s="619"/>
      <c r="N798" s="52"/>
      <c r="O798" s="52"/>
      <c r="P798" s="52"/>
      <c r="Q798" s="52"/>
      <c r="R798" s="52"/>
      <c r="S798" s="52"/>
      <c r="T798" s="52"/>
      <c r="U798" s="52"/>
      <c r="V798" s="52"/>
      <c r="W798" s="52"/>
      <c r="X798" s="52"/>
      <c r="Y798" s="52"/>
    </row>
    <row r="799" spans="2:25" s="51" customFormat="1">
      <c r="B799" s="619"/>
      <c r="C799" s="619"/>
      <c r="D799" s="619"/>
      <c r="E799" s="619"/>
      <c r="F799" s="619"/>
      <c r="G799" s="619"/>
      <c r="H799" s="619"/>
      <c r="I799" s="619"/>
      <c r="J799" s="619"/>
      <c r="K799" s="619"/>
      <c r="L799" s="619"/>
      <c r="M799" s="619"/>
      <c r="N799" s="52"/>
      <c r="O799" s="52"/>
      <c r="P799" s="52"/>
      <c r="Q799" s="52"/>
      <c r="R799" s="52"/>
      <c r="S799" s="52"/>
      <c r="T799" s="52"/>
      <c r="U799" s="52"/>
      <c r="V799" s="52"/>
      <c r="W799" s="52"/>
      <c r="X799" s="52"/>
      <c r="Y799" s="52"/>
    </row>
    <row r="800" spans="2:25" s="51" customFormat="1">
      <c r="B800" s="619"/>
      <c r="C800" s="619"/>
      <c r="D800" s="619"/>
      <c r="E800" s="619"/>
      <c r="F800" s="619"/>
      <c r="G800" s="619"/>
      <c r="H800" s="619"/>
      <c r="I800" s="619"/>
      <c r="J800" s="619"/>
      <c r="K800" s="619"/>
      <c r="L800" s="619"/>
      <c r="M800" s="619"/>
      <c r="N800" s="52"/>
      <c r="O800" s="52"/>
      <c r="P800" s="52"/>
      <c r="Q800" s="52"/>
      <c r="R800" s="52"/>
      <c r="S800" s="52"/>
      <c r="T800" s="52"/>
      <c r="U800" s="52"/>
      <c r="V800" s="52"/>
      <c r="W800" s="52"/>
      <c r="X800" s="52"/>
      <c r="Y800" s="52"/>
    </row>
    <row r="801" spans="2:25" s="51" customFormat="1">
      <c r="B801" s="619"/>
      <c r="C801" s="619"/>
      <c r="D801" s="619"/>
      <c r="E801" s="619"/>
      <c r="F801" s="619"/>
      <c r="G801" s="619"/>
      <c r="H801" s="619"/>
      <c r="I801" s="619"/>
      <c r="J801" s="619"/>
      <c r="K801" s="619"/>
      <c r="L801" s="619"/>
      <c r="M801" s="619"/>
      <c r="N801" s="52"/>
      <c r="O801" s="52"/>
      <c r="P801" s="52"/>
      <c r="Q801" s="52"/>
      <c r="R801" s="52"/>
      <c r="S801" s="52"/>
      <c r="T801" s="52"/>
      <c r="U801" s="52"/>
      <c r="V801" s="52"/>
      <c r="W801" s="52"/>
      <c r="X801" s="52"/>
      <c r="Y801" s="52"/>
    </row>
    <row r="802" spans="2:25" s="51" customFormat="1">
      <c r="B802" s="619"/>
      <c r="C802" s="619"/>
      <c r="D802" s="619"/>
      <c r="E802" s="619"/>
      <c r="F802" s="619"/>
      <c r="G802" s="619"/>
      <c r="H802" s="619"/>
      <c r="I802" s="619"/>
      <c r="J802" s="619"/>
      <c r="K802" s="619"/>
      <c r="L802" s="619"/>
      <c r="M802" s="619"/>
      <c r="N802" s="52"/>
      <c r="O802" s="52"/>
      <c r="P802" s="52"/>
      <c r="Q802" s="52"/>
      <c r="R802" s="52"/>
      <c r="S802" s="52"/>
      <c r="T802" s="52"/>
      <c r="U802" s="52"/>
      <c r="V802" s="52"/>
      <c r="W802" s="52"/>
      <c r="X802" s="52"/>
      <c r="Y802" s="52"/>
    </row>
    <row r="803" spans="2:25" s="51" customFormat="1">
      <c r="B803" s="619"/>
      <c r="C803" s="619"/>
      <c r="D803" s="619"/>
      <c r="E803" s="619"/>
      <c r="F803" s="619"/>
      <c r="G803" s="619"/>
      <c r="H803" s="619"/>
      <c r="I803" s="619"/>
      <c r="J803" s="619"/>
      <c r="K803" s="619"/>
      <c r="L803" s="619"/>
      <c r="M803" s="619"/>
      <c r="N803" s="52"/>
      <c r="O803" s="52"/>
      <c r="P803" s="52"/>
      <c r="Q803" s="52"/>
      <c r="R803" s="52"/>
      <c r="S803" s="52"/>
      <c r="T803" s="52"/>
      <c r="U803" s="52"/>
      <c r="V803" s="52"/>
      <c r="W803" s="52"/>
      <c r="X803" s="52"/>
      <c r="Y803" s="52"/>
    </row>
    <row r="804" spans="2:25" s="51" customFormat="1">
      <c r="B804" s="619"/>
      <c r="C804" s="619"/>
      <c r="D804" s="619"/>
      <c r="E804" s="619"/>
      <c r="F804" s="619"/>
      <c r="G804" s="619"/>
      <c r="H804" s="619"/>
      <c r="I804" s="619"/>
      <c r="J804" s="619"/>
      <c r="K804" s="619"/>
      <c r="L804" s="619"/>
      <c r="M804" s="619"/>
      <c r="N804" s="52"/>
      <c r="O804" s="52"/>
      <c r="P804" s="52"/>
      <c r="Q804" s="52"/>
      <c r="R804" s="52"/>
      <c r="S804" s="52"/>
      <c r="T804" s="52"/>
      <c r="U804" s="52"/>
      <c r="V804" s="52"/>
      <c r="W804" s="52"/>
      <c r="X804" s="52"/>
      <c r="Y804" s="52"/>
    </row>
    <row r="805" spans="2:25" s="51" customFormat="1">
      <c r="B805" s="619"/>
      <c r="C805" s="619"/>
      <c r="D805" s="619"/>
      <c r="E805" s="619"/>
      <c r="F805" s="619"/>
      <c r="G805" s="619"/>
      <c r="H805" s="619"/>
      <c r="I805" s="619"/>
      <c r="J805" s="619"/>
      <c r="K805" s="619"/>
      <c r="L805" s="619"/>
      <c r="M805" s="619"/>
      <c r="N805" s="52"/>
      <c r="O805" s="52"/>
      <c r="P805" s="52"/>
      <c r="Q805" s="52"/>
      <c r="R805" s="52"/>
      <c r="S805" s="52"/>
      <c r="T805" s="52"/>
      <c r="U805" s="52"/>
      <c r="V805" s="52"/>
      <c r="W805" s="52"/>
      <c r="X805" s="52"/>
      <c r="Y805" s="52"/>
    </row>
    <row r="806" spans="2:25" s="51" customFormat="1">
      <c r="B806" s="619"/>
      <c r="C806" s="619"/>
      <c r="D806" s="619"/>
      <c r="E806" s="619"/>
      <c r="F806" s="619"/>
      <c r="G806" s="619"/>
      <c r="H806" s="619"/>
      <c r="I806" s="619"/>
      <c r="J806" s="619"/>
      <c r="K806" s="619"/>
      <c r="L806" s="619"/>
      <c r="M806" s="619"/>
      <c r="N806" s="52"/>
      <c r="O806" s="52"/>
      <c r="P806" s="52"/>
      <c r="Q806" s="52"/>
      <c r="R806" s="52"/>
      <c r="S806" s="52"/>
      <c r="T806" s="52"/>
      <c r="U806" s="52"/>
      <c r="V806" s="52"/>
      <c r="W806" s="52"/>
      <c r="X806" s="52"/>
      <c r="Y806" s="52"/>
    </row>
    <row r="807" spans="2:25" s="51" customFormat="1">
      <c r="B807" s="619"/>
      <c r="C807" s="619"/>
      <c r="D807" s="619"/>
      <c r="E807" s="619"/>
      <c r="F807" s="619"/>
      <c r="G807" s="619"/>
      <c r="H807" s="619"/>
      <c r="I807" s="619"/>
      <c r="J807" s="619"/>
      <c r="K807" s="619"/>
      <c r="L807" s="619"/>
      <c r="M807" s="619"/>
      <c r="N807" s="52"/>
      <c r="O807" s="52"/>
      <c r="P807" s="52"/>
      <c r="Q807" s="52"/>
      <c r="R807" s="52"/>
      <c r="S807" s="52"/>
      <c r="T807" s="52"/>
      <c r="U807" s="52"/>
      <c r="V807" s="52"/>
      <c r="W807" s="52"/>
      <c r="X807" s="52"/>
      <c r="Y807" s="52"/>
    </row>
    <row r="808" spans="2:25" s="51" customFormat="1">
      <c r="B808" s="619"/>
      <c r="C808" s="619"/>
      <c r="D808" s="619"/>
      <c r="E808" s="619"/>
      <c r="F808" s="619"/>
      <c r="G808" s="619"/>
      <c r="H808" s="619"/>
      <c r="I808" s="619"/>
      <c r="J808" s="619"/>
      <c r="K808" s="619"/>
      <c r="L808" s="619"/>
      <c r="M808" s="619"/>
      <c r="N808" s="52"/>
      <c r="O808" s="52"/>
      <c r="P808" s="52"/>
      <c r="Q808" s="52"/>
      <c r="R808" s="52"/>
      <c r="S808" s="52"/>
      <c r="T808" s="52"/>
      <c r="U808" s="52"/>
      <c r="V808" s="52"/>
      <c r="W808" s="52"/>
      <c r="X808" s="52"/>
      <c r="Y808" s="52"/>
    </row>
    <row r="809" spans="2:25" s="51" customFormat="1">
      <c r="B809" s="619"/>
      <c r="C809" s="619"/>
      <c r="D809" s="619"/>
      <c r="E809" s="619"/>
      <c r="F809" s="619"/>
      <c r="G809" s="619"/>
      <c r="H809" s="619"/>
      <c r="I809" s="619"/>
      <c r="J809" s="619"/>
      <c r="K809" s="619"/>
      <c r="L809" s="619"/>
      <c r="M809" s="619"/>
      <c r="N809" s="52"/>
      <c r="O809" s="52"/>
      <c r="P809" s="52"/>
      <c r="Q809" s="52"/>
      <c r="R809" s="52"/>
      <c r="S809" s="52"/>
      <c r="T809" s="52"/>
      <c r="U809" s="52"/>
      <c r="V809" s="52"/>
      <c r="W809" s="52"/>
      <c r="X809" s="52"/>
      <c r="Y809" s="52"/>
    </row>
    <row r="810" spans="2:25" s="51" customFormat="1">
      <c r="B810" s="619"/>
      <c r="C810" s="619"/>
      <c r="D810" s="619"/>
      <c r="E810" s="619"/>
      <c r="F810" s="619"/>
      <c r="G810" s="619"/>
      <c r="H810" s="619"/>
      <c r="I810" s="619"/>
      <c r="J810" s="619"/>
      <c r="K810" s="619"/>
      <c r="L810" s="619"/>
      <c r="M810" s="619"/>
      <c r="N810" s="52"/>
      <c r="O810" s="52"/>
      <c r="P810" s="52"/>
      <c r="Q810" s="52"/>
      <c r="R810" s="52"/>
      <c r="S810" s="52"/>
      <c r="T810" s="52"/>
      <c r="U810" s="52"/>
      <c r="V810" s="52"/>
      <c r="W810" s="52"/>
      <c r="X810" s="52"/>
      <c r="Y810" s="52"/>
    </row>
    <row r="811" spans="2:25" s="51" customFormat="1">
      <c r="B811" s="619"/>
      <c r="C811" s="619"/>
      <c r="D811" s="619"/>
      <c r="E811" s="619"/>
      <c r="F811" s="619"/>
      <c r="G811" s="619"/>
      <c r="H811" s="619"/>
      <c r="I811" s="619"/>
      <c r="J811" s="619"/>
      <c r="K811" s="619"/>
      <c r="L811" s="619"/>
      <c r="M811" s="619"/>
      <c r="N811" s="52"/>
      <c r="O811" s="52"/>
      <c r="P811" s="52"/>
      <c r="Q811" s="52"/>
      <c r="R811" s="52"/>
      <c r="S811" s="52"/>
      <c r="T811" s="52"/>
      <c r="U811" s="52"/>
      <c r="V811" s="52"/>
      <c r="W811" s="52"/>
      <c r="X811" s="52"/>
      <c r="Y811" s="52"/>
    </row>
    <row r="812" spans="2:25" s="51" customFormat="1">
      <c r="B812" s="619"/>
      <c r="C812" s="619"/>
      <c r="D812" s="619"/>
      <c r="E812" s="619"/>
      <c r="F812" s="619"/>
      <c r="G812" s="619"/>
      <c r="H812" s="619"/>
      <c r="I812" s="619"/>
      <c r="J812" s="619"/>
      <c r="K812" s="619"/>
      <c r="L812" s="619"/>
      <c r="M812" s="619"/>
      <c r="N812" s="52"/>
      <c r="O812" s="52"/>
      <c r="P812" s="52"/>
      <c r="Q812" s="52"/>
      <c r="R812" s="52"/>
      <c r="S812" s="52"/>
      <c r="T812" s="52"/>
      <c r="U812" s="52"/>
      <c r="V812" s="52"/>
      <c r="W812" s="52"/>
      <c r="X812" s="52"/>
      <c r="Y812" s="52"/>
    </row>
    <row r="813" spans="2:25" s="51" customFormat="1">
      <c r="B813" s="619"/>
      <c r="C813" s="619"/>
      <c r="D813" s="619"/>
      <c r="E813" s="619"/>
      <c r="F813" s="619"/>
      <c r="G813" s="619"/>
      <c r="H813" s="619"/>
      <c r="I813" s="619"/>
      <c r="J813" s="619"/>
      <c r="K813" s="619"/>
      <c r="L813" s="619"/>
      <c r="M813" s="619"/>
      <c r="N813" s="52"/>
      <c r="O813" s="52"/>
      <c r="P813" s="52"/>
      <c r="Q813" s="52"/>
      <c r="R813" s="52"/>
      <c r="S813" s="52"/>
      <c r="T813" s="52"/>
      <c r="U813" s="52"/>
      <c r="V813" s="52"/>
      <c r="W813" s="52"/>
      <c r="X813" s="52"/>
      <c r="Y813" s="52"/>
    </row>
    <row r="814" spans="2:25" s="51" customFormat="1">
      <c r="B814" s="619"/>
      <c r="C814" s="619"/>
      <c r="D814" s="619"/>
      <c r="E814" s="619"/>
      <c r="F814" s="619"/>
      <c r="G814" s="619"/>
      <c r="H814" s="619"/>
      <c r="I814" s="619"/>
      <c r="J814" s="619"/>
      <c r="K814" s="619"/>
      <c r="L814" s="619"/>
      <c r="M814" s="619"/>
      <c r="N814" s="52"/>
      <c r="O814" s="52"/>
      <c r="P814" s="52"/>
      <c r="Q814" s="52"/>
      <c r="R814" s="52"/>
      <c r="S814" s="52"/>
      <c r="T814" s="52"/>
      <c r="U814" s="52"/>
      <c r="V814" s="52"/>
      <c r="W814" s="52"/>
      <c r="X814" s="52"/>
      <c r="Y814" s="52"/>
    </row>
    <row r="815" spans="2:25" s="51" customFormat="1">
      <c r="B815" s="619"/>
      <c r="C815" s="619"/>
      <c r="D815" s="619"/>
      <c r="E815" s="619"/>
      <c r="F815" s="619"/>
      <c r="G815" s="619"/>
      <c r="H815" s="619"/>
      <c r="I815" s="619"/>
      <c r="J815" s="619"/>
      <c r="K815" s="619"/>
      <c r="L815" s="619"/>
      <c r="M815" s="619"/>
      <c r="N815" s="52"/>
      <c r="O815" s="52"/>
      <c r="P815" s="52"/>
      <c r="Q815" s="52"/>
      <c r="R815" s="52"/>
      <c r="S815" s="52"/>
      <c r="T815" s="52"/>
      <c r="U815" s="52"/>
      <c r="V815" s="52"/>
      <c r="W815" s="52"/>
      <c r="X815" s="52"/>
      <c r="Y815" s="52"/>
    </row>
    <row r="816" spans="2:25" s="51" customFormat="1">
      <c r="B816" s="619"/>
      <c r="C816" s="619"/>
      <c r="D816" s="619"/>
      <c r="E816" s="619"/>
      <c r="F816" s="619"/>
      <c r="G816" s="619"/>
      <c r="H816" s="619"/>
      <c r="I816" s="619"/>
      <c r="J816" s="619"/>
      <c r="K816" s="619"/>
      <c r="L816" s="619"/>
      <c r="M816" s="619"/>
      <c r="N816" s="52"/>
      <c r="O816" s="52"/>
      <c r="P816" s="52"/>
      <c r="Q816" s="52"/>
      <c r="R816" s="52"/>
      <c r="S816" s="52"/>
      <c r="T816" s="52"/>
      <c r="U816" s="52"/>
      <c r="V816" s="52"/>
      <c r="W816" s="52"/>
      <c r="X816" s="52"/>
      <c r="Y816" s="52"/>
    </row>
    <row r="817" spans="2:25" s="51" customFormat="1">
      <c r="B817" s="619"/>
      <c r="C817" s="619"/>
      <c r="D817" s="619"/>
      <c r="E817" s="619"/>
      <c r="F817" s="619"/>
      <c r="G817" s="619"/>
      <c r="H817" s="619"/>
      <c r="I817" s="619"/>
      <c r="J817" s="619"/>
      <c r="K817" s="619"/>
      <c r="L817" s="619"/>
      <c r="M817" s="619"/>
      <c r="N817" s="52"/>
      <c r="O817" s="52"/>
      <c r="P817" s="52"/>
      <c r="Q817" s="52"/>
      <c r="R817" s="52"/>
      <c r="S817" s="52"/>
      <c r="T817" s="52"/>
      <c r="U817" s="52"/>
      <c r="V817" s="52"/>
      <c r="W817" s="52"/>
      <c r="X817" s="52"/>
      <c r="Y817" s="52"/>
    </row>
    <row r="818" spans="2:25" s="51" customFormat="1">
      <c r="B818" s="619"/>
      <c r="C818" s="619"/>
      <c r="D818" s="619"/>
      <c r="E818" s="619"/>
      <c r="F818" s="619"/>
      <c r="G818" s="619"/>
      <c r="H818" s="619"/>
      <c r="I818" s="619"/>
      <c r="J818" s="619"/>
      <c r="K818" s="619"/>
      <c r="L818" s="619"/>
      <c r="M818" s="619"/>
      <c r="N818" s="52"/>
      <c r="O818" s="52"/>
      <c r="P818" s="52"/>
      <c r="Q818" s="52"/>
      <c r="R818" s="52"/>
      <c r="S818" s="52"/>
      <c r="T818" s="52"/>
      <c r="U818" s="52"/>
      <c r="V818" s="52"/>
      <c r="W818" s="52"/>
      <c r="X818" s="52"/>
      <c r="Y818" s="52"/>
    </row>
    <row r="819" spans="2:25" s="51" customFormat="1">
      <c r="B819" s="619"/>
      <c r="C819" s="619"/>
      <c r="D819" s="619"/>
      <c r="E819" s="619"/>
      <c r="F819" s="619"/>
      <c r="G819" s="619"/>
      <c r="H819" s="619"/>
      <c r="I819" s="619"/>
      <c r="J819" s="619"/>
      <c r="K819" s="619"/>
      <c r="L819" s="619"/>
      <c r="M819" s="619"/>
      <c r="N819" s="52"/>
      <c r="O819" s="52"/>
      <c r="P819" s="52"/>
      <c r="Q819" s="52"/>
      <c r="R819" s="52"/>
      <c r="S819" s="52"/>
      <c r="T819" s="52"/>
      <c r="U819" s="52"/>
      <c r="V819" s="52"/>
      <c r="W819" s="52"/>
      <c r="X819" s="52"/>
      <c r="Y819" s="52"/>
    </row>
    <row r="820" spans="2:25" s="51" customFormat="1">
      <c r="B820" s="619"/>
      <c r="C820" s="619"/>
      <c r="D820" s="619"/>
      <c r="E820" s="619"/>
      <c r="F820" s="619"/>
      <c r="G820" s="619"/>
      <c r="H820" s="619"/>
      <c r="I820" s="619"/>
      <c r="J820" s="619"/>
      <c r="K820" s="619"/>
      <c r="L820" s="619"/>
      <c r="M820" s="619"/>
      <c r="N820" s="52"/>
      <c r="O820" s="52"/>
      <c r="P820" s="52"/>
      <c r="Q820" s="52"/>
      <c r="R820" s="52"/>
      <c r="S820" s="52"/>
      <c r="T820" s="52"/>
      <c r="U820" s="52"/>
      <c r="V820" s="52"/>
      <c r="W820" s="52"/>
      <c r="X820" s="52"/>
      <c r="Y820" s="52"/>
    </row>
    <row r="821" spans="2:25" s="51" customFormat="1">
      <c r="B821" s="619"/>
      <c r="C821" s="619"/>
      <c r="D821" s="619"/>
      <c r="E821" s="619"/>
      <c r="F821" s="619"/>
      <c r="G821" s="619"/>
      <c r="H821" s="619"/>
      <c r="I821" s="619"/>
      <c r="J821" s="619"/>
      <c r="K821" s="619"/>
      <c r="L821" s="619"/>
      <c r="M821" s="619"/>
      <c r="N821" s="52"/>
      <c r="O821" s="52"/>
      <c r="P821" s="52"/>
      <c r="Q821" s="52"/>
      <c r="R821" s="52"/>
      <c r="S821" s="52"/>
      <c r="T821" s="52"/>
      <c r="U821" s="52"/>
      <c r="V821" s="52"/>
      <c r="W821" s="52"/>
      <c r="X821" s="52"/>
      <c r="Y821" s="52"/>
    </row>
    <row r="822" spans="2:25" s="51" customFormat="1">
      <c r="B822" s="619"/>
      <c r="C822" s="619"/>
      <c r="D822" s="619"/>
      <c r="E822" s="619"/>
      <c r="F822" s="619"/>
      <c r="G822" s="619"/>
      <c r="H822" s="619"/>
      <c r="I822" s="619"/>
      <c r="J822" s="619"/>
      <c r="K822" s="619"/>
      <c r="L822" s="619"/>
      <c r="M822" s="619"/>
      <c r="N822" s="52"/>
      <c r="O822" s="52"/>
      <c r="P822" s="52"/>
      <c r="Q822" s="52"/>
      <c r="R822" s="52"/>
      <c r="S822" s="52"/>
      <c r="T822" s="52"/>
      <c r="U822" s="52"/>
      <c r="V822" s="52"/>
      <c r="W822" s="52"/>
      <c r="X822" s="52"/>
      <c r="Y822" s="52"/>
    </row>
    <row r="823" spans="2:25" s="51" customFormat="1">
      <c r="B823" s="619"/>
      <c r="C823" s="619"/>
      <c r="D823" s="619"/>
      <c r="E823" s="619"/>
      <c r="F823" s="619"/>
      <c r="G823" s="619"/>
      <c r="H823" s="619"/>
      <c r="I823" s="619"/>
      <c r="J823" s="619"/>
      <c r="K823" s="619"/>
      <c r="L823" s="619"/>
      <c r="M823" s="619"/>
      <c r="N823" s="52"/>
      <c r="O823" s="52"/>
      <c r="P823" s="52"/>
      <c r="Q823" s="52"/>
      <c r="R823" s="52"/>
      <c r="S823" s="52"/>
      <c r="T823" s="52"/>
      <c r="U823" s="52"/>
      <c r="V823" s="52"/>
      <c r="W823" s="52"/>
      <c r="X823" s="52"/>
      <c r="Y823" s="52"/>
    </row>
    <row r="824" spans="2:25" s="51" customFormat="1">
      <c r="B824" s="619"/>
      <c r="C824" s="619"/>
      <c r="D824" s="619"/>
      <c r="E824" s="619"/>
      <c r="F824" s="619"/>
      <c r="G824" s="619"/>
      <c r="H824" s="619"/>
      <c r="I824" s="619"/>
      <c r="J824" s="619"/>
      <c r="K824" s="619"/>
      <c r="L824" s="619"/>
      <c r="M824" s="619"/>
      <c r="N824" s="52"/>
      <c r="O824" s="52"/>
      <c r="P824" s="52"/>
      <c r="Q824" s="52"/>
      <c r="R824" s="52"/>
      <c r="S824" s="52"/>
      <c r="T824" s="52"/>
      <c r="U824" s="52"/>
      <c r="V824" s="52"/>
      <c r="W824" s="52"/>
      <c r="X824" s="52"/>
      <c r="Y824" s="52"/>
    </row>
    <row r="825" spans="2:25" s="51" customFormat="1">
      <c r="B825" s="619"/>
      <c r="C825" s="619"/>
      <c r="D825" s="619"/>
      <c r="E825" s="619"/>
      <c r="F825" s="619"/>
      <c r="G825" s="619"/>
      <c r="H825" s="619"/>
      <c r="I825" s="619"/>
      <c r="J825" s="619"/>
      <c r="K825" s="619"/>
      <c r="L825" s="619"/>
      <c r="M825" s="619"/>
      <c r="N825" s="52"/>
      <c r="O825" s="52"/>
      <c r="P825" s="52"/>
      <c r="Q825" s="52"/>
      <c r="R825" s="52"/>
      <c r="S825" s="52"/>
      <c r="T825" s="52"/>
      <c r="U825" s="52"/>
      <c r="V825" s="52"/>
      <c r="W825" s="52"/>
      <c r="X825" s="52"/>
      <c r="Y825" s="52"/>
    </row>
    <row r="826" spans="2:25" s="51" customFormat="1">
      <c r="B826" s="619"/>
      <c r="C826" s="619"/>
      <c r="D826" s="619"/>
      <c r="E826" s="619"/>
      <c r="F826" s="619"/>
      <c r="G826" s="619"/>
      <c r="H826" s="619"/>
      <c r="I826" s="619"/>
      <c r="J826" s="619"/>
      <c r="K826" s="619"/>
      <c r="L826" s="619"/>
      <c r="M826" s="619"/>
      <c r="N826" s="52"/>
      <c r="O826" s="52"/>
      <c r="P826" s="52"/>
      <c r="Q826" s="52"/>
      <c r="R826" s="52"/>
      <c r="S826" s="52"/>
      <c r="T826" s="52"/>
      <c r="U826" s="52"/>
      <c r="V826" s="52"/>
      <c r="W826" s="52"/>
      <c r="X826" s="52"/>
      <c r="Y826" s="52"/>
    </row>
    <row r="827" spans="2:25" s="51" customFormat="1">
      <c r="B827" s="619"/>
      <c r="C827" s="619"/>
      <c r="D827" s="619"/>
      <c r="E827" s="619"/>
      <c r="F827" s="619"/>
      <c r="G827" s="619"/>
      <c r="H827" s="619"/>
      <c r="I827" s="619"/>
      <c r="J827" s="619"/>
      <c r="K827" s="619"/>
      <c r="L827" s="619"/>
      <c r="M827" s="619"/>
      <c r="N827" s="52"/>
      <c r="O827" s="52"/>
      <c r="P827" s="52"/>
      <c r="Q827" s="52"/>
      <c r="R827" s="52"/>
      <c r="S827" s="52"/>
      <c r="T827" s="52"/>
      <c r="U827" s="52"/>
      <c r="V827" s="52"/>
      <c r="W827" s="52"/>
      <c r="X827" s="52"/>
      <c r="Y827" s="52"/>
    </row>
    <row r="828" spans="2:25" s="51" customFormat="1">
      <c r="B828" s="619"/>
      <c r="C828" s="619"/>
      <c r="D828" s="619"/>
      <c r="E828" s="619"/>
      <c r="F828" s="619"/>
      <c r="G828" s="619"/>
      <c r="H828" s="619"/>
      <c r="I828" s="619"/>
      <c r="J828" s="619"/>
      <c r="K828" s="619"/>
      <c r="L828" s="619"/>
      <c r="M828" s="619"/>
      <c r="N828" s="52"/>
      <c r="O828" s="52"/>
      <c r="P828" s="52"/>
      <c r="Q828" s="52"/>
      <c r="R828" s="52"/>
      <c r="S828" s="52"/>
      <c r="T828" s="52"/>
      <c r="U828" s="52"/>
      <c r="V828" s="52"/>
      <c r="W828" s="52"/>
      <c r="X828" s="52"/>
      <c r="Y828" s="52"/>
    </row>
    <row r="829" spans="2:25" s="51" customFormat="1">
      <c r="B829" s="619"/>
      <c r="C829" s="619"/>
      <c r="D829" s="619"/>
      <c r="E829" s="619"/>
      <c r="F829" s="619"/>
      <c r="G829" s="619"/>
      <c r="H829" s="619"/>
      <c r="I829" s="619"/>
      <c r="J829" s="619"/>
      <c r="K829" s="619"/>
      <c r="L829" s="619"/>
      <c r="M829" s="619"/>
      <c r="N829" s="52"/>
      <c r="O829" s="52"/>
      <c r="P829" s="52"/>
      <c r="Q829" s="52"/>
      <c r="R829" s="52"/>
      <c r="S829" s="52"/>
      <c r="T829" s="52"/>
      <c r="U829" s="52"/>
      <c r="V829" s="52"/>
      <c r="W829" s="52"/>
      <c r="X829" s="52"/>
      <c r="Y829" s="52"/>
    </row>
    <row r="830" spans="2:25" s="51" customFormat="1">
      <c r="B830" s="619"/>
      <c r="C830" s="619"/>
      <c r="D830" s="619"/>
      <c r="E830" s="619"/>
      <c r="F830" s="619"/>
      <c r="G830" s="619"/>
      <c r="H830" s="619"/>
      <c r="I830" s="619"/>
      <c r="J830" s="619"/>
      <c r="K830" s="619"/>
      <c r="L830" s="619"/>
      <c r="M830" s="619"/>
      <c r="N830" s="52"/>
      <c r="O830" s="52"/>
      <c r="P830" s="52"/>
      <c r="Q830" s="52"/>
      <c r="R830" s="52"/>
      <c r="S830" s="52"/>
      <c r="T830" s="52"/>
      <c r="U830" s="52"/>
      <c r="V830" s="52"/>
      <c r="W830" s="52"/>
      <c r="X830" s="52"/>
      <c r="Y830" s="52"/>
    </row>
    <row r="831" spans="2:25" s="51" customFormat="1">
      <c r="B831" s="619"/>
      <c r="C831" s="619"/>
      <c r="D831" s="619"/>
      <c r="E831" s="619"/>
      <c r="F831" s="619"/>
      <c r="G831" s="619"/>
      <c r="H831" s="619"/>
      <c r="I831" s="619"/>
      <c r="J831" s="619"/>
      <c r="K831" s="619"/>
      <c r="L831" s="619"/>
      <c r="M831" s="619"/>
      <c r="N831" s="52"/>
      <c r="O831" s="52"/>
      <c r="P831" s="52"/>
      <c r="Q831" s="52"/>
      <c r="R831" s="52"/>
      <c r="S831" s="52"/>
      <c r="T831" s="52"/>
      <c r="U831" s="52"/>
      <c r="V831" s="52"/>
      <c r="W831" s="52"/>
      <c r="X831" s="52"/>
      <c r="Y831" s="52"/>
    </row>
    <row r="832" spans="2:25" s="51" customFormat="1">
      <c r="B832" s="619"/>
      <c r="C832" s="619"/>
      <c r="D832" s="619"/>
      <c r="E832" s="619"/>
      <c r="F832" s="619"/>
      <c r="G832" s="619"/>
      <c r="H832" s="619"/>
      <c r="I832" s="619"/>
      <c r="J832" s="619"/>
      <c r="K832" s="619"/>
      <c r="L832" s="619"/>
      <c r="M832" s="619"/>
      <c r="N832" s="52"/>
      <c r="O832" s="52"/>
      <c r="P832" s="52"/>
      <c r="Q832" s="52"/>
      <c r="R832" s="52"/>
      <c r="S832" s="52"/>
      <c r="T832" s="52"/>
      <c r="U832" s="52"/>
      <c r="V832" s="52"/>
      <c r="W832" s="52"/>
      <c r="X832" s="52"/>
      <c r="Y832" s="52"/>
    </row>
    <row r="833" spans="2:25" s="51" customFormat="1">
      <c r="B833" s="619"/>
      <c r="C833" s="619"/>
      <c r="D833" s="619"/>
      <c r="E833" s="619"/>
      <c r="F833" s="619"/>
      <c r="G833" s="619"/>
      <c r="H833" s="619"/>
      <c r="I833" s="619"/>
      <c r="J833" s="619"/>
      <c r="K833" s="619"/>
      <c r="L833" s="619"/>
      <c r="M833" s="619"/>
      <c r="N833" s="52"/>
      <c r="O833" s="52"/>
      <c r="P833" s="52"/>
      <c r="Q833" s="52"/>
      <c r="R833" s="52"/>
      <c r="S833" s="52"/>
      <c r="T833" s="52"/>
      <c r="U833" s="52"/>
      <c r="V833" s="52"/>
      <c r="W833" s="52"/>
      <c r="X833" s="52"/>
      <c r="Y833" s="52"/>
    </row>
    <row r="834" spans="2:25" s="51" customFormat="1">
      <c r="B834" s="619"/>
      <c r="C834" s="619"/>
      <c r="D834" s="619"/>
      <c r="E834" s="619"/>
      <c r="F834" s="619"/>
      <c r="G834" s="619"/>
      <c r="H834" s="619"/>
      <c r="I834" s="619"/>
      <c r="J834" s="619"/>
      <c r="K834" s="619"/>
      <c r="L834" s="619"/>
      <c r="M834" s="619"/>
      <c r="N834" s="52"/>
      <c r="O834" s="52"/>
      <c r="P834" s="52"/>
      <c r="Q834" s="52"/>
      <c r="R834" s="52"/>
      <c r="S834" s="52"/>
      <c r="T834" s="52"/>
      <c r="U834" s="52"/>
      <c r="V834" s="52"/>
      <c r="W834" s="52"/>
      <c r="X834" s="52"/>
      <c r="Y834" s="52"/>
    </row>
    <row r="835" spans="2:25" s="51" customFormat="1">
      <c r="B835" s="619"/>
      <c r="C835" s="619"/>
      <c r="D835" s="619"/>
      <c r="E835" s="619"/>
      <c r="F835" s="619"/>
      <c r="G835" s="619"/>
      <c r="H835" s="619"/>
      <c r="I835" s="619"/>
      <c r="J835" s="619"/>
      <c r="K835" s="619"/>
      <c r="L835" s="619"/>
      <c r="M835" s="619"/>
      <c r="N835" s="52"/>
      <c r="O835" s="52"/>
      <c r="P835" s="52"/>
      <c r="Q835" s="52"/>
      <c r="R835" s="52"/>
      <c r="S835" s="52"/>
      <c r="T835" s="52"/>
      <c r="U835" s="52"/>
      <c r="V835" s="52"/>
      <c r="W835" s="52"/>
      <c r="X835" s="52"/>
      <c r="Y835" s="52"/>
    </row>
    <row r="836" spans="2:25" s="51" customFormat="1">
      <c r="B836" s="619"/>
      <c r="C836" s="619"/>
      <c r="D836" s="619"/>
      <c r="E836" s="619"/>
      <c r="F836" s="619"/>
      <c r="G836" s="619"/>
      <c r="H836" s="619"/>
      <c r="I836" s="619"/>
      <c r="J836" s="619"/>
      <c r="K836" s="619"/>
      <c r="L836" s="619"/>
      <c r="M836" s="619"/>
      <c r="N836" s="52"/>
      <c r="O836" s="52"/>
      <c r="P836" s="52"/>
      <c r="Q836" s="52"/>
      <c r="R836" s="52"/>
      <c r="S836" s="52"/>
      <c r="T836" s="52"/>
      <c r="U836" s="52"/>
      <c r="V836" s="52"/>
      <c r="W836" s="52"/>
      <c r="X836" s="52"/>
      <c r="Y836" s="52"/>
    </row>
    <row r="837" spans="2:25" s="51" customFormat="1">
      <c r="B837" s="619"/>
      <c r="C837" s="619"/>
      <c r="D837" s="619"/>
      <c r="E837" s="619"/>
      <c r="F837" s="619"/>
      <c r="G837" s="619"/>
      <c r="H837" s="619"/>
      <c r="I837" s="619"/>
      <c r="J837" s="619"/>
      <c r="K837" s="619"/>
      <c r="L837" s="619"/>
      <c r="M837" s="619"/>
      <c r="N837" s="52"/>
      <c r="O837" s="52"/>
      <c r="P837" s="52"/>
      <c r="Q837" s="52"/>
      <c r="R837" s="52"/>
      <c r="S837" s="52"/>
      <c r="T837" s="52"/>
      <c r="U837" s="52"/>
      <c r="V837" s="52"/>
      <c r="W837" s="52"/>
      <c r="X837" s="52"/>
      <c r="Y837" s="52"/>
    </row>
    <row r="838" spans="2:25" s="51" customFormat="1">
      <c r="B838" s="619"/>
      <c r="C838" s="619"/>
      <c r="D838" s="619"/>
      <c r="E838" s="619"/>
      <c r="F838" s="619"/>
      <c r="G838" s="619"/>
      <c r="H838" s="619"/>
      <c r="I838" s="619"/>
      <c r="J838" s="619"/>
      <c r="K838" s="619"/>
      <c r="L838" s="619"/>
      <c r="M838" s="619"/>
      <c r="N838" s="52"/>
      <c r="O838" s="52"/>
      <c r="P838" s="52"/>
      <c r="Q838" s="52"/>
      <c r="R838" s="52"/>
      <c r="S838" s="52"/>
      <c r="T838" s="52"/>
      <c r="U838" s="52"/>
      <c r="V838" s="52"/>
      <c r="W838" s="52"/>
      <c r="X838" s="52"/>
      <c r="Y838" s="52"/>
    </row>
    <row r="839" spans="2:25" s="51" customFormat="1">
      <c r="B839" s="619"/>
      <c r="C839" s="619"/>
      <c r="D839" s="619"/>
      <c r="E839" s="619"/>
      <c r="F839" s="619"/>
      <c r="G839" s="619"/>
      <c r="H839" s="619"/>
      <c r="I839" s="619"/>
      <c r="J839" s="619"/>
      <c r="K839" s="619"/>
      <c r="L839" s="619"/>
      <c r="M839" s="619"/>
      <c r="N839" s="52"/>
      <c r="O839" s="52"/>
      <c r="P839" s="52"/>
      <c r="Q839" s="52"/>
      <c r="R839" s="52"/>
      <c r="S839" s="52"/>
      <c r="T839" s="52"/>
      <c r="U839" s="52"/>
      <c r="V839" s="52"/>
      <c r="W839" s="52"/>
      <c r="X839" s="52"/>
      <c r="Y839" s="52"/>
    </row>
    <row r="840" spans="2:25" s="51" customFormat="1">
      <c r="B840" s="619"/>
      <c r="C840" s="619"/>
      <c r="D840" s="619"/>
      <c r="E840" s="619"/>
      <c r="F840" s="619"/>
      <c r="G840" s="619"/>
      <c r="H840" s="619"/>
      <c r="I840" s="619"/>
      <c r="J840" s="619"/>
      <c r="K840" s="619"/>
      <c r="L840" s="619"/>
      <c r="M840" s="619"/>
      <c r="N840" s="52"/>
      <c r="O840" s="52"/>
      <c r="P840" s="52"/>
      <c r="Q840" s="52"/>
      <c r="R840" s="52"/>
      <c r="S840" s="52"/>
      <c r="T840" s="52"/>
      <c r="U840" s="52"/>
      <c r="V840" s="52"/>
      <c r="W840" s="52"/>
      <c r="X840" s="52"/>
      <c r="Y840" s="52"/>
    </row>
    <row r="841" spans="2:25" s="51" customFormat="1">
      <c r="B841" s="619"/>
      <c r="C841" s="619"/>
      <c r="D841" s="619"/>
      <c r="E841" s="619"/>
      <c r="F841" s="619"/>
      <c r="G841" s="619"/>
      <c r="H841" s="619"/>
      <c r="I841" s="619"/>
      <c r="J841" s="619"/>
      <c r="K841" s="619"/>
      <c r="L841" s="619"/>
      <c r="M841" s="619"/>
      <c r="N841" s="52"/>
      <c r="O841" s="52"/>
      <c r="P841" s="52"/>
      <c r="Q841" s="52"/>
      <c r="R841" s="52"/>
      <c r="S841" s="52"/>
      <c r="T841" s="52"/>
      <c r="U841" s="52"/>
      <c r="V841" s="52"/>
      <c r="W841" s="52"/>
      <c r="X841" s="52"/>
      <c r="Y841" s="52"/>
    </row>
    <row r="842" spans="2:25" s="51" customFormat="1">
      <c r="B842" s="619"/>
      <c r="C842" s="619"/>
      <c r="D842" s="619"/>
      <c r="E842" s="619"/>
      <c r="F842" s="619"/>
      <c r="G842" s="619"/>
      <c r="H842" s="619"/>
      <c r="I842" s="619"/>
      <c r="J842" s="619"/>
      <c r="K842" s="619"/>
      <c r="L842" s="619"/>
      <c r="M842" s="619"/>
      <c r="N842" s="52"/>
      <c r="O842" s="52"/>
      <c r="P842" s="52"/>
      <c r="Q842" s="52"/>
      <c r="R842" s="52"/>
      <c r="S842" s="52"/>
      <c r="T842" s="52"/>
      <c r="U842" s="52"/>
      <c r="V842" s="52"/>
      <c r="W842" s="52"/>
      <c r="X842" s="52"/>
      <c r="Y842" s="52"/>
    </row>
    <row r="843" spans="2:25" s="51" customFormat="1">
      <c r="B843" s="619"/>
      <c r="C843" s="619"/>
      <c r="D843" s="619"/>
      <c r="E843" s="619"/>
      <c r="F843" s="619"/>
      <c r="G843" s="619"/>
      <c r="H843" s="619"/>
      <c r="I843" s="619"/>
      <c r="J843" s="619"/>
      <c r="K843" s="619"/>
      <c r="L843" s="619"/>
      <c r="M843" s="619"/>
      <c r="N843" s="52"/>
      <c r="O843" s="52"/>
      <c r="P843" s="52"/>
      <c r="Q843" s="52"/>
      <c r="R843" s="52"/>
      <c r="S843" s="52"/>
      <c r="T843" s="52"/>
      <c r="U843" s="52"/>
      <c r="V843" s="52"/>
      <c r="W843" s="52"/>
      <c r="X843" s="52"/>
      <c r="Y843" s="52"/>
    </row>
    <row r="844" spans="2:25" s="51" customFormat="1">
      <c r="B844" s="619"/>
      <c r="C844" s="619"/>
      <c r="D844" s="619"/>
      <c r="E844" s="619"/>
      <c r="F844" s="619"/>
      <c r="G844" s="619"/>
      <c r="H844" s="619"/>
      <c r="I844" s="619"/>
      <c r="J844" s="619"/>
      <c r="K844" s="619"/>
      <c r="L844" s="619"/>
      <c r="M844" s="619"/>
      <c r="N844" s="52"/>
      <c r="O844" s="52"/>
      <c r="P844" s="52"/>
      <c r="Q844" s="52"/>
      <c r="R844" s="52"/>
      <c r="S844" s="52"/>
      <c r="T844" s="52"/>
      <c r="U844" s="52"/>
      <c r="V844" s="52"/>
      <c r="W844" s="52"/>
      <c r="X844" s="52"/>
      <c r="Y844" s="52"/>
    </row>
    <row r="845" spans="2:25" s="51" customFormat="1">
      <c r="B845" s="619"/>
      <c r="C845" s="619"/>
      <c r="D845" s="619"/>
      <c r="E845" s="619"/>
      <c r="F845" s="619"/>
      <c r="G845" s="619"/>
      <c r="H845" s="619"/>
      <c r="I845" s="619"/>
      <c r="J845" s="619"/>
      <c r="K845" s="619"/>
      <c r="L845" s="619"/>
      <c r="M845" s="619"/>
      <c r="N845" s="52"/>
      <c r="O845" s="52"/>
      <c r="P845" s="52"/>
      <c r="Q845" s="52"/>
      <c r="R845" s="52"/>
      <c r="S845" s="52"/>
      <c r="T845" s="52"/>
      <c r="U845" s="52"/>
      <c r="V845" s="52"/>
      <c r="W845" s="52"/>
      <c r="X845" s="52"/>
      <c r="Y845" s="52"/>
    </row>
    <row r="846" spans="2:25" s="51" customFormat="1">
      <c r="B846" s="619"/>
      <c r="C846" s="619"/>
      <c r="D846" s="619"/>
      <c r="E846" s="619"/>
      <c r="F846" s="619"/>
      <c r="G846" s="619"/>
      <c r="H846" s="619"/>
      <c r="I846" s="619"/>
      <c r="J846" s="619"/>
      <c r="K846" s="619"/>
      <c r="L846" s="619"/>
      <c r="M846" s="619"/>
      <c r="N846" s="52"/>
      <c r="O846" s="52"/>
      <c r="P846" s="52"/>
      <c r="Q846" s="52"/>
      <c r="R846" s="52"/>
      <c r="S846" s="52"/>
      <c r="T846" s="52"/>
      <c r="U846" s="52"/>
      <c r="V846" s="52"/>
      <c r="W846" s="52"/>
      <c r="X846" s="52"/>
      <c r="Y846" s="52"/>
    </row>
    <row r="847" spans="2:25" s="51" customFormat="1">
      <c r="B847" s="619"/>
      <c r="C847" s="619"/>
      <c r="D847" s="619"/>
      <c r="E847" s="619"/>
      <c r="F847" s="619"/>
      <c r="G847" s="619"/>
      <c r="H847" s="619"/>
      <c r="I847" s="619"/>
      <c r="J847" s="619"/>
      <c r="K847" s="619"/>
      <c r="L847" s="619"/>
      <c r="M847" s="619"/>
      <c r="N847" s="52"/>
      <c r="O847" s="52"/>
      <c r="P847" s="52"/>
      <c r="Q847" s="52"/>
      <c r="R847" s="52"/>
      <c r="S847" s="52"/>
      <c r="T847" s="52"/>
      <c r="U847" s="52"/>
      <c r="V847" s="52"/>
      <c r="W847" s="52"/>
      <c r="X847" s="52"/>
      <c r="Y847" s="52"/>
    </row>
    <row r="848" spans="2:25" s="51" customFormat="1">
      <c r="B848" s="619"/>
      <c r="C848" s="619"/>
      <c r="D848" s="619"/>
      <c r="E848" s="619"/>
      <c r="F848" s="619"/>
      <c r="G848" s="619"/>
      <c r="H848" s="619"/>
      <c r="I848" s="619"/>
      <c r="J848" s="619"/>
      <c r="K848" s="619"/>
      <c r="L848" s="619"/>
      <c r="M848" s="619"/>
      <c r="N848" s="52"/>
      <c r="O848" s="52"/>
      <c r="P848" s="52"/>
      <c r="Q848" s="52"/>
      <c r="R848" s="52"/>
      <c r="S848" s="52"/>
      <c r="T848" s="52"/>
      <c r="U848" s="52"/>
      <c r="V848" s="52"/>
      <c r="W848" s="52"/>
      <c r="X848" s="52"/>
      <c r="Y848" s="52"/>
    </row>
    <row r="849" spans="2:25" s="51" customFormat="1">
      <c r="B849" s="619"/>
      <c r="C849" s="619"/>
      <c r="D849" s="619"/>
      <c r="E849" s="619"/>
      <c r="F849" s="619"/>
      <c r="G849" s="619"/>
      <c r="H849" s="619"/>
      <c r="I849" s="619"/>
      <c r="J849" s="619"/>
      <c r="K849" s="619"/>
      <c r="L849" s="619"/>
      <c r="M849" s="619"/>
      <c r="N849" s="52"/>
      <c r="O849" s="52"/>
      <c r="P849" s="52"/>
      <c r="Q849" s="52"/>
      <c r="R849" s="52"/>
      <c r="S849" s="52"/>
      <c r="T849" s="52"/>
      <c r="U849" s="52"/>
      <c r="V849" s="52"/>
      <c r="W849" s="52"/>
      <c r="X849" s="52"/>
      <c r="Y849" s="52"/>
    </row>
    <row r="850" spans="2:25" s="51" customFormat="1">
      <c r="B850" s="619"/>
      <c r="C850" s="619"/>
      <c r="D850" s="619"/>
      <c r="E850" s="619"/>
      <c r="F850" s="619"/>
      <c r="G850" s="619"/>
      <c r="H850" s="619"/>
      <c r="I850" s="619"/>
      <c r="J850" s="619"/>
      <c r="K850" s="619"/>
      <c r="L850" s="619"/>
      <c r="M850" s="619"/>
      <c r="N850" s="52"/>
      <c r="O850" s="52"/>
      <c r="P850" s="52"/>
      <c r="Q850" s="52"/>
      <c r="R850" s="52"/>
      <c r="S850" s="52"/>
      <c r="T850" s="52"/>
      <c r="U850" s="52"/>
      <c r="V850" s="52"/>
      <c r="W850" s="52"/>
      <c r="X850" s="52"/>
      <c r="Y850" s="52"/>
    </row>
    <row r="851" spans="2:25" s="51" customFormat="1">
      <c r="B851" s="619"/>
      <c r="C851" s="619"/>
      <c r="D851" s="619"/>
      <c r="E851" s="619"/>
      <c r="F851" s="619"/>
      <c r="G851" s="619"/>
      <c r="H851" s="619"/>
      <c r="I851" s="619"/>
      <c r="J851" s="619"/>
      <c r="K851" s="619"/>
      <c r="L851" s="619"/>
      <c r="M851" s="619"/>
      <c r="N851" s="52"/>
      <c r="O851" s="52"/>
      <c r="P851" s="52"/>
      <c r="Q851" s="52"/>
      <c r="R851" s="52"/>
      <c r="S851" s="52"/>
      <c r="T851" s="52"/>
      <c r="U851" s="52"/>
      <c r="V851" s="52"/>
      <c r="W851" s="52"/>
      <c r="X851" s="52"/>
      <c r="Y851" s="52"/>
    </row>
    <row r="852" spans="2:25" s="51" customFormat="1">
      <c r="B852" s="619"/>
      <c r="C852" s="619"/>
      <c r="D852" s="619"/>
      <c r="E852" s="619"/>
      <c r="F852" s="619"/>
      <c r="G852" s="619"/>
      <c r="H852" s="619"/>
      <c r="I852" s="619"/>
      <c r="J852" s="619"/>
      <c r="K852" s="619"/>
      <c r="L852" s="619"/>
      <c r="M852" s="619"/>
      <c r="N852" s="52"/>
      <c r="O852" s="52"/>
      <c r="P852" s="52"/>
      <c r="Q852" s="52"/>
      <c r="R852" s="52"/>
      <c r="S852" s="52"/>
      <c r="T852" s="52"/>
      <c r="U852" s="52"/>
      <c r="V852" s="52"/>
      <c r="W852" s="52"/>
      <c r="X852" s="52"/>
      <c r="Y852" s="52"/>
    </row>
    <row r="853" spans="2:25" s="51" customFormat="1">
      <c r="B853" s="619"/>
      <c r="C853" s="619"/>
      <c r="D853" s="619"/>
      <c r="E853" s="619"/>
      <c r="F853" s="619"/>
      <c r="G853" s="619"/>
      <c r="H853" s="619"/>
      <c r="I853" s="619"/>
      <c r="J853" s="619"/>
      <c r="K853" s="619"/>
      <c r="L853" s="619"/>
      <c r="M853" s="619"/>
      <c r="N853" s="52"/>
      <c r="O853" s="52"/>
      <c r="P853" s="52"/>
      <c r="Q853" s="52"/>
      <c r="R853" s="52"/>
      <c r="S853" s="52"/>
      <c r="T853" s="52"/>
      <c r="U853" s="52"/>
      <c r="V853" s="52"/>
      <c r="W853" s="52"/>
      <c r="X853" s="52"/>
      <c r="Y853" s="52"/>
    </row>
    <row r="854" spans="2:25" s="51" customFormat="1">
      <c r="B854" s="619"/>
      <c r="C854" s="619"/>
      <c r="D854" s="619"/>
      <c r="E854" s="619"/>
      <c r="F854" s="619"/>
      <c r="G854" s="619"/>
      <c r="H854" s="619"/>
      <c r="I854" s="619"/>
      <c r="J854" s="619"/>
      <c r="K854" s="619"/>
      <c r="L854" s="619"/>
      <c r="M854" s="619"/>
      <c r="N854" s="52"/>
      <c r="O854" s="52"/>
      <c r="P854" s="52"/>
      <c r="Q854" s="52"/>
      <c r="R854" s="52"/>
      <c r="S854" s="52"/>
      <c r="T854" s="52"/>
      <c r="U854" s="52"/>
      <c r="V854" s="52"/>
      <c r="W854" s="52"/>
      <c r="X854" s="52"/>
      <c r="Y854" s="52"/>
    </row>
    <row r="855" spans="2:25" s="51" customFormat="1">
      <c r="B855" s="619"/>
      <c r="C855" s="619"/>
      <c r="D855" s="619"/>
      <c r="E855" s="619"/>
      <c r="F855" s="619"/>
      <c r="G855" s="619"/>
      <c r="H855" s="619"/>
      <c r="I855" s="619"/>
      <c r="J855" s="619"/>
      <c r="K855" s="619"/>
      <c r="L855" s="619"/>
      <c r="M855" s="619"/>
      <c r="N855" s="52"/>
      <c r="O855" s="52"/>
      <c r="P855" s="52"/>
      <c r="Q855" s="52"/>
      <c r="R855" s="52"/>
      <c r="S855" s="52"/>
      <c r="T855" s="52"/>
      <c r="U855" s="52"/>
      <c r="V855" s="52"/>
      <c r="W855" s="52"/>
      <c r="X855" s="52"/>
      <c r="Y855" s="52"/>
    </row>
    <row r="856" spans="2:25" s="51" customFormat="1">
      <c r="B856" s="619"/>
      <c r="C856" s="619"/>
      <c r="D856" s="619"/>
      <c r="E856" s="619"/>
      <c r="F856" s="619"/>
      <c r="G856" s="619"/>
      <c r="H856" s="619"/>
      <c r="I856" s="619"/>
      <c r="J856" s="619"/>
      <c r="K856" s="619"/>
      <c r="L856" s="619"/>
      <c r="M856" s="619"/>
      <c r="N856" s="52"/>
      <c r="O856" s="52"/>
      <c r="P856" s="52"/>
      <c r="Q856" s="52"/>
      <c r="R856" s="52"/>
      <c r="S856" s="52"/>
      <c r="T856" s="52"/>
      <c r="U856" s="52"/>
      <c r="V856" s="52"/>
      <c r="W856" s="52"/>
      <c r="X856" s="52"/>
      <c r="Y856" s="52"/>
    </row>
    <row r="857" spans="2:25" s="51" customFormat="1">
      <c r="B857" s="619"/>
      <c r="C857" s="619"/>
      <c r="D857" s="619"/>
      <c r="E857" s="619"/>
      <c r="F857" s="619"/>
      <c r="G857" s="619"/>
      <c r="H857" s="619"/>
      <c r="I857" s="619"/>
      <c r="J857" s="619"/>
      <c r="K857" s="619"/>
      <c r="L857" s="619"/>
      <c r="M857" s="619"/>
      <c r="N857" s="52"/>
      <c r="O857" s="52"/>
      <c r="P857" s="52"/>
      <c r="Q857" s="52"/>
      <c r="R857" s="52"/>
      <c r="S857" s="52"/>
      <c r="T857" s="52"/>
      <c r="U857" s="52"/>
      <c r="V857" s="52"/>
      <c r="W857" s="52"/>
      <c r="X857" s="52"/>
      <c r="Y857" s="52"/>
    </row>
    <row r="858" spans="2:25" s="51" customFormat="1">
      <c r="B858" s="619"/>
      <c r="C858" s="619"/>
      <c r="D858" s="619"/>
      <c r="E858" s="619"/>
      <c r="F858" s="619"/>
      <c r="G858" s="619"/>
      <c r="H858" s="619"/>
      <c r="I858" s="619"/>
      <c r="J858" s="619"/>
      <c r="K858" s="619"/>
      <c r="L858" s="619"/>
      <c r="M858" s="619"/>
      <c r="N858" s="52"/>
      <c r="O858" s="52"/>
      <c r="P858" s="52"/>
      <c r="Q858" s="52"/>
      <c r="R858" s="52"/>
      <c r="S858" s="52"/>
      <c r="T858" s="52"/>
      <c r="U858" s="52"/>
      <c r="V858" s="52"/>
      <c r="W858" s="52"/>
      <c r="X858" s="52"/>
      <c r="Y858" s="52"/>
    </row>
    <row r="859" spans="2:25" s="51" customFormat="1">
      <c r="B859" s="619"/>
      <c r="C859" s="619"/>
      <c r="D859" s="619"/>
      <c r="E859" s="619"/>
      <c r="F859" s="619"/>
      <c r="G859" s="619"/>
      <c r="H859" s="619"/>
      <c r="I859" s="619"/>
      <c r="J859" s="619"/>
      <c r="K859" s="619"/>
      <c r="L859" s="619"/>
      <c r="M859" s="619"/>
      <c r="N859" s="52"/>
      <c r="O859" s="52"/>
      <c r="P859" s="52"/>
      <c r="Q859" s="52"/>
      <c r="R859" s="52"/>
      <c r="S859" s="52"/>
      <c r="T859" s="52"/>
      <c r="U859" s="52"/>
      <c r="V859" s="52"/>
      <c r="W859" s="52"/>
      <c r="X859" s="52"/>
      <c r="Y859" s="52"/>
    </row>
    <row r="860" spans="2:25" s="51" customFormat="1">
      <c r="B860" s="619"/>
      <c r="C860" s="619"/>
      <c r="D860" s="619"/>
      <c r="E860" s="619"/>
      <c r="F860" s="619"/>
      <c r="G860" s="619"/>
      <c r="H860" s="619"/>
      <c r="I860" s="619"/>
      <c r="J860" s="619"/>
      <c r="K860" s="619"/>
      <c r="L860" s="619"/>
      <c r="M860" s="619"/>
      <c r="N860" s="52"/>
      <c r="O860" s="52"/>
      <c r="P860" s="52"/>
      <c r="Q860" s="52"/>
      <c r="R860" s="52"/>
      <c r="S860" s="52"/>
      <c r="T860" s="52"/>
      <c r="U860" s="52"/>
      <c r="V860" s="52"/>
      <c r="W860" s="52"/>
      <c r="X860" s="52"/>
      <c r="Y860" s="52"/>
    </row>
    <row r="861" spans="2:25" s="51" customFormat="1">
      <c r="B861" s="619"/>
      <c r="C861" s="619"/>
      <c r="D861" s="619"/>
      <c r="E861" s="619"/>
      <c r="F861" s="619"/>
      <c r="G861" s="619"/>
      <c r="H861" s="619"/>
      <c r="I861" s="619"/>
      <c r="J861" s="619"/>
      <c r="K861" s="619"/>
      <c r="L861" s="619"/>
      <c r="M861" s="619"/>
      <c r="N861" s="52"/>
      <c r="O861" s="52"/>
      <c r="P861" s="52"/>
      <c r="Q861" s="52"/>
      <c r="R861" s="52"/>
      <c r="S861" s="52"/>
      <c r="T861" s="52"/>
      <c r="U861" s="52"/>
      <c r="V861" s="52"/>
      <c r="W861" s="52"/>
      <c r="X861" s="52"/>
      <c r="Y861" s="52"/>
    </row>
    <row r="862" spans="2:25" s="51" customFormat="1">
      <c r="B862" s="619"/>
      <c r="C862" s="619"/>
      <c r="D862" s="619"/>
      <c r="E862" s="619"/>
      <c r="F862" s="619"/>
      <c r="G862" s="619"/>
      <c r="H862" s="619"/>
      <c r="I862" s="619"/>
      <c r="J862" s="619"/>
      <c r="K862" s="619"/>
      <c r="L862" s="619"/>
      <c r="M862" s="619"/>
      <c r="N862" s="52"/>
      <c r="O862" s="52"/>
      <c r="P862" s="52"/>
      <c r="Q862" s="52"/>
      <c r="R862" s="52"/>
      <c r="S862" s="52"/>
      <c r="T862" s="52"/>
      <c r="U862" s="52"/>
      <c r="V862" s="52"/>
      <c r="W862" s="52"/>
      <c r="X862" s="52"/>
      <c r="Y862" s="52"/>
    </row>
    <row r="863" spans="2:25" s="51" customFormat="1">
      <c r="B863" s="619"/>
      <c r="C863" s="619"/>
      <c r="D863" s="619"/>
      <c r="E863" s="619"/>
      <c r="F863" s="619"/>
      <c r="G863" s="619"/>
      <c r="H863" s="619"/>
      <c r="I863" s="619"/>
      <c r="J863" s="619"/>
      <c r="K863" s="619"/>
      <c r="L863" s="619"/>
      <c r="M863" s="619"/>
      <c r="N863" s="52"/>
      <c r="O863" s="52"/>
      <c r="P863" s="52"/>
      <c r="Q863" s="52"/>
      <c r="R863" s="52"/>
      <c r="S863" s="52"/>
      <c r="T863" s="52"/>
      <c r="U863" s="52"/>
      <c r="V863" s="52"/>
      <c r="W863" s="52"/>
      <c r="X863" s="52"/>
      <c r="Y863" s="52"/>
    </row>
    <row r="864" spans="2:25" s="51" customFormat="1">
      <c r="B864" s="619"/>
      <c r="C864" s="619"/>
      <c r="D864" s="619"/>
      <c r="E864" s="619"/>
      <c r="F864" s="619"/>
      <c r="G864" s="619"/>
      <c r="H864" s="619"/>
      <c r="I864" s="619"/>
      <c r="J864" s="619"/>
      <c r="K864" s="619"/>
      <c r="L864" s="619"/>
      <c r="M864" s="619"/>
      <c r="N864" s="52"/>
      <c r="O864" s="52"/>
      <c r="P864" s="52"/>
      <c r="Q864" s="52"/>
      <c r="R864" s="52"/>
      <c r="S864" s="52"/>
      <c r="T864" s="52"/>
      <c r="U864" s="52"/>
      <c r="V864" s="52"/>
      <c r="W864" s="52"/>
      <c r="X864" s="52"/>
      <c r="Y864" s="52"/>
    </row>
    <row r="865" spans="2:25" s="51" customFormat="1">
      <c r="B865" s="619"/>
      <c r="C865" s="619"/>
      <c r="D865" s="619"/>
      <c r="E865" s="619"/>
      <c r="F865" s="619"/>
      <c r="G865" s="619"/>
      <c r="H865" s="619"/>
      <c r="I865" s="619"/>
      <c r="J865" s="619"/>
      <c r="K865" s="619"/>
      <c r="L865" s="619"/>
      <c r="M865" s="619"/>
      <c r="N865" s="52"/>
      <c r="O865" s="52"/>
      <c r="P865" s="52"/>
      <c r="Q865" s="52"/>
      <c r="R865" s="52"/>
      <c r="S865" s="52"/>
      <c r="T865" s="52"/>
      <c r="U865" s="52"/>
      <c r="V865" s="52"/>
      <c r="W865" s="52"/>
      <c r="X865" s="52"/>
      <c r="Y865" s="52"/>
    </row>
    <row r="866" spans="2:25" s="51" customFormat="1">
      <c r="B866" s="619"/>
      <c r="C866" s="619"/>
      <c r="D866" s="619"/>
      <c r="E866" s="619"/>
      <c r="F866" s="619"/>
      <c r="G866" s="619"/>
      <c r="H866" s="619"/>
      <c r="I866" s="619"/>
      <c r="J866" s="619"/>
      <c r="K866" s="619"/>
      <c r="L866" s="619"/>
      <c r="M866" s="619"/>
      <c r="N866" s="52"/>
      <c r="O866" s="52"/>
      <c r="P866" s="52"/>
      <c r="Q866" s="52"/>
      <c r="R866" s="52"/>
      <c r="S866" s="52"/>
      <c r="T866" s="52"/>
      <c r="U866" s="52"/>
      <c r="V866" s="52"/>
      <c r="W866" s="52"/>
      <c r="X866" s="52"/>
      <c r="Y866" s="52"/>
    </row>
    <row r="867" spans="2:25" s="51" customFormat="1">
      <c r="B867" s="619"/>
      <c r="C867" s="619"/>
      <c r="D867" s="619"/>
      <c r="E867" s="619"/>
      <c r="F867" s="619"/>
      <c r="G867" s="619"/>
      <c r="H867" s="619"/>
      <c r="I867" s="619"/>
      <c r="J867" s="619"/>
      <c r="K867" s="619"/>
      <c r="L867" s="619"/>
      <c r="M867" s="619"/>
      <c r="N867" s="52"/>
      <c r="O867" s="52"/>
      <c r="P867" s="52"/>
      <c r="Q867" s="52"/>
      <c r="R867" s="52"/>
      <c r="S867" s="52"/>
      <c r="T867" s="52"/>
      <c r="U867" s="52"/>
      <c r="V867" s="52"/>
      <c r="W867" s="52"/>
      <c r="X867" s="52"/>
      <c r="Y867" s="52"/>
    </row>
    <row r="868" spans="2:25" s="51" customFormat="1">
      <c r="B868" s="619"/>
      <c r="C868" s="619"/>
      <c r="D868" s="619"/>
      <c r="E868" s="619"/>
      <c r="F868" s="619"/>
      <c r="G868" s="619"/>
      <c r="H868" s="619"/>
      <c r="I868" s="619"/>
      <c r="J868" s="619"/>
      <c r="K868" s="619"/>
      <c r="L868" s="619"/>
      <c r="M868" s="619"/>
      <c r="N868" s="52"/>
      <c r="O868" s="52"/>
      <c r="P868" s="52"/>
      <c r="Q868" s="52"/>
      <c r="R868" s="52"/>
      <c r="S868" s="52"/>
      <c r="T868" s="52"/>
      <c r="U868" s="52"/>
      <c r="V868" s="52"/>
      <c r="W868" s="52"/>
      <c r="X868" s="52"/>
      <c r="Y868" s="52"/>
    </row>
    <row r="869" spans="2:25" s="51" customFormat="1">
      <c r="B869" s="619"/>
      <c r="C869" s="619"/>
      <c r="D869" s="619"/>
      <c r="E869" s="619"/>
      <c r="F869" s="619"/>
      <c r="G869" s="619"/>
      <c r="H869" s="619"/>
      <c r="I869" s="619"/>
      <c r="J869" s="619"/>
      <c r="K869" s="619"/>
      <c r="L869" s="619"/>
      <c r="M869" s="619"/>
      <c r="N869" s="52"/>
      <c r="O869" s="52"/>
      <c r="P869" s="52"/>
      <c r="Q869" s="52"/>
      <c r="R869" s="52"/>
      <c r="S869" s="52"/>
      <c r="T869" s="52"/>
      <c r="U869" s="52"/>
      <c r="V869" s="52"/>
      <c r="W869" s="52"/>
      <c r="X869" s="52"/>
      <c r="Y869" s="52"/>
    </row>
    <row r="870" spans="2:25" s="51" customFormat="1">
      <c r="B870" s="619"/>
      <c r="C870" s="619"/>
      <c r="D870" s="619"/>
      <c r="E870" s="619"/>
      <c r="F870" s="619"/>
      <c r="G870" s="619"/>
      <c r="H870" s="619"/>
      <c r="I870" s="619"/>
      <c r="J870" s="619"/>
      <c r="K870" s="619"/>
      <c r="L870" s="619"/>
      <c r="M870" s="619"/>
      <c r="N870" s="52"/>
      <c r="O870" s="52"/>
      <c r="P870" s="52"/>
      <c r="Q870" s="52"/>
      <c r="R870" s="52"/>
      <c r="S870" s="52"/>
      <c r="T870" s="52"/>
      <c r="U870" s="52"/>
      <c r="V870" s="52"/>
      <c r="W870" s="52"/>
      <c r="X870" s="52"/>
      <c r="Y870" s="52"/>
    </row>
    <row r="871" spans="2:25" s="51" customFormat="1">
      <c r="B871" s="619"/>
      <c r="C871" s="619"/>
      <c r="D871" s="619"/>
      <c r="E871" s="619"/>
      <c r="F871" s="619"/>
      <c r="G871" s="619"/>
      <c r="H871" s="619"/>
      <c r="I871" s="619"/>
      <c r="J871" s="619"/>
      <c r="K871" s="619"/>
      <c r="L871" s="619"/>
      <c r="M871" s="619"/>
      <c r="N871" s="52"/>
      <c r="O871" s="52"/>
      <c r="P871" s="52"/>
      <c r="Q871" s="52"/>
      <c r="R871" s="52"/>
      <c r="S871" s="52"/>
      <c r="T871" s="52"/>
      <c r="U871" s="52"/>
      <c r="V871" s="52"/>
      <c r="W871" s="52"/>
      <c r="X871" s="52"/>
      <c r="Y871" s="52"/>
    </row>
    <row r="872" spans="2:25" s="51" customFormat="1">
      <c r="B872" s="619"/>
      <c r="C872" s="619"/>
      <c r="D872" s="619"/>
      <c r="E872" s="619"/>
      <c r="F872" s="619"/>
      <c r="G872" s="619"/>
      <c r="H872" s="619"/>
      <c r="I872" s="619"/>
      <c r="J872" s="619"/>
      <c r="K872" s="619"/>
      <c r="L872" s="619"/>
      <c r="M872" s="619"/>
      <c r="N872" s="52"/>
      <c r="O872" s="52"/>
      <c r="P872" s="52"/>
      <c r="Q872" s="52"/>
      <c r="R872" s="52"/>
      <c r="S872" s="52"/>
      <c r="T872" s="52"/>
      <c r="U872" s="52"/>
      <c r="V872" s="52"/>
      <c r="W872" s="52"/>
      <c r="X872" s="52"/>
      <c r="Y872" s="52"/>
    </row>
    <row r="873" spans="2:25" s="51" customFormat="1">
      <c r="B873" s="619"/>
      <c r="C873" s="619"/>
      <c r="D873" s="619"/>
      <c r="E873" s="619"/>
      <c r="F873" s="619"/>
      <c r="G873" s="619"/>
      <c r="H873" s="619"/>
      <c r="I873" s="619"/>
      <c r="J873" s="619"/>
      <c r="K873" s="619"/>
      <c r="L873" s="619"/>
      <c r="M873" s="619"/>
      <c r="N873" s="52"/>
      <c r="O873" s="52"/>
      <c r="P873" s="52"/>
      <c r="Q873" s="52"/>
      <c r="R873" s="52"/>
      <c r="S873" s="52"/>
      <c r="T873" s="52"/>
      <c r="U873" s="52"/>
      <c r="V873" s="52"/>
      <c r="W873" s="52"/>
      <c r="X873" s="52"/>
      <c r="Y873" s="52"/>
    </row>
    <row r="874" spans="2:25" s="51" customFormat="1">
      <c r="B874" s="619"/>
      <c r="C874" s="619"/>
      <c r="D874" s="619"/>
      <c r="E874" s="619"/>
      <c r="F874" s="619"/>
      <c r="G874" s="619"/>
      <c r="H874" s="619"/>
      <c r="I874" s="619"/>
      <c r="J874" s="619"/>
      <c r="K874" s="619"/>
      <c r="L874" s="619"/>
      <c r="M874" s="619"/>
      <c r="N874" s="52"/>
      <c r="O874" s="52"/>
      <c r="P874" s="52"/>
      <c r="Q874" s="52"/>
      <c r="R874" s="52"/>
      <c r="S874" s="52"/>
      <c r="T874" s="52"/>
      <c r="U874" s="52"/>
      <c r="V874" s="52"/>
      <c r="W874" s="52"/>
      <c r="X874" s="52"/>
      <c r="Y874" s="52"/>
    </row>
    <row r="875" spans="2:25" s="51" customFormat="1">
      <c r="B875" s="619"/>
      <c r="C875" s="619"/>
      <c r="D875" s="619"/>
      <c r="E875" s="619"/>
      <c r="F875" s="619"/>
      <c r="G875" s="619"/>
      <c r="H875" s="619"/>
      <c r="I875" s="619"/>
      <c r="J875" s="619"/>
      <c r="K875" s="619"/>
      <c r="L875" s="619"/>
      <c r="M875" s="619"/>
      <c r="N875" s="52"/>
      <c r="O875" s="52"/>
      <c r="P875" s="52"/>
      <c r="Q875" s="52"/>
      <c r="R875" s="52"/>
      <c r="S875" s="52"/>
      <c r="T875" s="52"/>
      <c r="U875" s="52"/>
      <c r="V875" s="52"/>
      <c r="W875" s="52"/>
      <c r="X875" s="52"/>
      <c r="Y875" s="52"/>
    </row>
    <row r="876" spans="2:25" s="51" customFormat="1">
      <c r="B876" s="619"/>
      <c r="C876" s="619"/>
      <c r="D876" s="619"/>
      <c r="E876" s="619"/>
      <c r="F876" s="619"/>
      <c r="G876" s="619"/>
      <c r="H876" s="619"/>
      <c r="I876" s="619"/>
      <c r="J876" s="619"/>
      <c r="K876" s="619"/>
      <c r="L876" s="619"/>
      <c r="M876" s="619"/>
      <c r="N876" s="52"/>
      <c r="O876" s="52"/>
      <c r="P876" s="52"/>
      <c r="Q876" s="52"/>
      <c r="R876" s="52"/>
      <c r="S876" s="52"/>
      <c r="T876" s="52"/>
      <c r="U876" s="52"/>
      <c r="V876" s="52"/>
      <c r="W876" s="52"/>
      <c r="X876" s="52"/>
      <c r="Y876" s="52"/>
    </row>
    <row r="877" spans="2:25" s="51" customFormat="1">
      <c r="B877" s="619"/>
      <c r="C877" s="619"/>
      <c r="D877" s="619"/>
      <c r="E877" s="619"/>
      <c r="F877" s="619"/>
      <c r="G877" s="619"/>
      <c r="H877" s="619"/>
      <c r="I877" s="619"/>
      <c r="J877" s="619"/>
      <c r="K877" s="619"/>
      <c r="L877" s="619"/>
      <c r="M877" s="619"/>
      <c r="N877" s="52"/>
      <c r="O877" s="52"/>
      <c r="P877" s="52"/>
      <c r="Q877" s="52"/>
      <c r="R877" s="52"/>
      <c r="S877" s="52"/>
      <c r="T877" s="52"/>
      <c r="U877" s="52"/>
      <c r="V877" s="52"/>
      <c r="W877" s="52"/>
      <c r="X877" s="52"/>
      <c r="Y877" s="52"/>
    </row>
    <row r="878" spans="2:25" s="51" customFormat="1">
      <c r="B878" s="619"/>
      <c r="C878" s="619"/>
      <c r="D878" s="619"/>
      <c r="E878" s="619"/>
      <c r="F878" s="619"/>
      <c r="G878" s="619"/>
      <c r="H878" s="619"/>
      <c r="I878" s="619"/>
      <c r="J878" s="619"/>
      <c r="K878" s="619"/>
      <c r="L878" s="619"/>
      <c r="M878" s="619"/>
      <c r="N878" s="52"/>
      <c r="O878" s="52"/>
      <c r="P878" s="52"/>
      <c r="Q878" s="52"/>
      <c r="R878" s="52"/>
      <c r="S878" s="52"/>
      <c r="T878" s="52"/>
      <c r="U878" s="52"/>
      <c r="V878" s="52"/>
      <c r="W878" s="52"/>
      <c r="X878" s="52"/>
      <c r="Y878" s="52"/>
    </row>
    <row r="879" spans="2:25" s="51" customFormat="1">
      <c r="B879" s="619"/>
      <c r="C879" s="619"/>
      <c r="D879" s="619"/>
      <c r="E879" s="619"/>
      <c r="F879" s="619"/>
      <c r="G879" s="619"/>
      <c r="H879" s="619"/>
      <c r="I879" s="619"/>
      <c r="J879" s="619"/>
      <c r="K879" s="619"/>
      <c r="L879" s="619"/>
      <c r="M879" s="619"/>
      <c r="N879" s="52"/>
      <c r="O879" s="52"/>
      <c r="P879" s="52"/>
      <c r="Q879" s="52"/>
      <c r="R879" s="52"/>
      <c r="S879" s="52"/>
      <c r="T879" s="52"/>
      <c r="U879" s="52"/>
      <c r="V879" s="52"/>
      <c r="W879" s="52"/>
      <c r="X879" s="52"/>
      <c r="Y879" s="52"/>
    </row>
    <row r="880" spans="2:25" s="51" customFormat="1">
      <c r="B880" s="619"/>
      <c r="C880" s="619"/>
      <c r="D880" s="619"/>
      <c r="E880" s="619"/>
      <c r="F880" s="619"/>
      <c r="G880" s="619"/>
      <c r="H880" s="619"/>
      <c r="I880" s="619"/>
      <c r="J880" s="619"/>
      <c r="K880" s="619"/>
      <c r="L880" s="619"/>
      <c r="M880" s="619"/>
      <c r="N880" s="52"/>
      <c r="O880" s="52"/>
      <c r="P880" s="52"/>
      <c r="Q880" s="52"/>
      <c r="R880" s="52"/>
      <c r="S880" s="52"/>
      <c r="T880" s="52"/>
      <c r="U880" s="52"/>
      <c r="V880" s="52"/>
      <c r="W880" s="52"/>
      <c r="X880" s="52"/>
      <c r="Y880" s="52"/>
    </row>
    <row r="881" spans="2:25" s="51" customFormat="1">
      <c r="B881" s="619"/>
      <c r="C881" s="619"/>
      <c r="D881" s="619"/>
      <c r="E881" s="619"/>
      <c r="F881" s="619"/>
      <c r="G881" s="619"/>
      <c r="H881" s="619"/>
      <c r="I881" s="619"/>
      <c r="J881" s="619"/>
      <c r="K881" s="619"/>
      <c r="L881" s="619"/>
      <c r="M881" s="619"/>
      <c r="N881" s="52"/>
      <c r="O881" s="52"/>
      <c r="P881" s="52"/>
      <c r="Q881" s="52"/>
      <c r="R881" s="52"/>
      <c r="S881" s="52"/>
      <c r="T881" s="52"/>
      <c r="U881" s="52"/>
      <c r="V881" s="52"/>
      <c r="W881" s="52"/>
      <c r="X881" s="52"/>
      <c r="Y881" s="52"/>
    </row>
    <row r="882" spans="2:25" s="51" customFormat="1">
      <c r="B882" s="619"/>
      <c r="C882" s="619"/>
      <c r="D882" s="619"/>
      <c r="E882" s="619"/>
      <c r="F882" s="619"/>
      <c r="G882" s="619"/>
      <c r="H882" s="619"/>
      <c r="I882" s="619"/>
      <c r="J882" s="619"/>
      <c r="K882" s="619"/>
      <c r="L882" s="619"/>
      <c r="M882" s="619"/>
      <c r="N882" s="52"/>
      <c r="O882" s="52"/>
      <c r="P882" s="52"/>
      <c r="Q882" s="52"/>
      <c r="R882" s="52"/>
      <c r="S882" s="52"/>
      <c r="T882" s="52"/>
      <c r="U882" s="52"/>
      <c r="V882" s="52"/>
      <c r="W882" s="52"/>
      <c r="X882" s="52"/>
      <c r="Y882" s="52"/>
    </row>
    <row r="883" spans="2:25" s="51" customFormat="1">
      <c r="B883" s="619"/>
      <c r="C883" s="619"/>
      <c r="D883" s="619"/>
      <c r="E883" s="619"/>
      <c r="F883" s="619"/>
      <c r="G883" s="619"/>
      <c r="H883" s="619"/>
      <c r="I883" s="619"/>
      <c r="J883" s="619"/>
      <c r="K883" s="619"/>
      <c r="L883" s="619"/>
      <c r="M883" s="619"/>
      <c r="N883" s="52"/>
      <c r="O883" s="52"/>
      <c r="P883" s="52"/>
      <c r="Q883" s="52"/>
      <c r="R883" s="52"/>
      <c r="S883" s="52"/>
      <c r="T883" s="52"/>
      <c r="U883" s="52"/>
      <c r="V883" s="52"/>
      <c r="W883" s="52"/>
      <c r="X883" s="52"/>
      <c r="Y883" s="52"/>
    </row>
    <row r="884" spans="2:25" s="51" customFormat="1">
      <c r="B884" s="619"/>
      <c r="C884" s="619"/>
      <c r="D884" s="619"/>
      <c r="E884" s="619"/>
      <c r="F884" s="619"/>
      <c r="G884" s="619"/>
      <c r="H884" s="619"/>
      <c r="I884" s="619"/>
      <c r="J884" s="619"/>
      <c r="K884" s="619"/>
      <c r="L884" s="619"/>
      <c r="M884" s="619"/>
      <c r="N884" s="52"/>
      <c r="O884" s="52"/>
      <c r="P884" s="52"/>
      <c r="Q884" s="52"/>
      <c r="R884" s="52"/>
      <c r="S884" s="52"/>
      <c r="T884" s="52"/>
      <c r="U884" s="52"/>
      <c r="V884" s="52"/>
      <c r="W884" s="52"/>
      <c r="X884" s="52"/>
      <c r="Y884" s="52"/>
    </row>
    <row r="885" spans="2:25" s="51" customFormat="1">
      <c r="B885" s="619"/>
      <c r="C885" s="619"/>
      <c r="D885" s="619"/>
      <c r="E885" s="619"/>
      <c r="F885" s="619"/>
      <c r="G885" s="619"/>
      <c r="H885" s="619"/>
      <c r="I885" s="619"/>
      <c r="J885" s="619"/>
      <c r="K885" s="619"/>
      <c r="L885" s="619"/>
      <c r="M885" s="619"/>
      <c r="N885" s="52"/>
      <c r="O885" s="52"/>
      <c r="P885" s="52"/>
      <c r="Q885" s="52"/>
      <c r="R885" s="52"/>
      <c r="S885" s="52"/>
      <c r="T885" s="52"/>
      <c r="U885" s="52"/>
      <c r="V885" s="52"/>
      <c r="W885" s="52"/>
      <c r="X885" s="52"/>
      <c r="Y885" s="52"/>
    </row>
    <row r="886" spans="2:25" s="51" customFormat="1">
      <c r="B886" s="619"/>
      <c r="C886" s="619"/>
      <c r="D886" s="619"/>
      <c r="E886" s="619"/>
      <c r="F886" s="619"/>
      <c r="G886" s="619"/>
      <c r="H886" s="619"/>
      <c r="I886" s="619"/>
      <c r="J886" s="619"/>
      <c r="K886" s="619"/>
      <c r="L886" s="619"/>
      <c r="M886" s="619"/>
      <c r="N886" s="52"/>
      <c r="O886" s="52"/>
      <c r="P886" s="52"/>
      <c r="Q886" s="52"/>
      <c r="R886" s="52"/>
      <c r="S886" s="52"/>
      <c r="T886" s="52"/>
      <c r="U886" s="52"/>
      <c r="V886" s="52"/>
      <c r="W886" s="52"/>
      <c r="X886" s="52"/>
      <c r="Y886" s="52"/>
    </row>
    <row r="887" spans="2:25" s="51" customFormat="1">
      <c r="B887" s="619"/>
      <c r="C887" s="619"/>
      <c r="D887" s="619"/>
      <c r="E887" s="619"/>
      <c r="F887" s="619"/>
      <c r="G887" s="619"/>
      <c r="H887" s="619"/>
      <c r="I887" s="619"/>
      <c r="J887" s="619"/>
      <c r="K887" s="619"/>
      <c r="L887" s="619"/>
      <c r="M887" s="619"/>
      <c r="N887" s="52"/>
      <c r="O887" s="52"/>
      <c r="P887" s="52"/>
      <c r="Q887" s="52"/>
      <c r="R887" s="52"/>
      <c r="S887" s="52"/>
      <c r="T887" s="52"/>
      <c r="U887" s="52"/>
      <c r="V887" s="52"/>
      <c r="W887" s="52"/>
      <c r="X887" s="52"/>
      <c r="Y887" s="52"/>
    </row>
    <row r="888" spans="2:25" s="51" customFormat="1">
      <c r="B888" s="619"/>
      <c r="C888" s="619"/>
      <c r="D888" s="619"/>
      <c r="E888" s="619"/>
      <c r="F888" s="619"/>
      <c r="G888" s="619"/>
      <c r="H888" s="619"/>
      <c r="I888" s="619"/>
      <c r="J888" s="619"/>
      <c r="K888" s="619"/>
      <c r="L888" s="619"/>
      <c r="M888" s="619"/>
      <c r="N888" s="52"/>
      <c r="O888" s="52"/>
      <c r="P888" s="52"/>
      <c r="Q888" s="52"/>
      <c r="R888" s="52"/>
      <c r="S888" s="52"/>
      <c r="T888" s="52"/>
      <c r="U888" s="52"/>
      <c r="V888" s="52"/>
      <c r="W888" s="52"/>
      <c r="X888" s="52"/>
      <c r="Y888" s="52"/>
    </row>
    <row r="889" spans="2:25" s="51" customFormat="1">
      <c r="B889" s="619"/>
      <c r="C889" s="619"/>
      <c r="D889" s="619"/>
      <c r="E889" s="619"/>
      <c r="F889" s="619"/>
      <c r="G889" s="619"/>
      <c r="H889" s="619"/>
      <c r="I889" s="619"/>
      <c r="J889" s="619"/>
      <c r="K889" s="619"/>
      <c r="L889" s="619"/>
      <c r="M889" s="619"/>
      <c r="N889" s="52"/>
      <c r="O889" s="52"/>
      <c r="P889" s="52"/>
      <c r="Q889" s="52"/>
      <c r="R889" s="52"/>
      <c r="S889" s="52"/>
      <c r="T889" s="52"/>
      <c r="U889" s="52"/>
      <c r="V889" s="52"/>
      <c r="W889" s="52"/>
      <c r="X889" s="52"/>
      <c r="Y889" s="52"/>
    </row>
    <row r="890" spans="2:25" s="51" customFormat="1">
      <c r="B890" s="619"/>
      <c r="C890" s="619"/>
      <c r="D890" s="619"/>
      <c r="E890" s="619"/>
      <c r="F890" s="619"/>
      <c r="G890" s="619"/>
      <c r="H890" s="619"/>
      <c r="I890" s="619"/>
      <c r="J890" s="619"/>
      <c r="K890" s="619"/>
      <c r="L890" s="619"/>
      <c r="M890" s="619"/>
      <c r="N890" s="52"/>
      <c r="O890" s="52"/>
      <c r="P890" s="52"/>
      <c r="Q890" s="52"/>
      <c r="R890" s="52"/>
      <c r="S890" s="52"/>
      <c r="T890" s="52"/>
      <c r="U890" s="52"/>
      <c r="V890" s="52"/>
      <c r="W890" s="52"/>
      <c r="X890" s="52"/>
      <c r="Y890" s="52"/>
    </row>
    <row r="891" spans="2:25" s="51" customFormat="1">
      <c r="B891" s="619"/>
      <c r="C891" s="619"/>
      <c r="D891" s="619"/>
      <c r="E891" s="619"/>
      <c r="F891" s="619"/>
      <c r="G891" s="619"/>
      <c r="H891" s="619"/>
      <c r="I891" s="619"/>
      <c r="J891" s="619"/>
      <c r="K891" s="619"/>
      <c r="L891" s="619"/>
      <c r="M891" s="619"/>
      <c r="N891" s="52"/>
      <c r="O891" s="52"/>
      <c r="P891" s="52"/>
      <c r="Q891" s="52"/>
      <c r="R891" s="52"/>
      <c r="S891" s="52"/>
      <c r="T891" s="52"/>
      <c r="U891" s="52"/>
      <c r="V891" s="52"/>
      <c r="W891" s="52"/>
      <c r="X891" s="52"/>
      <c r="Y891" s="52"/>
    </row>
    <row r="892" spans="2:25" s="51" customFormat="1">
      <c r="B892" s="619"/>
      <c r="C892" s="619"/>
      <c r="D892" s="619"/>
      <c r="E892" s="619"/>
      <c r="F892" s="619"/>
      <c r="G892" s="619"/>
      <c r="H892" s="619"/>
      <c r="I892" s="619"/>
      <c r="J892" s="619"/>
      <c r="K892" s="619"/>
      <c r="L892" s="619"/>
      <c r="M892" s="619"/>
      <c r="N892" s="52"/>
      <c r="O892" s="52"/>
      <c r="P892" s="52"/>
      <c r="Q892" s="52"/>
      <c r="R892" s="52"/>
      <c r="S892" s="52"/>
      <c r="T892" s="52"/>
      <c r="U892" s="52"/>
      <c r="V892" s="52"/>
      <c r="W892" s="52"/>
      <c r="X892" s="52"/>
      <c r="Y892" s="52"/>
    </row>
    <row r="893" spans="2:25" s="51" customFormat="1">
      <c r="B893" s="619"/>
      <c r="C893" s="619"/>
      <c r="D893" s="619"/>
      <c r="E893" s="619"/>
      <c r="F893" s="619"/>
      <c r="G893" s="619"/>
      <c r="H893" s="619"/>
      <c r="I893" s="619"/>
      <c r="J893" s="619"/>
      <c r="K893" s="619"/>
      <c r="L893" s="619"/>
      <c r="M893" s="619"/>
      <c r="N893" s="52"/>
      <c r="O893" s="52"/>
      <c r="P893" s="52"/>
      <c r="Q893" s="52"/>
      <c r="R893" s="52"/>
      <c r="S893" s="52"/>
      <c r="T893" s="52"/>
      <c r="U893" s="52"/>
      <c r="V893" s="52"/>
      <c r="W893" s="52"/>
      <c r="X893" s="52"/>
      <c r="Y893" s="52"/>
    </row>
    <row r="894" spans="2:25" s="51" customFormat="1">
      <c r="B894" s="619"/>
      <c r="C894" s="619"/>
      <c r="D894" s="619"/>
      <c r="E894" s="619"/>
      <c r="F894" s="619"/>
      <c r="G894" s="619"/>
      <c r="H894" s="619"/>
      <c r="I894" s="619"/>
      <c r="J894" s="619"/>
      <c r="K894" s="619"/>
      <c r="L894" s="619"/>
      <c r="M894" s="619"/>
      <c r="N894" s="52"/>
      <c r="O894" s="52"/>
      <c r="P894" s="52"/>
      <c r="Q894" s="52"/>
      <c r="R894" s="52"/>
      <c r="S894" s="52"/>
      <c r="T894" s="52"/>
      <c r="U894" s="52"/>
      <c r="V894" s="52"/>
      <c r="W894" s="52"/>
      <c r="X894" s="52"/>
      <c r="Y894" s="52"/>
    </row>
    <row r="895" spans="2:25" s="51" customFormat="1">
      <c r="B895" s="619"/>
      <c r="C895" s="619"/>
      <c r="D895" s="619"/>
      <c r="E895" s="619"/>
      <c r="F895" s="619"/>
      <c r="G895" s="619"/>
      <c r="H895" s="619"/>
      <c r="I895" s="619"/>
      <c r="J895" s="619"/>
      <c r="K895" s="619"/>
      <c r="L895" s="619"/>
      <c r="M895" s="619"/>
      <c r="N895" s="52"/>
      <c r="O895" s="52"/>
      <c r="P895" s="52"/>
      <c r="Q895" s="52"/>
      <c r="R895" s="52"/>
      <c r="S895" s="52"/>
      <c r="T895" s="52"/>
      <c r="U895" s="52"/>
      <c r="V895" s="52"/>
      <c r="W895" s="52"/>
      <c r="X895" s="52"/>
      <c r="Y895" s="52"/>
    </row>
    <row r="896" spans="2:25" s="51" customFormat="1">
      <c r="B896" s="619"/>
      <c r="C896" s="619"/>
      <c r="D896" s="619"/>
      <c r="E896" s="619"/>
      <c r="F896" s="619"/>
      <c r="G896" s="619"/>
      <c r="H896" s="619"/>
      <c r="I896" s="619"/>
      <c r="J896" s="619"/>
      <c r="K896" s="619"/>
      <c r="L896" s="619"/>
      <c r="M896" s="619"/>
      <c r="N896" s="52"/>
      <c r="O896" s="52"/>
      <c r="P896" s="52"/>
      <c r="Q896" s="52"/>
      <c r="R896" s="52"/>
      <c r="S896" s="52"/>
      <c r="T896" s="52"/>
      <c r="U896" s="52"/>
      <c r="V896" s="52"/>
      <c r="W896" s="52"/>
      <c r="X896" s="52"/>
      <c r="Y896" s="52"/>
    </row>
    <row r="897" spans="2:25" s="51" customFormat="1">
      <c r="B897" s="619"/>
      <c r="C897" s="619"/>
      <c r="D897" s="619"/>
      <c r="E897" s="619"/>
      <c r="F897" s="619"/>
      <c r="G897" s="619"/>
      <c r="H897" s="619"/>
      <c r="I897" s="619"/>
      <c r="J897" s="619"/>
      <c r="K897" s="619"/>
      <c r="L897" s="619"/>
      <c r="M897" s="619"/>
      <c r="N897" s="52"/>
      <c r="O897" s="52"/>
      <c r="P897" s="52"/>
      <c r="Q897" s="52"/>
      <c r="R897" s="52"/>
      <c r="S897" s="52"/>
      <c r="T897" s="52"/>
      <c r="U897" s="52"/>
      <c r="V897" s="52"/>
      <c r="W897" s="52"/>
      <c r="X897" s="52"/>
      <c r="Y897" s="52"/>
    </row>
    <row r="898" spans="2:25" s="51" customFormat="1">
      <c r="B898" s="619"/>
      <c r="C898" s="619"/>
      <c r="D898" s="619"/>
      <c r="E898" s="619"/>
      <c r="F898" s="619"/>
      <c r="G898" s="619"/>
      <c r="H898" s="619"/>
      <c r="I898" s="619"/>
      <c r="J898" s="619"/>
      <c r="K898" s="619"/>
      <c r="L898" s="619"/>
      <c r="M898" s="619"/>
      <c r="N898" s="52"/>
      <c r="O898" s="52"/>
      <c r="P898" s="52"/>
      <c r="Q898" s="52"/>
      <c r="R898" s="52"/>
      <c r="S898" s="52"/>
      <c r="T898" s="52"/>
      <c r="U898" s="52"/>
      <c r="V898" s="52"/>
      <c r="W898" s="52"/>
      <c r="X898" s="52"/>
      <c r="Y898" s="52"/>
    </row>
    <row r="899" spans="2:25" s="51" customFormat="1">
      <c r="B899" s="619"/>
      <c r="C899" s="619"/>
      <c r="D899" s="619"/>
      <c r="E899" s="619"/>
      <c r="F899" s="619"/>
      <c r="G899" s="619"/>
      <c r="H899" s="619"/>
      <c r="I899" s="619"/>
      <c r="J899" s="619"/>
      <c r="K899" s="619"/>
      <c r="L899" s="619"/>
      <c r="M899" s="619"/>
      <c r="N899" s="52"/>
      <c r="O899" s="52"/>
      <c r="P899" s="52"/>
      <c r="Q899" s="52"/>
      <c r="R899" s="52"/>
      <c r="S899" s="52"/>
      <c r="T899" s="52"/>
      <c r="U899" s="52"/>
      <c r="V899" s="52"/>
      <c r="W899" s="52"/>
      <c r="X899" s="52"/>
      <c r="Y899" s="52"/>
    </row>
    <row r="900" spans="2:25" s="51" customFormat="1">
      <c r="B900" s="619"/>
      <c r="C900" s="619"/>
      <c r="D900" s="619"/>
      <c r="E900" s="619"/>
      <c r="F900" s="619"/>
      <c r="G900" s="619"/>
      <c r="H900" s="619"/>
      <c r="I900" s="619"/>
      <c r="J900" s="619"/>
      <c r="K900" s="619"/>
      <c r="L900" s="619"/>
      <c r="M900" s="619"/>
      <c r="N900" s="52"/>
      <c r="O900" s="52"/>
      <c r="P900" s="52"/>
      <c r="Q900" s="52"/>
      <c r="R900" s="52"/>
      <c r="S900" s="52"/>
      <c r="T900" s="52"/>
      <c r="U900" s="52"/>
      <c r="V900" s="52"/>
      <c r="W900" s="52"/>
      <c r="X900" s="52"/>
      <c r="Y900" s="52"/>
    </row>
    <row r="901" spans="2:25" s="51" customFormat="1">
      <c r="B901" s="619"/>
      <c r="C901" s="619"/>
      <c r="D901" s="619"/>
      <c r="E901" s="619"/>
      <c r="F901" s="619"/>
      <c r="G901" s="619"/>
      <c r="H901" s="619"/>
      <c r="I901" s="619"/>
      <c r="J901" s="619"/>
      <c r="K901" s="619"/>
      <c r="L901" s="619"/>
      <c r="M901" s="619"/>
      <c r="N901" s="52"/>
      <c r="O901" s="52"/>
      <c r="P901" s="52"/>
      <c r="Q901" s="52"/>
      <c r="R901" s="52"/>
      <c r="S901" s="52"/>
      <c r="T901" s="52"/>
      <c r="U901" s="52"/>
      <c r="V901" s="52"/>
      <c r="W901" s="52"/>
      <c r="X901" s="52"/>
      <c r="Y901" s="52"/>
    </row>
    <row r="902" spans="2:25" s="51" customFormat="1">
      <c r="B902" s="619"/>
      <c r="C902" s="619"/>
      <c r="D902" s="619"/>
      <c r="E902" s="619"/>
      <c r="F902" s="619"/>
      <c r="G902" s="619"/>
      <c r="H902" s="619"/>
      <c r="I902" s="619"/>
      <c r="J902" s="619"/>
      <c r="K902" s="619"/>
      <c r="L902" s="619"/>
      <c r="M902" s="619"/>
      <c r="N902" s="52"/>
      <c r="O902" s="52"/>
      <c r="P902" s="52"/>
      <c r="Q902" s="52"/>
      <c r="R902" s="52"/>
      <c r="S902" s="52"/>
      <c r="T902" s="52"/>
      <c r="U902" s="52"/>
      <c r="V902" s="52"/>
      <c r="W902" s="52"/>
      <c r="X902" s="52"/>
      <c r="Y902" s="52"/>
    </row>
    <row r="903" spans="2:25" s="51" customFormat="1">
      <c r="B903" s="619"/>
      <c r="C903" s="619"/>
      <c r="D903" s="619"/>
      <c r="E903" s="619"/>
      <c r="F903" s="619"/>
      <c r="G903" s="619"/>
      <c r="H903" s="619"/>
      <c r="I903" s="619"/>
      <c r="J903" s="619"/>
      <c r="K903" s="619"/>
      <c r="L903" s="619"/>
      <c r="M903" s="619"/>
      <c r="N903" s="52"/>
      <c r="O903" s="52"/>
      <c r="P903" s="52"/>
      <c r="Q903" s="52"/>
      <c r="R903" s="52"/>
      <c r="S903" s="52"/>
      <c r="T903" s="52"/>
      <c r="U903" s="52"/>
      <c r="V903" s="52"/>
      <c r="W903" s="52"/>
      <c r="X903" s="52"/>
      <c r="Y903" s="52"/>
    </row>
    <row r="904" spans="2:25" s="51" customFormat="1">
      <c r="B904" s="619"/>
      <c r="C904" s="619"/>
      <c r="D904" s="619"/>
      <c r="E904" s="619"/>
      <c r="F904" s="619"/>
      <c r="G904" s="619"/>
      <c r="H904" s="619"/>
      <c r="I904" s="619"/>
      <c r="J904" s="619"/>
      <c r="K904" s="619"/>
      <c r="L904" s="619"/>
      <c r="M904" s="619"/>
      <c r="N904" s="52"/>
      <c r="O904" s="52"/>
      <c r="P904" s="52"/>
      <c r="Q904" s="52"/>
      <c r="R904" s="52"/>
      <c r="S904" s="52"/>
      <c r="T904" s="52"/>
      <c r="U904" s="52"/>
      <c r="V904" s="52"/>
      <c r="W904" s="52"/>
      <c r="X904" s="52"/>
      <c r="Y904" s="52"/>
    </row>
    <row r="905" spans="2:25" s="51" customFormat="1">
      <c r="B905" s="619"/>
      <c r="C905" s="619"/>
      <c r="D905" s="619"/>
      <c r="E905" s="619"/>
      <c r="F905" s="619"/>
      <c r="G905" s="619"/>
      <c r="H905" s="619"/>
      <c r="I905" s="619"/>
      <c r="J905" s="619"/>
      <c r="K905" s="619"/>
      <c r="L905" s="619"/>
      <c r="M905" s="619"/>
      <c r="N905" s="52"/>
      <c r="O905" s="52"/>
      <c r="P905" s="52"/>
      <c r="Q905" s="52"/>
      <c r="R905" s="52"/>
      <c r="S905" s="52"/>
      <c r="T905" s="52"/>
      <c r="U905" s="52"/>
      <c r="V905" s="52"/>
      <c r="W905" s="52"/>
      <c r="X905" s="52"/>
      <c r="Y905" s="52"/>
    </row>
    <row r="906" spans="2:25" s="51" customFormat="1">
      <c r="B906" s="619"/>
      <c r="C906" s="619"/>
      <c r="D906" s="619"/>
      <c r="E906" s="619"/>
      <c r="F906" s="619"/>
      <c r="G906" s="619"/>
      <c r="H906" s="619"/>
      <c r="I906" s="619"/>
      <c r="J906" s="619"/>
      <c r="K906" s="619"/>
      <c r="L906" s="619"/>
      <c r="M906" s="619"/>
      <c r="N906" s="52"/>
      <c r="O906" s="52"/>
      <c r="P906" s="52"/>
      <c r="Q906" s="52"/>
      <c r="R906" s="52"/>
      <c r="S906" s="52"/>
      <c r="T906" s="52"/>
      <c r="U906" s="52"/>
      <c r="V906" s="52"/>
      <c r="W906" s="52"/>
      <c r="X906" s="52"/>
      <c r="Y906" s="52"/>
    </row>
    <row r="907" spans="2:25" s="51" customFormat="1">
      <c r="B907" s="619"/>
      <c r="C907" s="619"/>
      <c r="D907" s="619"/>
      <c r="E907" s="619"/>
      <c r="F907" s="619"/>
      <c r="G907" s="619"/>
      <c r="H907" s="619"/>
      <c r="I907" s="619"/>
      <c r="J907" s="619"/>
      <c r="K907" s="619"/>
      <c r="L907" s="619"/>
      <c r="M907" s="619"/>
      <c r="N907" s="52"/>
      <c r="O907" s="52"/>
      <c r="P907" s="52"/>
      <c r="Q907" s="52"/>
      <c r="R907" s="52"/>
      <c r="S907" s="52"/>
      <c r="T907" s="52"/>
      <c r="U907" s="52"/>
      <c r="V907" s="52"/>
      <c r="W907" s="52"/>
      <c r="X907" s="52"/>
      <c r="Y907" s="52"/>
    </row>
    <row r="908" spans="2:25" s="51" customFormat="1">
      <c r="B908" s="619"/>
      <c r="C908" s="619"/>
      <c r="D908" s="619"/>
      <c r="E908" s="619"/>
      <c r="F908" s="619"/>
      <c r="G908" s="619"/>
      <c r="H908" s="619"/>
      <c r="I908" s="619"/>
      <c r="J908" s="619"/>
      <c r="K908" s="619"/>
      <c r="L908" s="619"/>
      <c r="M908" s="619"/>
      <c r="N908" s="52"/>
      <c r="O908" s="52"/>
      <c r="P908" s="52"/>
      <c r="Q908" s="52"/>
      <c r="R908" s="52"/>
      <c r="S908" s="52"/>
      <c r="T908" s="52"/>
      <c r="U908" s="52"/>
      <c r="V908" s="52"/>
      <c r="W908" s="52"/>
      <c r="X908" s="52"/>
      <c r="Y908" s="52"/>
    </row>
    <row r="909" spans="2:25" s="51" customFormat="1">
      <c r="B909" s="619"/>
      <c r="C909" s="619"/>
      <c r="D909" s="619"/>
      <c r="E909" s="619"/>
      <c r="F909" s="619"/>
      <c r="G909" s="619"/>
      <c r="H909" s="619"/>
      <c r="I909" s="619"/>
      <c r="J909" s="619"/>
      <c r="K909" s="619"/>
      <c r="L909" s="619"/>
      <c r="M909" s="619"/>
      <c r="N909" s="52"/>
      <c r="O909" s="52"/>
      <c r="P909" s="52"/>
      <c r="Q909" s="52"/>
      <c r="R909" s="52"/>
      <c r="S909" s="52"/>
      <c r="T909" s="52"/>
      <c r="U909" s="52"/>
      <c r="V909" s="52"/>
      <c r="W909" s="52"/>
      <c r="X909" s="52"/>
      <c r="Y909" s="52"/>
    </row>
    <row r="910" spans="2:25" s="51" customFormat="1">
      <c r="B910" s="619"/>
      <c r="C910" s="619"/>
      <c r="D910" s="619"/>
      <c r="E910" s="619"/>
      <c r="F910" s="619"/>
      <c r="G910" s="619"/>
      <c r="H910" s="619"/>
      <c r="I910" s="619"/>
      <c r="J910" s="619"/>
      <c r="K910" s="619"/>
      <c r="L910" s="619"/>
      <c r="M910" s="619"/>
      <c r="N910" s="52"/>
      <c r="O910" s="52"/>
      <c r="P910" s="52"/>
      <c r="Q910" s="52"/>
      <c r="R910" s="52"/>
      <c r="S910" s="52"/>
      <c r="T910" s="52"/>
      <c r="U910" s="52"/>
      <c r="V910" s="52"/>
      <c r="W910" s="52"/>
      <c r="X910" s="52"/>
      <c r="Y910" s="52"/>
    </row>
    <row r="911" spans="2:25" s="51" customFormat="1">
      <c r="B911" s="619"/>
      <c r="C911" s="619"/>
      <c r="D911" s="619"/>
      <c r="E911" s="619"/>
      <c r="F911" s="619"/>
      <c r="G911" s="619"/>
      <c r="H911" s="619"/>
      <c r="I911" s="619"/>
      <c r="J911" s="619"/>
      <c r="K911" s="619"/>
      <c r="L911" s="619"/>
      <c r="M911" s="619"/>
      <c r="N911" s="52"/>
      <c r="O911" s="52"/>
      <c r="P911" s="52"/>
      <c r="Q911" s="52"/>
      <c r="R911" s="52"/>
      <c r="S911" s="52"/>
      <c r="T911" s="52"/>
      <c r="U911" s="52"/>
      <c r="V911" s="52"/>
      <c r="W911" s="52"/>
      <c r="X911" s="52"/>
      <c r="Y911" s="52"/>
    </row>
    <row r="912" spans="2:25" s="51" customFormat="1">
      <c r="B912" s="619"/>
      <c r="C912" s="619"/>
      <c r="D912" s="619"/>
      <c r="E912" s="619"/>
      <c r="F912" s="619"/>
      <c r="G912" s="619"/>
      <c r="H912" s="619"/>
      <c r="I912" s="619"/>
      <c r="J912" s="619"/>
      <c r="K912" s="619"/>
      <c r="L912" s="619"/>
      <c r="M912" s="619"/>
      <c r="N912" s="52"/>
      <c r="O912" s="52"/>
      <c r="P912" s="52"/>
      <c r="Q912" s="52"/>
      <c r="R912" s="52"/>
      <c r="S912" s="52"/>
      <c r="T912" s="52"/>
      <c r="U912" s="52"/>
      <c r="V912" s="52"/>
      <c r="W912" s="52"/>
      <c r="X912" s="52"/>
      <c r="Y912" s="52"/>
    </row>
    <row r="913" spans="2:25" s="51" customFormat="1">
      <c r="B913" s="619"/>
      <c r="C913" s="619"/>
      <c r="D913" s="619"/>
      <c r="E913" s="619"/>
      <c r="F913" s="619"/>
      <c r="G913" s="619"/>
      <c r="H913" s="619"/>
      <c r="I913" s="619"/>
      <c r="J913" s="619"/>
      <c r="K913" s="619"/>
      <c r="L913" s="619"/>
      <c r="M913" s="619"/>
      <c r="N913" s="52"/>
      <c r="O913" s="52"/>
      <c r="P913" s="52"/>
      <c r="Q913" s="52"/>
      <c r="R913" s="52"/>
      <c r="S913" s="52"/>
      <c r="T913" s="52"/>
      <c r="U913" s="52"/>
      <c r="V913" s="52"/>
      <c r="W913" s="52"/>
      <c r="X913" s="52"/>
      <c r="Y913" s="52"/>
    </row>
    <row r="914" spans="2:25" s="51" customFormat="1">
      <c r="B914" s="619"/>
      <c r="C914" s="619"/>
      <c r="D914" s="619"/>
      <c r="E914" s="619"/>
      <c r="F914" s="619"/>
      <c r="G914" s="619"/>
      <c r="H914" s="619"/>
      <c r="I914" s="619"/>
      <c r="J914" s="619"/>
      <c r="K914" s="619"/>
      <c r="L914" s="619"/>
      <c r="M914" s="619"/>
      <c r="N914" s="52"/>
      <c r="O914" s="52"/>
      <c r="P914" s="52"/>
      <c r="Q914" s="52"/>
      <c r="R914" s="52"/>
      <c r="S914" s="52"/>
      <c r="T914" s="52"/>
      <c r="U914" s="52"/>
      <c r="V914" s="52"/>
      <c r="W914" s="52"/>
      <c r="X914" s="52"/>
      <c r="Y914" s="52"/>
    </row>
    <row r="915" spans="2:25" s="51" customFormat="1">
      <c r="B915" s="619"/>
      <c r="C915" s="619"/>
      <c r="D915" s="619"/>
      <c r="E915" s="619"/>
      <c r="F915" s="619"/>
      <c r="G915" s="619"/>
      <c r="H915" s="619"/>
      <c r="I915" s="619"/>
      <c r="J915" s="619"/>
      <c r="K915" s="619"/>
      <c r="L915" s="619"/>
      <c r="M915" s="619"/>
      <c r="N915" s="52"/>
      <c r="O915" s="52"/>
      <c r="P915" s="52"/>
      <c r="Q915" s="52"/>
      <c r="R915" s="52"/>
      <c r="S915" s="52"/>
      <c r="T915" s="52"/>
      <c r="U915" s="52"/>
      <c r="V915" s="52"/>
      <c r="W915" s="52"/>
      <c r="X915" s="52"/>
      <c r="Y915" s="52"/>
    </row>
    <row r="916" spans="2:25" s="51" customFormat="1">
      <c r="B916" s="619"/>
      <c r="C916" s="619"/>
      <c r="D916" s="619"/>
      <c r="E916" s="619"/>
      <c r="F916" s="619"/>
      <c r="G916" s="619"/>
      <c r="H916" s="619"/>
      <c r="I916" s="619"/>
      <c r="J916" s="619"/>
      <c r="K916" s="619"/>
      <c r="L916" s="619"/>
      <c r="M916" s="619"/>
      <c r="N916" s="52"/>
      <c r="O916" s="52"/>
      <c r="P916" s="52"/>
      <c r="Q916" s="52"/>
      <c r="R916" s="52"/>
      <c r="S916" s="52"/>
      <c r="T916" s="52"/>
      <c r="U916" s="52"/>
      <c r="V916" s="52"/>
      <c r="W916" s="52"/>
      <c r="X916" s="52"/>
      <c r="Y916" s="52"/>
    </row>
    <row r="917" spans="2:25" s="51" customFormat="1">
      <c r="B917" s="619"/>
      <c r="C917" s="619"/>
      <c r="D917" s="619"/>
      <c r="E917" s="619"/>
      <c r="F917" s="619"/>
      <c r="G917" s="619"/>
      <c r="H917" s="619"/>
      <c r="I917" s="619"/>
      <c r="J917" s="619"/>
      <c r="K917" s="619"/>
      <c r="L917" s="619"/>
      <c r="M917" s="619"/>
      <c r="N917" s="52"/>
      <c r="O917" s="52"/>
      <c r="P917" s="52"/>
      <c r="Q917" s="52"/>
      <c r="R917" s="52"/>
      <c r="S917" s="52"/>
      <c r="T917" s="52"/>
      <c r="U917" s="52"/>
      <c r="V917" s="52"/>
      <c r="W917" s="52"/>
      <c r="X917" s="52"/>
      <c r="Y917" s="52"/>
    </row>
    <row r="918" spans="2:25" s="51" customFormat="1">
      <c r="B918" s="619"/>
      <c r="C918" s="619"/>
      <c r="D918" s="619"/>
      <c r="E918" s="619"/>
      <c r="F918" s="619"/>
      <c r="G918" s="619"/>
      <c r="H918" s="619"/>
      <c r="I918" s="619"/>
      <c r="J918" s="619"/>
      <c r="K918" s="619"/>
      <c r="L918" s="619"/>
      <c r="M918" s="619"/>
      <c r="N918" s="52"/>
      <c r="O918" s="52"/>
      <c r="P918" s="52"/>
      <c r="Q918" s="52"/>
      <c r="R918" s="52"/>
      <c r="S918" s="52"/>
      <c r="T918" s="52"/>
      <c r="U918" s="52"/>
      <c r="V918" s="52"/>
      <c r="W918" s="52"/>
      <c r="X918" s="52"/>
      <c r="Y918" s="52"/>
    </row>
    <row r="919" spans="2:25" s="51" customFormat="1">
      <c r="B919" s="619"/>
      <c r="C919" s="619"/>
      <c r="D919" s="619"/>
      <c r="E919" s="619"/>
      <c r="F919" s="619"/>
      <c r="G919" s="619"/>
      <c r="H919" s="619"/>
      <c r="I919" s="619"/>
      <c r="J919" s="619"/>
      <c r="K919" s="619"/>
      <c r="L919" s="619"/>
      <c r="M919" s="619"/>
      <c r="N919" s="52"/>
      <c r="O919" s="52"/>
      <c r="P919" s="52"/>
      <c r="Q919" s="52"/>
      <c r="R919" s="52"/>
      <c r="S919" s="52"/>
      <c r="T919" s="52"/>
      <c r="U919" s="52"/>
      <c r="V919" s="52"/>
      <c r="W919" s="52"/>
      <c r="X919" s="52"/>
      <c r="Y919" s="52"/>
    </row>
    <row r="920" spans="2:25" s="51" customFormat="1">
      <c r="B920" s="619"/>
      <c r="C920" s="619"/>
      <c r="D920" s="619"/>
      <c r="E920" s="619"/>
      <c r="F920" s="619"/>
      <c r="G920" s="619"/>
      <c r="H920" s="619"/>
      <c r="I920" s="619"/>
      <c r="J920" s="619"/>
      <c r="K920" s="619"/>
      <c r="L920" s="619"/>
      <c r="M920" s="619"/>
      <c r="N920" s="52"/>
      <c r="O920" s="52"/>
      <c r="P920" s="52"/>
      <c r="Q920" s="52"/>
      <c r="R920" s="52"/>
      <c r="S920" s="52"/>
      <c r="T920" s="52"/>
      <c r="U920" s="52"/>
      <c r="V920" s="52"/>
      <c r="W920" s="52"/>
      <c r="X920" s="52"/>
      <c r="Y920" s="52"/>
    </row>
    <row r="921" spans="2:25" s="51" customFormat="1">
      <c r="B921" s="619"/>
      <c r="C921" s="619"/>
      <c r="D921" s="619"/>
      <c r="E921" s="619"/>
      <c r="F921" s="619"/>
      <c r="G921" s="619"/>
      <c r="H921" s="619"/>
      <c r="I921" s="619"/>
      <c r="J921" s="619"/>
      <c r="K921" s="619"/>
      <c r="L921" s="619"/>
      <c r="M921" s="619"/>
      <c r="N921" s="52"/>
      <c r="O921" s="52"/>
      <c r="P921" s="52"/>
      <c r="Q921" s="52"/>
      <c r="R921" s="52"/>
      <c r="S921" s="52"/>
      <c r="T921" s="52"/>
      <c r="U921" s="52"/>
      <c r="V921" s="52"/>
      <c r="W921" s="52"/>
      <c r="X921" s="52"/>
      <c r="Y921" s="52"/>
    </row>
    <row r="922" spans="2:25" s="51" customFormat="1">
      <c r="B922" s="619"/>
      <c r="C922" s="619"/>
      <c r="D922" s="619"/>
      <c r="E922" s="619"/>
      <c r="F922" s="619"/>
      <c r="G922" s="619"/>
      <c r="H922" s="619"/>
      <c r="I922" s="619"/>
      <c r="J922" s="619"/>
      <c r="K922" s="619"/>
      <c r="L922" s="619"/>
      <c r="M922" s="619"/>
      <c r="N922" s="52"/>
      <c r="O922" s="52"/>
      <c r="P922" s="52"/>
      <c r="Q922" s="52"/>
      <c r="R922" s="52"/>
      <c r="S922" s="52"/>
      <c r="T922" s="52"/>
      <c r="U922" s="52"/>
      <c r="V922" s="52"/>
      <c r="W922" s="52"/>
      <c r="X922" s="52"/>
      <c r="Y922" s="52"/>
    </row>
    <row r="923" spans="2:25" s="51" customFormat="1">
      <c r="B923" s="619"/>
      <c r="C923" s="619"/>
      <c r="D923" s="619"/>
      <c r="E923" s="619"/>
      <c r="F923" s="619"/>
      <c r="G923" s="619"/>
      <c r="H923" s="619"/>
      <c r="I923" s="619"/>
      <c r="J923" s="619"/>
      <c r="K923" s="619"/>
      <c r="L923" s="619"/>
      <c r="M923" s="619"/>
      <c r="N923" s="52"/>
      <c r="O923" s="52"/>
      <c r="P923" s="52"/>
      <c r="Q923" s="52"/>
      <c r="R923" s="52"/>
      <c r="S923" s="52"/>
      <c r="T923" s="52"/>
      <c r="U923" s="52"/>
      <c r="V923" s="52"/>
      <c r="W923" s="52"/>
      <c r="X923" s="52"/>
      <c r="Y923" s="52"/>
    </row>
    <row r="924" spans="2:25" s="51" customFormat="1">
      <c r="B924" s="619"/>
      <c r="C924" s="619"/>
      <c r="D924" s="619"/>
      <c r="E924" s="619"/>
      <c r="F924" s="619"/>
      <c r="G924" s="619"/>
      <c r="H924" s="619"/>
      <c r="I924" s="619"/>
      <c r="J924" s="619"/>
      <c r="K924" s="619"/>
      <c r="L924" s="619"/>
      <c r="M924" s="619"/>
      <c r="N924" s="52"/>
      <c r="O924" s="52"/>
      <c r="P924" s="52"/>
      <c r="Q924" s="52"/>
      <c r="R924" s="52"/>
      <c r="S924" s="52"/>
      <c r="T924" s="52"/>
      <c r="U924" s="52"/>
      <c r="V924" s="52"/>
      <c r="W924" s="52"/>
      <c r="X924" s="52"/>
      <c r="Y924" s="52"/>
    </row>
    <row r="925" spans="2:25" s="51" customFormat="1">
      <c r="B925" s="619"/>
      <c r="C925" s="619"/>
      <c r="D925" s="619"/>
      <c r="E925" s="619"/>
      <c r="F925" s="619"/>
      <c r="G925" s="619"/>
      <c r="H925" s="619"/>
      <c r="I925" s="619"/>
      <c r="J925" s="619"/>
      <c r="K925" s="619"/>
      <c r="L925" s="619"/>
      <c r="M925" s="619"/>
      <c r="N925" s="52"/>
      <c r="O925" s="52"/>
      <c r="P925" s="52"/>
      <c r="Q925" s="52"/>
      <c r="R925" s="52"/>
      <c r="S925" s="52"/>
      <c r="T925" s="52"/>
      <c r="U925" s="52"/>
      <c r="V925" s="52"/>
      <c r="W925" s="52"/>
      <c r="X925" s="52"/>
      <c r="Y925" s="52"/>
    </row>
    <row r="926" spans="2:25" s="51" customFormat="1">
      <c r="B926" s="619"/>
      <c r="C926" s="619"/>
      <c r="D926" s="619"/>
      <c r="E926" s="619"/>
      <c r="F926" s="619"/>
      <c r="G926" s="619"/>
      <c r="H926" s="619"/>
      <c r="I926" s="619"/>
      <c r="J926" s="619"/>
      <c r="K926" s="619"/>
      <c r="L926" s="619"/>
      <c r="M926" s="619"/>
      <c r="N926" s="52"/>
      <c r="O926" s="52"/>
      <c r="P926" s="52"/>
      <c r="Q926" s="52"/>
      <c r="R926" s="52"/>
      <c r="S926" s="52"/>
      <c r="T926" s="52"/>
      <c r="U926" s="52"/>
      <c r="V926" s="52"/>
      <c r="W926" s="52"/>
      <c r="X926" s="52"/>
      <c r="Y926" s="52"/>
    </row>
    <row r="927" spans="2:25" s="51" customFormat="1">
      <c r="B927" s="619"/>
      <c r="C927" s="619"/>
      <c r="D927" s="619"/>
      <c r="E927" s="619"/>
      <c r="F927" s="619"/>
      <c r="G927" s="619"/>
      <c r="H927" s="619"/>
      <c r="I927" s="619"/>
      <c r="J927" s="619"/>
      <c r="K927" s="619"/>
      <c r="L927" s="619"/>
      <c r="M927" s="619"/>
      <c r="N927" s="52"/>
      <c r="O927" s="52"/>
      <c r="P927" s="52"/>
      <c r="Q927" s="52"/>
      <c r="R927" s="52"/>
      <c r="S927" s="52"/>
      <c r="T927" s="52"/>
      <c r="U927" s="52"/>
      <c r="V927" s="52"/>
      <c r="W927" s="52"/>
      <c r="X927" s="52"/>
      <c r="Y927" s="52"/>
    </row>
    <row r="928" spans="2:25" s="51" customFormat="1">
      <c r="B928" s="619"/>
      <c r="C928" s="619"/>
      <c r="D928" s="619"/>
      <c r="E928" s="619"/>
      <c r="F928" s="619"/>
      <c r="G928" s="619"/>
      <c r="H928" s="619"/>
      <c r="I928" s="619"/>
      <c r="J928" s="619"/>
      <c r="K928" s="619"/>
      <c r="L928" s="619"/>
      <c r="M928" s="619"/>
      <c r="N928" s="52"/>
      <c r="O928" s="52"/>
      <c r="P928" s="52"/>
      <c r="Q928" s="52"/>
      <c r="R928" s="52"/>
      <c r="S928" s="52"/>
      <c r="T928" s="52"/>
      <c r="U928" s="52"/>
      <c r="V928" s="52"/>
      <c r="W928" s="52"/>
      <c r="X928" s="52"/>
      <c r="Y928" s="52"/>
    </row>
    <row r="929" spans="2:25" s="51" customFormat="1">
      <c r="B929" s="619"/>
      <c r="C929" s="619"/>
      <c r="D929" s="619"/>
      <c r="E929" s="619"/>
      <c r="F929" s="619"/>
      <c r="G929" s="619"/>
      <c r="H929" s="619"/>
      <c r="I929" s="619"/>
      <c r="J929" s="619"/>
      <c r="K929" s="619"/>
      <c r="L929" s="619"/>
      <c r="M929" s="619"/>
      <c r="N929" s="52"/>
      <c r="O929" s="52"/>
      <c r="P929" s="52"/>
      <c r="Q929" s="52"/>
      <c r="R929" s="52"/>
      <c r="S929" s="52"/>
      <c r="T929" s="52"/>
      <c r="U929" s="52"/>
      <c r="V929" s="52"/>
      <c r="W929" s="52"/>
      <c r="X929" s="52"/>
      <c r="Y929" s="52"/>
    </row>
    <row r="930" spans="2:25" s="51" customFormat="1">
      <c r="B930" s="619"/>
      <c r="C930" s="619"/>
      <c r="D930" s="619"/>
      <c r="E930" s="619"/>
      <c r="F930" s="619"/>
      <c r="G930" s="619"/>
      <c r="H930" s="619"/>
      <c r="I930" s="619"/>
      <c r="J930" s="619"/>
      <c r="K930" s="619"/>
      <c r="L930" s="619"/>
      <c r="M930" s="619"/>
      <c r="N930" s="52"/>
      <c r="O930" s="52"/>
      <c r="P930" s="52"/>
      <c r="Q930" s="52"/>
      <c r="R930" s="52"/>
      <c r="S930" s="52"/>
      <c r="T930" s="52"/>
      <c r="U930" s="52"/>
      <c r="V930" s="52"/>
      <c r="W930" s="52"/>
      <c r="X930" s="52"/>
      <c r="Y930" s="52"/>
    </row>
    <row r="931" spans="2:25" s="51" customFormat="1">
      <c r="B931" s="619"/>
      <c r="C931" s="619"/>
      <c r="D931" s="619"/>
      <c r="E931" s="619"/>
      <c r="F931" s="619"/>
      <c r="G931" s="619"/>
      <c r="H931" s="619"/>
      <c r="I931" s="619"/>
      <c r="J931" s="619"/>
      <c r="K931" s="619"/>
      <c r="L931" s="619"/>
      <c r="M931" s="619"/>
      <c r="N931" s="52"/>
      <c r="O931" s="52"/>
      <c r="P931" s="52"/>
      <c r="Q931" s="52"/>
      <c r="R931" s="52"/>
      <c r="S931" s="52"/>
      <c r="T931" s="52"/>
      <c r="U931" s="52"/>
      <c r="V931" s="52"/>
      <c r="W931" s="52"/>
      <c r="X931" s="52"/>
      <c r="Y931" s="52"/>
    </row>
    <row r="932" spans="2:25" s="51" customFormat="1">
      <c r="B932" s="619"/>
      <c r="C932" s="619"/>
      <c r="D932" s="619"/>
      <c r="E932" s="619"/>
      <c r="F932" s="619"/>
      <c r="G932" s="619"/>
      <c r="H932" s="619"/>
      <c r="I932" s="619"/>
      <c r="J932" s="619"/>
      <c r="K932" s="619"/>
      <c r="L932" s="619"/>
      <c r="M932" s="619"/>
      <c r="N932" s="52"/>
      <c r="O932" s="52"/>
      <c r="P932" s="52"/>
      <c r="Q932" s="52"/>
      <c r="R932" s="52"/>
      <c r="S932" s="52"/>
      <c r="T932" s="52"/>
      <c r="U932" s="52"/>
      <c r="V932" s="52"/>
      <c r="W932" s="52"/>
      <c r="X932" s="52"/>
      <c r="Y932" s="52"/>
    </row>
    <row r="933" spans="2:25" s="51" customFormat="1">
      <c r="B933" s="619"/>
      <c r="C933" s="619"/>
      <c r="D933" s="619"/>
      <c r="E933" s="619"/>
      <c r="F933" s="619"/>
      <c r="G933" s="619"/>
      <c r="H933" s="619"/>
      <c r="I933" s="619"/>
      <c r="J933" s="619"/>
      <c r="K933" s="619"/>
      <c r="L933" s="619"/>
      <c r="M933" s="619"/>
      <c r="N933" s="52"/>
      <c r="O933" s="52"/>
      <c r="P933" s="52"/>
      <c r="Q933" s="52"/>
      <c r="R933" s="52"/>
      <c r="S933" s="52"/>
      <c r="T933" s="52"/>
      <c r="U933" s="52"/>
      <c r="V933" s="52"/>
      <c r="W933" s="52"/>
      <c r="X933" s="52"/>
      <c r="Y933" s="52"/>
    </row>
    <row r="934" spans="2:25" s="51" customFormat="1">
      <c r="B934" s="619"/>
      <c r="C934" s="619"/>
      <c r="D934" s="619"/>
      <c r="E934" s="619"/>
      <c r="F934" s="619"/>
      <c r="G934" s="619"/>
      <c r="H934" s="619"/>
      <c r="I934" s="619"/>
      <c r="J934" s="619"/>
      <c r="K934" s="619"/>
      <c r="L934" s="619"/>
      <c r="M934" s="619"/>
      <c r="N934" s="52"/>
      <c r="O934" s="52"/>
      <c r="P934" s="52"/>
      <c r="Q934" s="52"/>
      <c r="R934" s="52"/>
      <c r="S934" s="52"/>
      <c r="T934" s="52"/>
      <c r="U934" s="52"/>
      <c r="V934" s="52"/>
      <c r="W934" s="52"/>
      <c r="X934" s="52"/>
      <c r="Y934" s="52"/>
    </row>
    <row r="935" spans="2:25" s="51" customFormat="1">
      <c r="B935" s="619"/>
      <c r="C935" s="619"/>
      <c r="D935" s="619"/>
      <c r="E935" s="619"/>
      <c r="F935" s="619"/>
      <c r="G935" s="619"/>
      <c r="H935" s="619"/>
      <c r="I935" s="619"/>
      <c r="J935" s="619"/>
      <c r="K935" s="619"/>
      <c r="L935" s="619"/>
      <c r="M935" s="619"/>
      <c r="N935" s="52"/>
      <c r="O935" s="52"/>
      <c r="P935" s="52"/>
      <c r="Q935" s="52"/>
      <c r="R935" s="52"/>
      <c r="S935" s="52"/>
      <c r="T935" s="52"/>
      <c r="U935" s="52"/>
      <c r="V935" s="52"/>
      <c r="W935" s="52"/>
      <c r="X935" s="52"/>
      <c r="Y935" s="52"/>
    </row>
    <row r="936" spans="2:25" s="51" customFormat="1">
      <c r="B936" s="619"/>
      <c r="C936" s="619"/>
      <c r="D936" s="619"/>
      <c r="E936" s="619"/>
      <c r="F936" s="619"/>
      <c r="G936" s="619"/>
      <c r="H936" s="619"/>
      <c r="I936" s="619"/>
      <c r="J936" s="619"/>
      <c r="K936" s="619"/>
      <c r="L936" s="619"/>
      <c r="M936" s="619"/>
      <c r="N936" s="52"/>
      <c r="O936" s="52"/>
      <c r="P936" s="52"/>
      <c r="Q936" s="52"/>
      <c r="R936" s="52"/>
      <c r="S936" s="52"/>
      <c r="T936" s="52"/>
      <c r="U936" s="52"/>
      <c r="V936" s="52"/>
      <c r="W936" s="52"/>
      <c r="X936" s="52"/>
      <c r="Y936" s="52"/>
    </row>
    <row r="937" spans="2:25" s="51" customFormat="1">
      <c r="B937" s="619"/>
      <c r="C937" s="619"/>
      <c r="D937" s="619"/>
      <c r="E937" s="619"/>
      <c r="F937" s="619"/>
      <c r="G937" s="619"/>
      <c r="H937" s="619"/>
      <c r="I937" s="619"/>
      <c r="J937" s="619"/>
      <c r="K937" s="619"/>
      <c r="L937" s="619"/>
      <c r="M937" s="619"/>
      <c r="N937" s="52"/>
      <c r="O937" s="52"/>
      <c r="P937" s="52"/>
      <c r="Q937" s="52"/>
      <c r="R937" s="52"/>
      <c r="S937" s="52"/>
      <c r="T937" s="52"/>
      <c r="U937" s="52"/>
      <c r="V937" s="52"/>
      <c r="W937" s="52"/>
      <c r="X937" s="52"/>
      <c r="Y937" s="52"/>
    </row>
    <row r="938" spans="2:25" s="51" customFormat="1">
      <c r="B938" s="619"/>
      <c r="C938" s="619"/>
      <c r="D938" s="619"/>
      <c r="E938" s="619"/>
      <c r="F938" s="619"/>
      <c r="G938" s="619"/>
      <c r="H938" s="619"/>
      <c r="I938" s="619"/>
      <c r="J938" s="619"/>
      <c r="K938" s="619"/>
      <c r="L938" s="619"/>
      <c r="M938" s="619"/>
      <c r="N938" s="52"/>
      <c r="O938" s="52"/>
      <c r="P938" s="52"/>
      <c r="Q938" s="52"/>
      <c r="R938" s="52"/>
      <c r="S938" s="52"/>
      <c r="T938" s="52"/>
      <c r="U938" s="52"/>
      <c r="V938" s="52"/>
      <c r="W938" s="52"/>
      <c r="X938" s="52"/>
      <c r="Y938" s="52"/>
    </row>
    <row r="939" spans="2:25" s="51" customFormat="1">
      <c r="B939" s="619"/>
      <c r="C939" s="619"/>
      <c r="D939" s="619"/>
      <c r="E939" s="619"/>
      <c r="F939" s="619"/>
      <c r="G939" s="619"/>
      <c r="H939" s="619"/>
      <c r="I939" s="619"/>
      <c r="J939" s="619"/>
      <c r="K939" s="619"/>
      <c r="L939" s="619"/>
      <c r="M939" s="619"/>
      <c r="N939" s="52"/>
      <c r="O939" s="52"/>
      <c r="P939" s="52"/>
      <c r="Q939" s="52"/>
      <c r="R939" s="52"/>
      <c r="S939" s="52"/>
      <c r="T939" s="52"/>
      <c r="U939" s="52"/>
      <c r="V939" s="52"/>
      <c r="W939" s="52"/>
      <c r="X939" s="52"/>
      <c r="Y939" s="52"/>
    </row>
    <row r="940" spans="2:25" s="51" customFormat="1">
      <c r="B940" s="619"/>
      <c r="C940" s="619"/>
      <c r="D940" s="619"/>
      <c r="E940" s="619"/>
      <c r="F940" s="619"/>
      <c r="G940" s="619"/>
      <c r="H940" s="619"/>
      <c r="I940" s="619"/>
      <c r="J940" s="619"/>
      <c r="K940" s="619"/>
      <c r="L940" s="619"/>
      <c r="M940" s="619"/>
      <c r="N940" s="52"/>
      <c r="O940" s="52"/>
      <c r="P940" s="52"/>
      <c r="Q940" s="52"/>
      <c r="R940" s="52"/>
      <c r="S940" s="52"/>
      <c r="T940" s="52"/>
      <c r="U940" s="52"/>
      <c r="V940" s="52"/>
      <c r="W940" s="52"/>
      <c r="X940" s="52"/>
      <c r="Y940" s="52"/>
    </row>
    <row r="941" spans="2:25" s="51" customFormat="1">
      <c r="B941" s="619"/>
      <c r="C941" s="619"/>
      <c r="D941" s="619"/>
      <c r="E941" s="619"/>
      <c r="F941" s="619"/>
      <c r="G941" s="619"/>
      <c r="H941" s="619"/>
      <c r="I941" s="619"/>
      <c r="J941" s="619"/>
      <c r="K941" s="619"/>
      <c r="L941" s="619"/>
      <c r="M941" s="619"/>
      <c r="N941" s="52"/>
      <c r="O941" s="52"/>
      <c r="P941" s="52"/>
      <c r="Q941" s="52"/>
      <c r="R941" s="52"/>
      <c r="S941" s="52"/>
      <c r="T941" s="52"/>
      <c r="U941" s="52"/>
      <c r="V941" s="52"/>
      <c r="W941" s="52"/>
      <c r="X941" s="52"/>
      <c r="Y941" s="52"/>
    </row>
    <row r="942" spans="2:25" s="51" customFormat="1">
      <c r="B942" s="619"/>
      <c r="C942" s="619"/>
      <c r="D942" s="619"/>
      <c r="E942" s="619"/>
      <c r="F942" s="619"/>
      <c r="G942" s="619"/>
      <c r="H942" s="619"/>
      <c r="I942" s="619"/>
      <c r="J942" s="619"/>
      <c r="K942" s="619"/>
      <c r="L942" s="619"/>
      <c r="M942" s="619"/>
      <c r="N942" s="52"/>
      <c r="O942" s="52"/>
      <c r="P942" s="52"/>
      <c r="Q942" s="52"/>
      <c r="R942" s="52"/>
      <c r="S942" s="52"/>
      <c r="T942" s="52"/>
      <c r="U942" s="52"/>
      <c r="V942" s="52"/>
      <c r="W942" s="52"/>
      <c r="X942" s="52"/>
      <c r="Y942" s="52"/>
    </row>
    <row r="943" spans="2:25" s="51" customFormat="1">
      <c r="B943" s="619"/>
      <c r="C943" s="619"/>
      <c r="D943" s="619"/>
      <c r="E943" s="619"/>
      <c r="F943" s="619"/>
      <c r="G943" s="619"/>
      <c r="H943" s="619"/>
      <c r="I943" s="619"/>
      <c r="J943" s="619"/>
      <c r="K943" s="619"/>
      <c r="L943" s="619"/>
      <c r="M943" s="619"/>
      <c r="N943" s="52"/>
      <c r="O943" s="52"/>
      <c r="P943" s="52"/>
      <c r="Q943" s="52"/>
      <c r="R943" s="52"/>
      <c r="S943" s="52"/>
      <c r="T943" s="52"/>
      <c r="U943" s="52"/>
      <c r="V943" s="52"/>
      <c r="W943" s="52"/>
      <c r="X943" s="52"/>
      <c r="Y943" s="52"/>
    </row>
    <row r="944" spans="2:25" s="51" customFormat="1">
      <c r="B944" s="619"/>
      <c r="C944" s="619"/>
      <c r="D944" s="619"/>
      <c r="E944" s="619"/>
      <c r="F944" s="619"/>
      <c r="G944" s="619"/>
      <c r="H944" s="619"/>
      <c r="I944" s="619"/>
      <c r="J944" s="619"/>
      <c r="K944" s="619"/>
      <c r="L944" s="619"/>
      <c r="M944" s="619"/>
      <c r="N944" s="52"/>
      <c r="O944" s="52"/>
      <c r="P944" s="52"/>
      <c r="Q944" s="52"/>
      <c r="R944" s="52"/>
      <c r="S944" s="52"/>
      <c r="T944" s="52"/>
      <c r="U944" s="52"/>
      <c r="V944" s="52"/>
      <c r="W944" s="52"/>
      <c r="X944" s="52"/>
      <c r="Y944" s="52"/>
    </row>
    <row r="945" spans="2:25" s="51" customFormat="1">
      <c r="B945" s="619"/>
      <c r="C945" s="619"/>
      <c r="D945" s="619"/>
      <c r="E945" s="619"/>
      <c r="F945" s="619"/>
      <c r="G945" s="619"/>
      <c r="H945" s="619"/>
      <c r="I945" s="619"/>
      <c r="J945" s="619"/>
      <c r="K945" s="619"/>
      <c r="L945" s="619"/>
      <c r="M945" s="619"/>
      <c r="N945" s="52"/>
      <c r="O945" s="52"/>
      <c r="P945" s="52"/>
      <c r="Q945" s="52"/>
      <c r="R945" s="52"/>
      <c r="S945" s="52"/>
      <c r="T945" s="52"/>
      <c r="U945" s="52"/>
      <c r="V945" s="52"/>
      <c r="W945" s="52"/>
      <c r="X945" s="52"/>
      <c r="Y945" s="52"/>
    </row>
    <row r="946" spans="2:25" s="51" customFormat="1">
      <c r="B946" s="619"/>
      <c r="C946" s="619"/>
      <c r="D946" s="619"/>
      <c r="E946" s="619"/>
      <c r="F946" s="619"/>
      <c r="G946" s="619"/>
      <c r="H946" s="619"/>
      <c r="I946" s="619"/>
      <c r="J946" s="619"/>
      <c r="K946" s="619"/>
      <c r="L946" s="619"/>
      <c r="M946" s="619"/>
      <c r="N946" s="52"/>
      <c r="O946" s="52"/>
      <c r="P946" s="52"/>
      <c r="Q946" s="52"/>
      <c r="R946" s="52"/>
      <c r="S946" s="52"/>
      <c r="T946" s="52"/>
      <c r="U946" s="52"/>
      <c r="V946" s="52"/>
      <c r="W946" s="52"/>
      <c r="X946" s="52"/>
      <c r="Y946" s="52"/>
    </row>
    <row r="947" spans="2:25" s="51" customFormat="1">
      <c r="B947" s="619"/>
      <c r="C947" s="619"/>
      <c r="D947" s="619"/>
      <c r="E947" s="619"/>
      <c r="F947" s="619"/>
      <c r="G947" s="619"/>
      <c r="H947" s="619"/>
      <c r="I947" s="619"/>
      <c r="J947" s="619"/>
      <c r="K947" s="619"/>
      <c r="L947" s="619"/>
      <c r="M947" s="619"/>
      <c r="N947" s="52"/>
      <c r="O947" s="52"/>
      <c r="P947" s="52"/>
      <c r="Q947" s="52"/>
      <c r="R947" s="52"/>
      <c r="S947" s="52"/>
      <c r="T947" s="52"/>
      <c r="U947" s="52"/>
      <c r="V947" s="52"/>
      <c r="W947" s="52"/>
      <c r="X947" s="52"/>
      <c r="Y947" s="52"/>
    </row>
    <row r="948" spans="2:25" s="51" customFormat="1">
      <c r="B948" s="619"/>
      <c r="C948" s="619"/>
      <c r="D948" s="619"/>
      <c r="E948" s="619"/>
      <c r="F948" s="619"/>
      <c r="G948" s="619"/>
      <c r="H948" s="619"/>
      <c r="I948" s="619"/>
      <c r="J948" s="619"/>
      <c r="K948" s="619"/>
      <c r="L948" s="619"/>
      <c r="M948" s="619"/>
      <c r="N948" s="52"/>
      <c r="O948" s="52"/>
      <c r="P948" s="52"/>
      <c r="Q948" s="52"/>
      <c r="R948" s="52"/>
      <c r="S948" s="52"/>
      <c r="T948" s="52"/>
      <c r="U948" s="52"/>
      <c r="V948" s="52"/>
      <c r="W948" s="52"/>
      <c r="X948" s="52"/>
      <c r="Y948" s="52"/>
    </row>
    <row r="949" spans="2:25" s="51" customFormat="1">
      <c r="B949" s="619"/>
      <c r="C949" s="619"/>
      <c r="D949" s="619"/>
      <c r="E949" s="619"/>
      <c r="F949" s="619"/>
      <c r="G949" s="619"/>
      <c r="H949" s="619"/>
      <c r="I949" s="619"/>
      <c r="J949" s="619"/>
      <c r="K949" s="619"/>
      <c r="L949" s="619"/>
      <c r="M949" s="619"/>
      <c r="N949" s="52"/>
      <c r="O949" s="52"/>
      <c r="P949" s="52"/>
      <c r="Q949" s="52"/>
      <c r="R949" s="52"/>
      <c r="S949" s="52"/>
      <c r="T949" s="52"/>
      <c r="U949" s="52"/>
      <c r="V949" s="52"/>
      <c r="W949" s="52"/>
      <c r="X949" s="52"/>
      <c r="Y949" s="52"/>
    </row>
    <row r="950" spans="2:25" s="51" customFormat="1">
      <c r="B950" s="619"/>
      <c r="C950" s="619"/>
      <c r="D950" s="619"/>
      <c r="E950" s="619"/>
      <c r="F950" s="619"/>
      <c r="G950" s="619"/>
      <c r="H950" s="619"/>
      <c r="I950" s="619"/>
      <c r="J950" s="619"/>
      <c r="K950" s="619"/>
      <c r="L950" s="619"/>
      <c r="M950" s="619"/>
      <c r="N950" s="52"/>
      <c r="O950" s="52"/>
      <c r="P950" s="52"/>
      <c r="Q950" s="52"/>
      <c r="R950" s="52"/>
      <c r="S950" s="52"/>
      <c r="T950" s="52"/>
      <c r="U950" s="52"/>
      <c r="V950" s="52"/>
      <c r="W950" s="52"/>
      <c r="X950" s="52"/>
      <c r="Y950" s="52"/>
    </row>
    <row r="951" spans="2:25" s="51" customFormat="1">
      <c r="B951" s="619"/>
      <c r="C951" s="619"/>
      <c r="D951" s="619"/>
      <c r="E951" s="619"/>
      <c r="F951" s="619"/>
      <c r="G951" s="619"/>
      <c r="H951" s="619"/>
      <c r="I951" s="619"/>
      <c r="J951" s="619"/>
      <c r="K951" s="619"/>
      <c r="L951" s="619"/>
      <c r="M951" s="619"/>
      <c r="N951" s="52"/>
      <c r="O951" s="52"/>
      <c r="P951" s="52"/>
      <c r="Q951" s="52"/>
      <c r="R951" s="52"/>
      <c r="S951" s="52"/>
      <c r="T951" s="52"/>
      <c r="U951" s="52"/>
      <c r="V951" s="52"/>
      <c r="W951" s="52"/>
      <c r="X951" s="52"/>
      <c r="Y951" s="52"/>
    </row>
    <row r="952" spans="2:25" s="51" customFormat="1">
      <c r="B952" s="619"/>
      <c r="C952" s="619"/>
      <c r="D952" s="619"/>
      <c r="E952" s="619"/>
      <c r="F952" s="619"/>
      <c r="G952" s="619"/>
      <c r="H952" s="619"/>
      <c r="I952" s="619"/>
      <c r="J952" s="619"/>
      <c r="K952" s="619"/>
      <c r="L952" s="619"/>
      <c r="M952" s="619"/>
      <c r="N952" s="52"/>
      <c r="O952" s="52"/>
      <c r="P952" s="52"/>
      <c r="Q952" s="52"/>
      <c r="R952" s="52"/>
      <c r="S952" s="52"/>
      <c r="T952" s="52"/>
      <c r="U952" s="52"/>
      <c r="V952" s="52"/>
      <c r="W952" s="52"/>
      <c r="X952" s="52"/>
      <c r="Y952" s="52"/>
    </row>
    <row r="953" spans="2:25" s="51" customFormat="1">
      <c r="B953" s="619"/>
      <c r="C953" s="619"/>
      <c r="D953" s="619"/>
      <c r="E953" s="619"/>
      <c r="F953" s="619"/>
      <c r="G953" s="619"/>
      <c r="H953" s="619"/>
      <c r="I953" s="619"/>
      <c r="J953" s="619"/>
      <c r="K953" s="619"/>
      <c r="L953" s="619"/>
      <c r="M953" s="619"/>
      <c r="N953" s="52"/>
      <c r="O953" s="52"/>
      <c r="P953" s="52"/>
      <c r="Q953" s="52"/>
      <c r="R953" s="52"/>
      <c r="S953" s="52"/>
      <c r="T953" s="52"/>
      <c r="U953" s="52"/>
      <c r="V953" s="52"/>
      <c r="W953" s="52"/>
      <c r="X953" s="52"/>
      <c r="Y953" s="52"/>
    </row>
    <row r="954" spans="2:25" s="51" customFormat="1">
      <c r="B954" s="619"/>
      <c r="C954" s="619"/>
      <c r="D954" s="619"/>
      <c r="E954" s="619"/>
      <c r="F954" s="619"/>
      <c r="G954" s="619"/>
      <c r="H954" s="619"/>
      <c r="I954" s="619"/>
      <c r="J954" s="619"/>
      <c r="K954" s="619"/>
      <c r="L954" s="619"/>
      <c r="M954" s="619"/>
      <c r="N954" s="52"/>
      <c r="O954" s="52"/>
      <c r="P954" s="52"/>
      <c r="Q954" s="52"/>
      <c r="R954" s="52"/>
      <c r="S954" s="52"/>
      <c r="T954" s="52"/>
      <c r="U954" s="52"/>
      <c r="V954" s="52"/>
      <c r="W954" s="52"/>
      <c r="X954" s="52"/>
      <c r="Y954" s="52"/>
    </row>
    <row r="955" spans="2:25" s="51" customFormat="1">
      <c r="B955" s="619"/>
      <c r="C955" s="619"/>
      <c r="D955" s="619"/>
      <c r="E955" s="619"/>
      <c r="F955" s="619"/>
      <c r="G955" s="619"/>
      <c r="H955" s="619"/>
      <c r="I955" s="619"/>
      <c r="J955" s="619"/>
      <c r="K955" s="619"/>
      <c r="L955" s="619"/>
      <c r="M955" s="619"/>
      <c r="N955" s="52"/>
      <c r="O955" s="52"/>
      <c r="P955" s="52"/>
      <c r="Q955" s="52"/>
      <c r="R955" s="52"/>
      <c r="S955" s="52"/>
      <c r="T955" s="52"/>
      <c r="U955" s="52"/>
      <c r="V955" s="52"/>
      <c r="W955" s="52"/>
      <c r="X955" s="52"/>
      <c r="Y955" s="52"/>
    </row>
    <row r="956" spans="2:25" s="51" customFormat="1">
      <c r="B956" s="619"/>
      <c r="C956" s="619"/>
      <c r="D956" s="619"/>
      <c r="E956" s="619"/>
      <c r="F956" s="619"/>
      <c r="G956" s="619"/>
      <c r="H956" s="619"/>
      <c r="I956" s="619"/>
      <c r="J956" s="619"/>
      <c r="K956" s="619"/>
      <c r="L956" s="619"/>
      <c r="M956" s="619"/>
      <c r="N956" s="52"/>
      <c r="O956" s="52"/>
      <c r="P956" s="52"/>
      <c r="Q956" s="52"/>
      <c r="R956" s="52"/>
      <c r="S956" s="52"/>
      <c r="T956" s="52"/>
      <c r="U956" s="52"/>
      <c r="V956" s="52"/>
      <c r="W956" s="52"/>
      <c r="X956" s="52"/>
      <c r="Y956" s="52"/>
    </row>
    <row r="957" spans="2:25" s="51" customFormat="1">
      <c r="B957" s="619"/>
      <c r="C957" s="619"/>
      <c r="D957" s="619"/>
      <c r="E957" s="619"/>
      <c r="F957" s="619"/>
      <c r="G957" s="619"/>
      <c r="H957" s="619"/>
      <c r="I957" s="619"/>
      <c r="J957" s="619"/>
      <c r="K957" s="619"/>
      <c r="L957" s="619"/>
      <c r="M957" s="619"/>
      <c r="N957" s="52"/>
      <c r="O957" s="52"/>
      <c r="P957" s="52"/>
      <c r="Q957" s="52"/>
      <c r="R957" s="52"/>
      <c r="S957" s="52"/>
      <c r="T957" s="52"/>
      <c r="U957" s="52"/>
      <c r="V957" s="52"/>
      <c r="W957" s="52"/>
      <c r="X957" s="52"/>
      <c r="Y957" s="52"/>
    </row>
    <row r="958" spans="2:25" s="51" customFormat="1">
      <c r="B958" s="619"/>
      <c r="C958" s="619"/>
      <c r="D958" s="619"/>
      <c r="E958" s="619"/>
      <c r="F958" s="619"/>
      <c r="G958" s="619"/>
      <c r="H958" s="619"/>
      <c r="I958" s="619"/>
      <c r="J958" s="619"/>
      <c r="K958" s="619"/>
      <c r="L958" s="619"/>
      <c r="M958" s="619"/>
      <c r="N958" s="52"/>
      <c r="O958" s="52"/>
      <c r="P958" s="52"/>
      <c r="Q958" s="52"/>
      <c r="R958" s="52"/>
      <c r="S958" s="52"/>
      <c r="T958" s="52"/>
      <c r="U958" s="52"/>
      <c r="V958" s="52"/>
      <c r="W958" s="52"/>
      <c r="X958" s="52"/>
      <c r="Y958" s="52"/>
    </row>
    <row r="959" spans="2:25" s="51" customFormat="1">
      <c r="B959" s="619"/>
      <c r="C959" s="619"/>
      <c r="D959" s="619"/>
      <c r="E959" s="619"/>
      <c r="F959" s="619"/>
      <c r="G959" s="619"/>
      <c r="H959" s="619"/>
      <c r="I959" s="619"/>
      <c r="J959" s="619"/>
      <c r="K959" s="619"/>
      <c r="L959" s="619"/>
      <c r="M959" s="619"/>
      <c r="N959" s="52"/>
      <c r="O959" s="52"/>
      <c r="P959" s="52"/>
      <c r="Q959" s="52"/>
      <c r="R959" s="52"/>
      <c r="S959" s="52"/>
      <c r="T959" s="52"/>
      <c r="U959" s="52"/>
      <c r="V959" s="52"/>
      <c r="W959" s="52"/>
      <c r="X959" s="52"/>
      <c r="Y959" s="52"/>
    </row>
    <row r="960" spans="2:25" s="51" customFormat="1">
      <c r="B960" s="619"/>
      <c r="C960" s="619"/>
      <c r="D960" s="619"/>
      <c r="E960" s="619"/>
      <c r="F960" s="619"/>
      <c r="G960" s="619"/>
      <c r="H960" s="619"/>
      <c r="I960" s="619"/>
      <c r="J960" s="619"/>
      <c r="K960" s="619"/>
      <c r="L960" s="619"/>
      <c r="M960" s="619"/>
      <c r="N960" s="52"/>
      <c r="O960" s="52"/>
      <c r="P960" s="52"/>
      <c r="Q960" s="52"/>
      <c r="R960" s="52"/>
      <c r="S960" s="52"/>
      <c r="T960" s="52"/>
      <c r="U960" s="52"/>
      <c r="V960" s="52"/>
      <c r="W960" s="52"/>
      <c r="X960" s="52"/>
      <c r="Y960" s="52"/>
    </row>
    <row r="961" spans="2:25" s="51" customFormat="1">
      <c r="B961" s="619"/>
      <c r="C961" s="619"/>
      <c r="D961" s="619"/>
      <c r="E961" s="619"/>
      <c r="F961" s="619"/>
      <c r="G961" s="619"/>
      <c r="H961" s="619"/>
      <c r="I961" s="619"/>
      <c r="J961" s="619"/>
      <c r="K961" s="619"/>
      <c r="L961" s="619"/>
      <c r="M961" s="619"/>
      <c r="N961" s="52"/>
      <c r="O961" s="52"/>
      <c r="P961" s="52"/>
      <c r="Q961" s="52"/>
      <c r="R961" s="52"/>
      <c r="S961" s="52"/>
      <c r="T961" s="52"/>
      <c r="U961" s="52"/>
      <c r="V961" s="52"/>
      <c r="W961" s="52"/>
      <c r="X961" s="52"/>
      <c r="Y961" s="52"/>
    </row>
    <row r="962" spans="2:25" s="51" customFormat="1">
      <c r="B962" s="619"/>
      <c r="C962" s="619"/>
      <c r="D962" s="619"/>
      <c r="E962" s="619"/>
      <c r="F962" s="619"/>
      <c r="G962" s="619"/>
      <c r="H962" s="619"/>
      <c r="I962" s="619"/>
      <c r="J962" s="619"/>
      <c r="K962" s="619"/>
      <c r="L962" s="619"/>
      <c r="M962" s="619"/>
      <c r="N962" s="52"/>
      <c r="O962" s="52"/>
      <c r="P962" s="52"/>
      <c r="Q962" s="52"/>
      <c r="R962" s="52"/>
      <c r="S962" s="52"/>
      <c r="T962" s="52"/>
      <c r="U962" s="52"/>
      <c r="V962" s="52"/>
      <c r="W962" s="52"/>
      <c r="X962" s="52"/>
      <c r="Y962" s="52"/>
    </row>
    <row r="963" spans="2:25" s="51" customFormat="1">
      <c r="B963" s="619"/>
      <c r="C963" s="619"/>
      <c r="D963" s="619"/>
      <c r="E963" s="619"/>
      <c r="F963" s="619"/>
      <c r="G963" s="619"/>
      <c r="H963" s="619"/>
      <c r="I963" s="619"/>
      <c r="J963" s="619"/>
      <c r="K963" s="619"/>
      <c r="L963" s="619"/>
      <c r="M963" s="619"/>
      <c r="N963" s="52"/>
      <c r="O963" s="52"/>
      <c r="P963" s="52"/>
      <c r="Q963" s="52"/>
      <c r="R963" s="52"/>
      <c r="S963" s="52"/>
      <c r="T963" s="52"/>
      <c r="U963" s="52"/>
      <c r="V963" s="52"/>
      <c r="W963" s="52"/>
      <c r="X963" s="52"/>
      <c r="Y963" s="52"/>
    </row>
    <row r="964" spans="2:25" s="51" customFormat="1">
      <c r="B964" s="619"/>
      <c r="C964" s="619"/>
      <c r="D964" s="619"/>
      <c r="E964" s="619"/>
      <c r="F964" s="619"/>
      <c r="G964" s="619"/>
      <c r="H964" s="619"/>
      <c r="I964" s="619"/>
      <c r="J964" s="619"/>
      <c r="K964" s="619"/>
      <c r="L964" s="619"/>
      <c r="M964" s="619"/>
      <c r="N964" s="52"/>
      <c r="O964" s="52"/>
      <c r="P964" s="52"/>
      <c r="Q964" s="52"/>
      <c r="R964" s="52"/>
      <c r="S964" s="52"/>
      <c r="T964" s="52"/>
      <c r="U964" s="52"/>
      <c r="V964" s="52"/>
      <c r="W964" s="52"/>
      <c r="X964" s="52"/>
      <c r="Y964" s="52"/>
    </row>
    <row r="965" spans="2:25" s="51" customFormat="1">
      <c r="B965" s="619"/>
      <c r="C965" s="619"/>
      <c r="D965" s="619"/>
      <c r="E965" s="619"/>
      <c r="F965" s="619"/>
      <c r="G965" s="619"/>
      <c r="H965" s="619"/>
      <c r="I965" s="619"/>
      <c r="J965" s="619"/>
      <c r="K965" s="619"/>
      <c r="L965" s="619"/>
      <c r="M965" s="619"/>
      <c r="N965" s="52"/>
      <c r="O965" s="52"/>
      <c r="P965" s="52"/>
      <c r="Q965" s="52"/>
      <c r="R965" s="52"/>
      <c r="S965" s="52"/>
      <c r="T965" s="52"/>
      <c r="U965" s="52"/>
      <c r="V965" s="52"/>
      <c r="W965" s="52"/>
      <c r="X965" s="52"/>
      <c r="Y965" s="52"/>
    </row>
    <row r="966" spans="2:25" s="51" customFormat="1">
      <c r="B966" s="619"/>
      <c r="C966" s="619"/>
      <c r="D966" s="619"/>
      <c r="E966" s="619"/>
      <c r="F966" s="619"/>
      <c r="G966" s="619"/>
      <c r="H966" s="619"/>
      <c r="I966" s="619"/>
      <c r="J966" s="619"/>
      <c r="K966" s="619"/>
      <c r="L966" s="619"/>
      <c r="M966" s="619"/>
      <c r="N966" s="52"/>
      <c r="O966" s="52"/>
      <c r="P966" s="52"/>
      <c r="Q966" s="52"/>
      <c r="R966" s="52"/>
      <c r="S966" s="52"/>
      <c r="T966" s="52"/>
      <c r="U966" s="52"/>
      <c r="V966" s="52"/>
      <c r="W966" s="52"/>
      <c r="X966" s="52"/>
      <c r="Y966" s="52"/>
    </row>
    <row r="967" spans="2:25" s="51" customFormat="1">
      <c r="B967" s="619"/>
      <c r="C967" s="619"/>
      <c r="D967" s="619"/>
      <c r="E967" s="619"/>
      <c r="F967" s="619"/>
      <c r="G967" s="619"/>
      <c r="H967" s="619"/>
      <c r="I967" s="619"/>
      <c r="J967" s="619"/>
      <c r="K967" s="619"/>
      <c r="L967" s="619"/>
      <c r="M967" s="619"/>
      <c r="N967" s="52"/>
      <c r="O967" s="52"/>
      <c r="P967" s="52"/>
      <c r="Q967" s="52"/>
      <c r="R967" s="52"/>
      <c r="S967" s="52"/>
      <c r="T967" s="52"/>
      <c r="U967" s="52"/>
      <c r="V967" s="52"/>
      <c r="W967" s="52"/>
      <c r="X967" s="52"/>
      <c r="Y967" s="52"/>
    </row>
    <row r="968" spans="2:25" s="51" customFormat="1">
      <c r="B968" s="619"/>
      <c r="C968" s="619"/>
      <c r="D968" s="619"/>
      <c r="E968" s="619"/>
      <c r="F968" s="619"/>
      <c r="G968" s="619"/>
      <c r="H968" s="619"/>
      <c r="I968" s="619"/>
      <c r="J968" s="619"/>
      <c r="K968" s="619"/>
      <c r="L968" s="619"/>
      <c r="M968" s="619"/>
      <c r="N968" s="52"/>
      <c r="O968" s="52"/>
      <c r="P968" s="52"/>
      <c r="Q968" s="52"/>
      <c r="R968" s="52"/>
      <c r="S968" s="52"/>
      <c r="T968" s="52"/>
      <c r="U968" s="52"/>
      <c r="V968" s="52"/>
      <c r="W968" s="52"/>
      <c r="X968" s="52"/>
      <c r="Y968" s="52"/>
    </row>
    <row r="969" spans="2:25" s="51" customFormat="1">
      <c r="B969" s="619"/>
      <c r="C969" s="619"/>
      <c r="D969" s="619"/>
      <c r="E969" s="619"/>
      <c r="F969" s="619"/>
      <c r="G969" s="619"/>
      <c r="H969" s="619"/>
      <c r="I969" s="619"/>
      <c r="J969" s="619"/>
      <c r="K969" s="619"/>
      <c r="L969" s="619"/>
      <c r="M969" s="619"/>
      <c r="N969" s="52"/>
      <c r="O969" s="52"/>
      <c r="P969" s="52"/>
      <c r="Q969" s="52"/>
      <c r="R969" s="52"/>
      <c r="S969" s="52"/>
      <c r="T969" s="52"/>
      <c r="U969" s="52"/>
      <c r="V969" s="52"/>
      <c r="W969" s="52"/>
      <c r="X969" s="52"/>
      <c r="Y969" s="52"/>
    </row>
    <row r="970" spans="2:25" s="51" customFormat="1">
      <c r="B970" s="619"/>
      <c r="C970" s="619"/>
      <c r="D970" s="619"/>
      <c r="E970" s="619"/>
      <c r="F970" s="619"/>
      <c r="G970" s="619"/>
      <c r="H970" s="619"/>
      <c r="I970" s="619"/>
      <c r="J970" s="619"/>
      <c r="K970" s="619"/>
      <c r="L970" s="619"/>
      <c r="M970" s="619"/>
      <c r="N970" s="52"/>
      <c r="O970" s="52"/>
      <c r="P970" s="52"/>
      <c r="Q970" s="52"/>
      <c r="R970" s="52"/>
      <c r="S970" s="52"/>
      <c r="T970" s="52"/>
      <c r="U970" s="52"/>
      <c r="V970" s="52"/>
      <c r="W970" s="52"/>
      <c r="X970" s="52"/>
      <c r="Y970" s="52"/>
    </row>
    <row r="971" spans="2:25" s="51" customFormat="1">
      <c r="B971" s="619"/>
      <c r="C971" s="619"/>
      <c r="D971" s="619"/>
      <c r="E971" s="619"/>
      <c r="F971" s="619"/>
      <c r="G971" s="619"/>
      <c r="H971" s="619"/>
      <c r="I971" s="619"/>
      <c r="J971" s="619"/>
      <c r="K971" s="619"/>
      <c r="L971" s="619"/>
      <c r="M971" s="619"/>
      <c r="N971" s="52"/>
      <c r="O971" s="52"/>
      <c r="P971" s="52"/>
      <c r="Q971" s="52"/>
      <c r="R971" s="52"/>
      <c r="S971" s="52"/>
      <c r="T971" s="52"/>
      <c r="U971" s="52"/>
      <c r="V971" s="52"/>
      <c r="W971" s="52"/>
      <c r="X971" s="52"/>
      <c r="Y971" s="52"/>
    </row>
    <row r="972" spans="2:25" s="51" customFormat="1">
      <c r="B972" s="619"/>
      <c r="C972" s="619"/>
      <c r="D972" s="619"/>
      <c r="E972" s="619"/>
      <c r="F972" s="619"/>
      <c r="G972" s="619"/>
      <c r="H972" s="619"/>
      <c r="I972" s="619"/>
      <c r="J972" s="619"/>
      <c r="K972" s="619"/>
      <c r="L972" s="619"/>
      <c r="M972" s="619"/>
      <c r="N972" s="52"/>
      <c r="O972" s="52"/>
      <c r="P972" s="52"/>
      <c r="Q972" s="52"/>
      <c r="R972" s="52"/>
      <c r="S972" s="52"/>
      <c r="T972" s="52"/>
      <c r="U972" s="52"/>
      <c r="V972" s="52"/>
      <c r="W972" s="52"/>
      <c r="X972" s="52"/>
      <c r="Y972" s="52"/>
    </row>
    <row r="973" spans="2:25" s="51" customFormat="1">
      <c r="B973" s="619"/>
      <c r="C973" s="619"/>
      <c r="D973" s="619"/>
      <c r="E973" s="619"/>
      <c r="F973" s="619"/>
      <c r="G973" s="619"/>
      <c r="H973" s="619"/>
      <c r="I973" s="619"/>
      <c r="J973" s="619"/>
      <c r="K973" s="619"/>
      <c r="L973" s="619"/>
      <c r="M973" s="619"/>
      <c r="N973" s="52"/>
      <c r="O973" s="52"/>
      <c r="P973" s="52"/>
      <c r="Q973" s="52"/>
      <c r="R973" s="52"/>
      <c r="S973" s="52"/>
      <c r="T973" s="52"/>
      <c r="U973" s="52"/>
      <c r="V973" s="52"/>
      <c r="W973" s="52"/>
      <c r="X973" s="52"/>
      <c r="Y973" s="52"/>
    </row>
    <row r="974" spans="2:25" s="51" customFormat="1">
      <c r="B974" s="619"/>
      <c r="C974" s="619"/>
      <c r="D974" s="619"/>
      <c r="E974" s="619"/>
      <c r="F974" s="619"/>
      <c r="G974" s="619"/>
      <c r="H974" s="619"/>
      <c r="I974" s="619"/>
      <c r="J974" s="619"/>
      <c r="K974" s="619"/>
      <c r="L974" s="619"/>
      <c r="M974" s="619"/>
      <c r="N974" s="52"/>
      <c r="O974" s="52"/>
      <c r="P974" s="52"/>
      <c r="Q974" s="52"/>
      <c r="R974" s="52"/>
      <c r="S974" s="52"/>
      <c r="T974" s="52"/>
      <c r="U974" s="52"/>
      <c r="V974" s="52"/>
      <c r="W974" s="52"/>
      <c r="X974" s="52"/>
      <c r="Y974" s="52"/>
    </row>
    <row r="975" spans="2:25" s="51" customFormat="1">
      <c r="B975" s="619"/>
      <c r="C975" s="619"/>
      <c r="D975" s="619"/>
      <c r="E975" s="619"/>
      <c r="F975" s="619"/>
      <c r="G975" s="619"/>
      <c r="H975" s="619"/>
      <c r="I975" s="619"/>
      <c r="J975" s="619"/>
      <c r="K975" s="619"/>
      <c r="L975" s="619"/>
      <c r="M975" s="619"/>
      <c r="N975" s="52"/>
      <c r="O975" s="52"/>
      <c r="P975" s="52"/>
      <c r="Q975" s="52"/>
      <c r="R975" s="52"/>
      <c r="S975" s="52"/>
      <c r="T975" s="52"/>
      <c r="U975" s="52"/>
      <c r="V975" s="52"/>
      <c r="W975" s="52"/>
      <c r="X975" s="52"/>
      <c r="Y975" s="52"/>
    </row>
    <row r="976" spans="2:25" s="51" customFormat="1">
      <c r="B976" s="619"/>
      <c r="C976" s="619"/>
      <c r="D976" s="619"/>
      <c r="E976" s="619"/>
      <c r="F976" s="619"/>
      <c r="G976" s="619"/>
      <c r="H976" s="619"/>
      <c r="I976" s="619"/>
      <c r="J976" s="619"/>
      <c r="K976" s="619"/>
      <c r="L976" s="619"/>
      <c r="M976" s="619"/>
      <c r="N976" s="52"/>
      <c r="O976" s="52"/>
      <c r="P976" s="52"/>
      <c r="Q976" s="52"/>
      <c r="R976" s="52"/>
      <c r="S976" s="52"/>
      <c r="T976" s="52"/>
      <c r="U976" s="52"/>
      <c r="V976" s="52"/>
      <c r="W976" s="52"/>
      <c r="X976" s="52"/>
      <c r="Y976" s="52"/>
    </row>
    <row r="977" spans="2:25" s="51" customFormat="1">
      <c r="B977" s="619"/>
      <c r="C977" s="619"/>
      <c r="D977" s="619"/>
      <c r="E977" s="619"/>
      <c r="F977" s="619"/>
      <c r="G977" s="619"/>
      <c r="H977" s="619"/>
      <c r="I977" s="619"/>
      <c r="J977" s="619"/>
      <c r="K977" s="619"/>
      <c r="L977" s="619"/>
      <c r="M977" s="619"/>
      <c r="N977" s="52"/>
      <c r="O977" s="52"/>
      <c r="P977" s="52"/>
      <c r="Q977" s="52"/>
      <c r="R977" s="52"/>
      <c r="S977" s="52"/>
      <c r="T977" s="52"/>
      <c r="U977" s="52"/>
      <c r="V977" s="52"/>
      <c r="W977" s="52"/>
      <c r="X977" s="52"/>
      <c r="Y977" s="52"/>
    </row>
    <row r="978" spans="2:25" s="51" customFormat="1">
      <c r="B978" s="619"/>
      <c r="C978" s="619"/>
      <c r="D978" s="619"/>
      <c r="E978" s="619"/>
      <c r="F978" s="619"/>
      <c r="G978" s="619"/>
      <c r="H978" s="619"/>
      <c r="I978" s="619"/>
      <c r="J978" s="619"/>
      <c r="K978" s="619"/>
      <c r="L978" s="619"/>
      <c r="M978" s="619"/>
      <c r="N978" s="52"/>
      <c r="O978" s="52"/>
      <c r="P978" s="52"/>
      <c r="Q978" s="52"/>
      <c r="R978" s="52"/>
      <c r="S978" s="52"/>
      <c r="T978" s="52"/>
      <c r="U978" s="52"/>
      <c r="V978" s="52"/>
      <c r="W978" s="52"/>
      <c r="X978" s="52"/>
      <c r="Y978" s="52"/>
    </row>
    <row r="979" spans="2:25" s="51" customFormat="1">
      <c r="B979" s="619"/>
      <c r="C979" s="619"/>
      <c r="D979" s="619"/>
      <c r="E979" s="619"/>
      <c r="F979" s="619"/>
      <c r="G979" s="619"/>
      <c r="H979" s="619"/>
      <c r="I979" s="619"/>
      <c r="J979" s="619"/>
      <c r="K979" s="619"/>
      <c r="L979" s="619"/>
      <c r="M979" s="619"/>
      <c r="N979" s="52"/>
      <c r="O979" s="52"/>
      <c r="P979" s="52"/>
      <c r="Q979" s="52"/>
      <c r="R979" s="52"/>
      <c r="S979" s="52"/>
      <c r="T979" s="52"/>
      <c r="U979" s="52"/>
      <c r="V979" s="52"/>
      <c r="W979" s="52"/>
      <c r="X979" s="52"/>
      <c r="Y979" s="52"/>
    </row>
    <row r="980" spans="2:25" s="51" customFormat="1">
      <c r="B980" s="619"/>
      <c r="C980" s="619"/>
      <c r="D980" s="619"/>
      <c r="E980" s="619"/>
      <c r="F980" s="619"/>
      <c r="G980" s="619"/>
      <c r="H980" s="619"/>
      <c r="I980" s="619"/>
      <c r="J980" s="619"/>
      <c r="K980" s="619"/>
      <c r="L980" s="619"/>
      <c r="M980" s="619"/>
      <c r="N980" s="52"/>
      <c r="O980" s="52"/>
      <c r="P980" s="52"/>
      <c r="Q980" s="52"/>
      <c r="R980" s="52"/>
      <c r="S980" s="52"/>
      <c r="T980" s="52"/>
      <c r="U980" s="52"/>
      <c r="V980" s="52"/>
      <c r="W980" s="52"/>
      <c r="X980" s="52"/>
      <c r="Y980" s="52"/>
    </row>
    <row r="981" spans="2:25" s="51" customFormat="1">
      <c r="B981" s="619"/>
      <c r="C981" s="619"/>
      <c r="D981" s="619"/>
      <c r="E981" s="619"/>
      <c r="F981" s="619"/>
      <c r="G981" s="619"/>
      <c r="H981" s="619"/>
      <c r="I981" s="619"/>
      <c r="J981" s="619"/>
      <c r="K981" s="619"/>
      <c r="L981" s="619"/>
      <c r="M981" s="619"/>
      <c r="N981" s="52"/>
      <c r="O981" s="52"/>
      <c r="P981" s="52"/>
      <c r="Q981" s="52"/>
      <c r="R981" s="52"/>
      <c r="S981" s="52"/>
      <c r="T981" s="52"/>
      <c r="U981" s="52"/>
      <c r="V981" s="52"/>
      <c r="W981" s="52"/>
      <c r="X981" s="52"/>
      <c r="Y981" s="52"/>
    </row>
    <row r="982" spans="2:25" s="51" customFormat="1">
      <c r="B982" s="619"/>
      <c r="C982" s="619"/>
      <c r="D982" s="619"/>
      <c r="E982" s="619"/>
      <c r="F982" s="619"/>
      <c r="G982" s="619"/>
      <c r="H982" s="619"/>
      <c r="I982" s="619"/>
      <c r="J982" s="619"/>
      <c r="K982" s="619"/>
      <c r="L982" s="619"/>
      <c r="M982" s="619"/>
      <c r="N982" s="52"/>
      <c r="O982" s="52"/>
      <c r="P982" s="52"/>
      <c r="Q982" s="52"/>
      <c r="R982" s="52"/>
      <c r="S982" s="52"/>
      <c r="T982" s="52"/>
      <c r="U982" s="52"/>
      <c r="V982" s="52"/>
      <c r="W982" s="52"/>
      <c r="X982" s="52"/>
      <c r="Y982" s="52"/>
    </row>
    <row r="983" spans="2:25" s="51" customFormat="1">
      <c r="B983" s="619"/>
      <c r="C983" s="619"/>
      <c r="D983" s="619"/>
      <c r="E983" s="619"/>
      <c r="F983" s="619"/>
      <c r="G983" s="619"/>
      <c r="H983" s="619"/>
      <c r="I983" s="619"/>
      <c r="J983" s="619"/>
      <c r="K983" s="619"/>
      <c r="L983" s="619"/>
      <c r="M983" s="619"/>
      <c r="N983" s="52"/>
      <c r="O983" s="52"/>
      <c r="P983" s="52"/>
      <c r="Q983" s="52"/>
      <c r="R983" s="52"/>
      <c r="S983" s="52"/>
      <c r="T983" s="52"/>
      <c r="U983" s="52"/>
      <c r="V983" s="52"/>
      <c r="W983" s="52"/>
      <c r="X983" s="52"/>
      <c r="Y983" s="52"/>
    </row>
    <row r="984" spans="2:25" s="51" customFormat="1">
      <c r="B984" s="619"/>
      <c r="C984" s="619"/>
      <c r="D984" s="619"/>
      <c r="E984" s="619"/>
      <c r="F984" s="619"/>
      <c r="G984" s="619"/>
      <c r="H984" s="619"/>
      <c r="I984" s="619"/>
      <c r="J984" s="619"/>
      <c r="K984" s="619"/>
      <c r="L984" s="619"/>
      <c r="M984" s="619"/>
      <c r="N984" s="52"/>
      <c r="O984" s="52"/>
      <c r="P984" s="52"/>
      <c r="Q984" s="52"/>
      <c r="R984" s="52"/>
      <c r="S984" s="52"/>
      <c r="T984" s="52"/>
      <c r="U984" s="52"/>
      <c r="V984" s="52"/>
      <c r="W984" s="52"/>
      <c r="X984" s="52"/>
      <c r="Y984" s="52"/>
    </row>
    <row r="985" spans="2:25" s="51" customFormat="1">
      <c r="B985" s="619"/>
      <c r="C985" s="619"/>
      <c r="D985" s="619"/>
      <c r="E985" s="619"/>
      <c r="F985" s="619"/>
      <c r="G985" s="619"/>
      <c r="H985" s="619"/>
      <c r="I985" s="619"/>
      <c r="J985" s="619"/>
      <c r="K985" s="619"/>
      <c r="L985" s="619"/>
      <c r="M985" s="619"/>
      <c r="N985" s="52"/>
      <c r="O985" s="52"/>
      <c r="P985" s="52"/>
      <c r="Q985" s="52"/>
      <c r="R985" s="52"/>
      <c r="S985" s="52"/>
      <c r="T985" s="52"/>
      <c r="U985" s="52"/>
      <c r="V985" s="52"/>
      <c r="W985" s="52"/>
      <c r="X985" s="52"/>
      <c r="Y985" s="52"/>
    </row>
    <row r="986" spans="2:25" s="51" customFormat="1">
      <c r="B986" s="619"/>
      <c r="C986" s="619"/>
      <c r="D986" s="619"/>
      <c r="E986" s="619"/>
      <c r="F986" s="619"/>
      <c r="G986" s="619"/>
      <c r="H986" s="619"/>
      <c r="I986" s="619"/>
      <c r="J986" s="619"/>
      <c r="K986" s="619"/>
      <c r="L986" s="619"/>
      <c r="M986" s="619"/>
      <c r="N986" s="52"/>
      <c r="O986" s="52"/>
      <c r="P986" s="52"/>
      <c r="Q986" s="52"/>
      <c r="R986" s="52"/>
      <c r="S986" s="52"/>
      <c r="T986" s="52"/>
      <c r="U986" s="52"/>
      <c r="V986" s="52"/>
      <c r="W986" s="52"/>
      <c r="X986" s="52"/>
      <c r="Y986" s="52"/>
    </row>
    <row r="987" spans="2:25" s="51" customFormat="1">
      <c r="B987" s="619"/>
      <c r="C987" s="619"/>
      <c r="D987" s="619"/>
      <c r="E987" s="619"/>
      <c r="F987" s="619"/>
      <c r="G987" s="619"/>
      <c r="H987" s="619"/>
      <c r="I987" s="619"/>
      <c r="J987" s="619"/>
      <c r="K987" s="619"/>
      <c r="L987" s="619"/>
      <c r="M987" s="619"/>
      <c r="N987" s="52"/>
      <c r="O987" s="52"/>
      <c r="P987" s="52"/>
      <c r="Q987" s="52"/>
      <c r="R987" s="52"/>
      <c r="S987" s="52"/>
      <c r="T987" s="52"/>
      <c r="U987" s="52"/>
      <c r="V987" s="52"/>
      <c r="W987" s="52"/>
      <c r="X987" s="52"/>
      <c r="Y987" s="52"/>
    </row>
    <row r="988" spans="2:25" s="51" customFormat="1">
      <c r="B988" s="619"/>
      <c r="C988" s="619"/>
      <c r="D988" s="619"/>
      <c r="E988" s="619"/>
      <c r="F988" s="619"/>
      <c r="G988" s="619"/>
      <c r="H988" s="619"/>
      <c r="I988" s="619"/>
      <c r="J988" s="619"/>
      <c r="K988" s="619"/>
      <c r="L988" s="619"/>
      <c r="M988" s="619"/>
      <c r="N988" s="52"/>
      <c r="O988" s="52"/>
      <c r="P988" s="52"/>
      <c r="Q988" s="52"/>
      <c r="R988" s="52"/>
      <c r="S988" s="52"/>
      <c r="T988" s="52"/>
      <c r="U988" s="52"/>
      <c r="V988" s="52"/>
      <c r="W988" s="52"/>
      <c r="X988" s="52"/>
      <c r="Y988" s="52"/>
    </row>
    <row r="989" spans="2:25" s="51" customFormat="1">
      <c r="B989" s="619"/>
      <c r="C989" s="619"/>
      <c r="D989" s="619"/>
      <c r="E989" s="619"/>
      <c r="F989" s="619"/>
      <c r="G989" s="619"/>
      <c r="H989" s="619"/>
      <c r="I989" s="619"/>
      <c r="J989" s="619"/>
      <c r="K989" s="619"/>
      <c r="L989" s="619"/>
      <c r="M989" s="619"/>
      <c r="N989" s="52"/>
      <c r="O989" s="52"/>
      <c r="P989" s="52"/>
      <c r="Q989" s="52"/>
      <c r="R989" s="52"/>
      <c r="S989" s="52"/>
      <c r="T989" s="52"/>
      <c r="U989" s="52"/>
      <c r="V989" s="52"/>
      <c r="W989" s="52"/>
      <c r="X989" s="52"/>
      <c r="Y989" s="52"/>
    </row>
    <row r="990" spans="2:25" s="51" customFormat="1">
      <c r="B990" s="619"/>
      <c r="C990" s="619"/>
      <c r="D990" s="619"/>
      <c r="E990" s="619"/>
      <c r="F990" s="619"/>
      <c r="G990" s="619"/>
      <c r="H990" s="619"/>
      <c r="I990" s="619"/>
      <c r="J990" s="619"/>
      <c r="K990" s="619"/>
      <c r="L990" s="619"/>
      <c r="M990" s="619"/>
      <c r="N990" s="52"/>
      <c r="O990" s="52"/>
      <c r="P990" s="52"/>
      <c r="Q990" s="52"/>
      <c r="R990" s="52"/>
      <c r="S990" s="52"/>
      <c r="T990" s="52"/>
      <c r="U990" s="52"/>
      <c r="V990" s="52"/>
      <c r="W990" s="52"/>
      <c r="X990" s="52"/>
      <c r="Y990" s="52"/>
    </row>
    <row r="991" spans="2:25" s="51" customFormat="1">
      <c r="B991" s="619"/>
      <c r="C991" s="619"/>
      <c r="D991" s="619"/>
      <c r="E991" s="619"/>
      <c r="F991" s="619"/>
      <c r="G991" s="619"/>
      <c r="H991" s="619"/>
      <c r="I991" s="619"/>
      <c r="J991" s="619"/>
      <c r="K991" s="619"/>
      <c r="L991" s="619"/>
      <c r="M991" s="619"/>
      <c r="N991" s="52"/>
      <c r="O991" s="52"/>
      <c r="P991" s="52"/>
      <c r="Q991" s="52"/>
      <c r="R991" s="52"/>
      <c r="S991" s="52"/>
      <c r="T991" s="52"/>
      <c r="U991" s="52"/>
      <c r="V991" s="52"/>
      <c r="W991" s="52"/>
      <c r="X991" s="52"/>
      <c r="Y991" s="52"/>
    </row>
    <row r="992" spans="2:25" s="51" customFormat="1">
      <c r="B992" s="619"/>
      <c r="C992" s="619"/>
      <c r="D992" s="619"/>
      <c r="E992" s="619"/>
      <c r="F992" s="619"/>
      <c r="G992" s="619"/>
      <c r="H992" s="619"/>
      <c r="I992" s="619"/>
      <c r="J992" s="619"/>
      <c r="K992" s="619"/>
      <c r="L992" s="619"/>
      <c r="M992" s="619"/>
      <c r="N992" s="52"/>
      <c r="O992" s="52"/>
      <c r="P992" s="52"/>
      <c r="Q992" s="52"/>
      <c r="R992" s="52"/>
      <c r="S992" s="52"/>
      <c r="T992" s="52"/>
      <c r="U992" s="52"/>
      <c r="V992" s="52"/>
      <c r="W992" s="52"/>
      <c r="X992" s="52"/>
      <c r="Y992" s="52"/>
    </row>
    <row r="993" spans="2:25" s="51" customFormat="1">
      <c r="B993" s="619"/>
      <c r="C993" s="619"/>
      <c r="D993" s="619"/>
      <c r="E993" s="619"/>
      <c r="F993" s="619"/>
      <c r="G993" s="619"/>
      <c r="H993" s="619"/>
      <c r="I993" s="619"/>
      <c r="J993" s="619"/>
      <c r="K993" s="619"/>
      <c r="L993" s="619"/>
      <c r="M993" s="619"/>
      <c r="N993" s="52"/>
      <c r="O993" s="52"/>
      <c r="P993" s="52"/>
      <c r="Q993" s="52"/>
      <c r="R993" s="52"/>
      <c r="S993" s="52"/>
      <c r="T993" s="52"/>
      <c r="U993" s="52"/>
      <c r="V993" s="52"/>
      <c r="W993" s="52"/>
      <c r="X993" s="52"/>
      <c r="Y993" s="52"/>
    </row>
    <row r="994" spans="2:25" s="51" customFormat="1">
      <c r="B994" s="619"/>
      <c r="C994" s="619"/>
      <c r="D994" s="619"/>
      <c r="E994" s="619"/>
      <c r="F994" s="619"/>
      <c r="G994" s="619"/>
      <c r="H994" s="619"/>
      <c r="I994" s="619"/>
      <c r="J994" s="619"/>
      <c r="K994" s="619"/>
      <c r="L994" s="619"/>
      <c r="M994" s="619"/>
      <c r="N994" s="52"/>
      <c r="O994" s="52"/>
      <c r="P994" s="52"/>
      <c r="Q994" s="52"/>
      <c r="R994" s="52"/>
      <c r="S994" s="52"/>
      <c r="T994" s="52"/>
      <c r="U994" s="52"/>
      <c r="V994" s="52"/>
      <c r="W994" s="52"/>
      <c r="X994" s="52"/>
      <c r="Y994" s="52"/>
    </row>
    <row r="995" spans="2:25" s="51" customFormat="1">
      <c r="B995" s="619"/>
      <c r="C995" s="619"/>
      <c r="D995" s="619"/>
      <c r="E995" s="619"/>
      <c r="F995" s="619"/>
      <c r="G995" s="619"/>
      <c r="H995" s="619"/>
      <c r="I995" s="619"/>
      <c r="J995" s="619"/>
      <c r="K995" s="619"/>
      <c r="L995" s="619"/>
      <c r="M995" s="619"/>
      <c r="N995" s="52"/>
      <c r="O995" s="52"/>
      <c r="P995" s="52"/>
      <c r="Q995" s="52"/>
      <c r="R995" s="52"/>
      <c r="S995" s="52"/>
      <c r="T995" s="52"/>
      <c r="U995" s="52"/>
      <c r="V995" s="52"/>
      <c r="W995" s="52"/>
      <c r="X995" s="52"/>
      <c r="Y995" s="52"/>
    </row>
    <row r="996" spans="2:25" s="51" customFormat="1">
      <c r="B996" s="619"/>
      <c r="C996" s="619"/>
      <c r="D996" s="619"/>
      <c r="E996" s="619"/>
      <c r="F996" s="619"/>
      <c r="G996" s="619"/>
      <c r="H996" s="619"/>
      <c r="I996" s="619"/>
      <c r="J996" s="619"/>
      <c r="K996" s="619"/>
      <c r="L996" s="619"/>
      <c r="M996" s="619"/>
      <c r="N996" s="52"/>
      <c r="O996" s="52"/>
      <c r="P996" s="52"/>
      <c r="Q996" s="52"/>
      <c r="R996" s="52"/>
      <c r="S996" s="52"/>
      <c r="T996" s="52"/>
      <c r="U996" s="52"/>
      <c r="V996" s="52"/>
      <c r="W996" s="52"/>
      <c r="X996" s="52"/>
      <c r="Y996" s="52"/>
    </row>
    <row r="997" spans="2:25" s="51" customFormat="1">
      <c r="B997" s="619"/>
      <c r="C997" s="619"/>
      <c r="D997" s="619"/>
      <c r="E997" s="619"/>
      <c r="F997" s="619"/>
      <c r="G997" s="619"/>
      <c r="H997" s="619"/>
      <c r="I997" s="619"/>
      <c r="J997" s="619"/>
      <c r="K997" s="619"/>
      <c r="L997" s="619"/>
      <c r="M997" s="619"/>
      <c r="N997" s="52"/>
      <c r="O997" s="52"/>
      <c r="P997" s="52"/>
      <c r="Q997" s="52"/>
      <c r="R997" s="52"/>
      <c r="S997" s="52"/>
      <c r="T997" s="52"/>
      <c r="U997" s="52"/>
      <c r="V997" s="52"/>
      <c r="W997" s="52"/>
      <c r="X997" s="52"/>
      <c r="Y997" s="52"/>
    </row>
    <row r="998" spans="2:25" s="51" customFormat="1">
      <c r="B998" s="619"/>
      <c r="C998" s="619"/>
      <c r="D998" s="619"/>
      <c r="E998" s="619"/>
      <c r="F998" s="619"/>
      <c r="G998" s="619"/>
      <c r="H998" s="619"/>
      <c r="I998" s="619"/>
      <c r="J998" s="619"/>
      <c r="K998" s="619"/>
      <c r="L998" s="619"/>
      <c r="M998" s="619"/>
      <c r="N998" s="52"/>
      <c r="O998" s="52"/>
      <c r="P998" s="52"/>
      <c r="Q998" s="52"/>
      <c r="R998" s="52"/>
      <c r="S998" s="52"/>
      <c r="T998" s="52"/>
      <c r="U998" s="52"/>
      <c r="V998" s="52"/>
      <c r="W998" s="52"/>
      <c r="X998" s="52"/>
      <c r="Y998" s="52"/>
    </row>
    <row r="999" spans="2:25" s="51" customFormat="1">
      <c r="B999" s="619"/>
      <c r="C999" s="619"/>
      <c r="D999" s="619"/>
      <c r="E999" s="619"/>
      <c r="F999" s="619"/>
      <c r="G999" s="619"/>
      <c r="H999" s="619"/>
      <c r="I999" s="619"/>
      <c r="J999" s="619"/>
      <c r="K999" s="619"/>
      <c r="L999" s="619"/>
      <c r="M999" s="619"/>
      <c r="N999" s="52"/>
      <c r="O999" s="52"/>
      <c r="P999" s="52"/>
      <c r="Q999" s="52"/>
      <c r="R999" s="52"/>
      <c r="S999" s="52"/>
      <c r="T999" s="52"/>
      <c r="U999" s="52"/>
      <c r="V999" s="52"/>
      <c r="W999" s="52"/>
      <c r="X999" s="52"/>
      <c r="Y999" s="52"/>
    </row>
    <row r="1000" spans="2:25" s="51" customFormat="1">
      <c r="B1000" s="619"/>
      <c r="C1000" s="619"/>
      <c r="D1000" s="619"/>
      <c r="E1000" s="619"/>
      <c r="F1000" s="619"/>
      <c r="G1000" s="619"/>
      <c r="H1000" s="619"/>
      <c r="I1000" s="619"/>
      <c r="J1000" s="619"/>
      <c r="K1000" s="619"/>
      <c r="L1000" s="619"/>
      <c r="M1000" s="619"/>
      <c r="N1000" s="52"/>
      <c r="O1000" s="52"/>
      <c r="P1000" s="52"/>
      <c r="Q1000" s="52"/>
      <c r="R1000" s="52"/>
      <c r="S1000" s="52"/>
      <c r="T1000" s="52"/>
      <c r="U1000" s="52"/>
      <c r="V1000" s="52"/>
      <c r="W1000" s="52"/>
      <c r="X1000" s="52"/>
      <c r="Y1000" s="52"/>
    </row>
    <row r="1001" spans="2:25" s="51" customFormat="1">
      <c r="B1001" s="619"/>
      <c r="C1001" s="619"/>
      <c r="D1001" s="619"/>
      <c r="E1001" s="619"/>
      <c r="F1001" s="619"/>
      <c r="G1001" s="619"/>
      <c r="H1001" s="619"/>
      <c r="I1001" s="619"/>
      <c r="J1001" s="619"/>
      <c r="K1001" s="619"/>
      <c r="L1001" s="619"/>
      <c r="M1001" s="619"/>
      <c r="N1001" s="52"/>
      <c r="O1001" s="52"/>
      <c r="P1001" s="52"/>
      <c r="Q1001" s="52"/>
      <c r="R1001" s="52"/>
      <c r="S1001" s="52"/>
      <c r="T1001" s="52"/>
      <c r="U1001" s="52"/>
      <c r="V1001" s="52"/>
      <c r="W1001" s="52"/>
      <c r="X1001" s="52"/>
      <c r="Y1001" s="52"/>
    </row>
    <row r="1002" spans="2:25" s="51" customFormat="1">
      <c r="B1002" s="619"/>
      <c r="C1002" s="619"/>
      <c r="D1002" s="619"/>
      <c r="E1002" s="619"/>
      <c r="F1002" s="619"/>
      <c r="G1002" s="619"/>
      <c r="H1002" s="619"/>
      <c r="I1002" s="619"/>
      <c r="J1002" s="619"/>
      <c r="K1002" s="619"/>
      <c r="L1002" s="619"/>
      <c r="M1002" s="619"/>
      <c r="N1002" s="52"/>
      <c r="O1002" s="52"/>
      <c r="P1002" s="52"/>
      <c r="Q1002" s="52"/>
      <c r="R1002" s="52"/>
      <c r="S1002" s="52"/>
      <c r="T1002" s="52"/>
      <c r="U1002" s="52"/>
      <c r="V1002" s="52"/>
      <c r="W1002" s="52"/>
      <c r="X1002" s="52"/>
      <c r="Y1002" s="52"/>
    </row>
    <row r="1003" spans="2:25" s="51" customFormat="1">
      <c r="B1003" s="619"/>
      <c r="C1003" s="619"/>
      <c r="D1003" s="619"/>
      <c r="E1003" s="619"/>
      <c r="F1003" s="619"/>
      <c r="G1003" s="619"/>
      <c r="H1003" s="619"/>
      <c r="I1003" s="619"/>
      <c r="J1003" s="619"/>
      <c r="K1003" s="619"/>
      <c r="L1003" s="619"/>
      <c r="M1003" s="619"/>
      <c r="N1003" s="52"/>
      <c r="O1003" s="52"/>
      <c r="P1003" s="52"/>
      <c r="Q1003" s="52"/>
      <c r="R1003" s="52"/>
      <c r="S1003" s="52"/>
      <c r="T1003" s="52"/>
      <c r="U1003" s="52"/>
      <c r="V1003" s="52"/>
      <c r="W1003" s="52"/>
      <c r="X1003" s="52"/>
      <c r="Y1003" s="52"/>
    </row>
    <row r="1004" spans="2:25" s="51" customFormat="1">
      <c r="B1004" s="619"/>
      <c r="C1004" s="619"/>
      <c r="D1004" s="619"/>
      <c r="E1004" s="619"/>
      <c r="F1004" s="619"/>
      <c r="G1004" s="619"/>
      <c r="H1004" s="619"/>
      <c r="I1004" s="619"/>
      <c r="J1004" s="619"/>
      <c r="K1004" s="619"/>
      <c r="L1004" s="619"/>
      <c r="M1004" s="619"/>
      <c r="N1004" s="52"/>
      <c r="O1004" s="52"/>
      <c r="P1004" s="52"/>
      <c r="Q1004" s="52"/>
      <c r="R1004" s="52"/>
      <c r="S1004" s="52"/>
      <c r="T1004" s="52"/>
      <c r="U1004" s="52"/>
      <c r="V1004" s="52"/>
      <c r="W1004" s="52"/>
      <c r="X1004" s="52"/>
      <c r="Y1004" s="52"/>
    </row>
    <row r="1005" spans="2:25" s="51" customFormat="1">
      <c r="B1005" s="619"/>
      <c r="C1005" s="619"/>
      <c r="D1005" s="619"/>
      <c r="E1005" s="619"/>
      <c r="F1005" s="619"/>
      <c r="G1005" s="619"/>
      <c r="H1005" s="619"/>
      <c r="I1005" s="619"/>
      <c r="J1005" s="619"/>
      <c r="K1005" s="619"/>
      <c r="L1005" s="619"/>
      <c r="M1005" s="619"/>
      <c r="N1005" s="52"/>
      <c r="O1005" s="52"/>
      <c r="P1005" s="52"/>
      <c r="Q1005" s="52"/>
      <c r="R1005" s="52"/>
      <c r="S1005" s="52"/>
      <c r="T1005" s="52"/>
      <c r="U1005" s="52"/>
      <c r="V1005" s="52"/>
      <c r="W1005" s="52"/>
      <c r="X1005" s="52"/>
      <c r="Y1005" s="52"/>
    </row>
    <row r="1006" spans="2:25" s="51" customFormat="1">
      <c r="B1006" s="619"/>
      <c r="C1006" s="619"/>
      <c r="D1006" s="619"/>
      <c r="E1006" s="619"/>
      <c r="F1006" s="619"/>
      <c r="G1006" s="619"/>
      <c r="H1006" s="619"/>
      <c r="I1006" s="619"/>
      <c r="J1006" s="619"/>
      <c r="K1006" s="619"/>
      <c r="L1006" s="619"/>
      <c r="M1006" s="619"/>
      <c r="N1006" s="52"/>
      <c r="O1006" s="52"/>
      <c r="P1006" s="52"/>
      <c r="Q1006" s="52"/>
      <c r="R1006" s="52"/>
      <c r="S1006" s="52"/>
      <c r="T1006" s="52"/>
      <c r="U1006" s="52"/>
      <c r="V1006" s="52"/>
      <c r="W1006" s="52"/>
      <c r="X1006" s="52"/>
      <c r="Y1006" s="52"/>
    </row>
    <row r="1007" spans="2:25" s="51" customFormat="1">
      <c r="B1007" s="619"/>
      <c r="C1007" s="619"/>
      <c r="D1007" s="619"/>
      <c r="E1007" s="619"/>
      <c r="F1007" s="619"/>
      <c r="G1007" s="619"/>
      <c r="H1007" s="619"/>
      <c r="I1007" s="619"/>
      <c r="J1007" s="619"/>
      <c r="K1007" s="619"/>
      <c r="L1007" s="619"/>
      <c r="M1007" s="619"/>
      <c r="N1007" s="52"/>
      <c r="O1007" s="52"/>
      <c r="P1007" s="52"/>
      <c r="Q1007" s="52"/>
      <c r="R1007" s="52"/>
      <c r="S1007" s="52"/>
      <c r="T1007" s="52"/>
      <c r="U1007" s="52"/>
      <c r="V1007" s="52"/>
      <c r="W1007" s="52"/>
      <c r="X1007" s="52"/>
      <c r="Y1007" s="52"/>
    </row>
    <row r="1008" spans="2:25" s="51" customFormat="1">
      <c r="B1008" s="619"/>
      <c r="C1008" s="619"/>
      <c r="D1008" s="619"/>
      <c r="E1008" s="619"/>
      <c r="F1008" s="619"/>
      <c r="G1008" s="619"/>
      <c r="H1008" s="619"/>
      <c r="I1008" s="619"/>
      <c r="J1008" s="619"/>
      <c r="K1008" s="619"/>
      <c r="L1008" s="619"/>
      <c r="M1008" s="619"/>
      <c r="N1008" s="52"/>
      <c r="O1008" s="52"/>
      <c r="P1008" s="52"/>
      <c r="Q1008" s="52"/>
      <c r="R1008" s="52"/>
      <c r="S1008" s="52"/>
      <c r="T1008" s="52"/>
      <c r="U1008" s="52"/>
      <c r="V1008" s="52"/>
      <c r="W1008" s="52"/>
      <c r="X1008" s="52"/>
      <c r="Y1008" s="52"/>
    </row>
    <row r="1009" spans="2:25" s="51" customFormat="1">
      <c r="B1009" s="619"/>
      <c r="C1009" s="619"/>
      <c r="D1009" s="619"/>
      <c r="E1009" s="619"/>
      <c r="F1009" s="619"/>
      <c r="G1009" s="619"/>
      <c r="H1009" s="619"/>
      <c r="I1009" s="619"/>
      <c r="J1009" s="619"/>
      <c r="K1009" s="619"/>
      <c r="L1009" s="619"/>
      <c r="M1009" s="619"/>
      <c r="N1009" s="52"/>
      <c r="O1009" s="52"/>
      <c r="P1009" s="52"/>
      <c r="Q1009" s="52"/>
      <c r="R1009" s="52"/>
      <c r="S1009" s="52"/>
      <c r="T1009" s="52"/>
      <c r="U1009" s="52"/>
      <c r="V1009" s="52"/>
      <c r="W1009" s="52"/>
      <c r="X1009" s="52"/>
      <c r="Y1009" s="52"/>
    </row>
    <row r="1010" spans="2:25" s="51" customFormat="1">
      <c r="B1010" s="619"/>
      <c r="C1010" s="619"/>
      <c r="D1010" s="619"/>
      <c r="E1010" s="619"/>
      <c r="F1010" s="619"/>
      <c r="G1010" s="619"/>
      <c r="H1010" s="619"/>
      <c r="I1010" s="619"/>
      <c r="J1010" s="619"/>
      <c r="K1010" s="619"/>
      <c r="L1010" s="619"/>
      <c r="M1010" s="619"/>
      <c r="N1010" s="52"/>
      <c r="O1010" s="52"/>
      <c r="P1010" s="52"/>
      <c r="Q1010" s="52"/>
      <c r="R1010" s="52"/>
      <c r="S1010" s="52"/>
      <c r="T1010" s="52"/>
      <c r="U1010" s="52"/>
      <c r="V1010" s="52"/>
      <c r="W1010" s="52"/>
      <c r="X1010" s="52"/>
      <c r="Y1010" s="52"/>
    </row>
    <row r="1011" spans="2:25" s="51" customFormat="1">
      <c r="B1011" s="619"/>
      <c r="C1011" s="619"/>
      <c r="D1011" s="619"/>
      <c r="E1011" s="619"/>
      <c r="F1011" s="619"/>
      <c r="G1011" s="619"/>
      <c r="H1011" s="619"/>
      <c r="I1011" s="619"/>
      <c r="J1011" s="619"/>
      <c r="K1011" s="619"/>
      <c r="L1011" s="619"/>
      <c r="M1011" s="619"/>
      <c r="N1011" s="52"/>
      <c r="O1011" s="52"/>
      <c r="P1011" s="52"/>
      <c r="Q1011" s="52"/>
      <c r="R1011" s="52"/>
      <c r="S1011" s="52"/>
      <c r="T1011" s="52"/>
      <c r="U1011" s="52"/>
      <c r="V1011" s="52"/>
      <c r="W1011" s="52"/>
      <c r="X1011" s="52"/>
      <c r="Y1011" s="52"/>
    </row>
    <row r="1012" spans="2:25" s="51" customFormat="1">
      <c r="B1012" s="619"/>
      <c r="C1012" s="619"/>
      <c r="D1012" s="619"/>
      <c r="E1012" s="619"/>
      <c r="F1012" s="619"/>
      <c r="G1012" s="619"/>
      <c r="H1012" s="619"/>
      <c r="I1012" s="619"/>
      <c r="J1012" s="619"/>
      <c r="K1012" s="619"/>
      <c r="L1012" s="619"/>
      <c r="M1012" s="619"/>
      <c r="N1012" s="52"/>
      <c r="O1012" s="52"/>
      <c r="P1012" s="52"/>
      <c r="Q1012" s="52"/>
      <c r="R1012" s="52"/>
      <c r="S1012" s="52"/>
      <c r="T1012" s="52"/>
      <c r="U1012" s="52"/>
      <c r="V1012" s="52"/>
      <c r="W1012" s="52"/>
      <c r="X1012" s="52"/>
      <c r="Y1012" s="52"/>
    </row>
    <row r="1013" spans="2:25" s="51" customFormat="1">
      <c r="B1013" s="619"/>
      <c r="C1013" s="619"/>
      <c r="D1013" s="619"/>
      <c r="E1013" s="619"/>
      <c r="F1013" s="619"/>
      <c r="G1013" s="619"/>
      <c r="H1013" s="619"/>
      <c r="I1013" s="619"/>
      <c r="J1013" s="619"/>
      <c r="K1013" s="619"/>
      <c r="L1013" s="619"/>
      <c r="M1013" s="619"/>
      <c r="N1013" s="52"/>
      <c r="O1013" s="52"/>
      <c r="P1013" s="52"/>
      <c r="Q1013" s="52"/>
      <c r="R1013" s="52"/>
      <c r="S1013" s="52"/>
      <c r="T1013" s="52"/>
      <c r="U1013" s="52"/>
      <c r="V1013" s="52"/>
      <c r="W1013" s="52"/>
      <c r="X1013" s="52"/>
      <c r="Y1013" s="52"/>
    </row>
    <row r="1014" spans="2:25" s="51" customFormat="1">
      <c r="B1014" s="619"/>
      <c r="C1014" s="619"/>
      <c r="D1014" s="619"/>
      <c r="E1014" s="619"/>
      <c r="F1014" s="619"/>
      <c r="G1014" s="619"/>
      <c r="H1014" s="619"/>
      <c r="I1014" s="619"/>
      <c r="J1014" s="619"/>
      <c r="K1014" s="619"/>
      <c r="L1014" s="619"/>
      <c r="M1014" s="619"/>
      <c r="N1014" s="52"/>
      <c r="O1014" s="52"/>
      <c r="P1014" s="52"/>
      <c r="Q1014" s="52"/>
      <c r="R1014" s="52"/>
      <c r="S1014" s="52"/>
      <c r="T1014" s="52"/>
      <c r="U1014" s="52"/>
      <c r="V1014" s="52"/>
      <c r="W1014" s="52"/>
      <c r="X1014" s="52"/>
      <c r="Y1014" s="52"/>
    </row>
    <row r="1015" spans="2:25" s="51" customFormat="1">
      <c r="B1015" s="619"/>
      <c r="C1015" s="619"/>
      <c r="D1015" s="619"/>
      <c r="E1015" s="619"/>
      <c r="F1015" s="619"/>
      <c r="G1015" s="619"/>
      <c r="H1015" s="619"/>
      <c r="I1015" s="619"/>
      <c r="J1015" s="619"/>
      <c r="K1015" s="619"/>
      <c r="L1015" s="619"/>
      <c r="M1015" s="619"/>
      <c r="N1015" s="52"/>
      <c r="O1015" s="52"/>
      <c r="P1015" s="52"/>
      <c r="Q1015" s="52"/>
      <c r="R1015" s="52"/>
      <c r="S1015" s="52"/>
      <c r="T1015" s="52"/>
      <c r="U1015" s="52"/>
      <c r="V1015" s="52"/>
      <c r="W1015" s="52"/>
      <c r="X1015" s="52"/>
      <c r="Y1015" s="52"/>
    </row>
    <row r="1016" spans="2:25" s="51" customFormat="1">
      <c r="B1016" s="619"/>
      <c r="C1016" s="619"/>
      <c r="D1016" s="619"/>
      <c r="E1016" s="619"/>
      <c r="F1016" s="619"/>
      <c r="G1016" s="619"/>
      <c r="H1016" s="619"/>
      <c r="I1016" s="619"/>
      <c r="J1016" s="619"/>
      <c r="K1016" s="619"/>
      <c r="L1016" s="619"/>
      <c r="M1016" s="619"/>
      <c r="N1016" s="52"/>
      <c r="O1016" s="52"/>
      <c r="P1016" s="52"/>
      <c r="Q1016" s="52"/>
      <c r="R1016" s="52"/>
      <c r="S1016" s="52"/>
      <c r="T1016" s="52"/>
      <c r="U1016" s="52"/>
      <c r="V1016" s="52"/>
      <c r="W1016" s="52"/>
      <c r="X1016" s="52"/>
      <c r="Y1016" s="52"/>
    </row>
    <row r="1017" spans="2:25" s="51" customFormat="1">
      <c r="B1017" s="619"/>
      <c r="C1017" s="619"/>
      <c r="D1017" s="619"/>
      <c r="E1017" s="619"/>
      <c r="F1017" s="619"/>
      <c r="G1017" s="619"/>
      <c r="H1017" s="619"/>
      <c r="I1017" s="619"/>
      <c r="J1017" s="619"/>
      <c r="K1017" s="619"/>
      <c r="L1017" s="619"/>
      <c r="M1017" s="619"/>
      <c r="N1017" s="52"/>
      <c r="O1017" s="52"/>
      <c r="P1017" s="52"/>
      <c r="Q1017" s="52"/>
      <c r="R1017" s="52"/>
      <c r="S1017" s="52"/>
      <c r="T1017" s="52"/>
      <c r="U1017" s="52"/>
      <c r="V1017" s="52"/>
      <c r="W1017" s="52"/>
      <c r="X1017" s="52"/>
      <c r="Y1017" s="52"/>
    </row>
    <row r="1018" spans="2:25" s="51" customFormat="1">
      <c r="B1018" s="619"/>
      <c r="C1018" s="619"/>
      <c r="D1018" s="619"/>
      <c r="E1018" s="619"/>
      <c r="F1018" s="619"/>
      <c r="G1018" s="619"/>
      <c r="H1018" s="619"/>
      <c r="I1018" s="619"/>
      <c r="J1018" s="619"/>
      <c r="K1018" s="619"/>
      <c r="L1018" s="619"/>
      <c r="M1018" s="619"/>
      <c r="N1018" s="52"/>
      <c r="O1018" s="52"/>
      <c r="P1018" s="52"/>
      <c r="Q1018" s="52"/>
      <c r="R1018" s="52"/>
      <c r="S1018" s="52"/>
      <c r="T1018" s="52"/>
      <c r="U1018" s="52"/>
      <c r="V1018" s="52"/>
      <c r="W1018" s="52"/>
      <c r="X1018" s="52"/>
      <c r="Y1018" s="52"/>
    </row>
    <row r="1019" spans="2:25" s="51" customFormat="1">
      <c r="B1019" s="619"/>
      <c r="C1019" s="619"/>
      <c r="D1019" s="619"/>
      <c r="E1019" s="619"/>
      <c r="F1019" s="619"/>
      <c r="G1019" s="619"/>
      <c r="H1019" s="619"/>
      <c r="I1019" s="619"/>
      <c r="J1019" s="619"/>
      <c r="K1019" s="619"/>
      <c r="L1019" s="619"/>
      <c r="M1019" s="619"/>
      <c r="N1019" s="52"/>
      <c r="O1019" s="52"/>
      <c r="P1019" s="52"/>
      <c r="Q1019" s="52"/>
      <c r="R1019" s="52"/>
      <c r="S1019" s="52"/>
      <c r="T1019" s="52"/>
      <c r="U1019" s="52"/>
      <c r="V1019" s="52"/>
      <c r="W1019" s="52"/>
      <c r="X1019" s="52"/>
      <c r="Y1019" s="52"/>
    </row>
    <row r="1020" spans="2:25" s="51" customFormat="1">
      <c r="B1020" s="619"/>
      <c r="C1020" s="619"/>
      <c r="D1020" s="619"/>
      <c r="E1020" s="619"/>
      <c r="F1020" s="619"/>
      <c r="G1020" s="619"/>
      <c r="H1020" s="619"/>
      <c r="I1020" s="619"/>
      <c r="J1020" s="619"/>
      <c r="K1020" s="619"/>
      <c r="L1020" s="619"/>
      <c r="M1020" s="619"/>
      <c r="N1020" s="52"/>
      <c r="O1020" s="52"/>
      <c r="P1020" s="52"/>
      <c r="Q1020" s="52"/>
      <c r="R1020" s="52"/>
      <c r="S1020" s="52"/>
      <c r="T1020" s="52"/>
      <c r="U1020" s="52"/>
      <c r="V1020" s="52"/>
      <c r="W1020" s="52"/>
      <c r="X1020" s="52"/>
      <c r="Y1020" s="52"/>
    </row>
    <row r="1021" spans="2:25" s="51" customFormat="1">
      <c r="B1021" s="619"/>
      <c r="C1021" s="619"/>
      <c r="D1021" s="619"/>
      <c r="E1021" s="619"/>
      <c r="F1021" s="619"/>
      <c r="G1021" s="619"/>
      <c r="H1021" s="619"/>
      <c r="I1021" s="619"/>
      <c r="J1021" s="619"/>
      <c r="K1021" s="619"/>
      <c r="L1021" s="619"/>
      <c r="M1021" s="619"/>
      <c r="N1021" s="52"/>
      <c r="O1021" s="52"/>
      <c r="P1021" s="52"/>
      <c r="Q1021" s="52"/>
      <c r="R1021" s="52"/>
      <c r="S1021" s="52"/>
      <c r="T1021" s="52"/>
      <c r="U1021" s="52"/>
      <c r="V1021" s="52"/>
      <c r="W1021" s="52"/>
      <c r="X1021" s="52"/>
      <c r="Y1021" s="52"/>
    </row>
    <row r="1022" spans="2:25" s="51" customFormat="1">
      <c r="B1022" s="619"/>
      <c r="C1022" s="619"/>
      <c r="D1022" s="619"/>
      <c r="E1022" s="619"/>
      <c r="F1022" s="619"/>
      <c r="G1022" s="619"/>
      <c r="H1022" s="619"/>
      <c r="I1022" s="619"/>
      <c r="J1022" s="619"/>
      <c r="K1022" s="619"/>
      <c r="L1022" s="619"/>
      <c r="M1022" s="619"/>
      <c r="N1022" s="52"/>
      <c r="O1022" s="52"/>
      <c r="P1022" s="52"/>
      <c r="Q1022" s="52"/>
      <c r="R1022" s="52"/>
      <c r="S1022" s="52"/>
      <c r="T1022" s="52"/>
      <c r="U1022" s="52"/>
      <c r="V1022" s="52"/>
      <c r="W1022" s="52"/>
      <c r="X1022" s="52"/>
      <c r="Y1022" s="52"/>
    </row>
    <row r="1023" spans="2:25" s="51" customFormat="1">
      <c r="B1023" s="619"/>
      <c r="C1023" s="619"/>
      <c r="D1023" s="619"/>
      <c r="E1023" s="619"/>
      <c r="F1023" s="619"/>
      <c r="G1023" s="619"/>
      <c r="H1023" s="619"/>
      <c r="I1023" s="619"/>
      <c r="J1023" s="619"/>
      <c r="K1023" s="619"/>
      <c r="L1023" s="619"/>
      <c r="M1023" s="619"/>
      <c r="N1023" s="52"/>
      <c r="O1023" s="52"/>
      <c r="P1023" s="52"/>
      <c r="Q1023" s="52"/>
      <c r="R1023" s="52"/>
      <c r="S1023" s="52"/>
      <c r="T1023" s="52"/>
      <c r="U1023" s="52"/>
      <c r="V1023" s="52"/>
      <c r="W1023" s="52"/>
      <c r="X1023" s="52"/>
      <c r="Y1023" s="52"/>
    </row>
    <row r="1024" spans="2:25" s="51" customFormat="1">
      <c r="B1024" s="619"/>
      <c r="C1024" s="619"/>
      <c r="D1024" s="619"/>
      <c r="E1024" s="619"/>
      <c r="F1024" s="619"/>
      <c r="G1024" s="619"/>
      <c r="H1024" s="619"/>
      <c r="I1024" s="619"/>
      <c r="J1024" s="619"/>
      <c r="K1024" s="619"/>
      <c r="L1024" s="619"/>
      <c r="M1024" s="619"/>
      <c r="N1024" s="52"/>
      <c r="O1024" s="52"/>
      <c r="P1024" s="52"/>
      <c r="Q1024" s="52"/>
      <c r="R1024" s="52"/>
      <c r="S1024" s="52"/>
      <c r="T1024" s="52"/>
      <c r="U1024" s="52"/>
      <c r="V1024" s="52"/>
      <c r="W1024" s="52"/>
      <c r="X1024" s="52"/>
      <c r="Y1024" s="52"/>
    </row>
    <row r="1025" spans="2:25" s="51" customFormat="1">
      <c r="B1025" s="619"/>
      <c r="C1025" s="619"/>
      <c r="D1025" s="619"/>
      <c r="E1025" s="619"/>
      <c r="F1025" s="619"/>
      <c r="G1025" s="619"/>
      <c r="H1025" s="619"/>
      <c r="I1025" s="619"/>
      <c r="J1025" s="619"/>
      <c r="K1025" s="619"/>
      <c r="L1025" s="619"/>
      <c r="M1025" s="619"/>
      <c r="N1025" s="52"/>
      <c r="O1025" s="52"/>
      <c r="P1025" s="52"/>
      <c r="Q1025" s="52"/>
      <c r="R1025" s="52"/>
      <c r="S1025" s="52"/>
      <c r="T1025" s="52"/>
      <c r="U1025" s="52"/>
      <c r="V1025" s="52"/>
      <c r="W1025" s="52"/>
      <c r="X1025" s="52"/>
      <c r="Y1025" s="52"/>
    </row>
    <row r="1026" spans="2:25" s="51" customFormat="1">
      <c r="B1026" s="619"/>
      <c r="C1026" s="619"/>
      <c r="D1026" s="619"/>
      <c r="E1026" s="619"/>
      <c r="F1026" s="619"/>
      <c r="G1026" s="619"/>
      <c r="H1026" s="619"/>
      <c r="I1026" s="619"/>
      <c r="J1026" s="619"/>
      <c r="K1026" s="619"/>
      <c r="L1026" s="619"/>
      <c r="M1026" s="619"/>
      <c r="N1026" s="52"/>
      <c r="O1026" s="52"/>
      <c r="P1026" s="52"/>
      <c r="Q1026" s="52"/>
      <c r="R1026" s="52"/>
      <c r="S1026" s="52"/>
      <c r="T1026" s="52"/>
      <c r="U1026" s="52"/>
      <c r="V1026" s="52"/>
      <c r="W1026" s="52"/>
      <c r="X1026" s="52"/>
      <c r="Y1026" s="52"/>
    </row>
    <row r="1027" spans="2:25" s="51" customFormat="1">
      <c r="B1027" s="619"/>
      <c r="C1027" s="619"/>
      <c r="D1027" s="619"/>
      <c r="E1027" s="619"/>
      <c r="F1027" s="619"/>
      <c r="G1027" s="619"/>
      <c r="H1027" s="619"/>
      <c r="I1027" s="619"/>
      <c r="J1027" s="619"/>
      <c r="K1027" s="619"/>
      <c r="L1027" s="619"/>
      <c r="M1027" s="619"/>
      <c r="N1027" s="52"/>
      <c r="O1027" s="52"/>
      <c r="P1027" s="52"/>
      <c r="Q1027" s="52"/>
      <c r="R1027" s="52"/>
      <c r="S1027" s="52"/>
      <c r="T1027" s="52"/>
      <c r="U1027" s="52"/>
      <c r="V1027" s="52"/>
      <c r="W1027" s="52"/>
      <c r="X1027" s="52"/>
      <c r="Y1027" s="52"/>
    </row>
    <row r="1028" spans="2:25" s="51" customFormat="1">
      <c r="B1028" s="619"/>
      <c r="C1028" s="619"/>
      <c r="D1028" s="619"/>
      <c r="E1028" s="619"/>
      <c r="F1028" s="619"/>
      <c r="G1028" s="619"/>
      <c r="H1028" s="619"/>
      <c r="I1028" s="619"/>
      <c r="J1028" s="619"/>
      <c r="K1028" s="619"/>
      <c r="L1028" s="619"/>
      <c r="M1028" s="619"/>
      <c r="N1028" s="52"/>
      <c r="O1028" s="52"/>
      <c r="P1028" s="52"/>
      <c r="Q1028" s="52"/>
      <c r="R1028" s="52"/>
      <c r="S1028" s="52"/>
      <c r="T1028" s="52"/>
      <c r="U1028" s="52"/>
      <c r="V1028" s="52"/>
      <c r="W1028" s="52"/>
      <c r="X1028" s="52"/>
      <c r="Y1028" s="52"/>
    </row>
    <row r="1029" spans="2:25" s="51" customFormat="1">
      <c r="B1029" s="619"/>
      <c r="C1029" s="619"/>
      <c r="D1029" s="619"/>
      <c r="E1029" s="619"/>
      <c r="F1029" s="619"/>
      <c r="G1029" s="619"/>
      <c r="H1029" s="619"/>
      <c r="I1029" s="619"/>
      <c r="J1029" s="619"/>
      <c r="K1029" s="619"/>
      <c r="L1029" s="619"/>
      <c r="M1029" s="619"/>
      <c r="N1029" s="52"/>
      <c r="O1029" s="52"/>
      <c r="P1029" s="52"/>
      <c r="Q1029" s="52"/>
      <c r="R1029" s="52"/>
      <c r="S1029" s="52"/>
      <c r="T1029" s="52"/>
      <c r="U1029" s="52"/>
      <c r="V1029" s="52"/>
      <c r="W1029" s="52"/>
      <c r="X1029" s="52"/>
      <c r="Y1029" s="52"/>
    </row>
    <row r="1030" spans="2:25" s="51" customFormat="1">
      <c r="B1030" s="619"/>
      <c r="C1030" s="619"/>
      <c r="D1030" s="619"/>
      <c r="E1030" s="619"/>
      <c r="F1030" s="619"/>
      <c r="G1030" s="619"/>
      <c r="H1030" s="619"/>
      <c r="I1030" s="619"/>
      <c r="J1030" s="619"/>
      <c r="K1030" s="619"/>
      <c r="L1030" s="619"/>
      <c r="M1030" s="619"/>
      <c r="N1030" s="52"/>
      <c r="O1030" s="52"/>
      <c r="P1030" s="52"/>
      <c r="Q1030" s="52"/>
      <c r="R1030" s="52"/>
      <c r="S1030" s="52"/>
      <c r="T1030" s="52"/>
      <c r="U1030" s="52"/>
      <c r="V1030" s="52"/>
      <c r="W1030" s="52"/>
      <c r="X1030" s="52"/>
      <c r="Y1030" s="52"/>
    </row>
    <row r="1031" spans="2:25" s="51" customFormat="1">
      <c r="B1031" s="619"/>
      <c r="C1031" s="619"/>
      <c r="D1031" s="619"/>
      <c r="E1031" s="619"/>
      <c r="F1031" s="619"/>
      <c r="G1031" s="619"/>
      <c r="H1031" s="619"/>
      <c r="I1031" s="619"/>
      <c r="J1031" s="619"/>
      <c r="K1031" s="619"/>
      <c r="L1031" s="619"/>
      <c r="M1031" s="619"/>
      <c r="N1031" s="52"/>
      <c r="O1031" s="52"/>
      <c r="P1031" s="52"/>
      <c r="Q1031" s="52"/>
      <c r="R1031" s="52"/>
      <c r="S1031" s="52"/>
      <c r="T1031" s="52"/>
      <c r="U1031" s="52"/>
      <c r="V1031" s="52"/>
      <c r="W1031" s="52"/>
      <c r="X1031" s="52"/>
      <c r="Y1031" s="52"/>
    </row>
    <row r="1032" spans="2:25" s="51" customFormat="1">
      <c r="B1032" s="619"/>
      <c r="C1032" s="619"/>
      <c r="D1032" s="619"/>
      <c r="E1032" s="619"/>
      <c r="F1032" s="619"/>
      <c r="G1032" s="619"/>
      <c r="H1032" s="619"/>
      <c r="I1032" s="619"/>
      <c r="J1032" s="619"/>
      <c r="K1032" s="619"/>
      <c r="L1032" s="619"/>
      <c r="M1032" s="619"/>
      <c r="N1032" s="52"/>
      <c r="O1032" s="52"/>
      <c r="P1032" s="52"/>
      <c r="Q1032" s="52"/>
      <c r="R1032" s="52"/>
      <c r="S1032" s="52"/>
      <c r="T1032" s="52"/>
      <c r="U1032" s="52"/>
      <c r="V1032" s="52"/>
      <c r="W1032" s="52"/>
      <c r="X1032" s="52"/>
      <c r="Y1032" s="52"/>
    </row>
    <row r="1033" spans="2:25" s="51" customFormat="1">
      <c r="B1033" s="619"/>
      <c r="C1033" s="619"/>
      <c r="D1033" s="619"/>
      <c r="E1033" s="619"/>
      <c r="F1033" s="619"/>
      <c r="G1033" s="619"/>
      <c r="H1033" s="619"/>
      <c r="I1033" s="619"/>
      <c r="J1033" s="619"/>
      <c r="K1033" s="619"/>
      <c r="L1033" s="619"/>
      <c r="M1033" s="619"/>
      <c r="N1033" s="52"/>
      <c r="O1033" s="52"/>
      <c r="P1033" s="52"/>
      <c r="Q1033" s="52"/>
      <c r="R1033" s="52"/>
      <c r="S1033" s="52"/>
      <c r="T1033" s="52"/>
      <c r="U1033" s="52"/>
      <c r="V1033" s="52"/>
      <c r="W1033" s="52"/>
      <c r="X1033" s="52"/>
      <c r="Y1033" s="52"/>
    </row>
    <row r="1034" spans="2:25" s="51" customFormat="1">
      <c r="B1034" s="619"/>
      <c r="C1034" s="619"/>
      <c r="D1034" s="619"/>
      <c r="E1034" s="619"/>
      <c r="F1034" s="619"/>
      <c r="G1034" s="619"/>
      <c r="H1034" s="619"/>
      <c r="I1034" s="619"/>
      <c r="J1034" s="619"/>
      <c r="K1034" s="619"/>
      <c r="L1034" s="619"/>
      <c r="M1034" s="619"/>
      <c r="N1034" s="52"/>
      <c r="O1034" s="52"/>
      <c r="P1034" s="52"/>
      <c r="Q1034" s="52"/>
      <c r="R1034" s="52"/>
      <c r="S1034" s="52"/>
      <c r="T1034" s="52"/>
      <c r="U1034" s="52"/>
      <c r="V1034" s="52"/>
      <c r="W1034" s="52"/>
      <c r="X1034" s="52"/>
      <c r="Y1034" s="52"/>
    </row>
    <row r="1035" spans="2:25" s="51" customFormat="1">
      <c r="B1035" s="619"/>
      <c r="C1035" s="619"/>
      <c r="D1035" s="619"/>
      <c r="E1035" s="619"/>
      <c r="F1035" s="619"/>
      <c r="G1035" s="619"/>
      <c r="H1035" s="619"/>
      <c r="I1035" s="619"/>
      <c r="J1035" s="619"/>
      <c r="K1035" s="619"/>
      <c r="L1035" s="619"/>
      <c r="M1035" s="619"/>
      <c r="N1035" s="52"/>
      <c r="O1035" s="52"/>
      <c r="P1035" s="52"/>
      <c r="Q1035" s="52"/>
      <c r="R1035" s="52"/>
      <c r="S1035" s="52"/>
      <c r="T1035" s="52"/>
      <c r="U1035" s="52"/>
      <c r="V1035" s="52"/>
      <c r="W1035" s="52"/>
      <c r="X1035" s="52"/>
      <c r="Y1035" s="52"/>
    </row>
    <row r="1036" spans="2:25" s="51" customFormat="1">
      <c r="B1036" s="619"/>
      <c r="C1036" s="619"/>
      <c r="D1036" s="619"/>
      <c r="E1036" s="619"/>
      <c r="F1036" s="619"/>
      <c r="G1036" s="619"/>
      <c r="H1036" s="619"/>
      <c r="I1036" s="619"/>
      <c r="J1036" s="619"/>
      <c r="K1036" s="619"/>
      <c r="L1036" s="619"/>
      <c r="M1036" s="619"/>
      <c r="N1036" s="52"/>
      <c r="O1036" s="52"/>
      <c r="P1036" s="52"/>
      <c r="Q1036" s="52"/>
      <c r="R1036" s="52"/>
      <c r="S1036" s="52"/>
      <c r="T1036" s="52"/>
      <c r="U1036" s="52"/>
      <c r="V1036" s="52"/>
      <c r="W1036" s="52"/>
      <c r="X1036" s="52"/>
      <c r="Y1036" s="52"/>
    </row>
    <row r="1037" spans="2:25" s="51" customFormat="1">
      <c r="B1037" s="619"/>
      <c r="C1037" s="619"/>
      <c r="D1037" s="619"/>
      <c r="E1037" s="619"/>
      <c r="F1037" s="619"/>
      <c r="G1037" s="619"/>
      <c r="H1037" s="619"/>
      <c r="I1037" s="619"/>
      <c r="J1037" s="619"/>
      <c r="K1037" s="619"/>
      <c r="L1037" s="619"/>
      <c r="M1037" s="619"/>
      <c r="N1037" s="52"/>
      <c r="O1037" s="52"/>
      <c r="P1037" s="52"/>
      <c r="Q1037" s="52"/>
      <c r="R1037" s="52"/>
      <c r="S1037" s="52"/>
      <c r="T1037" s="52"/>
      <c r="U1037" s="52"/>
      <c r="V1037" s="52"/>
      <c r="W1037" s="52"/>
      <c r="X1037" s="52"/>
      <c r="Y1037" s="52"/>
    </row>
    <row r="1038" spans="2:25" s="51" customFormat="1">
      <c r="B1038" s="619"/>
      <c r="C1038" s="619"/>
      <c r="D1038" s="619"/>
      <c r="E1038" s="619"/>
      <c r="F1038" s="619"/>
      <c r="G1038" s="619"/>
      <c r="H1038" s="619"/>
      <c r="I1038" s="619"/>
      <c r="J1038" s="619"/>
      <c r="K1038" s="619"/>
      <c r="L1038" s="619"/>
      <c r="M1038" s="619"/>
      <c r="N1038" s="52"/>
      <c r="O1038" s="52"/>
      <c r="P1038" s="52"/>
      <c r="Q1038" s="52"/>
      <c r="R1038" s="52"/>
      <c r="S1038" s="52"/>
      <c r="T1038" s="52"/>
      <c r="U1038" s="52"/>
      <c r="V1038" s="52"/>
      <c r="W1038" s="52"/>
      <c r="X1038" s="52"/>
      <c r="Y1038" s="52"/>
    </row>
    <row r="1039" spans="2:25" s="51" customFormat="1">
      <c r="B1039" s="619"/>
      <c r="C1039" s="619"/>
      <c r="D1039" s="619"/>
      <c r="E1039" s="619"/>
      <c r="F1039" s="619"/>
      <c r="G1039" s="619"/>
      <c r="H1039" s="619"/>
      <c r="I1039" s="619"/>
      <c r="J1039" s="619"/>
      <c r="K1039" s="619"/>
      <c r="L1039" s="619"/>
      <c r="M1039" s="619"/>
      <c r="N1039" s="52"/>
      <c r="O1039" s="52"/>
      <c r="P1039" s="52"/>
      <c r="Q1039" s="52"/>
      <c r="R1039" s="52"/>
      <c r="S1039" s="52"/>
      <c r="T1039" s="52"/>
      <c r="U1039" s="52"/>
      <c r="V1039" s="52"/>
      <c r="W1039" s="52"/>
      <c r="X1039" s="52"/>
      <c r="Y1039" s="52"/>
    </row>
    <row r="1040" spans="2:25" s="51" customFormat="1">
      <c r="B1040" s="619"/>
      <c r="C1040" s="619"/>
      <c r="D1040" s="619"/>
      <c r="E1040" s="619"/>
      <c r="F1040" s="619"/>
      <c r="G1040" s="619"/>
      <c r="H1040" s="619"/>
      <c r="I1040" s="619"/>
      <c r="J1040" s="619"/>
      <c r="K1040" s="619"/>
      <c r="L1040" s="619"/>
      <c r="M1040" s="619"/>
      <c r="N1040" s="52"/>
      <c r="O1040" s="52"/>
      <c r="P1040" s="52"/>
      <c r="Q1040" s="52"/>
      <c r="R1040" s="52"/>
      <c r="S1040" s="52"/>
      <c r="T1040" s="52"/>
      <c r="U1040" s="52"/>
      <c r="V1040" s="52"/>
      <c r="W1040" s="52"/>
      <c r="X1040" s="52"/>
      <c r="Y1040" s="52"/>
    </row>
    <row r="1041" spans="2:25" s="51" customFormat="1">
      <c r="B1041" s="619"/>
      <c r="C1041" s="619"/>
      <c r="D1041" s="619"/>
      <c r="E1041" s="619"/>
      <c r="F1041" s="619"/>
      <c r="G1041" s="619"/>
      <c r="H1041" s="619"/>
      <c r="I1041" s="619"/>
      <c r="J1041" s="619"/>
      <c r="K1041" s="619"/>
      <c r="L1041" s="619"/>
      <c r="M1041" s="619"/>
      <c r="N1041" s="52"/>
      <c r="O1041" s="52"/>
      <c r="P1041" s="52"/>
      <c r="Q1041" s="52"/>
      <c r="R1041" s="52"/>
      <c r="S1041" s="52"/>
      <c r="T1041" s="52"/>
      <c r="U1041" s="52"/>
      <c r="V1041" s="52"/>
      <c r="W1041" s="52"/>
      <c r="X1041" s="52"/>
      <c r="Y1041" s="52"/>
    </row>
    <row r="1042" spans="2:25" s="51" customFormat="1">
      <c r="B1042" s="619"/>
      <c r="C1042" s="619"/>
      <c r="D1042" s="619"/>
      <c r="E1042" s="619"/>
      <c r="F1042" s="619"/>
      <c r="G1042" s="619"/>
      <c r="H1042" s="619"/>
      <c r="I1042" s="619"/>
      <c r="J1042" s="619"/>
      <c r="K1042" s="619"/>
      <c r="L1042" s="619"/>
      <c r="M1042" s="619"/>
      <c r="N1042" s="52"/>
      <c r="O1042" s="52"/>
      <c r="P1042" s="52"/>
      <c r="Q1042" s="52"/>
      <c r="R1042" s="52"/>
      <c r="S1042" s="52"/>
      <c r="T1042" s="52"/>
      <c r="U1042" s="52"/>
      <c r="V1042" s="52"/>
      <c r="W1042" s="52"/>
      <c r="X1042" s="52"/>
      <c r="Y1042" s="52"/>
    </row>
    <row r="1043" spans="2:25" s="51" customFormat="1">
      <c r="B1043" s="619"/>
      <c r="C1043" s="619"/>
      <c r="D1043" s="619"/>
      <c r="E1043" s="619"/>
      <c r="F1043" s="619"/>
      <c r="G1043" s="619"/>
      <c r="H1043" s="619"/>
      <c r="I1043" s="619"/>
      <c r="J1043" s="619"/>
      <c r="K1043" s="619"/>
      <c r="L1043" s="619"/>
      <c r="M1043" s="619"/>
      <c r="N1043" s="52"/>
      <c r="O1043" s="52"/>
      <c r="P1043" s="52"/>
      <c r="Q1043" s="52"/>
      <c r="R1043" s="52"/>
      <c r="S1043" s="52"/>
      <c r="T1043" s="52"/>
      <c r="U1043" s="52"/>
      <c r="V1043" s="52"/>
      <c r="W1043" s="52"/>
      <c r="X1043" s="52"/>
      <c r="Y1043" s="52"/>
    </row>
    <row r="1044" spans="2:25" s="51" customFormat="1">
      <c r="B1044" s="619"/>
      <c r="C1044" s="619"/>
      <c r="D1044" s="619"/>
      <c r="E1044" s="619"/>
      <c r="F1044" s="619"/>
      <c r="G1044" s="619"/>
      <c r="H1044" s="619"/>
      <c r="I1044" s="619"/>
      <c r="J1044" s="619"/>
      <c r="K1044" s="619"/>
      <c r="L1044" s="619"/>
      <c r="M1044" s="619"/>
      <c r="N1044" s="52"/>
      <c r="O1044" s="52"/>
      <c r="P1044" s="52"/>
      <c r="Q1044" s="52"/>
      <c r="R1044" s="52"/>
      <c r="S1044" s="52"/>
      <c r="T1044" s="52"/>
      <c r="U1044" s="52"/>
      <c r="V1044" s="52"/>
      <c r="W1044" s="52"/>
      <c r="X1044" s="52"/>
      <c r="Y1044" s="52"/>
    </row>
    <row r="1045" spans="2:25" s="51" customFormat="1">
      <c r="B1045" s="619"/>
      <c r="C1045" s="619"/>
      <c r="D1045" s="619"/>
      <c r="E1045" s="619"/>
      <c r="F1045" s="619"/>
      <c r="G1045" s="619"/>
      <c r="H1045" s="619"/>
      <c r="I1045" s="619"/>
      <c r="J1045" s="619"/>
      <c r="K1045" s="619"/>
      <c r="L1045" s="619"/>
      <c r="M1045" s="619"/>
      <c r="N1045" s="52"/>
      <c r="O1045" s="52"/>
      <c r="P1045" s="52"/>
      <c r="Q1045" s="52"/>
      <c r="R1045" s="52"/>
      <c r="S1045" s="52"/>
      <c r="T1045" s="52"/>
      <c r="U1045" s="52"/>
      <c r="V1045" s="52"/>
      <c r="W1045" s="52"/>
      <c r="X1045" s="52"/>
      <c r="Y1045" s="52"/>
    </row>
    <row r="1046" spans="2:25" s="51" customFormat="1">
      <c r="B1046" s="619"/>
      <c r="C1046" s="619"/>
      <c r="D1046" s="619"/>
      <c r="E1046" s="619"/>
      <c r="F1046" s="619"/>
      <c r="G1046" s="619"/>
      <c r="H1046" s="619"/>
      <c r="I1046" s="619"/>
      <c r="J1046" s="619"/>
      <c r="K1046" s="619"/>
      <c r="L1046" s="619"/>
      <c r="M1046" s="619"/>
      <c r="N1046" s="52"/>
      <c r="O1046" s="52"/>
      <c r="P1046" s="52"/>
      <c r="Q1046" s="52"/>
      <c r="R1046" s="52"/>
      <c r="S1046" s="52"/>
      <c r="T1046" s="52"/>
      <c r="U1046" s="52"/>
      <c r="V1046" s="52"/>
      <c r="W1046" s="52"/>
      <c r="X1046" s="52"/>
      <c r="Y1046" s="52"/>
    </row>
    <row r="1047" spans="2:25" s="51" customFormat="1">
      <c r="B1047" s="619"/>
      <c r="C1047" s="619"/>
      <c r="D1047" s="619"/>
      <c r="E1047" s="619"/>
      <c r="F1047" s="619"/>
      <c r="G1047" s="619"/>
      <c r="H1047" s="619"/>
      <c r="I1047" s="619"/>
      <c r="J1047" s="619"/>
      <c r="K1047" s="619"/>
      <c r="L1047" s="619"/>
      <c r="M1047" s="619"/>
      <c r="N1047" s="52"/>
      <c r="O1047" s="52"/>
      <c r="P1047" s="52"/>
      <c r="Q1047" s="52"/>
      <c r="R1047" s="52"/>
      <c r="S1047" s="52"/>
      <c r="T1047" s="52"/>
      <c r="U1047" s="52"/>
      <c r="V1047" s="52"/>
      <c r="W1047" s="52"/>
      <c r="X1047" s="52"/>
      <c r="Y1047" s="52"/>
    </row>
    <row r="1048" spans="2:25" s="51" customFormat="1">
      <c r="B1048" s="619"/>
      <c r="C1048" s="619"/>
      <c r="D1048" s="619"/>
      <c r="E1048" s="619"/>
      <c r="F1048" s="619"/>
      <c r="G1048" s="619"/>
      <c r="H1048" s="619"/>
      <c r="I1048" s="619"/>
      <c r="J1048" s="619"/>
      <c r="K1048" s="619"/>
      <c r="L1048" s="619"/>
      <c r="M1048" s="619"/>
      <c r="N1048" s="52"/>
      <c r="O1048" s="52"/>
      <c r="P1048" s="52"/>
      <c r="Q1048" s="52"/>
      <c r="R1048" s="52"/>
      <c r="S1048" s="52"/>
      <c r="T1048" s="52"/>
      <c r="U1048" s="52"/>
      <c r="V1048" s="52"/>
      <c r="W1048" s="52"/>
      <c r="X1048" s="52"/>
      <c r="Y1048" s="52"/>
    </row>
    <row r="1049" spans="2:25" s="51" customFormat="1">
      <c r="B1049" s="619"/>
      <c r="C1049" s="619"/>
      <c r="D1049" s="619"/>
      <c r="E1049" s="619"/>
      <c r="F1049" s="619"/>
      <c r="G1049" s="619"/>
      <c r="H1049" s="619"/>
      <c r="I1049" s="619"/>
      <c r="J1049" s="619"/>
      <c r="K1049" s="619"/>
      <c r="L1049" s="619"/>
      <c r="M1049" s="619"/>
      <c r="N1049" s="52"/>
      <c r="O1049" s="52"/>
      <c r="P1049" s="52"/>
      <c r="Q1049" s="52"/>
      <c r="R1049" s="52"/>
      <c r="S1049" s="52"/>
      <c r="T1049" s="52"/>
      <c r="U1049" s="52"/>
      <c r="V1049" s="52"/>
      <c r="W1049" s="52"/>
      <c r="X1049" s="52"/>
      <c r="Y1049" s="52"/>
    </row>
    <row r="1050" spans="2:25" s="51" customFormat="1">
      <c r="B1050" s="619"/>
      <c r="C1050" s="619"/>
      <c r="D1050" s="619"/>
      <c r="E1050" s="619"/>
      <c r="F1050" s="619"/>
      <c r="G1050" s="619"/>
      <c r="H1050" s="619"/>
      <c r="I1050" s="619"/>
      <c r="J1050" s="619"/>
      <c r="K1050" s="619"/>
      <c r="L1050" s="619"/>
      <c r="M1050" s="619"/>
      <c r="N1050" s="52"/>
      <c r="O1050" s="52"/>
      <c r="P1050" s="52"/>
      <c r="Q1050" s="52"/>
      <c r="R1050" s="52"/>
      <c r="S1050" s="52"/>
      <c r="T1050" s="52"/>
      <c r="U1050" s="52"/>
      <c r="V1050" s="52"/>
      <c r="W1050" s="52"/>
      <c r="X1050" s="52"/>
      <c r="Y1050" s="52"/>
    </row>
    <row r="1051" spans="2:25" s="51" customFormat="1">
      <c r="B1051" s="619"/>
      <c r="C1051" s="619"/>
      <c r="D1051" s="619"/>
      <c r="E1051" s="619"/>
      <c r="F1051" s="619"/>
      <c r="G1051" s="619"/>
      <c r="H1051" s="619"/>
      <c r="I1051" s="619"/>
      <c r="J1051" s="619"/>
      <c r="K1051" s="619"/>
      <c r="L1051" s="619"/>
      <c r="M1051" s="619"/>
      <c r="N1051" s="52"/>
      <c r="O1051" s="52"/>
      <c r="P1051" s="52"/>
      <c r="Q1051" s="52"/>
      <c r="R1051" s="52"/>
      <c r="S1051" s="52"/>
      <c r="T1051" s="52"/>
      <c r="U1051" s="52"/>
      <c r="V1051" s="52"/>
      <c r="W1051" s="52"/>
      <c r="X1051" s="52"/>
      <c r="Y1051" s="52"/>
    </row>
    <row r="1052" spans="2:25" s="51" customFormat="1">
      <c r="B1052" s="619"/>
      <c r="C1052" s="619"/>
      <c r="D1052" s="619"/>
      <c r="E1052" s="619"/>
      <c r="F1052" s="619"/>
      <c r="G1052" s="619"/>
      <c r="H1052" s="619"/>
      <c r="I1052" s="619"/>
      <c r="J1052" s="619"/>
      <c r="K1052" s="619"/>
      <c r="L1052" s="619"/>
      <c r="M1052" s="619"/>
      <c r="N1052" s="52"/>
      <c r="O1052" s="52"/>
      <c r="P1052" s="52"/>
      <c r="Q1052" s="52"/>
      <c r="R1052" s="52"/>
      <c r="S1052" s="52"/>
      <c r="T1052" s="52"/>
      <c r="U1052" s="52"/>
      <c r="V1052" s="52"/>
      <c r="W1052" s="52"/>
      <c r="X1052" s="52"/>
      <c r="Y1052" s="52"/>
    </row>
    <row r="1053" spans="2:25" s="51" customFormat="1">
      <c r="B1053" s="619"/>
      <c r="C1053" s="619"/>
      <c r="D1053" s="619"/>
      <c r="E1053" s="619"/>
      <c r="F1053" s="619"/>
      <c r="G1053" s="619"/>
      <c r="H1053" s="619"/>
      <c r="I1053" s="619"/>
      <c r="J1053" s="619"/>
      <c r="K1053" s="619"/>
      <c r="L1053" s="619"/>
      <c r="M1053" s="619"/>
      <c r="N1053" s="52"/>
      <c r="O1053" s="52"/>
      <c r="P1053" s="52"/>
      <c r="Q1053" s="52"/>
      <c r="R1053" s="52"/>
      <c r="S1053" s="52"/>
      <c r="T1053" s="52"/>
      <c r="U1053" s="52"/>
      <c r="V1053" s="52"/>
      <c r="W1053" s="52"/>
      <c r="X1053" s="52"/>
      <c r="Y1053" s="52"/>
    </row>
    <row r="1054" spans="2:25" s="51" customFormat="1">
      <c r="B1054" s="619"/>
      <c r="C1054" s="619"/>
      <c r="D1054" s="619"/>
      <c r="E1054" s="619"/>
      <c r="F1054" s="619"/>
      <c r="G1054" s="619"/>
      <c r="H1054" s="619"/>
      <c r="I1054" s="619"/>
      <c r="J1054" s="619"/>
      <c r="K1054" s="619"/>
      <c r="L1054" s="619"/>
      <c r="M1054" s="619"/>
      <c r="N1054" s="52"/>
      <c r="O1054" s="52"/>
      <c r="P1054" s="52"/>
      <c r="Q1054" s="52"/>
      <c r="R1054" s="52"/>
      <c r="S1054" s="52"/>
      <c r="T1054" s="52"/>
      <c r="U1054" s="52"/>
      <c r="V1054" s="52"/>
      <c r="W1054" s="52"/>
      <c r="X1054" s="52"/>
      <c r="Y1054" s="52"/>
    </row>
    <row r="1055" spans="2:25" s="51" customFormat="1">
      <c r="B1055" s="619"/>
      <c r="C1055" s="619"/>
      <c r="D1055" s="619"/>
      <c r="E1055" s="619"/>
      <c r="F1055" s="619"/>
      <c r="G1055" s="619"/>
      <c r="H1055" s="619"/>
      <c r="I1055" s="619"/>
      <c r="J1055" s="619"/>
      <c r="K1055" s="619"/>
      <c r="L1055" s="619"/>
      <c r="M1055" s="619"/>
      <c r="N1055" s="52"/>
      <c r="O1055" s="52"/>
      <c r="P1055" s="52"/>
      <c r="Q1055" s="52"/>
      <c r="R1055" s="52"/>
      <c r="S1055" s="52"/>
      <c r="T1055" s="52"/>
      <c r="U1055" s="52"/>
      <c r="V1055" s="52"/>
      <c r="W1055" s="52"/>
      <c r="X1055" s="52"/>
      <c r="Y1055" s="52"/>
    </row>
    <row r="1056" spans="2:25" s="51" customFormat="1">
      <c r="B1056" s="619"/>
      <c r="C1056" s="619"/>
      <c r="D1056" s="619"/>
      <c r="E1056" s="619"/>
      <c r="F1056" s="619"/>
      <c r="G1056" s="619"/>
      <c r="H1056" s="619"/>
      <c r="I1056" s="619"/>
      <c r="J1056" s="619"/>
      <c r="K1056" s="619"/>
      <c r="L1056" s="619"/>
      <c r="M1056" s="619"/>
      <c r="N1056" s="52"/>
      <c r="O1056" s="52"/>
      <c r="P1056" s="52"/>
      <c r="Q1056" s="52"/>
      <c r="R1056" s="52"/>
      <c r="S1056" s="52"/>
      <c r="T1056" s="52"/>
      <c r="U1056" s="52"/>
      <c r="V1056" s="52"/>
      <c r="W1056" s="52"/>
      <c r="X1056" s="52"/>
      <c r="Y1056" s="52"/>
    </row>
    <row r="1057" spans="2:25" s="51" customFormat="1">
      <c r="B1057" s="619"/>
      <c r="C1057" s="619"/>
      <c r="D1057" s="619"/>
      <c r="E1057" s="619"/>
      <c r="F1057" s="619"/>
      <c r="G1057" s="619"/>
      <c r="H1057" s="619"/>
      <c r="I1057" s="619"/>
      <c r="J1057" s="619"/>
      <c r="K1057" s="619"/>
      <c r="L1057" s="619"/>
      <c r="M1057" s="619"/>
      <c r="N1057" s="52"/>
      <c r="O1057" s="52"/>
      <c r="P1057" s="52"/>
      <c r="Q1057" s="52"/>
      <c r="R1057" s="52"/>
      <c r="S1057" s="52"/>
      <c r="T1057" s="52"/>
      <c r="U1057" s="52"/>
      <c r="V1057" s="52"/>
      <c r="W1057" s="52"/>
      <c r="X1057" s="52"/>
      <c r="Y1057" s="52"/>
    </row>
    <row r="1058" spans="2:25" s="51" customFormat="1">
      <c r="B1058" s="619"/>
      <c r="C1058" s="619"/>
      <c r="D1058" s="619"/>
      <c r="E1058" s="619"/>
      <c r="F1058" s="619"/>
      <c r="G1058" s="619"/>
      <c r="H1058" s="619"/>
      <c r="I1058" s="619"/>
      <c r="J1058" s="619"/>
      <c r="K1058" s="619"/>
      <c r="L1058" s="619"/>
      <c r="M1058" s="619"/>
      <c r="N1058" s="52"/>
      <c r="O1058" s="52"/>
      <c r="P1058" s="52"/>
      <c r="Q1058" s="52"/>
      <c r="R1058" s="52"/>
      <c r="S1058" s="52"/>
      <c r="T1058" s="52"/>
      <c r="U1058" s="52"/>
      <c r="V1058" s="52"/>
      <c r="W1058" s="52"/>
      <c r="X1058" s="52"/>
      <c r="Y1058" s="52"/>
    </row>
    <row r="1059" spans="2:25" s="51" customFormat="1">
      <c r="B1059" s="619"/>
      <c r="C1059" s="619"/>
      <c r="D1059" s="619"/>
      <c r="E1059" s="619"/>
      <c r="F1059" s="619"/>
      <c r="G1059" s="619"/>
      <c r="H1059" s="619"/>
      <c r="I1059" s="619"/>
      <c r="J1059" s="619"/>
      <c r="K1059" s="619"/>
      <c r="L1059" s="619"/>
      <c r="M1059" s="619"/>
      <c r="N1059" s="52"/>
      <c r="O1059" s="52"/>
      <c r="P1059" s="52"/>
      <c r="Q1059" s="52"/>
      <c r="R1059" s="52"/>
      <c r="S1059" s="52"/>
      <c r="T1059" s="52"/>
      <c r="U1059" s="52"/>
      <c r="V1059" s="52"/>
      <c r="W1059" s="52"/>
      <c r="X1059" s="52"/>
      <c r="Y1059" s="52"/>
    </row>
    <row r="1060" spans="2:25" s="51" customFormat="1">
      <c r="B1060" s="619"/>
      <c r="C1060" s="619"/>
      <c r="D1060" s="619"/>
      <c r="E1060" s="619"/>
      <c r="F1060" s="619"/>
      <c r="G1060" s="619"/>
      <c r="H1060" s="619"/>
      <c r="I1060" s="619"/>
      <c r="J1060" s="619"/>
      <c r="K1060" s="619"/>
      <c r="L1060" s="619"/>
      <c r="M1060" s="619"/>
      <c r="N1060" s="52"/>
      <c r="O1060" s="52"/>
      <c r="P1060" s="52"/>
      <c r="Q1060" s="52"/>
      <c r="R1060" s="52"/>
      <c r="S1060" s="52"/>
      <c r="T1060" s="52"/>
      <c r="U1060" s="52"/>
      <c r="V1060" s="52"/>
      <c r="W1060" s="52"/>
      <c r="X1060" s="52"/>
      <c r="Y1060" s="52"/>
    </row>
    <row r="1061" spans="2:25" s="51" customFormat="1">
      <c r="B1061" s="619"/>
      <c r="C1061" s="619"/>
      <c r="D1061" s="619"/>
      <c r="E1061" s="619"/>
      <c r="F1061" s="619"/>
      <c r="G1061" s="619"/>
      <c r="H1061" s="619"/>
      <c r="I1061" s="619"/>
      <c r="J1061" s="619"/>
      <c r="K1061" s="619"/>
      <c r="L1061" s="619"/>
      <c r="M1061" s="619"/>
      <c r="N1061" s="52"/>
      <c r="O1061" s="52"/>
      <c r="P1061" s="52"/>
      <c r="Q1061" s="52"/>
      <c r="R1061" s="52"/>
      <c r="S1061" s="52"/>
      <c r="T1061" s="52"/>
      <c r="U1061" s="52"/>
      <c r="V1061" s="52"/>
      <c r="W1061" s="52"/>
      <c r="X1061" s="52"/>
      <c r="Y1061" s="52"/>
    </row>
    <row r="1062" spans="2:25" s="51" customFormat="1">
      <c r="B1062" s="619"/>
      <c r="C1062" s="619"/>
      <c r="D1062" s="619"/>
      <c r="E1062" s="619"/>
      <c r="F1062" s="619"/>
      <c r="G1062" s="619"/>
      <c r="H1062" s="619"/>
      <c r="I1062" s="619"/>
      <c r="J1062" s="619"/>
      <c r="K1062" s="619"/>
      <c r="L1062" s="619"/>
      <c r="M1062" s="619"/>
      <c r="N1062" s="52"/>
      <c r="O1062" s="52"/>
      <c r="P1062" s="52"/>
      <c r="Q1062" s="52"/>
      <c r="R1062" s="52"/>
      <c r="S1062" s="52"/>
      <c r="T1062" s="52"/>
      <c r="U1062" s="52"/>
      <c r="V1062" s="52"/>
      <c r="W1062" s="52"/>
      <c r="X1062" s="52"/>
      <c r="Y1062" s="52"/>
    </row>
    <row r="1063" spans="2:25" s="51" customFormat="1">
      <c r="B1063" s="619"/>
      <c r="C1063" s="619"/>
      <c r="D1063" s="619"/>
      <c r="E1063" s="619"/>
      <c r="F1063" s="619"/>
      <c r="G1063" s="619"/>
      <c r="H1063" s="619"/>
      <c r="I1063" s="619"/>
      <c r="J1063" s="619"/>
      <c r="K1063" s="619"/>
      <c r="L1063" s="619"/>
      <c r="M1063" s="619"/>
      <c r="N1063" s="52"/>
      <c r="O1063" s="52"/>
      <c r="P1063" s="52"/>
      <c r="Q1063" s="52"/>
      <c r="R1063" s="52"/>
      <c r="S1063" s="52"/>
      <c r="T1063" s="52"/>
      <c r="U1063" s="52"/>
      <c r="V1063" s="52"/>
      <c r="W1063" s="52"/>
      <c r="X1063" s="52"/>
      <c r="Y1063" s="52"/>
    </row>
    <row r="1064" spans="2:25" s="51" customFormat="1">
      <c r="B1064" s="619"/>
      <c r="C1064" s="619"/>
      <c r="D1064" s="619"/>
      <c r="E1064" s="619"/>
      <c r="F1064" s="619"/>
      <c r="G1064" s="619"/>
      <c r="H1064" s="619"/>
      <c r="I1064" s="619"/>
      <c r="J1064" s="619"/>
      <c r="K1064" s="619"/>
      <c r="L1064" s="619"/>
      <c r="M1064" s="619"/>
      <c r="N1064" s="52"/>
      <c r="O1064" s="52"/>
      <c r="P1064" s="52"/>
      <c r="Q1064" s="52"/>
      <c r="R1064" s="52"/>
      <c r="S1064" s="52"/>
      <c r="T1064" s="52"/>
      <c r="U1064" s="52"/>
      <c r="V1064" s="52"/>
      <c r="W1064" s="52"/>
      <c r="X1064" s="52"/>
      <c r="Y1064" s="52"/>
    </row>
    <row r="1065" spans="2:25" s="51" customFormat="1">
      <c r="B1065" s="619"/>
      <c r="C1065" s="619"/>
      <c r="D1065" s="619"/>
      <c r="E1065" s="619"/>
      <c r="F1065" s="619"/>
      <c r="G1065" s="619"/>
      <c r="H1065" s="619"/>
      <c r="I1065" s="619"/>
      <c r="J1065" s="619"/>
      <c r="K1065" s="619"/>
      <c r="L1065" s="619"/>
      <c r="M1065" s="619"/>
      <c r="N1065" s="52"/>
      <c r="O1065" s="52"/>
      <c r="P1065" s="52"/>
      <c r="Q1065" s="52"/>
      <c r="R1065" s="52"/>
      <c r="S1065" s="52"/>
      <c r="T1065" s="52"/>
      <c r="U1065" s="52"/>
      <c r="V1065" s="52"/>
      <c r="W1065" s="52"/>
      <c r="X1065" s="52"/>
      <c r="Y1065" s="52"/>
    </row>
    <row r="1066" spans="2:25" s="51" customFormat="1">
      <c r="B1066" s="619"/>
      <c r="C1066" s="619"/>
      <c r="D1066" s="619"/>
      <c r="E1066" s="619"/>
      <c r="F1066" s="619"/>
      <c r="G1066" s="619"/>
      <c r="H1066" s="619"/>
      <c r="I1066" s="619"/>
      <c r="J1066" s="619"/>
      <c r="K1066" s="619"/>
      <c r="L1066" s="619"/>
      <c r="M1066" s="619"/>
      <c r="N1066" s="52"/>
      <c r="O1066" s="52"/>
      <c r="P1066" s="52"/>
      <c r="Q1066" s="52"/>
      <c r="R1066" s="52"/>
      <c r="S1066" s="52"/>
      <c r="T1066" s="52"/>
      <c r="U1066" s="52"/>
      <c r="V1066" s="52"/>
      <c r="W1066" s="52"/>
      <c r="X1066" s="52"/>
      <c r="Y1066" s="52"/>
    </row>
    <row r="1067" spans="2:25" s="51" customFormat="1">
      <c r="B1067" s="619"/>
      <c r="C1067" s="619"/>
      <c r="D1067" s="619"/>
      <c r="E1067" s="619"/>
      <c r="F1067" s="619"/>
      <c r="G1067" s="619"/>
      <c r="H1067" s="619"/>
      <c r="I1067" s="619"/>
      <c r="J1067" s="619"/>
      <c r="K1067" s="619"/>
      <c r="L1067" s="619"/>
      <c r="M1067" s="619"/>
      <c r="N1067" s="52"/>
      <c r="O1067" s="52"/>
      <c r="P1067" s="52"/>
      <c r="Q1067" s="52"/>
      <c r="R1067" s="52"/>
      <c r="S1067" s="52"/>
      <c r="T1067" s="52"/>
      <c r="U1067" s="52"/>
      <c r="V1067" s="52"/>
      <c r="W1067" s="52"/>
      <c r="X1067" s="52"/>
      <c r="Y1067" s="52"/>
    </row>
    <row r="1068" spans="2:25" s="51" customFormat="1">
      <c r="B1068" s="619"/>
      <c r="C1068" s="619"/>
      <c r="D1068" s="619"/>
      <c r="E1068" s="619"/>
      <c r="F1068" s="619"/>
      <c r="G1068" s="619"/>
      <c r="H1068" s="619"/>
      <c r="I1068" s="619"/>
      <c r="J1068" s="619"/>
      <c r="K1068" s="619"/>
      <c r="L1068" s="619"/>
      <c r="M1068" s="619"/>
      <c r="N1068" s="52"/>
      <c r="O1068" s="52"/>
      <c r="P1068" s="52"/>
      <c r="Q1068" s="52"/>
      <c r="R1068" s="52"/>
      <c r="S1068" s="52"/>
      <c r="T1068" s="52"/>
      <c r="U1068" s="52"/>
      <c r="V1068" s="52"/>
      <c r="W1068" s="52"/>
      <c r="X1068" s="52"/>
      <c r="Y1068" s="52"/>
    </row>
    <row r="1069" spans="2:25" s="51" customFormat="1">
      <c r="B1069" s="619"/>
      <c r="C1069" s="619"/>
      <c r="D1069" s="619"/>
      <c r="E1069" s="619"/>
      <c r="F1069" s="619"/>
      <c r="G1069" s="619"/>
      <c r="H1069" s="619"/>
      <c r="I1069" s="619"/>
      <c r="J1069" s="619"/>
      <c r="K1069" s="619"/>
      <c r="L1069" s="619"/>
      <c r="M1069" s="619"/>
      <c r="N1069" s="52"/>
      <c r="O1069" s="52"/>
      <c r="P1069" s="52"/>
      <c r="Q1069" s="52"/>
      <c r="R1069" s="52"/>
      <c r="S1069" s="52"/>
      <c r="T1069" s="52"/>
      <c r="U1069" s="52"/>
      <c r="V1069" s="52"/>
      <c r="W1069" s="52"/>
      <c r="X1069" s="52"/>
      <c r="Y1069" s="52"/>
    </row>
    <row r="1070" spans="2:25" s="51" customFormat="1">
      <c r="B1070" s="619"/>
      <c r="C1070" s="619"/>
      <c r="D1070" s="619"/>
      <c r="E1070" s="619"/>
      <c r="F1070" s="619"/>
      <c r="G1070" s="619"/>
      <c r="H1070" s="619"/>
      <c r="I1070" s="619"/>
      <c r="J1070" s="619"/>
      <c r="K1070" s="619"/>
      <c r="L1070" s="619"/>
      <c r="M1070" s="619"/>
      <c r="N1070" s="52"/>
      <c r="O1070" s="52"/>
      <c r="P1070" s="52"/>
      <c r="Q1070" s="52"/>
      <c r="R1070" s="52"/>
      <c r="S1070" s="52"/>
      <c r="T1070" s="52"/>
      <c r="U1070" s="52"/>
      <c r="V1070" s="52"/>
      <c r="W1070" s="52"/>
      <c r="X1070" s="52"/>
      <c r="Y1070" s="52"/>
    </row>
    <row r="1071" spans="2:25" s="51" customFormat="1">
      <c r="B1071" s="619"/>
      <c r="C1071" s="619"/>
      <c r="D1071" s="619"/>
      <c r="E1071" s="619"/>
      <c r="F1071" s="619"/>
      <c r="G1071" s="619"/>
      <c r="H1071" s="619"/>
      <c r="I1071" s="619"/>
      <c r="J1071" s="619"/>
      <c r="K1071" s="619"/>
      <c r="L1071" s="619"/>
      <c r="M1071" s="619"/>
      <c r="N1071" s="52"/>
      <c r="O1071" s="52"/>
      <c r="P1071" s="52"/>
      <c r="Q1071" s="52"/>
      <c r="R1071" s="52"/>
      <c r="S1071" s="52"/>
      <c r="T1071" s="52"/>
      <c r="U1071" s="52"/>
      <c r="V1071" s="52"/>
      <c r="W1071" s="52"/>
      <c r="X1071" s="52"/>
      <c r="Y1071" s="52"/>
    </row>
    <row r="1072" spans="2:25" s="51" customFormat="1">
      <c r="B1072" s="619"/>
      <c r="C1072" s="619"/>
      <c r="D1072" s="619"/>
      <c r="E1072" s="619"/>
      <c r="F1072" s="619"/>
      <c r="G1072" s="619"/>
      <c r="H1072" s="619"/>
      <c r="I1072" s="619"/>
      <c r="J1072" s="619"/>
      <c r="K1072" s="619"/>
      <c r="L1072" s="619"/>
      <c r="M1072" s="619"/>
      <c r="N1072" s="52"/>
      <c r="O1072" s="52"/>
      <c r="P1072" s="52"/>
      <c r="Q1072" s="52"/>
      <c r="R1072" s="52"/>
      <c r="S1072" s="52"/>
      <c r="T1072" s="52"/>
      <c r="U1072" s="52"/>
      <c r="V1072" s="52"/>
      <c r="W1072" s="52"/>
      <c r="X1072" s="52"/>
      <c r="Y1072" s="52"/>
    </row>
    <row r="1073" spans="2:25" s="51" customFormat="1">
      <c r="B1073" s="619"/>
      <c r="C1073" s="619"/>
      <c r="D1073" s="619"/>
      <c r="E1073" s="619"/>
      <c r="F1073" s="619"/>
      <c r="G1073" s="619"/>
      <c r="H1073" s="619"/>
      <c r="I1073" s="619"/>
      <c r="J1073" s="619"/>
      <c r="K1073" s="619"/>
      <c r="L1073" s="619"/>
      <c r="M1073" s="619"/>
      <c r="N1073" s="52"/>
      <c r="O1073" s="52"/>
      <c r="P1073" s="52"/>
      <c r="Q1073" s="52"/>
      <c r="R1073" s="52"/>
      <c r="S1073" s="52"/>
      <c r="T1073" s="52"/>
      <c r="U1073" s="52"/>
      <c r="V1073" s="52"/>
      <c r="W1073" s="52"/>
      <c r="X1073" s="52"/>
      <c r="Y1073" s="52"/>
    </row>
    <row r="1074" spans="2:25" s="51" customFormat="1">
      <c r="B1074" s="619"/>
      <c r="C1074" s="619"/>
      <c r="D1074" s="619"/>
      <c r="E1074" s="619"/>
      <c r="F1074" s="619"/>
      <c r="G1074" s="619"/>
      <c r="H1074" s="619"/>
      <c r="I1074" s="619"/>
      <c r="J1074" s="619"/>
      <c r="K1074" s="619"/>
      <c r="L1074" s="619"/>
      <c r="M1074" s="619"/>
      <c r="N1074" s="52"/>
      <c r="O1074" s="52"/>
      <c r="P1074" s="52"/>
      <c r="Q1074" s="52"/>
      <c r="R1074" s="52"/>
      <c r="S1074" s="52"/>
      <c r="T1074" s="52"/>
      <c r="U1074" s="52"/>
      <c r="V1074" s="52"/>
      <c r="W1074" s="52"/>
      <c r="X1074" s="52"/>
      <c r="Y1074" s="52"/>
    </row>
    <row r="1075" spans="2:25" s="51" customFormat="1">
      <c r="B1075" s="619"/>
      <c r="C1075" s="619"/>
      <c r="D1075" s="619"/>
      <c r="E1075" s="619"/>
      <c r="F1075" s="619"/>
      <c r="G1075" s="619"/>
      <c r="H1075" s="619"/>
      <c r="I1075" s="619"/>
      <c r="J1075" s="619"/>
      <c r="K1075" s="619"/>
      <c r="L1075" s="619"/>
      <c r="M1075" s="619"/>
      <c r="N1075" s="52"/>
      <c r="O1075" s="52"/>
      <c r="P1075" s="52"/>
      <c r="Q1075" s="52"/>
      <c r="R1075" s="52"/>
      <c r="S1075" s="52"/>
      <c r="T1075" s="52"/>
      <c r="U1075" s="52"/>
      <c r="V1075" s="52"/>
      <c r="W1075" s="52"/>
      <c r="X1075" s="52"/>
      <c r="Y1075" s="52"/>
    </row>
    <row r="1076" spans="2:25" s="51" customFormat="1">
      <c r="B1076" s="619"/>
      <c r="C1076" s="619"/>
      <c r="D1076" s="619"/>
      <c r="E1076" s="619"/>
      <c r="F1076" s="619"/>
      <c r="G1076" s="619"/>
      <c r="H1076" s="619"/>
      <c r="I1076" s="619"/>
      <c r="J1076" s="619"/>
      <c r="K1076" s="619"/>
      <c r="L1076" s="619"/>
      <c r="M1076" s="619"/>
      <c r="N1076" s="52"/>
      <c r="O1076" s="52"/>
      <c r="P1076" s="52"/>
      <c r="Q1076" s="52"/>
      <c r="R1076" s="52"/>
      <c r="S1076" s="52"/>
      <c r="T1076" s="52"/>
      <c r="U1076" s="52"/>
      <c r="V1076" s="52"/>
      <c r="W1076" s="52"/>
      <c r="X1076" s="52"/>
      <c r="Y1076" s="52"/>
    </row>
    <row r="1077" spans="2:25" s="51" customFormat="1">
      <c r="B1077" s="619"/>
      <c r="C1077" s="619"/>
      <c r="D1077" s="619"/>
      <c r="E1077" s="619"/>
      <c r="F1077" s="619"/>
      <c r="G1077" s="619"/>
      <c r="H1077" s="619"/>
      <c r="I1077" s="619"/>
      <c r="J1077" s="619"/>
      <c r="K1077" s="619"/>
      <c r="L1077" s="619"/>
      <c r="M1077" s="619"/>
      <c r="N1077" s="52"/>
      <c r="O1077" s="52"/>
      <c r="P1077" s="52"/>
      <c r="Q1077" s="52"/>
      <c r="R1077" s="52"/>
      <c r="S1077" s="52"/>
      <c r="T1077" s="52"/>
      <c r="U1077" s="52"/>
      <c r="V1077" s="52"/>
      <c r="W1077" s="52"/>
      <c r="X1077" s="52"/>
      <c r="Y1077" s="52"/>
    </row>
    <row r="1078" spans="2:25" s="51" customFormat="1">
      <c r="B1078" s="619"/>
      <c r="C1078" s="619"/>
      <c r="D1078" s="619"/>
      <c r="E1078" s="619"/>
      <c r="F1078" s="619"/>
      <c r="G1078" s="619"/>
      <c r="H1078" s="619"/>
      <c r="I1078" s="619"/>
      <c r="J1078" s="619"/>
      <c r="K1078" s="619"/>
      <c r="L1078" s="619"/>
      <c r="M1078" s="619"/>
      <c r="N1078" s="52"/>
      <c r="O1078" s="52"/>
      <c r="P1078" s="52"/>
      <c r="Q1078" s="52"/>
      <c r="R1078" s="52"/>
      <c r="S1078" s="52"/>
      <c r="T1078" s="52"/>
      <c r="U1078" s="52"/>
      <c r="V1078" s="52"/>
      <c r="W1078" s="52"/>
      <c r="X1078" s="52"/>
      <c r="Y1078" s="52"/>
    </row>
    <row r="1079" spans="2:25" s="51" customFormat="1">
      <c r="B1079" s="619"/>
      <c r="C1079" s="619"/>
      <c r="D1079" s="619"/>
      <c r="E1079" s="619"/>
      <c r="F1079" s="619"/>
      <c r="G1079" s="619"/>
      <c r="H1079" s="619"/>
      <c r="I1079" s="619"/>
      <c r="J1079" s="619"/>
      <c r="K1079" s="619"/>
      <c r="L1079" s="619"/>
      <c r="M1079" s="619"/>
      <c r="N1079" s="52"/>
      <c r="O1079" s="52"/>
      <c r="P1079" s="52"/>
      <c r="Q1079" s="52"/>
      <c r="R1079" s="52"/>
      <c r="S1079" s="52"/>
      <c r="T1079" s="52"/>
      <c r="U1079" s="52"/>
      <c r="V1079" s="52"/>
      <c r="W1079" s="52"/>
      <c r="X1079" s="52"/>
      <c r="Y1079" s="52"/>
    </row>
    <row r="1080" spans="2:25" s="51" customFormat="1">
      <c r="B1080" s="619"/>
      <c r="C1080" s="619"/>
      <c r="D1080" s="619"/>
      <c r="E1080" s="619"/>
      <c r="F1080" s="619"/>
      <c r="G1080" s="619"/>
      <c r="H1080" s="619"/>
      <c r="I1080" s="619"/>
      <c r="J1080" s="619"/>
      <c r="K1080" s="619"/>
      <c r="L1080" s="619"/>
      <c r="M1080" s="619"/>
      <c r="N1080" s="52"/>
      <c r="O1080" s="52"/>
      <c r="P1080" s="52"/>
      <c r="Q1080" s="52"/>
      <c r="R1080" s="52"/>
      <c r="S1080" s="52"/>
      <c r="T1080" s="52"/>
      <c r="U1080" s="52"/>
      <c r="V1080" s="52"/>
      <c r="W1080" s="52"/>
      <c r="X1080" s="52"/>
      <c r="Y1080" s="52"/>
    </row>
    <row r="1081" spans="2:25" s="51" customFormat="1">
      <c r="B1081" s="619"/>
      <c r="C1081" s="619"/>
      <c r="D1081" s="619"/>
      <c r="E1081" s="619"/>
      <c r="F1081" s="619"/>
      <c r="G1081" s="619"/>
      <c r="H1081" s="619"/>
      <c r="I1081" s="619"/>
      <c r="J1081" s="619"/>
      <c r="K1081" s="619"/>
      <c r="L1081" s="619"/>
      <c r="M1081" s="619"/>
      <c r="N1081" s="52"/>
      <c r="O1081" s="52"/>
      <c r="P1081" s="52"/>
      <c r="Q1081" s="52"/>
      <c r="R1081" s="52"/>
      <c r="S1081" s="52"/>
      <c r="T1081" s="52"/>
      <c r="U1081" s="52"/>
      <c r="V1081" s="52"/>
      <c r="W1081" s="52"/>
      <c r="X1081" s="52"/>
      <c r="Y1081" s="52"/>
    </row>
    <row r="1082" spans="2:25" s="51" customFormat="1">
      <c r="B1082" s="619"/>
      <c r="C1082" s="619"/>
      <c r="D1082" s="619"/>
      <c r="E1082" s="619"/>
      <c r="F1082" s="619"/>
      <c r="G1082" s="619"/>
      <c r="H1082" s="619"/>
      <c r="I1082" s="619"/>
      <c r="J1082" s="619"/>
      <c r="K1082" s="619"/>
      <c r="L1082" s="619"/>
      <c r="M1082" s="619"/>
      <c r="N1082" s="52"/>
      <c r="O1082" s="52"/>
      <c r="P1082" s="52"/>
      <c r="Q1082" s="52"/>
      <c r="R1082" s="52"/>
      <c r="S1082" s="52"/>
      <c r="T1082" s="52"/>
      <c r="U1082" s="52"/>
      <c r="V1082" s="52"/>
      <c r="W1082" s="52"/>
      <c r="X1082" s="52"/>
      <c r="Y1082" s="52"/>
    </row>
    <row r="1083" spans="2:25" s="51" customFormat="1">
      <c r="B1083" s="619"/>
      <c r="C1083" s="619"/>
      <c r="D1083" s="619"/>
      <c r="E1083" s="619"/>
      <c r="F1083" s="619"/>
      <c r="G1083" s="619"/>
      <c r="H1083" s="619"/>
      <c r="I1083" s="619"/>
      <c r="J1083" s="619"/>
      <c r="K1083" s="619"/>
      <c r="L1083" s="619"/>
      <c r="M1083" s="619"/>
      <c r="N1083" s="52"/>
      <c r="O1083" s="52"/>
      <c r="P1083" s="52"/>
      <c r="Q1083" s="52"/>
      <c r="R1083" s="52"/>
      <c r="S1083" s="52"/>
      <c r="T1083" s="52"/>
      <c r="U1083" s="52"/>
      <c r="V1083" s="52"/>
      <c r="W1083" s="52"/>
      <c r="X1083" s="52"/>
      <c r="Y1083" s="52"/>
    </row>
    <row r="1084" spans="2:25" s="51" customFormat="1">
      <c r="B1084" s="619"/>
      <c r="C1084" s="619"/>
      <c r="D1084" s="619"/>
      <c r="E1084" s="619"/>
      <c r="F1084" s="619"/>
      <c r="G1084" s="619"/>
      <c r="H1084" s="619"/>
      <c r="I1084" s="619"/>
      <c r="J1084" s="619"/>
      <c r="K1084" s="619"/>
      <c r="L1084" s="619"/>
      <c r="M1084" s="619"/>
      <c r="N1084" s="52"/>
      <c r="O1084" s="52"/>
      <c r="P1084" s="52"/>
      <c r="Q1084" s="52"/>
      <c r="R1084" s="52"/>
      <c r="S1084" s="52"/>
      <c r="T1084" s="52"/>
      <c r="U1084" s="52"/>
      <c r="V1084" s="52"/>
      <c r="W1084" s="52"/>
      <c r="X1084" s="52"/>
      <c r="Y1084" s="52"/>
    </row>
    <row r="1085" spans="2:25" s="51" customFormat="1">
      <c r="B1085" s="619"/>
      <c r="C1085" s="619"/>
      <c r="D1085" s="619"/>
      <c r="E1085" s="619"/>
      <c r="F1085" s="619"/>
      <c r="G1085" s="619"/>
      <c r="H1085" s="619"/>
      <c r="I1085" s="619"/>
      <c r="J1085" s="619"/>
      <c r="K1085" s="619"/>
      <c r="L1085" s="619"/>
      <c r="M1085" s="619"/>
      <c r="N1085" s="52"/>
      <c r="O1085" s="52"/>
      <c r="P1085" s="52"/>
      <c r="Q1085" s="52"/>
      <c r="R1085" s="52"/>
      <c r="S1085" s="52"/>
      <c r="T1085" s="52"/>
      <c r="U1085" s="52"/>
      <c r="V1085" s="52"/>
      <c r="W1085" s="52"/>
      <c r="X1085" s="52"/>
      <c r="Y1085" s="52"/>
    </row>
    <row r="1086" spans="2:25" s="51" customFormat="1">
      <c r="B1086" s="619"/>
      <c r="C1086" s="619"/>
      <c r="D1086" s="619"/>
      <c r="E1086" s="619"/>
      <c r="F1086" s="619"/>
      <c r="G1086" s="619"/>
      <c r="H1086" s="619"/>
      <c r="I1086" s="619"/>
      <c r="J1086" s="619"/>
      <c r="K1086" s="619"/>
      <c r="L1086" s="619"/>
      <c r="M1086" s="619"/>
      <c r="N1086" s="52"/>
      <c r="O1086" s="52"/>
      <c r="P1086" s="52"/>
      <c r="Q1086" s="52"/>
      <c r="R1086" s="52"/>
      <c r="S1086" s="52"/>
      <c r="T1086" s="52"/>
      <c r="U1086" s="52"/>
      <c r="V1086" s="52"/>
      <c r="W1086" s="52"/>
      <c r="X1086" s="52"/>
      <c r="Y1086" s="52"/>
    </row>
    <row r="1087" spans="2:25" s="51" customFormat="1">
      <c r="B1087" s="619"/>
      <c r="C1087" s="619"/>
      <c r="D1087" s="619"/>
      <c r="E1087" s="619"/>
      <c r="F1087" s="619"/>
      <c r="G1087" s="619"/>
      <c r="H1087" s="619"/>
      <c r="I1087" s="619"/>
      <c r="J1087" s="619"/>
      <c r="K1087" s="619"/>
      <c r="L1087" s="619"/>
      <c r="M1087" s="619"/>
      <c r="N1087" s="52"/>
      <c r="O1087" s="52"/>
      <c r="P1087" s="52"/>
      <c r="Q1087" s="52"/>
      <c r="R1087" s="52"/>
      <c r="S1087" s="52"/>
      <c r="T1087" s="52"/>
      <c r="U1087" s="52"/>
      <c r="V1087" s="52"/>
      <c r="W1087" s="52"/>
      <c r="X1087" s="52"/>
      <c r="Y1087" s="52"/>
    </row>
    <row r="1088" spans="2:25" s="51" customFormat="1">
      <c r="B1088" s="619"/>
      <c r="C1088" s="619"/>
      <c r="D1088" s="619"/>
      <c r="E1088" s="619"/>
      <c r="F1088" s="619"/>
      <c r="G1088" s="619"/>
      <c r="H1088" s="619"/>
      <c r="I1088" s="619"/>
      <c r="J1088" s="619"/>
      <c r="K1088" s="619"/>
      <c r="L1088" s="619"/>
      <c r="M1088" s="619"/>
      <c r="N1088" s="52"/>
      <c r="O1088" s="52"/>
      <c r="P1088" s="52"/>
      <c r="Q1088" s="52"/>
      <c r="R1088" s="52"/>
      <c r="S1088" s="52"/>
      <c r="T1088" s="52"/>
      <c r="U1088" s="52"/>
      <c r="V1088" s="52"/>
      <c r="W1088" s="52"/>
      <c r="X1088" s="52"/>
      <c r="Y1088" s="52"/>
    </row>
    <row r="1089" spans="2:25" s="51" customFormat="1">
      <c r="B1089" s="619"/>
      <c r="C1089" s="619"/>
      <c r="D1089" s="619"/>
      <c r="E1089" s="619"/>
      <c r="F1089" s="619"/>
      <c r="G1089" s="619"/>
      <c r="H1089" s="619"/>
      <c r="I1089" s="619"/>
      <c r="J1089" s="619"/>
      <c r="K1089" s="619"/>
      <c r="L1089" s="619"/>
      <c r="M1089" s="619"/>
      <c r="N1089" s="52"/>
      <c r="O1089" s="52"/>
      <c r="P1089" s="52"/>
      <c r="Q1089" s="52"/>
      <c r="R1089" s="52"/>
      <c r="S1089" s="52"/>
      <c r="T1089" s="52"/>
      <c r="U1089" s="52"/>
      <c r="V1089" s="52"/>
      <c r="W1089" s="52"/>
      <c r="X1089" s="52"/>
      <c r="Y1089" s="52"/>
    </row>
    <row r="1090" spans="2:25" s="51" customFormat="1">
      <c r="B1090" s="619"/>
      <c r="C1090" s="619"/>
      <c r="D1090" s="619"/>
      <c r="E1090" s="619"/>
      <c r="F1090" s="619"/>
      <c r="G1090" s="619"/>
      <c r="H1090" s="619"/>
      <c r="I1090" s="619"/>
      <c r="J1090" s="619"/>
      <c r="K1090" s="619"/>
      <c r="L1090" s="619"/>
      <c r="M1090" s="619"/>
      <c r="N1090" s="52"/>
      <c r="O1090" s="52"/>
      <c r="P1090" s="52"/>
      <c r="Q1090" s="52"/>
      <c r="R1090" s="52"/>
      <c r="S1090" s="52"/>
      <c r="T1090" s="52"/>
      <c r="U1090" s="52"/>
      <c r="V1090" s="52"/>
      <c r="W1090" s="52"/>
      <c r="X1090" s="52"/>
      <c r="Y1090" s="52"/>
    </row>
    <row r="1091" spans="2:25" s="51" customFormat="1">
      <c r="B1091" s="619"/>
      <c r="C1091" s="619"/>
      <c r="D1091" s="619"/>
      <c r="E1091" s="619"/>
      <c r="F1091" s="619"/>
      <c r="G1091" s="619"/>
      <c r="H1091" s="619"/>
      <c r="I1091" s="619"/>
      <c r="J1091" s="619"/>
      <c r="K1091" s="619"/>
      <c r="L1091" s="619"/>
      <c r="M1091" s="619"/>
      <c r="N1091" s="52"/>
      <c r="O1091" s="52"/>
      <c r="P1091" s="52"/>
      <c r="Q1091" s="52"/>
      <c r="R1091" s="52"/>
      <c r="S1091" s="52"/>
      <c r="T1091" s="52"/>
      <c r="U1091" s="52"/>
      <c r="V1091" s="52"/>
      <c r="W1091" s="52"/>
      <c r="X1091" s="52"/>
      <c r="Y1091" s="52"/>
    </row>
    <row r="1092" spans="2:25" s="51" customFormat="1">
      <c r="B1092" s="619"/>
      <c r="C1092" s="619"/>
      <c r="D1092" s="619"/>
      <c r="E1092" s="619"/>
      <c r="F1092" s="619"/>
      <c r="G1092" s="619"/>
      <c r="H1092" s="619"/>
      <c r="I1092" s="619"/>
      <c r="J1092" s="619"/>
      <c r="K1092" s="619"/>
      <c r="L1092" s="619"/>
      <c r="M1092" s="619"/>
      <c r="N1092" s="52"/>
      <c r="O1092" s="52"/>
      <c r="P1092" s="52"/>
      <c r="Q1092" s="52"/>
      <c r="R1092" s="52"/>
      <c r="S1092" s="52"/>
      <c r="T1092" s="52"/>
      <c r="U1092" s="52"/>
      <c r="V1092" s="52"/>
      <c r="W1092" s="52"/>
      <c r="X1092" s="52"/>
      <c r="Y1092" s="52"/>
    </row>
    <row r="1093" spans="2:25" s="51" customFormat="1">
      <c r="B1093" s="619"/>
      <c r="C1093" s="619"/>
      <c r="D1093" s="619"/>
      <c r="E1093" s="619"/>
      <c r="F1093" s="619"/>
      <c r="G1093" s="619"/>
      <c r="H1093" s="619"/>
      <c r="I1093" s="619"/>
      <c r="J1093" s="619"/>
      <c r="K1093" s="619"/>
      <c r="L1093" s="619"/>
      <c r="M1093" s="619"/>
      <c r="N1093" s="52"/>
      <c r="O1093" s="52"/>
      <c r="P1093" s="52"/>
      <c r="Q1093" s="52"/>
      <c r="R1093" s="52"/>
      <c r="S1093" s="52"/>
      <c r="T1093" s="52"/>
      <c r="U1093" s="52"/>
      <c r="V1093" s="52"/>
      <c r="W1093" s="52"/>
      <c r="X1093" s="52"/>
      <c r="Y1093" s="52"/>
    </row>
    <row r="1094" spans="2:25" s="51" customFormat="1">
      <c r="B1094" s="619"/>
      <c r="C1094" s="619"/>
      <c r="D1094" s="619"/>
      <c r="E1094" s="619"/>
      <c r="F1094" s="619"/>
      <c r="G1094" s="619"/>
      <c r="H1094" s="619"/>
      <c r="I1094" s="619"/>
      <c r="J1094" s="619"/>
      <c r="K1094" s="619"/>
      <c r="L1094" s="619"/>
      <c r="M1094" s="619"/>
      <c r="N1094" s="52"/>
      <c r="O1094" s="52"/>
      <c r="P1094" s="52"/>
      <c r="Q1094" s="52"/>
      <c r="R1094" s="52"/>
      <c r="S1094" s="52"/>
      <c r="T1094" s="52"/>
      <c r="U1094" s="52"/>
      <c r="V1094" s="52"/>
      <c r="W1094" s="52"/>
      <c r="X1094" s="52"/>
      <c r="Y1094" s="52"/>
    </row>
    <row r="1095" spans="2:25" s="51" customFormat="1">
      <c r="B1095" s="619"/>
      <c r="C1095" s="619"/>
      <c r="D1095" s="619"/>
      <c r="E1095" s="619"/>
      <c r="F1095" s="619"/>
      <c r="G1095" s="619"/>
      <c r="H1095" s="619"/>
      <c r="I1095" s="619"/>
      <c r="J1095" s="619"/>
      <c r="K1095" s="619"/>
      <c r="L1095" s="619"/>
      <c r="M1095" s="619"/>
      <c r="N1095" s="52"/>
      <c r="O1095" s="52"/>
      <c r="P1095" s="52"/>
      <c r="Q1095" s="52"/>
      <c r="R1095" s="52"/>
      <c r="S1095" s="52"/>
      <c r="T1095" s="52"/>
      <c r="U1095" s="52"/>
      <c r="V1095" s="52"/>
      <c r="W1095" s="52"/>
      <c r="X1095" s="52"/>
      <c r="Y1095" s="52"/>
    </row>
    <row r="1096" spans="2:25" s="51" customFormat="1">
      <c r="B1096" s="619"/>
      <c r="C1096" s="619"/>
      <c r="D1096" s="619"/>
      <c r="E1096" s="619"/>
      <c r="F1096" s="619"/>
      <c r="G1096" s="619"/>
      <c r="H1096" s="619"/>
      <c r="I1096" s="619"/>
      <c r="J1096" s="619"/>
      <c r="K1096" s="619"/>
      <c r="L1096" s="619"/>
      <c r="M1096" s="619"/>
      <c r="N1096" s="52"/>
      <c r="O1096" s="52"/>
      <c r="P1096" s="52"/>
      <c r="Q1096" s="52"/>
      <c r="R1096" s="52"/>
      <c r="S1096" s="52"/>
      <c r="T1096" s="52"/>
      <c r="U1096" s="52"/>
      <c r="V1096" s="52"/>
      <c r="W1096" s="52"/>
      <c r="X1096" s="52"/>
      <c r="Y1096" s="52"/>
    </row>
    <row r="1097" spans="2:25" s="51" customFormat="1">
      <c r="B1097" s="619"/>
      <c r="C1097" s="619"/>
      <c r="D1097" s="619"/>
      <c r="E1097" s="619"/>
      <c r="F1097" s="619"/>
      <c r="G1097" s="619"/>
      <c r="H1097" s="619"/>
      <c r="I1097" s="619"/>
      <c r="J1097" s="619"/>
      <c r="K1097" s="619"/>
      <c r="L1097" s="619"/>
      <c r="M1097" s="619"/>
      <c r="N1097" s="52"/>
      <c r="O1097" s="52"/>
      <c r="P1097" s="52"/>
      <c r="Q1097" s="52"/>
      <c r="R1097" s="52"/>
      <c r="S1097" s="52"/>
      <c r="T1097" s="52"/>
      <c r="U1097" s="52"/>
      <c r="V1097" s="52"/>
      <c r="W1097" s="52"/>
      <c r="X1097" s="52"/>
      <c r="Y1097" s="52"/>
    </row>
    <row r="1098" spans="2:25" s="51" customFormat="1">
      <c r="B1098" s="619"/>
      <c r="C1098" s="619"/>
      <c r="D1098" s="619"/>
      <c r="E1098" s="619"/>
      <c r="F1098" s="619"/>
      <c r="G1098" s="619"/>
      <c r="H1098" s="619"/>
      <c r="I1098" s="619"/>
      <c r="J1098" s="619"/>
      <c r="K1098" s="619"/>
      <c r="L1098" s="619"/>
      <c r="M1098" s="619"/>
      <c r="N1098" s="52"/>
      <c r="O1098" s="52"/>
      <c r="P1098" s="52"/>
      <c r="Q1098" s="52"/>
      <c r="R1098" s="52"/>
      <c r="S1098" s="52"/>
      <c r="T1098" s="52"/>
      <c r="U1098" s="52"/>
      <c r="V1098" s="52"/>
      <c r="W1098" s="52"/>
      <c r="X1098" s="52"/>
      <c r="Y1098" s="52"/>
    </row>
    <row r="1099" spans="2:25" s="51" customFormat="1">
      <c r="B1099" s="619"/>
      <c r="C1099" s="619"/>
      <c r="D1099" s="619"/>
      <c r="E1099" s="619"/>
      <c r="F1099" s="619"/>
      <c r="G1099" s="619"/>
      <c r="H1099" s="619"/>
      <c r="I1099" s="619"/>
      <c r="J1099" s="619"/>
      <c r="K1099" s="619"/>
      <c r="L1099" s="619"/>
      <c r="M1099" s="619"/>
      <c r="N1099" s="52"/>
      <c r="O1099" s="52"/>
      <c r="P1099" s="52"/>
      <c r="Q1099" s="52"/>
      <c r="R1099" s="52"/>
      <c r="S1099" s="52"/>
      <c r="T1099" s="52"/>
      <c r="U1099" s="52"/>
      <c r="V1099" s="52"/>
      <c r="W1099" s="52"/>
      <c r="X1099" s="52"/>
      <c r="Y1099" s="52"/>
    </row>
    <row r="1100" spans="2:25" s="51" customFormat="1">
      <c r="B1100" s="619"/>
      <c r="C1100" s="619"/>
      <c r="D1100" s="619"/>
      <c r="E1100" s="619"/>
      <c r="F1100" s="619"/>
      <c r="G1100" s="619"/>
      <c r="H1100" s="619"/>
      <c r="I1100" s="619"/>
      <c r="J1100" s="619"/>
      <c r="K1100" s="619"/>
      <c r="L1100" s="619"/>
      <c r="M1100" s="619"/>
      <c r="N1100" s="52"/>
      <c r="O1100" s="52"/>
      <c r="P1100" s="52"/>
      <c r="Q1100" s="52"/>
      <c r="R1100" s="52"/>
      <c r="S1100" s="52"/>
      <c r="T1100" s="52"/>
      <c r="U1100" s="52"/>
      <c r="V1100" s="52"/>
      <c r="W1100" s="52"/>
      <c r="X1100" s="52"/>
      <c r="Y1100" s="52"/>
    </row>
    <row r="1101" spans="2:25" s="51" customFormat="1">
      <c r="B1101" s="619"/>
      <c r="C1101" s="619"/>
      <c r="D1101" s="619"/>
      <c r="E1101" s="619"/>
      <c r="F1101" s="619"/>
      <c r="G1101" s="619"/>
      <c r="H1101" s="619"/>
      <c r="I1101" s="619"/>
      <c r="J1101" s="619"/>
      <c r="K1101" s="619"/>
      <c r="L1101" s="619"/>
      <c r="M1101" s="619"/>
      <c r="N1101" s="52"/>
      <c r="O1101" s="52"/>
      <c r="P1101" s="52"/>
      <c r="Q1101" s="52"/>
      <c r="R1101" s="52"/>
      <c r="S1101" s="52"/>
      <c r="T1101" s="52"/>
      <c r="U1101" s="52"/>
      <c r="V1101" s="52"/>
      <c r="W1101" s="52"/>
      <c r="X1101" s="52"/>
      <c r="Y1101" s="52"/>
    </row>
    <row r="1102" spans="2:25" s="51" customFormat="1">
      <c r="B1102" s="619"/>
      <c r="C1102" s="619"/>
      <c r="D1102" s="619"/>
      <c r="E1102" s="619"/>
      <c r="F1102" s="619"/>
      <c r="G1102" s="619"/>
      <c r="H1102" s="619"/>
      <c r="I1102" s="619"/>
      <c r="J1102" s="619"/>
      <c r="K1102" s="619"/>
      <c r="L1102" s="619"/>
      <c r="M1102" s="619"/>
      <c r="N1102" s="52"/>
      <c r="O1102" s="52"/>
      <c r="P1102" s="52"/>
      <c r="Q1102" s="52"/>
      <c r="R1102" s="52"/>
      <c r="S1102" s="52"/>
      <c r="T1102" s="52"/>
      <c r="U1102" s="52"/>
      <c r="V1102" s="52"/>
      <c r="W1102" s="52"/>
      <c r="X1102" s="52"/>
      <c r="Y1102" s="52"/>
    </row>
    <row r="1103" spans="2:25" s="51" customFormat="1">
      <c r="B1103" s="619"/>
      <c r="C1103" s="619"/>
      <c r="D1103" s="619"/>
      <c r="E1103" s="619"/>
      <c r="F1103" s="619"/>
      <c r="G1103" s="619"/>
      <c r="H1103" s="619"/>
      <c r="I1103" s="619"/>
      <c r="J1103" s="619"/>
      <c r="K1103" s="619"/>
      <c r="L1103" s="619"/>
      <c r="M1103" s="619"/>
      <c r="N1103" s="52"/>
      <c r="O1103" s="52"/>
      <c r="P1103" s="52"/>
      <c r="Q1103" s="52"/>
      <c r="R1103" s="52"/>
      <c r="S1103" s="52"/>
      <c r="T1103" s="52"/>
      <c r="U1103" s="52"/>
      <c r="V1103" s="52"/>
      <c r="W1103" s="52"/>
      <c r="X1103" s="52"/>
      <c r="Y1103" s="52"/>
    </row>
    <row r="1104" spans="2:25" s="51" customFormat="1">
      <c r="B1104" s="619"/>
      <c r="C1104" s="619"/>
      <c r="D1104" s="619"/>
      <c r="E1104" s="619"/>
      <c r="F1104" s="619"/>
      <c r="G1104" s="619"/>
      <c r="H1104" s="619"/>
      <c r="I1104" s="619"/>
      <c r="J1104" s="619"/>
      <c r="K1104" s="619"/>
      <c r="L1104" s="619"/>
      <c r="M1104" s="619"/>
      <c r="N1104" s="52"/>
      <c r="O1104" s="52"/>
      <c r="P1104" s="52"/>
      <c r="Q1104" s="52"/>
      <c r="R1104" s="52"/>
      <c r="S1104" s="52"/>
      <c r="T1104" s="52"/>
      <c r="U1104" s="52"/>
      <c r="V1104" s="52"/>
      <c r="W1104" s="52"/>
      <c r="X1104" s="52"/>
      <c r="Y1104" s="52"/>
    </row>
    <row r="1105" spans="2:25" s="51" customFormat="1">
      <c r="B1105" s="619"/>
      <c r="C1105" s="619"/>
      <c r="D1105" s="619"/>
      <c r="E1105" s="619"/>
      <c r="F1105" s="619"/>
      <c r="G1105" s="619"/>
      <c r="H1105" s="619"/>
      <c r="I1105" s="619"/>
      <c r="J1105" s="619"/>
      <c r="K1105" s="619"/>
      <c r="L1105" s="619"/>
      <c r="M1105" s="619"/>
      <c r="N1105" s="52"/>
      <c r="O1105" s="52"/>
      <c r="P1105" s="52"/>
      <c r="Q1105" s="52"/>
      <c r="R1105" s="52"/>
      <c r="S1105" s="52"/>
      <c r="T1105" s="52"/>
      <c r="U1105" s="52"/>
      <c r="V1105" s="52"/>
      <c r="W1105" s="52"/>
      <c r="X1105" s="52"/>
      <c r="Y1105" s="52"/>
    </row>
    <row r="1106" spans="2:25" s="51" customFormat="1">
      <c r="B1106" s="619"/>
      <c r="C1106" s="619"/>
      <c r="D1106" s="619"/>
      <c r="E1106" s="619"/>
      <c r="F1106" s="619"/>
      <c r="G1106" s="619"/>
      <c r="H1106" s="619"/>
      <c r="I1106" s="619"/>
      <c r="J1106" s="619"/>
      <c r="K1106" s="619"/>
      <c r="L1106" s="619"/>
      <c r="M1106" s="619"/>
      <c r="N1106" s="52"/>
      <c r="O1106" s="52"/>
      <c r="P1106" s="52"/>
      <c r="Q1106" s="52"/>
      <c r="R1106" s="52"/>
      <c r="S1106" s="52"/>
      <c r="T1106" s="52"/>
      <c r="U1106" s="52"/>
      <c r="V1106" s="52"/>
      <c r="W1106" s="52"/>
      <c r="X1106" s="52"/>
      <c r="Y1106" s="52"/>
    </row>
    <row r="1107" spans="2:25" s="51" customFormat="1">
      <c r="B1107" s="619"/>
      <c r="C1107" s="619"/>
      <c r="D1107" s="619"/>
      <c r="E1107" s="619"/>
      <c r="F1107" s="619"/>
      <c r="G1107" s="619"/>
      <c r="H1107" s="619"/>
      <c r="I1107" s="619"/>
      <c r="J1107" s="619"/>
      <c r="K1107" s="619"/>
      <c r="L1107" s="619"/>
      <c r="M1107" s="619"/>
      <c r="N1107" s="52"/>
      <c r="O1107" s="52"/>
      <c r="P1107" s="52"/>
      <c r="Q1107" s="52"/>
      <c r="R1107" s="52"/>
      <c r="S1107" s="52"/>
      <c r="T1107" s="52"/>
      <c r="U1107" s="52"/>
      <c r="V1107" s="52"/>
      <c r="W1107" s="52"/>
      <c r="X1107" s="52"/>
      <c r="Y1107" s="52"/>
    </row>
    <row r="1108" spans="2:25" s="51" customFormat="1">
      <c r="B1108" s="619"/>
      <c r="C1108" s="619"/>
      <c r="D1108" s="619"/>
      <c r="E1108" s="619"/>
      <c r="F1108" s="619"/>
      <c r="G1108" s="619"/>
      <c r="H1108" s="619"/>
      <c r="I1108" s="619"/>
      <c r="J1108" s="619"/>
      <c r="K1108" s="619"/>
      <c r="L1108" s="619"/>
      <c r="M1108" s="619"/>
      <c r="N1108" s="52"/>
      <c r="O1108" s="52"/>
      <c r="P1108" s="52"/>
      <c r="Q1108" s="52"/>
      <c r="R1108" s="52"/>
      <c r="S1108" s="52"/>
      <c r="T1108" s="52"/>
      <c r="U1108" s="52"/>
      <c r="V1108" s="52"/>
      <c r="W1108" s="52"/>
      <c r="X1108" s="52"/>
      <c r="Y1108" s="52"/>
    </row>
    <row r="1109" spans="2:25" s="51" customFormat="1">
      <c r="B1109" s="619"/>
      <c r="C1109" s="619"/>
      <c r="D1109" s="619"/>
      <c r="E1109" s="619"/>
      <c r="F1109" s="619"/>
      <c r="G1109" s="619"/>
      <c r="H1109" s="619"/>
      <c r="I1109" s="619"/>
      <c r="J1109" s="619"/>
      <c r="K1109" s="619"/>
      <c r="L1109" s="619"/>
      <c r="M1109" s="619"/>
      <c r="N1109" s="52"/>
      <c r="O1109" s="52"/>
      <c r="P1109" s="52"/>
      <c r="Q1109" s="52"/>
      <c r="R1109" s="52"/>
      <c r="S1109" s="52"/>
      <c r="T1109" s="52"/>
      <c r="U1109" s="52"/>
      <c r="V1109" s="52"/>
      <c r="W1109" s="52"/>
      <c r="X1109" s="52"/>
      <c r="Y1109" s="52"/>
    </row>
    <row r="1110" spans="2:25" s="51" customFormat="1">
      <c r="B1110" s="619"/>
      <c r="C1110" s="619"/>
      <c r="D1110" s="619"/>
      <c r="E1110" s="619"/>
      <c r="F1110" s="619"/>
      <c r="G1110" s="619"/>
      <c r="H1110" s="619"/>
      <c r="I1110" s="619"/>
      <c r="J1110" s="619"/>
      <c r="K1110" s="619"/>
      <c r="L1110" s="619"/>
      <c r="M1110" s="619"/>
      <c r="N1110" s="52"/>
      <c r="O1110" s="52"/>
      <c r="P1110" s="52"/>
      <c r="Q1110" s="52"/>
      <c r="R1110" s="52"/>
      <c r="S1110" s="52"/>
      <c r="T1110" s="52"/>
      <c r="U1110" s="52"/>
      <c r="V1110" s="52"/>
      <c r="W1110" s="52"/>
      <c r="X1110" s="52"/>
      <c r="Y1110" s="52"/>
    </row>
    <row r="1111" spans="2:25" s="51" customFormat="1">
      <c r="B1111" s="619"/>
      <c r="C1111" s="619"/>
      <c r="D1111" s="619"/>
      <c r="E1111" s="619"/>
      <c r="F1111" s="619"/>
      <c r="G1111" s="619"/>
      <c r="H1111" s="619"/>
      <c r="I1111" s="619"/>
      <c r="J1111" s="619"/>
      <c r="K1111" s="619"/>
      <c r="L1111" s="619"/>
      <c r="M1111" s="619"/>
      <c r="N1111" s="52"/>
      <c r="O1111" s="52"/>
      <c r="P1111" s="52"/>
      <c r="Q1111" s="52"/>
      <c r="R1111" s="52"/>
      <c r="S1111" s="52"/>
      <c r="T1111" s="52"/>
      <c r="U1111" s="52"/>
      <c r="V1111" s="52"/>
      <c r="W1111" s="52"/>
      <c r="X1111" s="52"/>
      <c r="Y1111" s="52"/>
    </row>
    <row r="1112" spans="2:25" s="51" customFormat="1">
      <c r="B1112" s="619"/>
      <c r="C1112" s="619"/>
      <c r="D1112" s="619"/>
      <c r="E1112" s="619"/>
      <c r="F1112" s="619"/>
      <c r="G1112" s="619"/>
      <c r="H1112" s="619"/>
      <c r="I1112" s="619"/>
      <c r="J1112" s="619"/>
      <c r="K1112" s="619"/>
      <c r="L1112" s="619"/>
      <c r="M1112" s="619"/>
      <c r="N1112" s="52"/>
      <c r="O1112" s="52"/>
      <c r="P1112" s="52"/>
      <c r="Q1112" s="52"/>
      <c r="R1112" s="52"/>
      <c r="S1112" s="52"/>
      <c r="T1112" s="52"/>
      <c r="U1112" s="52"/>
      <c r="V1112" s="52"/>
      <c r="W1112" s="52"/>
      <c r="X1112" s="52"/>
      <c r="Y1112" s="52"/>
    </row>
    <row r="1113" spans="2:25" s="51" customFormat="1">
      <c r="B1113" s="619"/>
      <c r="C1113" s="619"/>
      <c r="D1113" s="619"/>
      <c r="E1113" s="619"/>
      <c r="F1113" s="619"/>
      <c r="G1113" s="619"/>
      <c r="H1113" s="619"/>
      <c r="I1113" s="619"/>
      <c r="J1113" s="619"/>
      <c r="K1113" s="619"/>
      <c r="L1113" s="619"/>
      <c r="M1113" s="619"/>
      <c r="N1113" s="52"/>
      <c r="O1113" s="52"/>
      <c r="P1113" s="52"/>
      <c r="Q1113" s="52"/>
      <c r="R1113" s="52"/>
      <c r="S1113" s="52"/>
      <c r="T1113" s="52"/>
      <c r="U1113" s="52"/>
      <c r="V1113" s="52"/>
      <c r="W1113" s="52"/>
      <c r="X1113" s="52"/>
      <c r="Y1113" s="52"/>
    </row>
    <row r="1114" spans="2:25" s="51" customFormat="1">
      <c r="B1114" s="619"/>
      <c r="C1114" s="619"/>
      <c r="D1114" s="619"/>
      <c r="E1114" s="619"/>
      <c r="F1114" s="619"/>
      <c r="G1114" s="619"/>
      <c r="H1114" s="619"/>
      <c r="I1114" s="619"/>
      <c r="J1114" s="619"/>
      <c r="K1114" s="619"/>
      <c r="L1114" s="619"/>
      <c r="M1114" s="619"/>
      <c r="N1114" s="52"/>
      <c r="O1114" s="52"/>
      <c r="P1114" s="52"/>
      <c r="Q1114" s="52"/>
      <c r="R1114" s="52"/>
      <c r="S1114" s="52"/>
      <c r="T1114" s="52"/>
      <c r="U1114" s="52"/>
      <c r="V1114" s="52"/>
      <c r="W1114" s="52"/>
      <c r="X1114" s="52"/>
      <c r="Y1114" s="52"/>
    </row>
    <row r="1115" spans="2:25" s="51" customFormat="1">
      <c r="B1115" s="619"/>
      <c r="C1115" s="619"/>
      <c r="D1115" s="619"/>
      <c r="E1115" s="619"/>
      <c r="F1115" s="619"/>
      <c r="G1115" s="619"/>
      <c r="H1115" s="619"/>
      <c r="I1115" s="619"/>
      <c r="J1115" s="619"/>
      <c r="K1115" s="619"/>
      <c r="L1115" s="619"/>
      <c r="M1115" s="619"/>
      <c r="N1115" s="52"/>
      <c r="O1115" s="52"/>
      <c r="P1115" s="52"/>
      <c r="Q1115" s="52"/>
      <c r="R1115" s="52"/>
      <c r="S1115" s="52"/>
      <c r="T1115" s="52"/>
      <c r="U1115" s="52"/>
      <c r="V1115" s="52"/>
      <c r="W1115" s="52"/>
      <c r="X1115" s="52"/>
      <c r="Y1115" s="52"/>
    </row>
    <row r="1116" spans="2:25" s="51" customFormat="1">
      <c r="B1116" s="619"/>
      <c r="C1116" s="619"/>
      <c r="D1116" s="619"/>
      <c r="E1116" s="619"/>
      <c r="F1116" s="619"/>
      <c r="G1116" s="619"/>
      <c r="H1116" s="619"/>
      <c r="I1116" s="619"/>
      <c r="J1116" s="619"/>
      <c r="K1116" s="619"/>
      <c r="L1116" s="619"/>
      <c r="M1116" s="619"/>
      <c r="N1116" s="52"/>
      <c r="O1116" s="52"/>
      <c r="P1116" s="52"/>
      <c r="Q1116" s="52"/>
      <c r="R1116" s="52"/>
      <c r="S1116" s="52"/>
      <c r="T1116" s="52"/>
      <c r="U1116" s="52"/>
      <c r="V1116" s="52"/>
      <c r="W1116" s="52"/>
      <c r="X1116" s="52"/>
      <c r="Y1116" s="52"/>
    </row>
    <row r="1117" spans="2:25" s="51" customFormat="1">
      <c r="B1117" s="619"/>
      <c r="C1117" s="619"/>
      <c r="D1117" s="619"/>
      <c r="E1117" s="619"/>
      <c r="F1117" s="619"/>
      <c r="G1117" s="619"/>
      <c r="H1117" s="619"/>
      <c r="I1117" s="619"/>
      <c r="J1117" s="619"/>
      <c r="K1117" s="619"/>
      <c r="L1117" s="619"/>
      <c r="M1117" s="619"/>
      <c r="N1117" s="52"/>
      <c r="O1117" s="52"/>
      <c r="P1117" s="52"/>
      <c r="Q1117" s="52"/>
      <c r="R1117" s="52"/>
      <c r="S1117" s="52"/>
      <c r="T1117" s="52"/>
      <c r="U1117" s="52"/>
      <c r="V1117" s="52"/>
      <c r="W1117" s="52"/>
      <c r="X1117" s="52"/>
      <c r="Y1117" s="52"/>
    </row>
    <row r="1118" spans="2:25" s="51" customFormat="1">
      <c r="B1118" s="619"/>
      <c r="C1118" s="619"/>
      <c r="D1118" s="619"/>
      <c r="E1118" s="619"/>
      <c r="F1118" s="619"/>
      <c r="G1118" s="619"/>
      <c r="H1118" s="619"/>
      <c r="I1118" s="619"/>
      <c r="J1118" s="619"/>
      <c r="K1118" s="619"/>
      <c r="L1118" s="619"/>
      <c r="M1118" s="619"/>
      <c r="N1118" s="52"/>
      <c r="O1118" s="52"/>
      <c r="P1118" s="52"/>
      <c r="Q1118" s="52"/>
      <c r="R1118" s="52"/>
      <c r="S1118" s="52"/>
      <c r="T1118" s="52"/>
      <c r="U1118" s="52"/>
      <c r="V1118" s="52"/>
      <c r="W1118" s="52"/>
      <c r="X1118" s="52"/>
      <c r="Y1118" s="52"/>
    </row>
    <row r="1119" spans="2:25" s="51" customFormat="1">
      <c r="B1119" s="619"/>
      <c r="C1119" s="619"/>
      <c r="D1119" s="619"/>
      <c r="E1119" s="619"/>
      <c r="F1119" s="619"/>
      <c r="G1119" s="619"/>
      <c r="H1119" s="619"/>
      <c r="I1119" s="619"/>
      <c r="J1119" s="619"/>
      <c r="K1119" s="619"/>
      <c r="L1119" s="619"/>
      <c r="M1119" s="619"/>
      <c r="N1119" s="52"/>
      <c r="O1119" s="52"/>
      <c r="P1119" s="52"/>
      <c r="Q1119" s="52"/>
      <c r="R1119" s="52"/>
      <c r="S1119" s="52"/>
      <c r="T1119" s="52"/>
      <c r="U1119" s="52"/>
      <c r="V1119" s="52"/>
      <c r="W1119" s="52"/>
      <c r="X1119" s="52"/>
      <c r="Y1119" s="52"/>
    </row>
    <row r="1120" spans="2:25" s="51" customFormat="1">
      <c r="B1120" s="619"/>
      <c r="C1120" s="619"/>
      <c r="D1120" s="619"/>
      <c r="E1120" s="619"/>
      <c r="F1120" s="619"/>
      <c r="G1120" s="619"/>
      <c r="H1120" s="619"/>
      <c r="I1120" s="619"/>
      <c r="J1120" s="619"/>
      <c r="K1120" s="619"/>
      <c r="L1120" s="619"/>
      <c r="M1120" s="619"/>
      <c r="N1120" s="52"/>
      <c r="O1120" s="52"/>
      <c r="P1120" s="52"/>
      <c r="Q1120" s="52"/>
      <c r="R1120" s="52"/>
      <c r="S1120" s="52"/>
      <c r="T1120" s="52"/>
      <c r="U1120" s="52"/>
      <c r="V1120" s="52"/>
      <c r="W1120" s="52"/>
      <c r="X1120" s="52"/>
      <c r="Y1120" s="52"/>
    </row>
    <row r="1121" spans="2:25" s="51" customFormat="1">
      <c r="B1121" s="619"/>
      <c r="C1121" s="619"/>
      <c r="D1121" s="619"/>
      <c r="E1121" s="619"/>
      <c r="F1121" s="619"/>
      <c r="G1121" s="619"/>
      <c r="H1121" s="619"/>
      <c r="I1121" s="619"/>
      <c r="J1121" s="619"/>
      <c r="K1121" s="619"/>
      <c r="L1121" s="619"/>
      <c r="M1121" s="619"/>
      <c r="N1121" s="52"/>
      <c r="O1121" s="52"/>
      <c r="P1121" s="52"/>
      <c r="Q1121" s="52"/>
      <c r="R1121" s="52"/>
      <c r="S1121" s="52"/>
      <c r="T1121" s="52"/>
      <c r="U1121" s="52"/>
      <c r="V1121" s="52"/>
      <c r="W1121" s="52"/>
      <c r="X1121" s="52"/>
      <c r="Y1121" s="52"/>
    </row>
    <row r="1122" spans="2:25" s="51" customFormat="1">
      <c r="B1122" s="619"/>
      <c r="C1122" s="619"/>
      <c r="D1122" s="619"/>
      <c r="E1122" s="619"/>
      <c r="F1122" s="619"/>
      <c r="G1122" s="619"/>
      <c r="H1122" s="619"/>
      <c r="I1122" s="619"/>
      <c r="J1122" s="619"/>
      <c r="K1122" s="619"/>
      <c r="L1122" s="619"/>
      <c r="M1122" s="619"/>
      <c r="N1122" s="52"/>
      <c r="O1122" s="52"/>
      <c r="P1122" s="52"/>
      <c r="Q1122" s="52"/>
      <c r="R1122" s="52"/>
      <c r="S1122" s="52"/>
      <c r="T1122" s="52"/>
      <c r="U1122" s="52"/>
      <c r="V1122" s="52"/>
      <c r="W1122" s="52"/>
      <c r="X1122" s="52"/>
      <c r="Y1122" s="52"/>
    </row>
    <row r="1123" spans="2:25" s="51" customFormat="1">
      <c r="B1123" s="619"/>
      <c r="C1123" s="619"/>
      <c r="D1123" s="619"/>
      <c r="E1123" s="619"/>
      <c r="F1123" s="619"/>
      <c r="G1123" s="619"/>
      <c r="H1123" s="619"/>
      <c r="I1123" s="619"/>
      <c r="J1123" s="619"/>
      <c r="K1123" s="619"/>
      <c r="L1123" s="619"/>
      <c r="M1123" s="619"/>
      <c r="N1123" s="52"/>
      <c r="O1123" s="52"/>
      <c r="P1123" s="52"/>
      <c r="Q1123" s="52"/>
      <c r="R1123" s="52"/>
      <c r="S1123" s="52"/>
      <c r="T1123" s="52"/>
      <c r="U1123" s="52"/>
      <c r="V1123" s="52"/>
      <c r="W1123" s="52"/>
      <c r="X1123" s="52"/>
      <c r="Y1123" s="52"/>
    </row>
    <row r="1124" spans="2:25" s="51" customFormat="1">
      <c r="B1124" s="619"/>
      <c r="C1124" s="619"/>
      <c r="D1124" s="619"/>
      <c r="E1124" s="619"/>
      <c r="F1124" s="619"/>
      <c r="G1124" s="619"/>
      <c r="H1124" s="619"/>
      <c r="I1124" s="619"/>
      <c r="J1124" s="619"/>
      <c r="K1124" s="619"/>
      <c r="L1124" s="619"/>
      <c r="M1124" s="619"/>
      <c r="N1124" s="52"/>
      <c r="O1124" s="52"/>
      <c r="P1124" s="52"/>
      <c r="Q1124" s="52"/>
      <c r="R1124" s="52"/>
      <c r="S1124" s="52"/>
      <c r="T1124" s="52"/>
      <c r="U1124" s="52"/>
      <c r="V1124" s="52"/>
      <c r="W1124" s="52"/>
      <c r="X1124" s="52"/>
      <c r="Y1124" s="52"/>
    </row>
    <row r="1125" spans="2:25" s="51" customFormat="1">
      <c r="B1125" s="619"/>
      <c r="C1125" s="619"/>
      <c r="D1125" s="619"/>
      <c r="E1125" s="619"/>
      <c r="F1125" s="619"/>
      <c r="G1125" s="619"/>
      <c r="H1125" s="619"/>
      <c r="I1125" s="619"/>
      <c r="J1125" s="619"/>
      <c r="K1125" s="619"/>
      <c r="L1125" s="619"/>
      <c r="M1125" s="619"/>
      <c r="N1125" s="52"/>
      <c r="O1125" s="52"/>
      <c r="P1125" s="52"/>
      <c r="Q1125" s="52"/>
      <c r="R1125" s="52"/>
      <c r="S1125" s="52"/>
      <c r="T1125" s="52"/>
      <c r="U1125" s="52"/>
      <c r="V1125" s="52"/>
      <c r="W1125" s="52"/>
      <c r="X1125" s="52"/>
      <c r="Y1125" s="52"/>
    </row>
    <row r="1126" spans="2:25" s="51" customFormat="1">
      <c r="B1126" s="619"/>
      <c r="C1126" s="619"/>
      <c r="D1126" s="619"/>
      <c r="E1126" s="619"/>
      <c r="F1126" s="619"/>
      <c r="G1126" s="619"/>
      <c r="H1126" s="619"/>
      <c r="I1126" s="619"/>
      <c r="J1126" s="619"/>
      <c r="K1126" s="619"/>
      <c r="L1126" s="619"/>
      <c r="M1126" s="619"/>
      <c r="N1126" s="52"/>
      <c r="O1126" s="52"/>
      <c r="P1126" s="52"/>
      <c r="Q1126" s="52"/>
      <c r="R1126" s="52"/>
      <c r="S1126" s="52"/>
      <c r="T1126" s="52"/>
      <c r="U1126" s="52"/>
      <c r="V1126" s="52"/>
      <c r="W1126" s="52"/>
      <c r="X1126" s="52"/>
      <c r="Y1126" s="52"/>
    </row>
    <row r="1127" spans="2:25" s="51" customFormat="1">
      <c r="B1127" s="619"/>
      <c r="C1127" s="619"/>
      <c r="D1127" s="619"/>
      <c r="E1127" s="619"/>
      <c r="F1127" s="619"/>
      <c r="G1127" s="619"/>
      <c r="H1127" s="619"/>
      <c r="I1127" s="619"/>
      <c r="J1127" s="619"/>
      <c r="K1127" s="619"/>
      <c r="L1127" s="619"/>
      <c r="M1127" s="619"/>
      <c r="N1127" s="52"/>
      <c r="O1127" s="52"/>
      <c r="P1127" s="52"/>
      <c r="Q1127" s="52"/>
      <c r="R1127" s="52"/>
      <c r="S1127" s="52"/>
      <c r="T1127" s="52"/>
      <c r="U1127" s="52"/>
      <c r="V1127" s="52"/>
      <c r="W1127" s="52"/>
      <c r="X1127" s="52"/>
      <c r="Y1127" s="52"/>
    </row>
    <row r="1128" spans="2:25" s="51" customFormat="1">
      <c r="B1128" s="619"/>
      <c r="C1128" s="619"/>
      <c r="D1128" s="619"/>
      <c r="E1128" s="619"/>
      <c r="F1128" s="619"/>
      <c r="G1128" s="619"/>
      <c r="H1128" s="619"/>
      <c r="I1128" s="619"/>
      <c r="J1128" s="619"/>
      <c r="K1128" s="619"/>
      <c r="L1128" s="619"/>
      <c r="M1128" s="619"/>
      <c r="N1128" s="52"/>
      <c r="O1128" s="52"/>
      <c r="P1128" s="52"/>
      <c r="Q1128" s="52"/>
      <c r="R1128" s="52"/>
      <c r="S1128" s="52"/>
      <c r="T1128" s="52"/>
      <c r="U1128" s="52"/>
      <c r="V1128" s="52"/>
      <c r="W1128" s="52"/>
      <c r="X1128" s="52"/>
      <c r="Y1128" s="52"/>
    </row>
    <row r="1129" spans="2:25" s="51" customFormat="1">
      <c r="B1129" s="619"/>
      <c r="C1129" s="619"/>
      <c r="D1129" s="619"/>
      <c r="E1129" s="619"/>
      <c r="F1129" s="619"/>
      <c r="G1129" s="619"/>
      <c r="H1129" s="619"/>
      <c r="I1129" s="619"/>
      <c r="J1129" s="619"/>
      <c r="K1129" s="619"/>
      <c r="L1129" s="619"/>
      <c r="M1129" s="619"/>
      <c r="N1129" s="52"/>
      <c r="O1129" s="52"/>
      <c r="P1129" s="52"/>
      <c r="Q1129" s="52"/>
      <c r="R1129" s="52"/>
      <c r="S1129" s="52"/>
      <c r="T1129" s="52"/>
      <c r="U1129" s="52"/>
      <c r="V1129" s="52"/>
      <c r="W1129" s="52"/>
      <c r="X1129" s="52"/>
      <c r="Y1129" s="52"/>
    </row>
    <row r="1130" spans="2:25" s="51" customFormat="1">
      <c r="B1130" s="619"/>
      <c r="C1130" s="619"/>
      <c r="D1130" s="619"/>
      <c r="E1130" s="619"/>
      <c r="F1130" s="619"/>
      <c r="G1130" s="619"/>
      <c r="H1130" s="619"/>
      <c r="I1130" s="619"/>
      <c r="J1130" s="619"/>
      <c r="K1130" s="619"/>
      <c r="L1130" s="619"/>
      <c r="M1130" s="619"/>
      <c r="N1130" s="52"/>
      <c r="O1130" s="52"/>
      <c r="P1130" s="52"/>
      <c r="Q1130" s="52"/>
      <c r="R1130" s="52"/>
      <c r="S1130" s="52"/>
      <c r="T1130" s="52"/>
      <c r="U1130" s="52"/>
      <c r="V1130" s="52"/>
      <c r="W1130" s="52"/>
      <c r="X1130" s="52"/>
      <c r="Y1130" s="52"/>
    </row>
    <row r="1131" spans="2:25" s="51" customFormat="1">
      <c r="B1131" s="619"/>
      <c r="C1131" s="619"/>
      <c r="D1131" s="619"/>
      <c r="E1131" s="619"/>
      <c r="F1131" s="619"/>
      <c r="G1131" s="619"/>
      <c r="H1131" s="619"/>
      <c r="I1131" s="619"/>
      <c r="J1131" s="619"/>
      <c r="K1131" s="619"/>
      <c r="L1131" s="619"/>
      <c r="M1131" s="619"/>
      <c r="N1131" s="52"/>
      <c r="O1131" s="52"/>
      <c r="P1131" s="52"/>
      <c r="Q1131" s="52"/>
      <c r="R1131" s="52"/>
      <c r="S1131" s="52"/>
      <c r="T1131" s="52"/>
      <c r="U1131" s="52"/>
      <c r="V1131" s="52"/>
      <c r="W1131" s="52"/>
      <c r="X1131" s="52"/>
      <c r="Y1131" s="52"/>
    </row>
    <row r="1132" spans="2:25" s="51" customFormat="1">
      <c r="B1132" s="619"/>
      <c r="C1132" s="619"/>
      <c r="D1132" s="619"/>
      <c r="E1132" s="619"/>
      <c r="F1132" s="619"/>
      <c r="G1132" s="619"/>
      <c r="H1132" s="619"/>
      <c r="I1132" s="619"/>
      <c r="J1132" s="619"/>
      <c r="K1132" s="619"/>
      <c r="L1132" s="619"/>
      <c r="M1132" s="619"/>
      <c r="N1132" s="52"/>
      <c r="O1132" s="52"/>
      <c r="P1132" s="52"/>
      <c r="Q1132" s="52"/>
      <c r="R1132" s="52"/>
      <c r="S1132" s="52"/>
      <c r="T1132" s="52"/>
      <c r="U1132" s="52"/>
      <c r="V1132" s="52"/>
      <c r="W1132" s="52"/>
      <c r="X1132" s="52"/>
      <c r="Y1132" s="52"/>
    </row>
    <row r="1133" spans="2:25" s="51" customFormat="1">
      <c r="B1133" s="619"/>
      <c r="C1133" s="619"/>
      <c r="D1133" s="619"/>
      <c r="E1133" s="619"/>
      <c r="F1133" s="619"/>
      <c r="G1133" s="619"/>
      <c r="H1133" s="619"/>
      <c r="I1133" s="619"/>
      <c r="J1133" s="619"/>
      <c r="K1133" s="619"/>
      <c r="L1133" s="619"/>
      <c r="M1133" s="619"/>
      <c r="N1133" s="52"/>
      <c r="O1133" s="52"/>
      <c r="P1133" s="52"/>
      <c r="Q1133" s="52"/>
      <c r="R1133" s="52"/>
      <c r="S1133" s="52"/>
      <c r="T1133" s="52"/>
      <c r="U1133" s="52"/>
      <c r="V1133" s="52"/>
      <c r="W1133" s="52"/>
      <c r="X1133" s="52"/>
      <c r="Y1133" s="52"/>
    </row>
    <row r="1134" spans="2:25" s="51" customFormat="1">
      <c r="B1134" s="619"/>
      <c r="C1134" s="619"/>
      <c r="D1134" s="619"/>
      <c r="E1134" s="619"/>
      <c r="F1134" s="619"/>
      <c r="G1134" s="619"/>
      <c r="H1134" s="619"/>
      <c r="I1134" s="619"/>
      <c r="J1134" s="619"/>
      <c r="K1134" s="619"/>
      <c r="L1134" s="619"/>
      <c r="M1134" s="619"/>
      <c r="N1134" s="52"/>
      <c r="O1134" s="52"/>
      <c r="P1134" s="52"/>
      <c r="Q1134" s="52"/>
      <c r="R1134" s="52"/>
      <c r="S1134" s="52"/>
      <c r="T1134" s="52"/>
      <c r="U1134" s="52"/>
      <c r="V1134" s="52"/>
      <c r="W1134" s="52"/>
      <c r="X1134" s="52"/>
      <c r="Y1134" s="52"/>
    </row>
    <row r="1135" spans="2:25" s="51" customFormat="1">
      <c r="B1135" s="619"/>
      <c r="C1135" s="619"/>
      <c r="D1135" s="619"/>
      <c r="E1135" s="619"/>
      <c r="F1135" s="619"/>
      <c r="G1135" s="619"/>
      <c r="H1135" s="619"/>
      <c r="I1135" s="619"/>
      <c r="J1135" s="619"/>
      <c r="K1135" s="619"/>
      <c r="L1135" s="619"/>
      <c r="M1135" s="619"/>
      <c r="N1135" s="52"/>
      <c r="O1135" s="52"/>
      <c r="P1135" s="52"/>
      <c r="Q1135" s="52"/>
      <c r="R1135" s="52"/>
      <c r="S1135" s="52"/>
      <c r="T1135" s="52"/>
      <c r="U1135" s="52"/>
      <c r="V1135" s="52"/>
      <c r="W1135" s="52"/>
      <c r="X1135" s="52"/>
      <c r="Y1135" s="52"/>
    </row>
    <row r="1136" spans="2:25" s="51" customFormat="1">
      <c r="B1136" s="619"/>
      <c r="C1136" s="619"/>
      <c r="D1136" s="619"/>
      <c r="E1136" s="619"/>
      <c r="F1136" s="619"/>
      <c r="G1136" s="619"/>
      <c r="H1136" s="619"/>
      <c r="I1136" s="619"/>
      <c r="J1136" s="619"/>
      <c r="K1136" s="619"/>
      <c r="L1136" s="619"/>
      <c r="M1136" s="619"/>
      <c r="N1136" s="52"/>
      <c r="O1136" s="52"/>
      <c r="P1136" s="52"/>
      <c r="Q1136" s="52"/>
      <c r="R1136" s="52"/>
      <c r="S1136" s="52"/>
      <c r="T1136" s="52"/>
      <c r="U1136" s="52"/>
      <c r="V1136" s="52"/>
      <c r="W1136" s="52"/>
      <c r="X1136" s="52"/>
      <c r="Y1136" s="52"/>
    </row>
    <row r="1137" spans="2:25" s="51" customFormat="1">
      <c r="B1137" s="619"/>
      <c r="C1137" s="619"/>
      <c r="D1137" s="619"/>
      <c r="E1137" s="619"/>
      <c r="F1137" s="619"/>
      <c r="G1137" s="619"/>
      <c r="H1137" s="619"/>
      <c r="I1137" s="619"/>
      <c r="J1137" s="619"/>
      <c r="K1137" s="619"/>
      <c r="L1137" s="619"/>
      <c r="M1137" s="619"/>
      <c r="N1137" s="52"/>
      <c r="O1137" s="52"/>
      <c r="P1137" s="52"/>
      <c r="Q1137" s="52"/>
      <c r="R1137" s="52"/>
      <c r="S1137" s="52"/>
      <c r="T1137" s="52"/>
      <c r="U1137" s="52"/>
      <c r="V1137" s="52"/>
      <c r="W1137" s="52"/>
      <c r="X1137" s="52"/>
      <c r="Y1137" s="52"/>
    </row>
    <row r="1138" spans="2:25" s="51" customFormat="1">
      <c r="B1138" s="619"/>
      <c r="C1138" s="619"/>
      <c r="D1138" s="619"/>
      <c r="E1138" s="619"/>
      <c r="F1138" s="619"/>
      <c r="G1138" s="619"/>
      <c r="H1138" s="619"/>
      <c r="I1138" s="619"/>
      <c r="J1138" s="619"/>
      <c r="K1138" s="619"/>
      <c r="L1138" s="619"/>
      <c r="M1138" s="619"/>
      <c r="N1138" s="52"/>
      <c r="O1138" s="52"/>
      <c r="P1138" s="52"/>
      <c r="Q1138" s="52"/>
      <c r="R1138" s="52"/>
      <c r="S1138" s="52"/>
      <c r="T1138" s="52"/>
      <c r="U1138" s="52"/>
      <c r="V1138" s="52"/>
      <c r="W1138" s="52"/>
      <c r="X1138" s="52"/>
      <c r="Y1138" s="52"/>
    </row>
    <row r="1139" spans="2:25" s="51" customFormat="1">
      <c r="B1139" s="619"/>
      <c r="C1139" s="619"/>
      <c r="D1139" s="619"/>
      <c r="E1139" s="619"/>
      <c r="F1139" s="619"/>
      <c r="G1139" s="619"/>
      <c r="H1139" s="619"/>
      <c r="I1139" s="619"/>
      <c r="J1139" s="619"/>
      <c r="K1139" s="619"/>
      <c r="L1139" s="619"/>
      <c r="M1139" s="619"/>
      <c r="N1139" s="52"/>
      <c r="O1139" s="52"/>
      <c r="P1139" s="52"/>
      <c r="Q1139" s="52"/>
      <c r="R1139" s="52"/>
      <c r="S1139" s="52"/>
      <c r="T1139" s="52"/>
      <c r="U1139" s="52"/>
      <c r="V1139" s="52"/>
      <c r="W1139" s="52"/>
      <c r="X1139" s="52"/>
      <c r="Y1139" s="52"/>
    </row>
    <row r="1140" spans="2:25" s="51" customFormat="1">
      <c r="B1140" s="619"/>
      <c r="C1140" s="619"/>
      <c r="D1140" s="619"/>
      <c r="E1140" s="619"/>
      <c r="F1140" s="619"/>
      <c r="G1140" s="619"/>
      <c r="H1140" s="619"/>
      <c r="I1140" s="619"/>
      <c r="J1140" s="619"/>
      <c r="K1140" s="619"/>
      <c r="L1140" s="619"/>
      <c r="M1140" s="619"/>
      <c r="N1140" s="52"/>
      <c r="O1140" s="52"/>
      <c r="P1140" s="52"/>
      <c r="Q1140" s="52"/>
      <c r="R1140" s="52"/>
      <c r="S1140" s="52"/>
      <c r="T1140" s="52"/>
      <c r="U1140" s="52"/>
      <c r="V1140" s="52"/>
      <c r="W1140" s="52"/>
      <c r="X1140" s="52"/>
      <c r="Y1140" s="52"/>
    </row>
    <row r="1141" spans="2:25" s="51" customFormat="1">
      <c r="B1141" s="619"/>
      <c r="C1141" s="619"/>
      <c r="D1141" s="619"/>
      <c r="E1141" s="619"/>
      <c r="F1141" s="619"/>
      <c r="G1141" s="619"/>
      <c r="H1141" s="619"/>
      <c r="I1141" s="619"/>
      <c r="J1141" s="619"/>
      <c r="K1141" s="619"/>
      <c r="L1141" s="619"/>
      <c r="M1141" s="619"/>
      <c r="N1141" s="52"/>
      <c r="O1141" s="52"/>
      <c r="P1141" s="52"/>
      <c r="Q1141" s="52"/>
      <c r="R1141" s="52"/>
      <c r="S1141" s="52"/>
      <c r="T1141" s="52"/>
      <c r="U1141" s="52"/>
      <c r="V1141" s="52"/>
      <c r="W1141" s="52"/>
      <c r="X1141" s="52"/>
      <c r="Y1141" s="52"/>
    </row>
    <row r="1142" spans="2:25" s="51" customFormat="1">
      <c r="B1142" s="619"/>
      <c r="C1142" s="619"/>
      <c r="D1142" s="619"/>
      <c r="E1142" s="619"/>
      <c r="F1142" s="619"/>
      <c r="G1142" s="619"/>
      <c r="H1142" s="619"/>
      <c r="I1142" s="619"/>
      <c r="J1142" s="619"/>
      <c r="K1142" s="619"/>
      <c r="L1142" s="619"/>
      <c r="M1142" s="619"/>
      <c r="N1142" s="52"/>
      <c r="O1142" s="52"/>
      <c r="P1142" s="52"/>
      <c r="Q1142" s="52"/>
      <c r="R1142" s="52"/>
      <c r="S1142" s="52"/>
      <c r="T1142" s="52"/>
      <c r="U1142" s="52"/>
      <c r="V1142" s="52"/>
      <c r="W1142" s="52"/>
      <c r="X1142" s="52"/>
      <c r="Y1142" s="52"/>
    </row>
    <row r="1143" spans="2:25" s="51" customFormat="1">
      <c r="B1143" s="619"/>
      <c r="C1143" s="619"/>
      <c r="D1143" s="619"/>
      <c r="E1143" s="619"/>
      <c r="F1143" s="619"/>
      <c r="G1143" s="619"/>
      <c r="H1143" s="619"/>
      <c r="I1143" s="619"/>
      <c r="J1143" s="619"/>
      <c r="K1143" s="619"/>
      <c r="L1143" s="619"/>
      <c r="M1143" s="619"/>
      <c r="N1143" s="52"/>
      <c r="O1143" s="52"/>
      <c r="P1143" s="52"/>
      <c r="Q1143" s="52"/>
      <c r="R1143" s="52"/>
      <c r="S1143" s="52"/>
      <c r="T1143" s="52"/>
      <c r="U1143" s="52"/>
      <c r="V1143" s="52"/>
      <c r="W1143" s="52"/>
      <c r="X1143" s="52"/>
      <c r="Y1143" s="52"/>
    </row>
    <row r="1144" spans="2:25" s="51" customFormat="1">
      <c r="B1144" s="619"/>
      <c r="C1144" s="619"/>
      <c r="D1144" s="619"/>
      <c r="E1144" s="619"/>
      <c r="F1144" s="619"/>
      <c r="G1144" s="619"/>
      <c r="H1144" s="619"/>
      <c r="I1144" s="619"/>
      <c r="J1144" s="619"/>
      <c r="K1144" s="619"/>
      <c r="L1144" s="619"/>
      <c r="M1144" s="619"/>
      <c r="N1144" s="52"/>
      <c r="O1144" s="52"/>
      <c r="P1144" s="52"/>
      <c r="Q1144" s="52"/>
      <c r="R1144" s="52"/>
      <c r="S1144" s="52"/>
      <c r="T1144" s="52"/>
      <c r="U1144" s="52"/>
      <c r="V1144" s="52"/>
      <c r="W1144" s="52"/>
      <c r="X1144" s="52"/>
      <c r="Y1144" s="52"/>
    </row>
    <row r="1145" spans="2:25" s="51" customFormat="1">
      <c r="B1145" s="619"/>
      <c r="C1145" s="619"/>
      <c r="D1145" s="619"/>
      <c r="E1145" s="619"/>
      <c r="F1145" s="619"/>
      <c r="G1145" s="619"/>
      <c r="H1145" s="619"/>
      <c r="I1145" s="619"/>
      <c r="J1145" s="619"/>
      <c r="K1145" s="619"/>
      <c r="L1145" s="619"/>
      <c r="M1145" s="619"/>
      <c r="N1145" s="52"/>
      <c r="O1145" s="52"/>
      <c r="P1145" s="52"/>
      <c r="Q1145" s="52"/>
      <c r="R1145" s="52"/>
      <c r="S1145" s="52"/>
      <c r="T1145" s="52"/>
      <c r="U1145" s="52"/>
      <c r="V1145" s="52"/>
      <c r="W1145" s="52"/>
      <c r="X1145" s="52"/>
      <c r="Y1145" s="52"/>
    </row>
    <row r="1146" spans="2:25" s="51" customFormat="1">
      <c r="B1146" s="619"/>
      <c r="C1146" s="619"/>
      <c r="D1146" s="619"/>
      <c r="E1146" s="619"/>
      <c r="F1146" s="619"/>
      <c r="G1146" s="619"/>
      <c r="H1146" s="619"/>
      <c r="I1146" s="619"/>
      <c r="J1146" s="619"/>
      <c r="K1146" s="619"/>
      <c r="L1146" s="619"/>
      <c r="M1146" s="619"/>
      <c r="N1146" s="52"/>
      <c r="O1146" s="52"/>
      <c r="P1146" s="52"/>
      <c r="Q1146" s="52"/>
      <c r="R1146" s="52"/>
      <c r="S1146" s="52"/>
      <c r="T1146" s="52"/>
      <c r="U1146" s="52"/>
      <c r="V1146" s="52"/>
      <c r="W1146" s="52"/>
      <c r="X1146" s="52"/>
      <c r="Y1146" s="52"/>
    </row>
    <row r="1147" spans="2:25" s="51" customFormat="1">
      <c r="B1147" s="619"/>
      <c r="C1147" s="619"/>
      <c r="D1147" s="619"/>
      <c r="E1147" s="619"/>
      <c r="F1147" s="619"/>
      <c r="G1147" s="619"/>
      <c r="H1147" s="619"/>
      <c r="I1147" s="619"/>
      <c r="J1147" s="619"/>
      <c r="K1147" s="619"/>
      <c r="L1147" s="619"/>
      <c r="M1147" s="619"/>
      <c r="N1147" s="52"/>
      <c r="O1147" s="52"/>
      <c r="P1147" s="52"/>
      <c r="Q1147" s="52"/>
      <c r="R1147" s="52"/>
      <c r="S1147" s="52"/>
      <c r="T1147" s="52"/>
      <c r="U1147" s="52"/>
      <c r="V1147" s="52"/>
      <c r="W1147" s="52"/>
      <c r="X1147" s="52"/>
      <c r="Y1147" s="52"/>
    </row>
    <row r="1148" spans="2:25" s="51" customFormat="1">
      <c r="B1148" s="619"/>
      <c r="C1148" s="619"/>
      <c r="D1148" s="619"/>
      <c r="E1148" s="619"/>
      <c r="F1148" s="619"/>
      <c r="G1148" s="619"/>
      <c r="H1148" s="619"/>
      <c r="I1148" s="619"/>
      <c r="J1148" s="619"/>
      <c r="K1148" s="619"/>
      <c r="L1148" s="619"/>
      <c r="M1148" s="619"/>
      <c r="N1148" s="52"/>
      <c r="O1148" s="52"/>
      <c r="P1148" s="52"/>
      <c r="Q1148" s="52"/>
      <c r="R1148" s="52"/>
      <c r="S1148" s="52"/>
      <c r="T1148" s="52"/>
      <c r="U1148" s="52"/>
      <c r="V1148" s="52"/>
      <c r="W1148" s="52"/>
      <c r="X1148" s="52"/>
      <c r="Y1148" s="52"/>
    </row>
    <row r="1149" spans="2:25" s="51" customFormat="1">
      <c r="B1149" s="619"/>
      <c r="C1149" s="619"/>
      <c r="D1149" s="619"/>
      <c r="E1149" s="619"/>
      <c r="F1149" s="619"/>
      <c r="G1149" s="619"/>
      <c r="H1149" s="619"/>
      <c r="I1149" s="619"/>
      <c r="J1149" s="619"/>
      <c r="K1149" s="619"/>
      <c r="L1149" s="619"/>
      <c r="M1149" s="619"/>
      <c r="N1149" s="52"/>
      <c r="O1149" s="52"/>
      <c r="P1149" s="52"/>
      <c r="Q1149" s="52"/>
      <c r="R1149" s="52"/>
      <c r="S1149" s="52"/>
      <c r="T1149" s="52"/>
      <c r="U1149" s="52"/>
      <c r="V1149" s="52"/>
      <c r="W1149" s="52"/>
      <c r="X1149" s="52"/>
      <c r="Y1149" s="52"/>
    </row>
    <row r="1150" spans="2:25" s="51" customFormat="1">
      <c r="B1150" s="619"/>
      <c r="C1150" s="619"/>
      <c r="D1150" s="619"/>
      <c r="E1150" s="619"/>
      <c r="F1150" s="619"/>
      <c r="G1150" s="619"/>
      <c r="H1150" s="619"/>
      <c r="I1150" s="619"/>
      <c r="J1150" s="619"/>
      <c r="K1150" s="619"/>
      <c r="L1150" s="619"/>
      <c r="M1150" s="619"/>
      <c r="N1150" s="52"/>
      <c r="O1150" s="52"/>
      <c r="P1150" s="52"/>
      <c r="Q1150" s="52"/>
      <c r="R1150" s="52"/>
      <c r="S1150" s="52"/>
      <c r="T1150" s="52"/>
      <c r="U1150" s="52"/>
      <c r="V1150" s="52"/>
      <c r="W1150" s="52"/>
      <c r="X1150" s="52"/>
      <c r="Y1150" s="52"/>
    </row>
    <row r="1151" spans="2:25" s="51" customFormat="1">
      <c r="B1151" s="619"/>
      <c r="C1151" s="619"/>
      <c r="D1151" s="619"/>
      <c r="E1151" s="619"/>
      <c r="F1151" s="619"/>
      <c r="G1151" s="619"/>
      <c r="H1151" s="619"/>
      <c r="I1151" s="619"/>
      <c r="J1151" s="619"/>
      <c r="K1151" s="619"/>
      <c r="L1151" s="619"/>
      <c r="M1151" s="619"/>
      <c r="N1151" s="52"/>
      <c r="O1151" s="52"/>
      <c r="P1151" s="52"/>
      <c r="Q1151" s="52"/>
      <c r="R1151" s="52"/>
      <c r="S1151" s="52"/>
      <c r="T1151" s="52"/>
      <c r="U1151" s="52"/>
      <c r="V1151" s="52"/>
      <c r="W1151" s="52"/>
      <c r="X1151" s="52"/>
      <c r="Y1151" s="52"/>
    </row>
    <row r="1152" spans="2:25" s="51" customFormat="1">
      <c r="B1152" s="619"/>
      <c r="C1152" s="619"/>
      <c r="D1152" s="619"/>
      <c r="E1152" s="619"/>
      <c r="F1152" s="619"/>
      <c r="G1152" s="619"/>
      <c r="H1152" s="619"/>
      <c r="I1152" s="619"/>
      <c r="J1152" s="619"/>
      <c r="K1152" s="619"/>
      <c r="L1152" s="619"/>
      <c r="M1152" s="619"/>
      <c r="N1152" s="52"/>
      <c r="O1152" s="52"/>
      <c r="P1152" s="52"/>
      <c r="Q1152" s="52"/>
      <c r="R1152" s="52"/>
      <c r="S1152" s="52"/>
      <c r="T1152" s="52"/>
      <c r="U1152" s="52"/>
      <c r="V1152" s="52"/>
      <c r="W1152" s="52"/>
      <c r="X1152" s="52"/>
      <c r="Y1152" s="52"/>
    </row>
    <row r="1153" spans="2:25" s="51" customFormat="1">
      <c r="B1153" s="619"/>
      <c r="C1153" s="619"/>
      <c r="D1153" s="619"/>
      <c r="E1153" s="619"/>
      <c r="F1153" s="619"/>
      <c r="G1153" s="619"/>
      <c r="H1153" s="619"/>
      <c r="I1153" s="619"/>
      <c r="J1153" s="619"/>
      <c r="K1153" s="619"/>
      <c r="L1153" s="619"/>
      <c r="M1153" s="619"/>
      <c r="N1153" s="52"/>
      <c r="O1153" s="52"/>
      <c r="P1153" s="52"/>
      <c r="Q1153" s="52"/>
      <c r="R1153" s="52"/>
      <c r="S1153" s="52"/>
      <c r="T1153" s="52"/>
      <c r="U1153" s="52"/>
      <c r="V1153" s="52"/>
      <c r="W1153" s="52"/>
      <c r="X1153" s="52"/>
      <c r="Y1153" s="52"/>
    </row>
    <row r="1154" spans="2:25" s="51" customFormat="1">
      <c r="B1154" s="619"/>
      <c r="C1154" s="619"/>
      <c r="D1154" s="619"/>
      <c r="E1154" s="619"/>
      <c r="F1154" s="619"/>
      <c r="G1154" s="619"/>
      <c r="H1154" s="619"/>
      <c r="I1154" s="619"/>
      <c r="J1154" s="619"/>
      <c r="K1154" s="619"/>
      <c r="L1154" s="619"/>
      <c r="M1154" s="619"/>
      <c r="N1154" s="52"/>
      <c r="O1154" s="52"/>
      <c r="P1154" s="52"/>
      <c r="Q1154" s="52"/>
      <c r="R1154" s="52"/>
      <c r="S1154" s="52"/>
      <c r="T1154" s="52"/>
      <c r="U1154" s="52"/>
      <c r="V1154" s="52"/>
      <c r="W1154" s="52"/>
      <c r="X1154" s="52"/>
      <c r="Y1154" s="52"/>
    </row>
    <row r="1155" spans="2:25" s="51" customFormat="1">
      <c r="B1155" s="619"/>
      <c r="C1155" s="619"/>
      <c r="D1155" s="619"/>
      <c r="E1155" s="619"/>
      <c r="F1155" s="619"/>
      <c r="G1155" s="619"/>
      <c r="H1155" s="619"/>
      <c r="I1155" s="619"/>
      <c r="J1155" s="619"/>
      <c r="K1155" s="619"/>
      <c r="L1155" s="619"/>
      <c r="M1155" s="619"/>
      <c r="N1155" s="52"/>
      <c r="O1155" s="52"/>
      <c r="P1155" s="52"/>
      <c r="Q1155" s="52"/>
      <c r="R1155" s="52"/>
      <c r="S1155" s="52"/>
      <c r="T1155" s="52"/>
      <c r="U1155" s="52"/>
      <c r="V1155" s="52"/>
      <c r="W1155" s="52"/>
      <c r="X1155" s="52"/>
      <c r="Y1155" s="52"/>
    </row>
    <row r="1156" spans="2:25" s="51" customFormat="1">
      <c r="B1156" s="619"/>
      <c r="C1156" s="619"/>
      <c r="D1156" s="619"/>
      <c r="E1156" s="619"/>
      <c r="F1156" s="619"/>
      <c r="G1156" s="619"/>
      <c r="H1156" s="619"/>
      <c r="I1156" s="619"/>
      <c r="J1156" s="619"/>
      <c r="K1156" s="619"/>
      <c r="L1156" s="619"/>
      <c r="M1156" s="619"/>
      <c r="N1156" s="52"/>
      <c r="O1156" s="52"/>
      <c r="P1156" s="52"/>
      <c r="Q1156" s="52"/>
      <c r="R1156" s="52"/>
      <c r="S1156" s="52"/>
      <c r="T1156" s="52"/>
      <c r="U1156" s="52"/>
      <c r="V1156" s="52"/>
      <c r="W1156" s="52"/>
      <c r="X1156" s="52"/>
      <c r="Y1156" s="52"/>
    </row>
    <row r="1157" spans="2:25" s="51" customFormat="1">
      <c r="B1157" s="619"/>
      <c r="C1157" s="619"/>
      <c r="D1157" s="619"/>
      <c r="E1157" s="619"/>
      <c r="F1157" s="619"/>
      <c r="G1157" s="619"/>
      <c r="H1157" s="619"/>
      <c r="I1157" s="619"/>
      <c r="J1157" s="619"/>
      <c r="K1157" s="619"/>
      <c r="L1157" s="619"/>
      <c r="M1157" s="619"/>
      <c r="N1157" s="52"/>
      <c r="O1157" s="52"/>
      <c r="P1157" s="52"/>
      <c r="Q1157" s="52"/>
      <c r="R1157" s="52"/>
      <c r="S1157" s="52"/>
      <c r="T1157" s="52"/>
      <c r="U1157" s="52"/>
      <c r="V1157" s="52"/>
      <c r="W1157" s="52"/>
      <c r="X1157" s="52"/>
      <c r="Y1157" s="52"/>
    </row>
    <row r="1158" spans="2:25" s="51" customFormat="1">
      <c r="B1158" s="619"/>
      <c r="C1158" s="619"/>
      <c r="D1158" s="619"/>
      <c r="E1158" s="619"/>
      <c r="F1158" s="619"/>
      <c r="G1158" s="619"/>
      <c r="H1158" s="619"/>
      <c r="I1158" s="619"/>
      <c r="J1158" s="619"/>
      <c r="K1158" s="619"/>
      <c r="L1158" s="619"/>
      <c r="M1158" s="619"/>
      <c r="N1158" s="52"/>
      <c r="O1158" s="52"/>
      <c r="P1158" s="52"/>
      <c r="Q1158" s="52"/>
      <c r="R1158" s="52"/>
      <c r="S1158" s="52"/>
      <c r="T1158" s="52"/>
      <c r="U1158" s="52"/>
      <c r="V1158" s="52"/>
      <c r="W1158" s="52"/>
      <c r="X1158" s="52"/>
      <c r="Y1158" s="52"/>
    </row>
    <row r="1159" spans="2:25" s="51" customFormat="1">
      <c r="B1159" s="619"/>
      <c r="C1159" s="619"/>
      <c r="D1159" s="619"/>
      <c r="E1159" s="619"/>
      <c r="F1159" s="619"/>
      <c r="G1159" s="619"/>
      <c r="H1159" s="619"/>
      <c r="I1159" s="619"/>
      <c r="J1159" s="619"/>
      <c r="K1159" s="619"/>
      <c r="L1159" s="619"/>
      <c r="M1159" s="619"/>
      <c r="N1159" s="52"/>
      <c r="O1159" s="52"/>
      <c r="P1159" s="52"/>
      <c r="Q1159" s="52"/>
      <c r="R1159" s="52"/>
      <c r="S1159" s="52"/>
      <c r="T1159" s="52"/>
      <c r="U1159" s="52"/>
      <c r="V1159" s="52"/>
      <c r="W1159" s="52"/>
      <c r="X1159" s="52"/>
      <c r="Y1159" s="52"/>
    </row>
    <row r="1160" spans="2:25" s="51" customFormat="1">
      <c r="B1160" s="619"/>
      <c r="C1160" s="619"/>
      <c r="D1160" s="619"/>
      <c r="E1160" s="619"/>
      <c r="F1160" s="619"/>
      <c r="G1160" s="619"/>
      <c r="H1160" s="619"/>
      <c r="I1160" s="619"/>
      <c r="J1160" s="619"/>
      <c r="K1160" s="619"/>
      <c r="L1160" s="619"/>
      <c r="M1160" s="619"/>
      <c r="N1160" s="52"/>
      <c r="O1160" s="52"/>
      <c r="P1160" s="52"/>
      <c r="Q1160" s="52"/>
      <c r="R1160" s="52"/>
      <c r="S1160" s="52"/>
      <c r="T1160" s="52"/>
      <c r="U1160" s="52"/>
      <c r="V1160" s="52"/>
      <c r="W1160" s="52"/>
      <c r="X1160" s="52"/>
      <c r="Y1160" s="52"/>
    </row>
    <row r="1161" spans="2:25" s="51" customFormat="1">
      <c r="B1161" s="619"/>
      <c r="C1161" s="619"/>
      <c r="D1161" s="619"/>
      <c r="E1161" s="619"/>
      <c r="F1161" s="619"/>
      <c r="G1161" s="619"/>
      <c r="H1161" s="619"/>
      <c r="I1161" s="619"/>
      <c r="J1161" s="619"/>
      <c r="K1161" s="619"/>
      <c r="L1161" s="619"/>
      <c r="M1161" s="619"/>
      <c r="N1161" s="52"/>
      <c r="O1161" s="52"/>
      <c r="P1161" s="52"/>
      <c r="Q1161" s="52"/>
      <c r="R1161" s="52"/>
      <c r="S1161" s="52"/>
      <c r="T1161" s="52"/>
      <c r="U1161" s="52"/>
      <c r="V1161" s="52"/>
      <c r="W1161" s="52"/>
      <c r="X1161" s="52"/>
      <c r="Y1161" s="52"/>
    </row>
    <row r="1162" spans="2:25" s="51" customFormat="1">
      <c r="B1162" s="619"/>
      <c r="C1162" s="619"/>
      <c r="D1162" s="619"/>
      <c r="E1162" s="619"/>
      <c r="F1162" s="619"/>
      <c r="G1162" s="619"/>
      <c r="H1162" s="619"/>
      <c r="I1162" s="619"/>
      <c r="J1162" s="619"/>
      <c r="K1162" s="619"/>
      <c r="L1162" s="619"/>
      <c r="M1162" s="619"/>
      <c r="N1162" s="52"/>
      <c r="O1162" s="52"/>
      <c r="P1162" s="52"/>
      <c r="Q1162" s="52"/>
      <c r="R1162" s="52"/>
      <c r="S1162" s="52"/>
      <c r="T1162" s="52"/>
      <c r="U1162" s="52"/>
      <c r="V1162" s="52"/>
      <c r="W1162" s="52"/>
      <c r="X1162" s="52"/>
      <c r="Y1162" s="52"/>
    </row>
    <row r="1163" spans="2:25" s="51" customFormat="1">
      <c r="B1163" s="619"/>
      <c r="C1163" s="619"/>
      <c r="D1163" s="619"/>
      <c r="E1163" s="619"/>
      <c r="F1163" s="619"/>
      <c r="G1163" s="619"/>
      <c r="H1163" s="619"/>
      <c r="I1163" s="619"/>
      <c r="J1163" s="619"/>
      <c r="K1163" s="619"/>
      <c r="L1163" s="619"/>
      <c r="M1163" s="619"/>
      <c r="N1163" s="52"/>
      <c r="O1163" s="52"/>
      <c r="P1163" s="52"/>
      <c r="Q1163" s="52"/>
      <c r="R1163" s="52"/>
      <c r="S1163" s="52"/>
      <c r="T1163" s="52"/>
      <c r="U1163" s="52"/>
      <c r="V1163" s="52"/>
      <c r="W1163" s="52"/>
      <c r="X1163" s="52"/>
      <c r="Y1163" s="52"/>
    </row>
    <row r="1164" spans="2:25" s="51" customFormat="1">
      <c r="B1164" s="619"/>
      <c r="C1164" s="619"/>
      <c r="D1164" s="619"/>
      <c r="E1164" s="619"/>
      <c r="F1164" s="619"/>
      <c r="G1164" s="619"/>
      <c r="H1164" s="619"/>
      <c r="I1164" s="619"/>
      <c r="J1164" s="619"/>
      <c r="K1164" s="619"/>
      <c r="L1164" s="619"/>
      <c r="M1164" s="619"/>
      <c r="N1164" s="52"/>
      <c r="O1164" s="52"/>
      <c r="P1164" s="52"/>
      <c r="Q1164" s="52"/>
      <c r="R1164" s="52"/>
      <c r="S1164" s="52"/>
      <c r="T1164" s="52"/>
      <c r="U1164" s="52"/>
      <c r="V1164" s="52"/>
      <c r="W1164" s="52"/>
      <c r="X1164" s="52"/>
      <c r="Y1164" s="52"/>
    </row>
    <row r="1165" spans="2:25" s="51" customFormat="1">
      <c r="B1165" s="619"/>
      <c r="C1165" s="619"/>
      <c r="D1165" s="619"/>
      <c r="E1165" s="619"/>
      <c r="F1165" s="619"/>
      <c r="G1165" s="619"/>
      <c r="H1165" s="619"/>
      <c r="I1165" s="619"/>
      <c r="J1165" s="619"/>
      <c r="K1165" s="619"/>
      <c r="L1165" s="619"/>
      <c r="M1165" s="619"/>
      <c r="N1165" s="52"/>
      <c r="O1165" s="52"/>
      <c r="P1165" s="52"/>
      <c r="Q1165" s="52"/>
      <c r="R1165" s="52"/>
      <c r="S1165" s="52"/>
      <c r="T1165" s="52"/>
      <c r="U1165" s="52"/>
      <c r="V1165" s="52"/>
      <c r="W1165" s="52"/>
      <c r="X1165" s="52"/>
      <c r="Y1165" s="52"/>
    </row>
    <row r="1166" spans="2:25" s="51" customFormat="1">
      <c r="B1166" s="619"/>
      <c r="C1166" s="619"/>
      <c r="D1166" s="619"/>
      <c r="E1166" s="619"/>
      <c r="F1166" s="619"/>
      <c r="G1166" s="619"/>
      <c r="H1166" s="619"/>
      <c r="I1166" s="619"/>
      <c r="J1166" s="619"/>
      <c r="K1166" s="619"/>
      <c r="L1166" s="619"/>
      <c r="M1166" s="619"/>
      <c r="N1166" s="52"/>
      <c r="O1166" s="52"/>
      <c r="P1166" s="52"/>
      <c r="Q1166" s="52"/>
      <c r="R1166" s="52"/>
      <c r="S1166" s="52"/>
      <c r="T1166" s="52"/>
      <c r="U1166" s="52"/>
      <c r="V1166" s="52"/>
      <c r="W1166" s="52"/>
      <c r="X1166" s="52"/>
      <c r="Y1166" s="52"/>
    </row>
    <row r="1167" spans="2:25" s="51" customFormat="1">
      <c r="B1167" s="619"/>
      <c r="C1167" s="619"/>
      <c r="D1167" s="619"/>
      <c r="E1167" s="619"/>
      <c r="F1167" s="619"/>
      <c r="G1167" s="619"/>
      <c r="H1167" s="619"/>
      <c r="I1167" s="619"/>
      <c r="J1167" s="619"/>
      <c r="K1167" s="619"/>
      <c r="L1167" s="619"/>
      <c r="M1167" s="619"/>
      <c r="N1167" s="52"/>
      <c r="O1167" s="52"/>
      <c r="P1167" s="52"/>
      <c r="Q1167" s="52"/>
      <c r="R1167" s="52"/>
      <c r="S1167" s="52"/>
      <c r="T1167" s="52"/>
      <c r="U1167" s="52"/>
      <c r="V1167" s="52"/>
      <c r="W1167" s="52"/>
      <c r="X1167" s="52"/>
      <c r="Y1167" s="52"/>
    </row>
    <row r="1168" spans="2:25" s="51" customFormat="1">
      <c r="B1168" s="619"/>
      <c r="C1168" s="619"/>
      <c r="D1168" s="619"/>
      <c r="E1168" s="619"/>
      <c r="F1168" s="619"/>
      <c r="G1168" s="619"/>
      <c r="H1168" s="619"/>
      <c r="I1168" s="619"/>
      <c r="J1168" s="619"/>
      <c r="K1168" s="619"/>
      <c r="L1168" s="619"/>
      <c r="M1168" s="619"/>
      <c r="N1168" s="52"/>
      <c r="O1168" s="52"/>
      <c r="P1168" s="52"/>
      <c r="Q1168" s="52"/>
      <c r="R1168" s="52"/>
      <c r="S1168" s="52"/>
      <c r="T1168" s="52"/>
      <c r="U1168" s="52"/>
      <c r="V1168" s="52"/>
      <c r="W1168" s="52"/>
      <c r="X1168" s="52"/>
      <c r="Y1168" s="52"/>
    </row>
    <row r="1169" spans="2:25" s="51" customFormat="1">
      <c r="B1169" s="619"/>
      <c r="C1169" s="619"/>
      <c r="D1169" s="619"/>
      <c r="E1169" s="619"/>
      <c r="F1169" s="619"/>
      <c r="G1169" s="619"/>
      <c r="H1169" s="619"/>
      <c r="I1169" s="619"/>
      <c r="J1169" s="619"/>
      <c r="K1169" s="619"/>
      <c r="L1169" s="619"/>
      <c r="M1169" s="619"/>
      <c r="N1169" s="52"/>
      <c r="O1169" s="52"/>
      <c r="P1169" s="52"/>
      <c r="Q1169" s="52"/>
      <c r="R1169" s="52"/>
      <c r="S1169" s="52"/>
      <c r="T1169" s="52"/>
      <c r="U1169" s="52"/>
      <c r="V1169" s="52"/>
      <c r="W1169" s="52"/>
      <c r="X1169" s="52"/>
      <c r="Y1169" s="52"/>
    </row>
    <row r="1170" spans="2:25" s="51" customFormat="1">
      <c r="B1170" s="619"/>
      <c r="C1170" s="619"/>
      <c r="D1170" s="619"/>
      <c r="E1170" s="619"/>
      <c r="F1170" s="619"/>
      <c r="G1170" s="619"/>
      <c r="H1170" s="619"/>
      <c r="I1170" s="619"/>
      <c r="J1170" s="619"/>
      <c r="K1170" s="619"/>
      <c r="L1170" s="619"/>
      <c r="M1170" s="619"/>
      <c r="N1170" s="52"/>
      <c r="O1170" s="52"/>
      <c r="P1170" s="52"/>
      <c r="Q1170" s="52"/>
      <c r="R1170" s="52"/>
      <c r="S1170" s="52"/>
      <c r="T1170" s="52"/>
      <c r="U1170" s="52"/>
      <c r="V1170" s="52"/>
      <c r="W1170" s="52"/>
      <c r="X1170" s="52"/>
      <c r="Y1170" s="52"/>
    </row>
    <row r="1171" spans="2:25" s="51" customFormat="1">
      <c r="B1171" s="619"/>
      <c r="C1171" s="619"/>
      <c r="D1171" s="619"/>
      <c r="E1171" s="619"/>
      <c r="F1171" s="619"/>
      <c r="G1171" s="619"/>
      <c r="H1171" s="619"/>
      <c r="I1171" s="619"/>
      <c r="J1171" s="619"/>
      <c r="K1171" s="619"/>
      <c r="L1171" s="619"/>
      <c r="M1171" s="619"/>
      <c r="N1171" s="52"/>
      <c r="O1171" s="52"/>
      <c r="P1171" s="52"/>
      <c r="Q1171" s="52"/>
      <c r="R1171" s="52"/>
      <c r="S1171" s="52"/>
      <c r="T1171" s="52"/>
      <c r="U1171" s="52"/>
      <c r="V1171" s="52"/>
      <c r="W1171" s="52"/>
      <c r="X1171" s="52"/>
      <c r="Y1171" s="52"/>
    </row>
    <row r="1172" spans="2:25" s="51" customFormat="1">
      <c r="B1172" s="619"/>
      <c r="C1172" s="619"/>
      <c r="D1172" s="619"/>
      <c r="E1172" s="619"/>
      <c r="F1172" s="619"/>
      <c r="G1172" s="619"/>
      <c r="H1172" s="619"/>
      <c r="I1172" s="619"/>
      <c r="J1172" s="619"/>
      <c r="K1172" s="619"/>
      <c r="L1172" s="619"/>
      <c r="M1172" s="619"/>
      <c r="N1172" s="52"/>
      <c r="O1172" s="52"/>
      <c r="P1172" s="52"/>
      <c r="Q1172" s="52"/>
      <c r="R1172" s="52"/>
      <c r="S1172" s="52"/>
      <c r="T1172" s="52"/>
      <c r="U1172" s="52"/>
      <c r="V1172" s="52"/>
      <c r="W1172" s="52"/>
      <c r="X1172" s="52"/>
      <c r="Y1172" s="52"/>
    </row>
    <row r="1173" spans="2:25" s="51" customFormat="1">
      <c r="B1173" s="619"/>
      <c r="C1173" s="619"/>
      <c r="D1173" s="619"/>
      <c r="E1173" s="619"/>
      <c r="F1173" s="619"/>
      <c r="G1173" s="619"/>
      <c r="H1173" s="619"/>
      <c r="I1173" s="619"/>
      <c r="J1173" s="619"/>
      <c r="K1173" s="619"/>
      <c r="L1173" s="619"/>
      <c r="M1173" s="619"/>
      <c r="N1173" s="52"/>
      <c r="O1173" s="52"/>
      <c r="P1173" s="52"/>
      <c r="Q1173" s="52"/>
      <c r="R1173" s="52"/>
      <c r="S1173" s="52"/>
      <c r="T1173" s="52"/>
      <c r="U1173" s="52"/>
      <c r="V1173" s="52"/>
      <c r="W1173" s="52"/>
      <c r="X1173" s="52"/>
      <c r="Y1173" s="52"/>
    </row>
    <row r="1174" spans="2:25" s="51" customFormat="1">
      <c r="B1174" s="619"/>
      <c r="C1174" s="619"/>
      <c r="D1174" s="619"/>
      <c r="E1174" s="619"/>
      <c r="F1174" s="619"/>
      <c r="G1174" s="619"/>
      <c r="H1174" s="619"/>
      <c r="I1174" s="619"/>
      <c r="J1174" s="619"/>
      <c r="K1174" s="619"/>
      <c r="L1174" s="619"/>
      <c r="M1174" s="619"/>
      <c r="N1174" s="52"/>
      <c r="O1174" s="52"/>
      <c r="P1174" s="52"/>
      <c r="Q1174" s="52"/>
      <c r="R1174" s="52"/>
      <c r="S1174" s="52"/>
      <c r="T1174" s="52"/>
      <c r="U1174" s="52"/>
      <c r="V1174" s="52"/>
      <c r="W1174" s="52"/>
      <c r="X1174" s="52"/>
      <c r="Y1174" s="52"/>
    </row>
    <row r="1175" spans="2:25" s="51" customFormat="1">
      <c r="B1175" s="619"/>
      <c r="C1175" s="619"/>
      <c r="D1175" s="619"/>
      <c r="E1175" s="619"/>
      <c r="F1175" s="619"/>
      <c r="G1175" s="619"/>
      <c r="H1175" s="619"/>
      <c r="I1175" s="619"/>
      <c r="J1175" s="619"/>
      <c r="K1175" s="619"/>
      <c r="L1175" s="619"/>
      <c r="M1175" s="619"/>
      <c r="N1175" s="52"/>
      <c r="O1175" s="52"/>
      <c r="P1175" s="52"/>
      <c r="Q1175" s="52"/>
      <c r="R1175" s="52"/>
      <c r="S1175" s="52"/>
      <c r="T1175" s="52"/>
      <c r="U1175" s="52"/>
      <c r="V1175" s="52"/>
      <c r="W1175" s="52"/>
      <c r="X1175" s="52"/>
      <c r="Y1175" s="52"/>
    </row>
    <row r="1176" spans="2:25" s="51" customFormat="1">
      <c r="B1176" s="619"/>
      <c r="C1176" s="619"/>
      <c r="D1176" s="619"/>
      <c r="E1176" s="619"/>
      <c r="F1176" s="619"/>
      <c r="G1176" s="619"/>
      <c r="H1176" s="619"/>
      <c r="I1176" s="619"/>
      <c r="J1176" s="619"/>
      <c r="K1176" s="619"/>
      <c r="L1176" s="619"/>
      <c r="M1176" s="619"/>
      <c r="N1176" s="52"/>
      <c r="O1176" s="52"/>
      <c r="P1176" s="52"/>
      <c r="Q1176" s="52"/>
      <c r="R1176" s="52"/>
      <c r="S1176" s="52"/>
      <c r="T1176" s="52"/>
      <c r="U1176" s="52"/>
      <c r="V1176" s="52"/>
      <c r="W1176" s="52"/>
      <c r="X1176" s="52"/>
      <c r="Y1176" s="52"/>
    </row>
    <row r="1177" spans="2:25" s="51" customFormat="1">
      <c r="B1177" s="619"/>
      <c r="C1177" s="619"/>
      <c r="D1177" s="619"/>
      <c r="E1177" s="619"/>
      <c r="F1177" s="619"/>
      <c r="G1177" s="619"/>
      <c r="H1177" s="619"/>
      <c r="I1177" s="619"/>
      <c r="J1177" s="619"/>
      <c r="K1177" s="619"/>
      <c r="L1177" s="619"/>
      <c r="M1177" s="619"/>
      <c r="N1177" s="52"/>
      <c r="O1177" s="52"/>
      <c r="P1177" s="52"/>
      <c r="Q1177" s="52"/>
      <c r="R1177" s="52"/>
      <c r="S1177" s="52"/>
      <c r="T1177" s="52"/>
      <c r="U1177" s="52"/>
      <c r="V1177" s="52"/>
      <c r="W1177" s="52"/>
      <c r="X1177" s="52"/>
      <c r="Y1177" s="52"/>
    </row>
    <row r="1178" spans="2:25" s="51" customFormat="1">
      <c r="B1178" s="619"/>
      <c r="C1178" s="619"/>
      <c r="D1178" s="619"/>
      <c r="E1178" s="619"/>
      <c r="F1178" s="619"/>
      <c r="G1178" s="619"/>
      <c r="H1178" s="619"/>
      <c r="I1178" s="619"/>
      <c r="J1178" s="619"/>
      <c r="K1178" s="619"/>
      <c r="L1178" s="619"/>
      <c r="M1178" s="619"/>
      <c r="N1178" s="52"/>
      <c r="O1178" s="52"/>
      <c r="P1178" s="52"/>
      <c r="Q1178" s="52"/>
      <c r="R1178" s="52"/>
      <c r="S1178" s="52"/>
      <c r="T1178" s="52"/>
      <c r="U1178" s="52"/>
      <c r="V1178" s="52"/>
      <c r="W1178" s="52"/>
      <c r="X1178" s="52"/>
      <c r="Y1178" s="52"/>
    </row>
    <row r="1179" spans="2:25" s="51" customFormat="1">
      <c r="B1179" s="619"/>
      <c r="C1179" s="619"/>
      <c r="D1179" s="619"/>
      <c r="E1179" s="619"/>
      <c r="F1179" s="619"/>
      <c r="G1179" s="619"/>
      <c r="H1179" s="619"/>
      <c r="I1179" s="619"/>
      <c r="J1179" s="619"/>
      <c r="K1179" s="619"/>
      <c r="L1179" s="619"/>
      <c r="M1179" s="619"/>
      <c r="N1179" s="52"/>
      <c r="O1179" s="52"/>
      <c r="P1179" s="52"/>
      <c r="Q1179" s="52"/>
      <c r="R1179" s="52"/>
      <c r="S1179" s="52"/>
      <c r="T1179" s="52"/>
      <c r="U1179" s="52"/>
      <c r="V1179" s="52"/>
      <c r="W1179" s="52"/>
      <c r="X1179" s="52"/>
      <c r="Y1179" s="52"/>
    </row>
    <row r="1180" spans="2:25" s="51" customFormat="1">
      <c r="B1180" s="619"/>
      <c r="C1180" s="619"/>
      <c r="D1180" s="619"/>
      <c r="E1180" s="619"/>
      <c r="F1180" s="619"/>
      <c r="G1180" s="619"/>
      <c r="H1180" s="619"/>
      <c r="I1180" s="619"/>
      <c r="J1180" s="619"/>
      <c r="K1180" s="619"/>
      <c r="L1180" s="619"/>
      <c r="M1180" s="619"/>
      <c r="N1180" s="52"/>
      <c r="O1180" s="52"/>
      <c r="P1180" s="52"/>
      <c r="Q1180" s="52"/>
      <c r="R1180" s="52"/>
      <c r="S1180" s="52"/>
      <c r="T1180" s="52"/>
      <c r="U1180" s="52"/>
      <c r="V1180" s="52"/>
      <c r="W1180" s="52"/>
      <c r="X1180" s="52"/>
      <c r="Y1180" s="52"/>
    </row>
    <row r="1181" spans="2:25" s="51" customFormat="1">
      <c r="B1181" s="619"/>
      <c r="C1181" s="619"/>
      <c r="D1181" s="619"/>
      <c r="E1181" s="619"/>
      <c r="F1181" s="619"/>
      <c r="G1181" s="619"/>
      <c r="H1181" s="619"/>
      <c r="I1181" s="619"/>
      <c r="J1181" s="619"/>
      <c r="K1181" s="619"/>
      <c r="L1181" s="619"/>
      <c r="M1181" s="619"/>
      <c r="N1181" s="52"/>
      <c r="O1181" s="52"/>
      <c r="P1181" s="52"/>
      <c r="Q1181" s="52"/>
      <c r="R1181" s="52"/>
      <c r="S1181" s="52"/>
      <c r="T1181" s="52"/>
      <c r="U1181" s="52"/>
      <c r="V1181" s="52"/>
      <c r="W1181" s="52"/>
      <c r="X1181" s="52"/>
      <c r="Y1181" s="52"/>
    </row>
    <row r="1182" spans="2:25" s="51" customFormat="1">
      <c r="B1182" s="619"/>
      <c r="C1182" s="619"/>
      <c r="D1182" s="619"/>
      <c r="E1182" s="619"/>
      <c r="F1182" s="619"/>
      <c r="G1182" s="619"/>
      <c r="H1182" s="619"/>
      <c r="I1182" s="619"/>
      <c r="J1182" s="619"/>
      <c r="K1182" s="619"/>
      <c r="L1182" s="619"/>
      <c r="M1182" s="619"/>
      <c r="N1182" s="52"/>
      <c r="O1182" s="52"/>
      <c r="P1182" s="52"/>
      <c r="Q1182" s="52"/>
      <c r="R1182" s="52"/>
      <c r="S1182" s="52"/>
      <c r="T1182" s="52"/>
      <c r="U1182" s="52"/>
      <c r="V1182" s="52"/>
      <c r="W1182" s="52"/>
      <c r="X1182" s="52"/>
      <c r="Y1182" s="52"/>
    </row>
    <row r="1183" spans="2:25" s="51" customFormat="1">
      <c r="B1183" s="619"/>
      <c r="C1183" s="619"/>
      <c r="D1183" s="619"/>
      <c r="E1183" s="619"/>
      <c r="F1183" s="619"/>
      <c r="G1183" s="619"/>
      <c r="H1183" s="619"/>
      <c r="I1183" s="619"/>
      <c r="J1183" s="619"/>
      <c r="K1183" s="619"/>
      <c r="L1183" s="619"/>
      <c r="M1183" s="619"/>
      <c r="N1183" s="52"/>
      <c r="O1183" s="52"/>
      <c r="P1183" s="52"/>
      <c r="Q1183" s="52"/>
      <c r="R1183" s="52"/>
      <c r="S1183" s="52"/>
      <c r="T1183" s="52"/>
      <c r="U1183" s="52"/>
      <c r="V1183" s="52"/>
      <c r="W1183" s="52"/>
      <c r="X1183" s="52"/>
      <c r="Y1183" s="52"/>
    </row>
    <row r="1184" spans="2:25" s="51" customFormat="1">
      <c r="B1184" s="619"/>
      <c r="C1184" s="619"/>
      <c r="D1184" s="619"/>
      <c r="E1184" s="619"/>
      <c r="F1184" s="619"/>
      <c r="G1184" s="619"/>
      <c r="H1184" s="619"/>
      <c r="I1184" s="619"/>
      <c r="J1184" s="619"/>
      <c r="K1184" s="619"/>
      <c r="L1184" s="619"/>
      <c r="M1184" s="619"/>
      <c r="N1184" s="52"/>
      <c r="O1184" s="52"/>
      <c r="P1184" s="52"/>
      <c r="Q1184" s="52"/>
      <c r="R1184" s="52"/>
      <c r="S1184" s="52"/>
      <c r="T1184" s="52"/>
      <c r="U1184" s="52"/>
      <c r="V1184" s="52"/>
      <c r="W1184" s="52"/>
      <c r="X1184" s="52"/>
      <c r="Y1184" s="52"/>
    </row>
    <row r="1185" spans="2:25" s="51" customFormat="1">
      <c r="B1185" s="619"/>
      <c r="C1185" s="619"/>
      <c r="D1185" s="619"/>
      <c r="E1185" s="619"/>
      <c r="F1185" s="619"/>
      <c r="G1185" s="619"/>
      <c r="H1185" s="619"/>
      <c r="I1185" s="619"/>
      <c r="J1185" s="619"/>
      <c r="K1185" s="619"/>
      <c r="L1185" s="619"/>
      <c r="M1185" s="619"/>
      <c r="N1185" s="52"/>
      <c r="O1185" s="52"/>
      <c r="P1185" s="52"/>
      <c r="Q1185" s="52"/>
      <c r="R1185" s="52"/>
      <c r="S1185" s="52"/>
      <c r="T1185" s="52"/>
      <c r="U1185" s="52"/>
      <c r="V1185" s="52"/>
      <c r="W1185" s="52"/>
      <c r="X1185" s="52"/>
      <c r="Y1185" s="52"/>
    </row>
    <row r="1186" spans="2:25" s="51" customFormat="1">
      <c r="B1186" s="619"/>
      <c r="C1186" s="619"/>
      <c r="D1186" s="619"/>
      <c r="E1186" s="619"/>
      <c r="F1186" s="619"/>
      <c r="G1186" s="619"/>
      <c r="H1186" s="619"/>
      <c r="I1186" s="619"/>
      <c r="J1186" s="619"/>
      <c r="K1186" s="619"/>
      <c r="L1186" s="619"/>
      <c r="M1186" s="619"/>
      <c r="N1186" s="52"/>
      <c r="O1186" s="52"/>
      <c r="P1186" s="52"/>
      <c r="Q1186" s="52"/>
      <c r="R1186" s="52"/>
      <c r="S1186" s="52"/>
      <c r="T1186" s="52"/>
      <c r="U1186" s="52"/>
      <c r="V1186" s="52"/>
      <c r="W1186" s="52"/>
      <c r="X1186" s="52"/>
      <c r="Y1186" s="52"/>
    </row>
    <row r="1187" spans="2:25" s="51" customFormat="1">
      <c r="B1187" s="619"/>
      <c r="C1187" s="619"/>
      <c r="D1187" s="619"/>
      <c r="E1187" s="619"/>
      <c r="F1187" s="619"/>
      <c r="G1187" s="619"/>
      <c r="H1187" s="619"/>
      <c r="I1187" s="619"/>
      <c r="J1187" s="619"/>
      <c r="K1187" s="619"/>
      <c r="L1187" s="619"/>
      <c r="M1187" s="619"/>
      <c r="N1187" s="52"/>
      <c r="O1187" s="52"/>
      <c r="P1187" s="52"/>
      <c r="Q1187" s="52"/>
      <c r="R1187" s="52"/>
      <c r="S1187" s="52"/>
      <c r="T1187" s="52"/>
      <c r="U1187" s="52"/>
      <c r="V1187" s="52"/>
      <c r="W1187" s="52"/>
      <c r="X1187" s="52"/>
      <c r="Y1187" s="52"/>
    </row>
    <row r="1188" spans="2:25" s="51" customFormat="1">
      <c r="B1188" s="619"/>
      <c r="C1188" s="619"/>
      <c r="D1188" s="619"/>
      <c r="E1188" s="619"/>
      <c r="F1188" s="619"/>
      <c r="G1188" s="619"/>
      <c r="H1188" s="619"/>
      <c r="I1188" s="619"/>
      <c r="J1188" s="619"/>
      <c r="K1188" s="619"/>
      <c r="L1188" s="619"/>
      <c r="M1188" s="619"/>
      <c r="N1188" s="52"/>
      <c r="O1188" s="52"/>
      <c r="P1188" s="52"/>
      <c r="Q1188" s="52"/>
      <c r="R1188" s="52"/>
      <c r="S1188" s="52"/>
      <c r="T1188" s="52"/>
      <c r="U1188" s="52"/>
      <c r="V1188" s="52"/>
      <c r="W1188" s="52"/>
      <c r="X1188" s="52"/>
      <c r="Y1188" s="52"/>
    </row>
    <row r="1189" spans="2:25" s="51" customFormat="1">
      <c r="B1189" s="619"/>
      <c r="C1189" s="619"/>
      <c r="D1189" s="619"/>
      <c r="E1189" s="619"/>
      <c r="F1189" s="619"/>
      <c r="G1189" s="619"/>
      <c r="H1189" s="619"/>
      <c r="I1189" s="619"/>
      <c r="J1189" s="619"/>
      <c r="K1189" s="619"/>
      <c r="L1189" s="619"/>
      <c r="M1189" s="619"/>
      <c r="N1189" s="52"/>
      <c r="O1189" s="52"/>
      <c r="P1189" s="52"/>
      <c r="Q1189" s="52"/>
      <c r="R1189" s="52"/>
      <c r="S1189" s="52"/>
      <c r="T1189" s="52"/>
      <c r="U1189" s="52"/>
      <c r="V1189" s="52"/>
      <c r="W1189" s="52"/>
      <c r="X1189" s="52"/>
      <c r="Y1189" s="52"/>
    </row>
    <row r="1190" spans="2:25" s="51" customFormat="1">
      <c r="B1190" s="619"/>
      <c r="C1190" s="619"/>
      <c r="D1190" s="619"/>
      <c r="E1190" s="619"/>
      <c r="F1190" s="619"/>
      <c r="G1190" s="619"/>
      <c r="H1190" s="619"/>
      <c r="I1190" s="619"/>
      <c r="J1190" s="619"/>
      <c r="K1190" s="619"/>
      <c r="L1190" s="619"/>
      <c r="M1190" s="619"/>
      <c r="N1190" s="52"/>
      <c r="O1190" s="52"/>
      <c r="P1190" s="52"/>
      <c r="Q1190" s="52"/>
      <c r="R1190" s="52"/>
      <c r="S1190" s="52"/>
      <c r="T1190" s="52"/>
      <c r="U1190" s="52"/>
      <c r="V1190" s="52"/>
      <c r="W1190" s="52"/>
      <c r="X1190" s="52"/>
      <c r="Y1190" s="52"/>
    </row>
    <row r="1191" spans="2:25" s="51" customFormat="1">
      <c r="B1191" s="619"/>
      <c r="C1191" s="619"/>
      <c r="D1191" s="619"/>
      <c r="E1191" s="619"/>
      <c r="F1191" s="619"/>
      <c r="G1191" s="619"/>
      <c r="H1191" s="619"/>
      <c r="I1191" s="619"/>
      <c r="J1191" s="619"/>
      <c r="K1191" s="619"/>
      <c r="L1191" s="619"/>
      <c r="M1191" s="619"/>
      <c r="N1191" s="52"/>
      <c r="O1191" s="52"/>
      <c r="P1191" s="52"/>
      <c r="Q1191" s="52"/>
      <c r="R1191" s="52"/>
      <c r="S1191" s="52"/>
      <c r="T1191" s="52"/>
      <c r="U1191" s="52"/>
      <c r="V1191" s="52"/>
      <c r="W1191" s="52"/>
      <c r="X1191" s="52"/>
      <c r="Y1191" s="52"/>
    </row>
    <row r="1192" spans="2:25" s="51" customFormat="1">
      <c r="B1192" s="619"/>
      <c r="C1192" s="619"/>
      <c r="D1192" s="619"/>
      <c r="E1192" s="619"/>
      <c r="F1192" s="619"/>
      <c r="G1192" s="619"/>
      <c r="H1192" s="619"/>
      <c r="I1192" s="619"/>
      <c r="J1192" s="619"/>
      <c r="K1192" s="619"/>
      <c r="L1192" s="619"/>
      <c r="M1192" s="619"/>
      <c r="N1192" s="52"/>
      <c r="O1192" s="52"/>
      <c r="P1192" s="52"/>
      <c r="Q1192" s="52"/>
      <c r="R1192" s="52"/>
      <c r="S1192" s="52"/>
      <c r="T1192" s="52"/>
      <c r="U1192" s="52"/>
      <c r="V1192" s="52"/>
      <c r="W1192" s="52"/>
      <c r="X1192" s="52"/>
      <c r="Y1192" s="52"/>
    </row>
    <row r="1193" spans="2:25" s="51" customFormat="1">
      <c r="B1193" s="619"/>
      <c r="C1193" s="619"/>
      <c r="D1193" s="619"/>
      <c r="E1193" s="619"/>
      <c r="F1193" s="619"/>
      <c r="G1193" s="619"/>
      <c r="H1193" s="619"/>
      <c r="I1193" s="619"/>
      <c r="J1193" s="619"/>
      <c r="K1193" s="619"/>
      <c r="L1193" s="619"/>
      <c r="M1193" s="619"/>
      <c r="N1193" s="52"/>
      <c r="O1193" s="52"/>
      <c r="P1193" s="52"/>
      <c r="Q1193" s="52"/>
      <c r="R1193" s="52"/>
      <c r="S1193" s="52"/>
      <c r="T1193" s="52"/>
      <c r="U1193" s="52"/>
      <c r="V1193" s="52"/>
      <c r="W1193" s="52"/>
      <c r="X1193" s="52"/>
      <c r="Y1193" s="52"/>
    </row>
    <row r="1194" spans="2:25" s="51" customFormat="1">
      <c r="B1194" s="619"/>
      <c r="C1194" s="619"/>
      <c r="D1194" s="619"/>
      <c r="E1194" s="619"/>
      <c r="F1194" s="619"/>
      <c r="G1194" s="619"/>
      <c r="H1194" s="619"/>
      <c r="I1194" s="619"/>
      <c r="J1194" s="619"/>
      <c r="K1194" s="619"/>
      <c r="L1194" s="619"/>
      <c r="M1194" s="619"/>
      <c r="N1194" s="52"/>
      <c r="O1194" s="52"/>
      <c r="P1194" s="52"/>
      <c r="Q1194" s="52"/>
      <c r="R1194" s="52"/>
      <c r="S1194" s="52"/>
      <c r="T1194" s="52"/>
      <c r="U1194" s="52"/>
      <c r="V1194" s="52"/>
      <c r="W1194" s="52"/>
      <c r="X1194" s="52"/>
      <c r="Y1194" s="52"/>
    </row>
    <row r="1195" spans="2:25" s="51" customFormat="1">
      <c r="B1195" s="619"/>
      <c r="C1195" s="619"/>
      <c r="D1195" s="619"/>
      <c r="E1195" s="619"/>
      <c r="F1195" s="619"/>
      <c r="G1195" s="619"/>
      <c r="H1195" s="619"/>
      <c r="I1195" s="619"/>
      <c r="J1195" s="619"/>
      <c r="K1195" s="619"/>
      <c r="L1195" s="619"/>
      <c r="M1195" s="619"/>
      <c r="N1195" s="52"/>
      <c r="O1195" s="52"/>
      <c r="P1195" s="52"/>
      <c r="Q1195" s="52"/>
      <c r="R1195" s="52"/>
      <c r="S1195" s="52"/>
      <c r="T1195" s="52"/>
      <c r="U1195" s="52"/>
      <c r="V1195" s="52"/>
      <c r="W1195" s="52"/>
      <c r="X1195" s="52"/>
      <c r="Y1195" s="52"/>
    </row>
    <row r="1196" spans="2:25" s="51" customFormat="1">
      <c r="B1196" s="619"/>
      <c r="C1196" s="619"/>
      <c r="D1196" s="619"/>
      <c r="E1196" s="619"/>
      <c r="F1196" s="619"/>
      <c r="G1196" s="619"/>
      <c r="H1196" s="619"/>
      <c r="I1196" s="619"/>
      <c r="J1196" s="619"/>
      <c r="K1196" s="619"/>
      <c r="L1196" s="619"/>
      <c r="M1196" s="619"/>
      <c r="N1196" s="52"/>
      <c r="O1196" s="52"/>
      <c r="P1196" s="52"/>
      <c r="Q1196" s="52"/>
      <c r="R1196" s="52"/>
      <c r="S1196" s="52"/>
      <c r="T1196" s="52"/>
      <c r="U1196" s="52"/>
      <c r="V1196" s="52"/>
      <c r="W1196" s="52"/>
      <c r="X1196" s="52"/>
      <c r="Y1196" s="52"/>
    </row>
    <row r="1197" spans="2:25" s="51" customFormat="1">
      <c r="B1197" s="619"/>
      <c r="C1197" s="619"/>
      <c r="D1197" s="619"/>
      <c r="E1197" s="619"/>
      <c r="F1197" s="619"/>
      <c r="G1197" s="619"/>
      <c r="H1197" s="619"/>
      <c r="I1197" s="619"/>
      <c r="J1197" s="619"/>
      <c r="K1197" s="619"/>
      <c r="L1197" s="619"/>
      <c r="M1197" s="619"/>
      <c r="N1197" s="52"/>
      <c r="O1197" s="52"/>
      <c r="P1197" s="52"/>
      <c r="Q1197" s="52"/>
      <c r="R1197" s="52"/>
      <c r="S1197" s="52"/>
      <c r="T1197" s="52"/>
      <c r="U1197" s="52"/>
      <c r="V1197" s="52"/>
      <c r="W1197" s="52"/>
      <c r="X1197" s="52"/>
      <c r="Y1197" s="52"/>
    </row>
    <row r="1198" spans="2:25" s="51" customFormat="1">
      <c r="B1198" s="619"/>
      <c r="C1198" s="619"/>
      <c r="D1198" s="619"/>
      <c r="E1198" s="619"/>
      <c r="F1198" s="619"/>
      <c r="G1198" s="619"/>
      <c r="H1198" s="619"/>
      <c r="I1198" s="619"/>
      <c r="J1198" s="619"/>
      <c r="K1198" s="619"/>
      <c r="L1198" s="619"/>
      <c r="M1198" s="619"/>
      <c r="N1198" s="52"/>
      <c r="O1198" s="52"/>
      <c r="P1198" s="52"/>
      <c r="Q1198" s="52"/>
      <c r="R1198" s="52"/>
      <c r="S1198" s="52"/>
      <c r="T1198" s="52"/>
      <c r="U1198" s="52"/>
      <c r="V1198" s="52"/>
      <c r="W1198" s="52"/>
      <c r="X1198" s="52"/>
      <c r="Y1198" s="52"/>
    </row>
    <row r="1199" spans="2:25" s="51" customFormat="1">
      <c r="B1199" s="619"/>
      <c r="C1199" s="619"/>
      <c r="D1199" s="619"/>
      <c r="E1199" s="619"/>
      <c r="F1199" s="619"/>
      <c r="G1199" s="619"/>
      <c r="H1199" s="619"/>
      <c r="I1199" s="619"/>
      <c r="J1199" s="619"/>
      <c r="K1199" s="619"/>
      <c r="L1199" s="619"/>
      <c r="M1199" s="619"/>
      <c r="N1199" s="52"/>
      <c r="O1199" s="52"/>
      <c r="P1199" s="52"/>
      <c r="Q1199" s="52"/>
      <c r="R1199" s="52"/>
      <c r="S1199" s="52"/>
      <c r="T1199" s="52"/>
      <c r="U1199" s="52"/>
      <c r="V1199" s="52"/>
      <c r="W1199" s="52"/>
      <c r="X1199" s="52"/>
      <c r="Y1199" s="52"/>
    </row>
    <row r="1200" spans="2:25" s="51" customFormat="1">
      <c r="B1200" s="619"/>
      <c r="C1200" s="619"/>
      <c r="D1200" s="619"/>
      <c r="E1200" s="619"/>
      <c r="F1200" s="619"/>
      <c r="G1200" s="619"/>
      <c r="H1200" s="619"/>
      <c r="I1200" s="619"/>
      <c r="J1200" s="619"/>
      <c r="K1200" s="619"/>
      <c r="L1200" s="619"/>
      <c r="M1200" s="619"/>
      <c r="N1200" s="52"/>
      <c r="O1200" s="52"/>
      <c r="P1200" s="52"/>
      <c r="Q1200" s="52"/>
      <c r="R1200" s="52"/>
      <c r="S1200" s="52"/>
      <c r="T1200" s="52"/>
      <c r="U1200" s="52"/>
      <c r="V1200" s="52"/>
      <c r="W1200" s="52"/>
      <c r="X1200" s="52"/>
      <c r="Y1200" s="52"/>
    </row>
    <row r="1201" spans="2:25" s="51" customFormat="1">
      <c r="B1201" s="619"/>
      <c r="C1201" s="619"/>
      <c r="D1201" s="619"/>
      <c r="E1201" s="619"/>
      <c r="F1201" s="619"/>
      <c r="G1201" s="619"/>
      <c r="H1201" s="619"/>
      <c r="I1201" s="619"/>
      <c r="J1201" s="619"/>
      <c r="K1201" s="619"/>
      <c r="L1201" s="619"/>
      <c r="M1201" s="619"/>
      <c r="N1201" s="52"/>
      <c r="O1201" s="52"/>
      <c r="P1201" s="52"/>
      <c r="Q1201" s="52"/>
      <c r="R1201" s="52"/>
      <c r="S1201" s="52"/>
      <c r="T1201" s="52"/>
      <c r="U1201" s="52"/>
      <c r="V1201" s="52"/>
      <c r="W1201" s="52"/>
      <c r="X1201" s="52"/>
      <c r="Y1201" s="52"/>
    </row>
    <row r="1202" spans="2:25" s="51" customFormat="1">
      <c r="B1202" s="619"/>
      <c r="C1202" s="619"/>
      <c r="D1202" s="619"/>
      <c r="E1202" s="619"/>
      <c r="F1202" s="619"/>
      <c r="G1202" s="619"/>
      <c r="H1202" s="619"/>
      <c r="I1202" s="619"/>
      <c r="J1202" s="619"/>
      <c r="K1202" s="619"/>
      <c r="L1202" s="619"/>
      <c r="M1202" s="619"/>
      <c r="N1202" s="52"/>
      <c r="O1202" s="52"/>
      <c r="P1202" s="52"/>
      <c r="Q1202" s="52"/>
      <c r="R1202" s="52"/>
      <c r="S1202" s="52"/>
      <c r="T1202" s="52"/>
      <c r="U1202" s="52"/>
      <c r="V1202" s="52"/>
      <c r="W1202" s="52"/>
      <c r="X1202" s="52"/>
      <c r="Y1202" s="52"/>
    </row>
    <row r="1203" spans="2:25" s="51" customFormat="1">
      <c r="B1203" s="619"/>
      <c r="C1203" s="619"/>
      <c r="D1203" s="619"/>
      <c r="E1203" s="619"/>
      <c r="F1203" s="619"/>
      <c r="G1203" s="619"/>
      <c r="H1203" s="619"/>
      <c r="I1203" s="619"/>
      <c r="J1203" s="619"/>
      <c r="K1203" s="619"/>
      <c r="L1203" s="619"/>
      <c r="M1203" s="619"/>
      <c r="N1203" s="52"/>
      <c r="O1203" s="52"/>
      <c r="P1203" s="52"/>
      <c r="Q1203" s="52"/>
      <c r="R1203" s="52"/>
      <c r="S1203" s="52"/>
      <c r="T1203" s="52"/>
      <c r="U1203" s="52"/>
      <c r="V1203" s="52"/>
      <c r="W1203" s="52"/>
      <c r="X1203" s="52"/>
      <c r="Y1203" s="52"/>
    </row>
    <row r="1204" spans="2:25" s="51" customFormat="1">
      <c r="B1204" s="619"/>
      <c r="C1204" s="619"/>
      <c r="D1204" s="619"/>
      <c r="E1204" s="619"/>
      <c r="F1204" s="619"/>
      <c r="G1204" s="619"/>
      <c r="H1204" s="619"/>
      <c r="I1204" s="619"/>
      <c r="J1204" s="619"/>
      <c r="K1204" s="619"/>
      <c r="L1204" s="619"/>
      <c r="M1204" s="619"/>
      <c r="N1204" s="52"/>
      <c r="O1204" s="52"/>
      <c r="P1204" s="52"/>
      <c r="Q1204" s="52"/>
      <c r="R1204" s="52"/>
      <c r="S1204" s="52"/>
      <c r="T1204" s="52"/>
      <c r="U1204" s="52"/>
      <c r="V1204" s="52"/>
      <c r="W1204" s="52"/>
      <c r="X1204" s="52"/>
      <c r="Y1204" s="52"/>
    </row>
    <row r="1205" spans="2:25" s="51" customFormat="1">
      <c r="B1205" s="619"/>
      <c r="C1205" s="619"/>
      <c r="D1205" s="619"/>
      <c r="E1205" s="619"/>
      <c r="F1205" s="619"/>
      <c r="G1205" s="619"/>
      <c r="H1205" s="619"/>
      <c r="I1205" s="619"/>
      <c r="J1205" s="619"/>
      <c r="K1205" s="619"/>
      <c r="L1205" s="619"/>
      <c r="M1205" s="619"/>
      <c r="N1205" s="52"/>
      <c r="O1205" s="52"/>
      <c r="P1205" s="52"/>
      <c r="Q1205" s="52"/>
      <c r="R1205" s="52"/>
      <c r="S1205" s="52"/>
      <c r="T1205" s="52"/>
      <c r="U1205" s="52"/>
      <c r="V1205" s="52"/>
      <c r="W1205" s="52"/>
      <c r="X1205" s="52"/>
      <c r="Y1205" s="52"/>
    </row>
    <row r="1206" spans="2:25" s="51" customFormat="1">
      <c r="B1206" s="619"/>
      <c r="C1206" s="619"/>
      <c r="D1206" s="619"/>
      <c r="E1206" s="619"/>
      <c r="F1206" s="619"/>
      <c r="G1206" s="619"/>
      <c r="H1206" s="619"/>
      <c r="I1206" s="619"/>
      <c r="J1206" s="619"/>
      <c r="K1206" s="619"/>
      <c r="L1206" s="619"/>
      <c r="M1206" s="619"/>
      <c r="N1206" s="52"/>
      <c r="O1206" s="52"/>
      <c r="P1206" s="52"/>
      <c r="Q1206" s="52"/>
      <c r="R1206" s="52"/>
      <c r="S1206" s="52"/>
      <c r="T1206" s="52"/>
      <c r="U1206" s="52"/>
      <c r="V1206" s="52"/>
      <c r="W1206" s="52"/>
      <c r="X1206" s="52"/>
      <c r="Y1206" s="52"/>
    </row>
    <row r="1207" spans="2:25" s="51" customFormat="1">
      <c r="B1207" s="619"/>
      <c r="C1207" s="619"/>
      <c r="D1207" s="619"/>
      <c r="E1207" s="619"/>
      <c r="F1207" s="619"/>
      <c r="G1207" s="619"/>
      <c r="H1207" s="619"/>
      <c r="I1207" s="619"/>
      <c r="J1207" s="619"/>
      <c r="K1207" s="619"/>
      <c r="L1207" s="619"/>
      <c r="M1207" s="619"/>
      <c r="N1207" s="52"/>
      <c r="O1207" s="52"/>
      <c r="P1207" s="52"/>
      <c r="Q1207" s="52"/>
      <c r="R1207" s="52"/>
      <c r="S1207" s="52"/>
      <c r="T1207" s="52"/>
      <c r="U1207" s="52"/>
      <c r="V1207" s="52"/>
      <c r="W1207" s="52"/>
      <c r="X1207" s="52"/>
      <c r="Y1207" s="52"/>
    </row>
    <row r="1208" spans="2:25" s="51" customFormat="1">
      <c r="B1208" s="619"/>
      <c r="C1208" s="619"/>
      <c r="D1208" s="619"/>
      <c r="E1208" s="619"/>
      <c r="F1208" s="619"/>
      <c r="G1208" s="619"/>
      <c r="H1208" s="619"/>
      <c r="I1208" s="619"/>
      <c r="J1208" s="619"/>
      <c r="K1208" s="619"/>
      <c r="L1208" s="619"/>
      <c r="M1208" s="619"/>
      <c r="N1208" s="52"/>
      <c r="O1208" s="52"/>
      <c r="P1208" s="52"/>
      <c r="Q1208" s="52"/>
      <c r="R1208" s="52"/>
      <c r="S1208" s="52"/>
      <c r="T1208" s="52"/>
      <c r="U1208" s="52"/>
      <c r="V1208" s="52"/>
      <c r="W1208" s="52"/>
      <c r="X1208" s="52"/>
      <c r="Y1208" s="52"/>
    </row>
    <row r="1209" spans="2:25" s="51" customFormat="1">
      <c r="B1209" s="619"/>
      <c r="C1209" s="619"/>
      <c r="D1209" s="619"/>
      <c r="E1209" s="619"/>
      <c r="F1209" s="619"/>
      <c r="G1209" s="619"/>
      <c r="H1209" s="619"/>
      <c r="I1209" s="619"/>
      <c r="J1209" s="619"/>
      <c r="K1209" s="619"/>
      <c r="L1209" s="619"/>
      <c r="M1209" s="619"/>
      <c r="N1209" s="52"/>
      <c r="O1209" s="52"/>
      <c r="P1209" s="52"/>
      <c r="Q1209" s="52"/>
      <c r="R1209" s="52"/>
      <c r="S1209" s="52"/>
      <c r="T1209" s="52"/>
      <c r="U1209" s="52"/>
      <c r="V1209" s="52"/>
      <c r="W1209" s="52"/>
      <c r="X1209" s="52"/>
      <c r="Y1209" s="52"/>
    </row>
    <row r="1210" spans="2:25" s="51" customFormat="1">
      <c r="B1210" s="619"/>
      <c r="C1210" s="619"/>
      <c r="D1210" s="619"/>
      <c r="E1210" s="619"/>
      <c r="F1210" s="619"/>
      <c r="G1210" s="619"/>
      <c r="H1210" s="619"/>
      <c r="I1210" s="619"/>
      <c r="J1210" s="619"/>
      <c r="K1210" s="619"/>
      <c r="L1210" s="619"/>
      <c r="M1210" s="619"/>
      <c r="N1210" s="52"/>
      <c r="O1210" s="52"/>
      <c r="P1210" s="52"/>
      <c r="Q1210" s="52"/>
      <c r="R1210" s="52"/>
      <c r="S1210" s="52"/>
      <c r="T1210" s="52"/>
      <c r="U1210" s="52"/>
      <c r="V1210" s="52"/>
      <c r="W1210" s="52"/>
      <c r="X1210" s="52"/>
      <c r="Y1210" s="52"/>
    </row>
    <row r="1211" spans="2:25" s="51" customFormat="1">
      <c r="B1211" s="619"/>
      <c r="C1211" s="619"/>
      <c r="D1211" s="619"/>
      <c r="E1211" s="619"/>
      <c r="F1211" s="619"/>
      <c r="G1211" s="619"/>
      <c r="H1211" s="619"/>
      <c r="I1211" s="619"/>
      <c r="J1211" s="619"/>
      <c r="K1211" s="619"/>
      <c r="L1211" s="619"/>
      <c r="M1211" s="619"/>
      <c r="N1211" s="52"/>
      <c r="O1211" s="52"/>
      <c r="P1211" s="52"/>
      <c r="Q1211" s="52"/>
      <c r="R1211" s="52"/>
      <c r="S1211" s="52"/>
      <c r="T1211" s="52"/>
      <c r="U1211" s="52"/>
      <c r="V1211" s="52"/>
      <c r="W1211" s="52"/>
      <c r="X1211" s="52"/>
      <c r="Y1211" s="52"/>
    </row>
    <row r="1212" spans="2:25" s="51" customFormat="1">
      <c r="B1212" s="619"/>
      <c r="C1212" s="619"/>
      <c r="D1212" s="619"/>
      <c r="E1212" s="619"/>
      <c r="F1212" s="619"/>
      <c r="G1212" s="619"/>
      <c r="H1212" s="619"/>
      <c r="I1212" s="619"/>
      <c r="J1212" s="619"/>
      <c r="K1212" s="619"/>
      <c r="L1212" s="619"/>
      <c r="M1212" s="619"/>
      <c r="N1212" s="52"/>
      <c r="O1212" s="52"/>
      <c r="P1212" s="52"/>
      <c r="Q1212" s="52"/>
      <c r="R1212" s="52"/>
      <c r="S1212" s="52"/>
      <c r="T1212" s="52"/>
      <c r="U1212" s="52"/>
      <c r="V1212" s="52"/>
      <c r="W1212" s="52"/>
      <c r="X1212" s="52"/>
      <c r="Y1212" s="52"/>
    </row>
    <row r="1213" spans="2:25" s="51" customFormat="1">
      <c r="B1213" s="619"/>
      <c r="C1213" s="619"/>
      <c r="D1213" s="619"/>
      <c r="E1213" s="619"/>
      <c r="F1213" s="619"/>
      <c r="G1213" s="619"/>
      <c r="H1213" s="619"/>
      <c r="I1213" s="619"/>
      <c r="J1213" s="619"/>
      <c r="K1213" s="619"/>
      <c r="L1213" s="619"/>
      <c r="M1213" s="619"/>
      <c r="N1213" s="52"/>
      <c r="O1213" s="52"/>
      <c r="P1213" s="52"/>
      <c r="Q1213" s="52"/>
      <c r="R1213" s="52"/>
      <c r="S1213" s="52"/>
      <c r="T1213" s="52"/>
      <c r="U1213" s="52"/>
      <c r="V1213" s="52"/>
      <c r="W1213" s="52"/>
      <c r="X1213" s="52"/>
      <c r="Y1213" s="52"/>
    </row>
    <row r="1214" spans="2:25" s="51" customFormat="1">
      <c r="B1214" s="619"/>
      <c r="C1214" s="619"/>
      <c r="D1214" s="619"/>
      <c r="E1214" s="619"/>
      <c r="F1214" s="619"/>
      <c r="G1214" s="619"/>
      <c r="H1214" s="619"/>
      <c r="I1214" s="619"/>
      <c r="J1214" s="619"/>
      <c r="K1214" s="619"/>
      <c r="L1214" s="619"/>
      <c r="M1214" s="619"/>
      <c r="N1214" s="52"/>
      <c r="O1214" s="52"/>
      <c r="P1214" s="52"/>
      <c r="Q1214" s="52"/>
      <c r="R1214" s="52"/>
      <c r="S1214" s="52"/>
      <c r="T1214" s="52"/>
      <c r="U1214" s="52"/>
      <c r="V1214" s="52"/>
      <c r="W1214" s="52"/>
      <c r="X1214" s="52"/>
      <c r="Y1214" s="52"/>
    </row>
    <row r="1215" spans="2:25" s="51" customFormat="1">
      <c r="B1215" s="619"/>
      <c r="C1215" s="619"/>
      <c r="D1215" s="619"/>
      <c r="E1215" s="619"/>
      <c r="F1215" s="619"/>
      <c r="G1215" s="619"/>
      <c r="H1215" s="619"/>
      <c r="I1215" s="619"/>
      <c r="J1215" s="619"/>
      <c r="K1215" s="619"/>
      <c r="L1215" s="619"/>
      <c r="M1215" s="619"/>
      <c r="N1215" s="52"/>
      <c r="O1215" s="52"/>
      <c r="P1215" s="52"/>
      <c r="Q1215" s="52"/>
      <c r="R1215" s="52"/>
      <c r="S1215" s="52"/>
      <c r="T1215" s="52"/>
      <c r="U1215" s="52"/>
      <c r="V1215" s="52"/>
      <c r="W1215" s="52"/>
      <c r="X1215" s="52"/>
      <c r="Y1215" s="52"/>
    </row>
    <row r="1216" spans="2:25" s="51" customFormat="1">
      <c r="B1216" s="619"/>
      <c r="C1216" s="619"/>
      <c r="D1216" s="619"/>
      <c r="E1216" s="619"/>
      <c r="F1216" s="619"/>
      <c r="G1216" s="619"/>
      <c r="H1216" s="619"/>
      <c r="I1216" s="619"/>
      <c r="J1216" s="619"/>
      <c r="K1216" s="619"/>
      <c r="L1216" s="619"/>
      <c r="M1216" s="619"/>
      <c r="N1216" s="52"/>
      <c r="O1216" s="52"/>
      <c r="P1216" s="52"/>
      <c r="Q1216" s="52"/>
      <c r="R1216" s="52"/>
      <c r="S1216" s="52"/>
      <c r="T1216" s="52"/>
      <c r="U1216" s="52"/>
      <c r="V1216" s="52"/>
      <c r="W1216" s="52"/>
      <c r="X1216" s="52"/>
      <c r="Y1216" s="52"/>
    </row>
    <row r="1217" spans="2:25" s="51" customFormat="1">
      <c r="B1217" s="619"/>
      <c r="C1217" s="619"/>
      <c r="D1217" s="619"/>
      <c r="E1217" s="619"/>
      <c r="F1217" s="619"/>
      <c r="G1217" s="619"/>
      <c r="H1217" s="619"/>
      <c r="I1217" s="619"/>
      <c r="J1217" s="619"/>
      <c r="K1217" s="619"/>
      <c r="L1217" s="619"/>
      <c r="M1217" s="619"/>
      <c r="N1217" s="52"/>
      <c r="O1217" s="52"/>
      <c r="P1217" s="52"/>
      <c r="Q1217" s="52"/>
      <c r="R1217" s="52"/>
      <c r="S1217" s="52"/>
      <c r="T1217" s="52"/>
      <c r="U1217" s="52"/>
      <c r="V1217" s="52"/>
      <c r="W1217" s="52"/>
      <c r="X1217" s="52"/>
      <c r="Y1217" s="52"/>
    </row>
    <row r="1218" spans="2:25" s="51" customFormat="1">
      <c r="B1218" s="619"/>
      <c r="C1218" s="619"/>
      <c r="D1218" s="619"/>
      <c r="E1218" s="619"/>
      <c r="F1218" s="619"/>
      <c r="G1218" s="619"/>
      <c r="H1218" s="619"/>
      <c r="I1218" s="619"/>
      <c r="J1218" s="619"/>
      <c r="K1218" s="619"/>
      <c r="L1218" s="619"/>
      <c r="M1218" s="619"/>
      <c r="N1218" s="52"/>
      <c r="O1218" s="52"/>
      <c r="P1218" s="52"/>
      <c r="Q1218" s="52"/>
      <c r="R1218" s="52"/>
      <c r="S1218" s="52"/>
      <c r="T1218" s="52"/>
      <c r="U1218" s="52"/>
      <c r="V1218" s="52"/>
      <c r="W1218" s="52"/>
      <c r="X1218" s="52"/>
      <c r="Y1218" s="52"/>
    </row>
    <row r="1219" spans="2:25" s="51" customFormat="1">
      <c r="B1219" s="619"/>
      <c r="C1219" s="619"/>
      <c r="D1219" s="619"/>
      <c r="E1219" s="619"/>
      <c r="F1219" s="619"/>
      <c r="G1219" s="619"/>
      <c r="H1219" s="619"/>
      <c r="I1219" s="619"/>
      <c r="J1219" s="619"/>
      <c r="K1219" s="619"/>
      <c r="L1219" s="619"/>
      <c r="M1219" s="619"/>
      <c r="N1219" s="52"/>
      <c r="O1219" s="52"/>
      <c r="P1219" s="52"/>
      <c r="Q1219" s="52"/>
      <c r="R1219" s="52"/>
      <c r="S1219" s="52"/>
      <c r="T1219" s="52"/>
      <c r="U1219" s="52"/>
      <c r="V1219" s="52"/>
      <c r="W1219" s="52"/>
      <c r="X1219" s="52"/>
      <c r="Y1219" s="52"/>
    </row>
    <row r="1220" spans="2:25" s="51" customFormat="1">
      <c r="B1220" s="619"/>
      <c r="C1220" s="619"/>
      <c r="D1220" s="619"/>
      <c r="E1220" s="619"/>
      <c r="F1220" s="619"/>
      <c r="G1220" s="619"/>
      <c r="H1220" s="619"/>
      <c r="I1220" s="619"/>
      <c r="J1220" s="619"/>
      <c r="K1220" s="619"/>
      <c r="L1220" s="619"/>
      <c r="M1220" s="619"/>
      <c r="N1220" s="52"/>
      <c r="O1220" s="52"/>
      <c r="P1220" s="52"/>
      <c r="Q1220" s="52"/>
      <c r="R1220" s="52"/>
      <c r="S1220" s="52"/>
      <c r="T1220" s="52"/>
      <c r="U1220" s="52"/>
      <c r="V1220" s="52"/>
      <c r="W1220" s="52"/>
      <c r="X1220" s="52"/>
      <c r="Y1220" s="52"/>
    </row>
    <row r="1221" spans="2:25" s="51" customFormat="1">
      <c r="B1221" s="619"/>
      <c r="C1221" s="619"/>
      <c r="D1221" s="619"/>
      <c r="E1221" s="619"/>
      <c r="F1221" s="619"/>
      <c r="G1221" s="619"/>
      <c r="H1221" s="619"/>
      <c r="I1221" s="619"/>
      <c r="J1221" s="619"/>
      <c r="K1221" s="619"/>
      <c r="L1221" s="619"/>
      <c r="M1221" s="619"/>
      <c r="N1221" s="52"/>
      <c r="O1221" s="52"/>
      <c r="P1221" s="52"/>
      <c r="Q1221" s="52"/>
      <c r="R1221" s="52"/>
      <c r="S1221" s="52"/>
      <c r="T1221" s="52"/>
      <c r="U1221" s="52"/>
      <c r="V1221" s="52"/>
      <c r="W1221" s="52"/>
      <c r="X1221" s="52"/>
      <c r="Y1221" s="52"/>
    </row>
    <row r="1222" spans="2:25" s="51" customFormat="1">
      <c r="B1222" s="619"/>
      <c r="C1222" s="619"/>
      <c r="D1222" s="619"/>
      <c r="E1222" s="619"/>
      <c r="F1222" s="619"/>
      <c r="G1222" s="619"/>
      <c r="H1222" s="619"/>
      <c r="I1222" s="619"/>
      <c r="J1222" s="619"/>
      <c r="K1222" s="619"/>
      <c r="L1222" s="619"/>
      <c r="M1222" s="619"/>
      <c r="N1222" s="52"/>
      <c r="O1222" s="52"/>
      <c r="P1222" s="52"/>
      <c r="Q1222" s="52"/>
      <c r="R1222" s="52"/>
      <c r="S1222" s="52"/>
      <c r="T1222" s="52"/>
      <c r="U1222" s="52"/>
      <c r="V1222" s="52"/>
      <c r="W1222" s="52"/>
      <c r="X1222" s="52"/>
      <c r="Y1222" s="52"/>
    </row>
    <row r="1223" spans="2:25" s="51" customFormat="1">
      <c r="B1223" s="619"/>
      <c r="C1223" s="619"/>
      <c r="D1223" s="619"/>
      <c r="E1223" s="619"/>
      <c r="F1223" s="619"/>
      <c r="G1223" s="619"/>
      <c r="H1223" s="619"/>
      <c r="I1223" s="619"/>
      <c r="J1223" s="619"/>
      <c r="K1223" s="619"/>
      <c r="L1223" s="619"/>
      <c r="M1223" s="619"/>
      <c r="N1223" s="52"/>
      <c r="O1223" s="52"/>
      <c r="P1223" s="52"/>
      <c r="Q1223" s="52"/>
      <c r="R1223" s="52"/>
      <c r="S1223" s="52"/>
      <c r="T1223" s="52"/>
      <c r="U1223" s="52"/>
      <c r="V1223" s="52"/>
      <c r="W1223" s="52"/>
      <c r="X1223" s="52"/>
      <c r="Y1223" s="52"/>
    </row>
    <row r="1224" spans="2:25" s="51" customFormat="1">
      <c r="B1224" s="619"/>
      <c r="C1224" s="619"/>
      <c r="D1224" s="619"/>
      <c r="E1224" s="619"/>
      <c r="F1224" s="619"/>
      <c r="G1224" s="619"/>
      <c r="H1224" s="619"/>
      <c r="I1224" s="619"/>
      <c r="J1224" s="619"/>
      <c r="K1224" s="619"/>
      <c r="L1224" s="619"/>
      <c r="M1224" s="619"/>
      <c r="N1224" s="52"/>
      <c r="O1224" s="52"/>
      <c r="P1224" s="52"/>
      <c r="Q1224" s="52"/>
      <c r="R1224" s="52"/>
      <c r="S1224" s="52"/>
      <c r="T1224" s="52"/>
      <c r="U1224" s="52"/>
      <c r="V1224" s="52"/>
      <c r="W1224" s="52"/>
      <c r="X1224" s="52"/>
      <c r="Y1224" s="52"/>
    </row>
    <row r="1225" spans="2:25" s="51" customFormat="1">
      <c r="B1225" s="619"/>
      <c r="C1225" s="619"/>
      <c r="D1225" s="619"/>
      <c r="E1225" s="619"/>
      <c r="F1225" s="619"/>
      <c r="G1225" s="619"/>
      <c r="H1225" s="619"/>
      <c r="I1225" s="619"/>
      <c r="J1225" s="619"/>
      <c r="K1225" s="619"/>
      <c r="L1225" s="619"/>
      <c r="M1225" s="619"/>
      <c r="N1225" s="52"/>
      <c r="O1225" s="52"/>
      <c r="P1225" s="52"/>
      <c r="Q1225" s="52"/>
      <c r="R1225" s="52"/>
      <c r="S1225" s="52"/>
      <c r="T1225" s="52"/>
      <c r="U1225" s="52"/>
      <c r="V1225" s="52"/>
      <c r="W1225" s="52"/>
      <c r="X1225" s="52"/>
      <c r="Y1225" s="52"/>
    </row>
    <row r="1226" spans="2:25" s="51" customFormat="1">
      <c r="B1226" s="619"/>
      <c r="C1226" s="619"/>
      <c r="D1226" s="619"/>
      <c r="E1226" s="619"/>
      <c r="F1226" s="619"/>
      <c r="G1226" s="619"/>
      <c r="H1226" s="619"/>
      <c r="I1226" s="619"/>
      <c r="J1226" s="619"/>
      <c r="K1226" s="619"/>
      <c r="L1226" s="619"/>
      <c r="M1226" s="619"/>
      <c r="N1226" s="52"/>
      <c r="O1226" s="52"/>
      <c r="P1226" s="52"/>
      <c r="Q1226" s="52"/>
      <c r="R1226" s="52"/>
      <c r="S1226" s="52"/>
      <c r="T1226" s="52"/>
      <c r="U1226" s="52"/>
      <c r="V1226" s="52"/>
      <c r="W1226" s="52"/>
      <c r="X1226" s="52"/>
      <c r="Y1226" s="52"/>
    </row>
    <row r="1227" spans="2:25" s="51" customFormat="1">
      <c r="B1227" s="619"/>
      <c r="C1227" s="619"/>
      <c r="D1227" s="619"/>
      <c r="E1227" s="619"/>
      <c r="F1227" s="619"/>
      <c r="G1227" s="619"/>
      <c r="H1227" s="619"/>
      <c r="I1227" s="619"/>
      <c r="J1227" s="619"/>
      <c r="K1227" s="619"/>
      <c r="L1227" s="619"/>
      <c r="M1227" s="619"/>
      <c r="N1227" s="52"/>
      <c r="O1227" s="52"/>
      <c r="P1227" s="52"/>
      <c r="Q1227" s="52"/>
      <c r="R1227" s="52"/>
      <c r="S1227" s="52"/>
      <c r="T1227" s="52"/>
      <c r="U1227" s="52"/>
      <c r="V1227" s="52"/>
      <c r="W1227" s="52"/>
      <c r="X1227" s="52"/>
      <c r="Y1227" s="52"/>
    </row>
    <row r="1228" spans="2:25" s="51" customFormat="1">
      <c r="B1228" s="619"/>
      <c r="C1228" s="619"/>
      <c r="D1228" s="619"/>
      <c r="E1228" s="619"/>
      <c r="F1228" s="619"/>
      <c r="G1228" s="619"/>
      <c r="H1228" s="619"/>
      <c r="I1228" s="619"/>
      <c r="J1228" s="619"/>
      <c r="K1228" s="619"/>
      <c r="L1228" s="619"/>
      <c r="M1228" s="619"/>
      <c r="N1228" s="52"/>
      <c r="O1228" s="52"/>
      <c r="P1228" s="52"/>
      <c r="Q1228" s="52"/>
      <c r="R1228" s="52"/>
      <c r="S1228" s="52"/>
      <c r="T1228" s="52"/>
      <c r="U1228" s="52"/>
      <c r="V1228" s="52"/>
      <c r="W1228" s="52"/>
      <c r="X1228" s="52"/>
      <c r="Y1228" s="52"/>
    </row>
    <row r="1229" spans="2:25" s="51" customFormat="1">
      <c r="B1229" s="619"/>
      <c r="C1229" s="619"/>
      <c r="D1229" s="619"/>
      <c r="E1229" s="619"/>
      <c r="F1229" s="619"/>
      <c r="G1229" s="619"/>
      <c r="H1229" s="619"/>
      <c r="I1229" s="619"/>
      <c r="J1229" s="619"/>
      <c r="K1229" s="619"/>
      <c r="L1229" s="619"/>
      <c r="M1229" s="619"/>
      <c r="N1229" s="52"/>
      <c r="O1229" s="52"/>
      <c r="P1229" s="52"/>
      <c r="Q1229" s="52"/>
      <c r="R1229" s="52"/>
      <c r="S1229" s="52"/>
      <c r="T1229" s="52"/>
      <c r="U1229" s="52"/>
      <c r="V1229" s="52"/>
      <c r="W1229" s="52"/>
      <c r="X1229" s="52"/>
      <c r="Y1229" s="52"/>
    </row>
    <row r="1230" spans="2:25" s="51" customFormat="1">
      <c r="B1230" s="619"/>
      <c r="C1230" s="619"/>
      <c r="D1230" s="619"/>
      <c r="E1230" s="619"/>
      <c r="F1230" s="619"/>
      <c r="G1230" s="619"/>
      <c r="H1230" s="619"/>
      <c r="I1230" s="619"/>
      <c r="J1230" s="619"/>
      <c r="K1230" s="619"/>
      <c r="L1230" s="619"/>
      <c r="M1230" s="619"/>
      <c r="N1230" s="52"/>
      <c r="O1230" s="52"/>
      <c r="P1230" s="52"/>
      <c r="Q1230" s="52"/>
      <c r="R1230" s="52"/>
      <c r="S1230" s="52"/>
      <c r="T1230" s="52"/>
      <c r="U1230" s="52"/>
      <c r="V1230" s="52"/>
      <c r="W1230" s="52"/>
      <c r="X1230" s="52"/>
      <c r="Y1230" s="52"/>
    </row>
    <row r="1231" spans="2:25" s="51" customFormat="1">
      <c r="B1231" s="619"/>
      <c r="C1231" s="619"/>
      <c r="D1231" s="619"/>
      <c r="E1231" s="619"/>
      <c r="F1231" s="619"/>
      <c r="G1231" s="619"/>
      <c r="H1231" s="619"/>
      <c r="I1231" s="619"/>
      <c r="J1231" s="619"/>
      <c r="K1231" s="619"/>
      <c r="L1231" s="619"/>
      <c r="M1231" s="619"/>
      <c r="N1231" s="52"/>
      <c r="O1231" s="52"/>
      <c r="P1231" s="52"/>
      <c r="Q1231" s="52"/>
      <c r="R1231" s="52"/>
      <c r="S1231" s="52"/>
      <c r="T1231" s="52"/>
      <c r="U1231" s="52"/>
      <c r="V1231" s="52"/>
      <c r="W1231" s="52"/>
      <c r="X1231" s="52"/>
      <c r="Y1231" s="52"/>
    </row>
    <row r="1232" spans="2:25" s="51" customFormat="1">
      <c r="B1232" s="619"/>
      <c r="C1232" s="619"/>
      <c r="D1232" s="619"/>
      <c r="E1232" s="619"/>
      <c r="F1232" s="619"/>
      <c r="G1232" s="619"/>
      <c r="H1232" s="619"/>
      <c r="I1232" s="619"/>
      <c r="J1232" s="619"/>
      <c r="K1232" s="619"/>
      <c r="L1232" s="619"/>
      <c r="M1232" s="619"/>
      <c r="N1232" s="52"/>
      <c r="O1232" s="52"/>
      <c r="P1232" s="52"/>
      <c r="Q1232" s="52"/>
      <c r="R1232" s="52"/>
      <c r="S1232" s="52"/>
      <c r="T1232" s="52"/>
      <c r="U1232" s="52"/>
      <c r="V1232" s="52"/>
      <c r="W1232" s="52"/>
      <c r="X1232" s="52"/>
      <c r="Y1232" s="52"/>
    </row>
    <row r="1233" spans="2:25" s="51" customFormat="1">
      <c r="B1233" s="619"/>
      <c r="C1233" s="619"/>
      <c r="D1233" s="619"/>
      <c r="E1233" s="619"/>
      <c r="F1233" s="619"/>
      <c r="G1233" s="619"/>
      <c r="H1233" s="619"/>
      <c r="I1233" s="619"/>
      <c r="J1233" s="619"/>
      <c r="K1233" s="619"/>
      <c r="L1233" s="619"/>
      <c r="M1233" s="619"/>
      <c r="N1233" s="52"/>
      <c r="O1233" s="52"/>
      <c r="P1233" s="52"/>
      <c r="Q1233" s="52"/>
      <c r="R1233" s="52"/>
      <c r="S1233" s="52"/>
      <c r="T1233" s="52"/>
      <c r="U1233" s="52"/>
      <c r="V1233" s="52"/>
      <c r="W1233" s="52"/>
      <c r="X1233" s="52"/>
      <c r="Y1233" s="52"/>
    </row>
    <row r="1234" spans="2:25" s="51" customFormat="1">
      <c r="B1234" s="619"/>
      <c r="C1234" s="619"/>
      <c r="D1234" s="619"/>
      <c r="E1234" s="619"/>
      <c r="F1234" s="619"/>
      <c r="G1234" s="619"/>
      <c r="H1234" s="619"/>
      <c r="I1234" s="619"/>
      <c r="J1234" s="619"/>
      <c r="K1234" s="619"/>
      <c r="L1234" s="619"/>
      <c r="M1234" s="619"/>
      <c r="N1234" s="52"/>
      <c r="O1234" s="52"/>
      <c r="P1234" s="52"/>
      <c r="Q1234" s="52"/>
      <c r="R1234" s="52"/>
      <c r="S1234" s="52"/>
      <c r="T1234" s="52"/>
      <c r="U1234" s="52"/>
      <c r="V1234" s="52"/>
      <c r="W1234" s="52"/>
      <c r="X1234" s="52"/>
      <c r="Y1234" s="52"/>
    </row>
    <row r="1235" spans="2:25" s="51" customFormat="1">
      <c r="B1235" s="619"/>
      <c r="C1235" s="619"/>
      <c r="D1235" s="619"/>
      <c r="E1235" s="619"/>
      <c r="F1235" s="619"/>
      <c r="G1235" s="619"/>
      <c r="H1235" s="619"/>
      <c r="I1235" s="619"/>
      <c r="J1235" s="619"/>
      <c r="K1235" s="619"/>
      <c r="L1235" s="619"/>
      <c r="M1235" s="619"/>
      <c r="N1235" s="52"/>
      <c r="O1235" s="52"/>
      <c r="P1235" s="52"/>
      <c r="Q1235" s="52"/>
      <c r="R1235" s="52"/>
      <c r="S1235" s="52"/>
      <c r="T1235" s="52"/>
      <c r="U1235" s="52"/>
      <c r="V1235" s="52"/>
      <c r="W1235" s="52"/>
      <c r="X1235" s="52"/>
      <c r="Y1235" s="52"/>
    </row>
    <row r="1236" spans="2:25" s="51" customFormat="1">
      <c r="B1236" s="619"/>
      <c r="C1236" s="619"/>
      <c r="D1236" s="619"/>
      <c r="E1236" s="619"/>
      <c r="F1236" s="619"/>
      <c r="G1236" s="619"/>
      <c r="H1236" s="619"/>
      <c r="I1236" s="619"/>
      <c r="J1236" s="619"/>
      <c r="K1236" s="619"/>
      <c r="L1236" s="619"/>
      <c r="M1236" s="619"/>
      <c r="N1236" s="52"/>
      <c r="O1236" s="52"/>
      <c r="P1236" s="52"/>
      <c r="Q1236" s="52"/>
      <c r="R1236" s="52"/>
      <c r="S1236" s="52"/>
      <c r="T1236" s="52"/>
      <c r="U1236" s="52"/>
      <c r="V1236" s="52"/>
      <c r="W1236" s="52"/>
      <c r="X1236" s="52"/>
      <c r="Y1236" s="52"/>
    </row>
    <row r="1237" spans="2:25" s="51" customFormat="1">
      <c r="B1237" s="619"/>
      <c r="C1237" s="619"/>
      <c r="D1237" s="619"/>
      <c r="E1237" s="619"/>
      <c r="F1237" s="619"/>
      <c r="G1237" s="619"/>
      <c r="H1237" s="619"/>
      <c r="I1237" s="619"/>
      <c r="J1237" s="619"/>
      <c r="K1237" s="619"/>
      <c r="L1237" s="619"/>
      <c r="M1237" s="619"/>
      <c r="N1237" s="52"/>
      <c r="O1237" s="52"/>
      <c r="P1237" s="52"/>
      <c r="Q1237" s="52"/>
      <c r="R1237" s="52"/>
      <c r="S1237" s="52"/>
      <c r="T1237" s="52"/>
      <c r="U1237" s="52"/>
      <c r="V1237" s="52"/>
      <c r="W1237" s="52"/>
      <c r="X1237" s="52"/>
      <c r="Y1237" s="52"/>
    </row>
    <row r="1238" spans="2:25" s="51" customFormat="1">
      <c r="B1238" s="619"/>
      <c r="C1238" s="619"/>
      <c r="D1238" s="619"/>
      <c r="E1238" s="619"/>
      <c r="F1238" s="619"/>
      <c r="G1238" s="619"/>
      <c r="H1238" s="619"/>
      <c r="I1238" s="619"/>
      <c r="J1238" s="619"/>
      <c r="K1238" s="619"/>
      <c r="L1238" s="619"/>
      <c r="M1238" s="619"/>
      <c r="N1238" s="52"/>
      <c r="O1238" s="52"/>
      <c r="P1238" s="52"/>
      <c r="Q1238" s="52"/>
      <c r="R1238" s="52"/>
      <c r="S1238" s="52"/>
      <c r="T1238" s="52"/>
      <c r="U1238" s="52"/>
      <c r="V1238" s="52"/>
      <c r="W1238" s="52"/>
      <c r="X1238" s="52"/>
      <c r="Y1238" s="52"/>
    </row>
    <row r="1239" spans="2:25" s="51" customFormat="1">
      <c r="B1239" s="619"/>
      <c r="C1239" s="619"/>
      <c r="D1239" s="619"/>
      <c r="E1239" s="619"/>
      <c r="F1239" s="619"/>
      <c r="G1239" s="619"/>
      <c r="H1239" s="619"/>
      <c r="I1239" s="619"/>
      <c r="J1239" s="619"/>
      <c r="K1239" s="619"/>
      <c r="L1239" s="619"/>
      <c r="M1239" s="619"/>
      <c r="N1239" s="52"/>
      <c r="O1239" s="52"/>
      <c r="P1239" s="52"/>
      <c r="Q1239" s="52"/>
      <c r="R1239" s="52"/>
      <c r="S1239" s="52"/>
      <c r="T1239" s="52"/>
      <c r="U1239" s="52"/>
      <c r="V1239" s="52"/>
      <c r="W1239" s="52"/>
      <c r="X1239" s="52"/>
      <c r="Y1239" s="52"/>
    </row>
    <row r="1240" spans="2:25" s="51" customFormat="1">
      <c r="B1240" s="619"/>
      <c r="C1240" s="619"/>
      <c r="D1240" s="619"/>
      <c r="E1240" s="619"/>
      <c r="F1240" s="619"/>
      <c r="G1240" s="619"/>
      <c r="H1240" s="619"/>
      <c r="I1240" s="619"/>
      <c r="J1240" s="619"/>
      <c r="K1240" s="619"/>
      <c r="L1240" s="619"/>
      <c r="M1240" s="619"/>
      <c r="N1240" s="52"/>
      <c r="O1240" s="52"/>
      <c r="P1240" s="52"/>
      <c r="Q1240" s="52"/>
      <c r="R1240" s="52"/>
      <c r="S1240" s="52"/>
      <c r="T1240" s="52"/>
      <c r="U1240" s="52"/>
      <c r="V1240" s="52"/>
      <c r="W1240" s="52"/>
      <c r="X1240" s="52"/>
      <c r="Y1240" s="52"/>
    </row>
    <row r="1241" spans="2:25" s="51" customFormat="1">
      <c r="B1241" s="619"/>
      <c r="C1241" s="619"/>
      <c r="D1241" s="619"/>
      <c r="E1241" s="619"/>
      <c r="F1241" s="619"/>
      <c r="G1241" s="619"/>
      <c r="H1241" s="619"/>
      <c r="I1241" s="619"/>
      <c r="J1241" s="619"/>
      <c r="K1241" s="619"/>
      <c r="L1241" s="619"/>
      <c r="M1241" s="619"/>
      <c r="N1241" s="52"/>
      <c r="O1241" s="52"/>
      <c r="P1241" s="52"/>
      <c r="Q1241" s="52"/>
      <c r="R1241" s="52"/>
      <c r="S1241" s="52"/>
      <c r="T1241" s="52"/>
      <c r="U1241" s="52"/>
      <c r="V1241" s="52"/>
      <c r="W1241" s="52"/>
      <c r="X1241" s="52"/>
      <c r="Y1241" s="52"/>
    </row>
    <row r="1242" spans="2:25" s="51" customFormat="1">
      <c r="B1242" s="619"/>
      <c r="C1242" s="619"/>
      <c r="D1242" s="619"/>
      <c r="E1242" s="619"/>
      <c r="F1242" s="619"/>
      <c r="G1242" s="619"/>
      <c r="H1242" s="619"/>
      <c r="I1242" s="619"/>
      <c r="J1242" s="619"/>
      <c r="K1242" s="619"/>
      <c r="L1242" s="619"/>
      <c r="M1242" s="619"/>
      <c r="N1242" s="52"/>
      <c r="O1242" s="52"/>
      <c r="P1242" s="52"/>
      <c r="Q1242" s="52"/>
      <c r="R1242" s="52"/>
      <c r="S1242" s="52"/>
      <c r="T1242" s="52"/>
      <c r="U1242" s="52"/>
      <c r="V1242" s="52"/>
      <c r="W1242" s="52"/>
      <c r="X1242" s="52"/>
      <c r="Y1242" s="52"/>
    </row>
    <row r="1243" spans="2:25" s="51" customFormat="1">
      <c r="B1243" s="619"/>
      <c r="C1243" s="619"/>
      <c r="D1243" s="619"/>
      <c r="E1243" s="619"/>
      <c r="F1243" s="619"/>
      <c r="G1243" s="619"/>
      <c r="H1243" s="619"/>
      <c r="I1243" s="619"/>
      <c r="J1243" s="619"/>
      <c r="K1243" s="619"/>
      <c r="L1243" s="619"/>
      <c r="M1243" s="619"/>
      <c r="N1243" s="52"/>
      <c r="O1243" s="52"/>
      <c r="P1243" s="52"/>
      <c r="Q1243" s="52"/>
      <c r="R1243" s="52"/>
      <c r="S1243" s="52"/>
      <c r="T1243" s="52"/>
      <c r="U1243" s="52"/>
      <c r="V1243" s="52"/>
      <c r="W1243" s="52"/>
      <c r="X1243" s="52"/>
      <c r="Y1243" s="52"/>
    </row>
    <row r="1244" spans="2:25" s="51" customFormat="1">
      <c r="B1244" s="619"/>
      <c r="C1244" s="619"/>
      <c r="D1244" s="619"/>
      <c r="E1244" s="619"/>
      <c r="F1244" s="619"/>
      <c r="G1244" s="619"/>
      <c r="H1244" s="619"/>
      <c r="I1244" s="619"/>
      <c r="J1244" s="619"/>
      <c r="K1244" s="619"/>
      <c r="L1244" s="619"/>
      <c r="M1244" s="619"/>
      <c r="N1244" s="52"/>
      <c r="O1244" s="52"/>
      <c r="P1244" s="52"/>
      <c r="Q1244" s="52"/>
      <c r="R1244" s="52"/>
      <c r="S1244" s="52"/>
      <c r="T1244" s="52"/>
      <c r="U1244" s="52"/>
      <c r="V1244" s="52"/>
      <c r="W1244" s="52"/>
      <c r="X1244" s="52"/>
      <c r="Y1244" s="52"/>
    </row>
    <row r="1245" spans="2:25" s="51" customFormat="1">
      <c r="B1245" s="619"/>
      <c r="C1245" s="619"/>
      <c r="D1245" s="619"/>
      <c r="E1245" s="619"/>
      <c r="F1245" s="619"/>
      <c r="G1245" s="619"/>
      <c r="H1245" s="619"/>
      <c r="I1245" s="619"/>
      <c r="J1245" s="619"/>
      <c r="K1245" s="619"/>
      <c r="L1245" s="619"/>
      <c r="M1245" s="619"/>
      <c r="N1245" s="52"/>
      <c r="O1245" s="52"/>
      <c r="P1245" s="52"/>
      <c r="Q1245" s="52"/>
      <c r="R1245" s="52"/>
      <c r="S1245" s="52"/>
      <c r="T1245" s="52"/>
      <c r="U1245" s="52"/>
      <c r="V1245" s="52"/>
      <c r="W1245" s="52"/>
      <c r="X1245" s="52"/>
      <c r="Y1245" s="52"/>
    </row>
    <row r="1246" spans="2:25" s="51" customFormat="1">
      <c r="B1246" s="619"/>
      <c r="C1246" s="619"/>
      <c r="D1246" s="619"/>
      <c r="E1246" s="619"/>
      <c r="F1246" s="619"/>
      <c r="G1246" s="619"/>
      <c r="H1246" s="619"/>
      <c r="I1246" s="619"/>
      <c r="J1246" s="619"/>
      <c r="K1246" s="619"/>
      <c r="L1246" s="619"/>
      <c r="M1246" s="619"/>
      <c r="N1246" s="52"/>
      <c r="O1246" s="52"/>
      <c r="P1246" s="52"/>
      <c r="Q1246" s="52"/>
      <c r="R1246" s="52"/>
      <c r="S1246" s="52"/>
      <c r="T1246" s="52"/>
      <c r="U1246" s="52"/>
      <c r="V1246" s="52"/>
      <c r="W1246" s="52"/>
      <c r="X1246" s="52"/>
      <c r="Y1246" s="52"/>
    </row>
    <row r="1247" spans="2:25" s="51" customFormat="1">
      <c r="B1247" s="619"/>
      <c r="C1247" s="619"/>
      <c r="D1247" s="619"/>
      <c r="E1247" s="619"/>
      <c r="F1247" s="619"/>
      <c r="G1247" s="619"/>
      <c r="H1247" s="619"/>
      <c r="I1247" s="619"/>
      <c r="J1247" s="619"/>
      <c r="K1247" s="619"/>
      <c r="L1247" s="619"/>
      <c r="M1247" s="619"/>
      <c r="N1247" s="52"/>
      <c r="O1247" s="52"/>
      <c r="P1247" s="52"/>
      <c r="Q1247" s="52"/>
      <c r="R1247" s="52"/>
      <c r="S1247" s="52"/>
      <c r="T1247" s="52"/>
      <c r="U1247" s="52"/>
      <c r="V1247" s="52"/>
      <c r="W1247" s="52"/>
      <c r="X1247" s="52"/>
      <c r="Y1247" s="52"/>
    </row>
    <row r="1248" spans="2:25" s="51" customFormat="1">
      <c r="B1248" s="619"/>
      <c r="C1248" s="619"/>
      <c r="D1248" s="619"/>
      <c r="E1248" s="619"/>
      <c r="F1248" s="619"/>
      <c r="G1248" s="619"/>
      <c r="H1248" s="619"/>
      <c r="I1248" s="619"/>
      <c r="J1248" s="619"/>
      <c r="K1248" s="619"/>
      <c r="L1248" s="619"/>
      <c r="M1248" s="619"/>
      <c r="N1248" s="52"/>
      <c r="O1248" s="52"/>
      <c r="P1248" s="52"/>
      <c r="Q1248" s="52"/>
      <c r="R1248" s="52"/>
      <c r="S1248" s="52"/>
      <c r="T1248" s="52"/>
      <c r="U1248" s="52"/>
      <c r="V1248" s="52"/>
      <c r="W1248" s="52"/>
      <c r="X1248" s="52"/>
      <c r="Y1248" s="52"/>
    </row>
    <row r="1249" spans="2:25" s="51" customFormat="1">
      <c r="B1249" s="619"/>
      <c r="C1249" s="619"/>
      <c r="D1249" s="619"/>
      <c r="E1249" s="619"/>
      <c r="F1249" s="619"/>
      <c r="G1249" s="619"/>
      <c r="H1249" s="619"/>
      <c r="I1249" s="619"/>
      <c r="J1249" s="619"/>
      <c r="K1249" s="619"/>
      <c r="L1249" s="619"/>
      <c r="M1249" s="619"/>
      <c r="N1249" s="52"/>
      <c r="O1249" s="52"/>
      <c r="P1249" s="52"/>
      <c r="Q1249" s="52"/>
      <c r="R1249" s="52"/>
      <c r="S1249" s="52"/>
      <c r="T1249" s="52"/>
      <c r="U1249" s="52"/>
      <c r="V1249" s="52"/>
      <c r="W1249" s="52"/>
      <c r="X1249" s="52"/>
      <c r="Y1249" s="52"/>
    </row>
    <row r="1250" spans="2:25" s="51" customFormat="1">
      <c r="B1250" s="619"/>
      <c r="C1250" s="619"/>
      <c r="D1250" s="619"/>
      <c r="E1250" s="619"/>
      <c r="F1250" s="619"/>
      <c r="G1250" s="619"/>
      <c r="H1250" s="619"/>
      <c r="I1250" s="619"/>
      <c r="J1250" s="619"/>
      <c r="K1250" s="619"/>
      <c r="L1250" s="619"/>
      <c r="M1250" s="619"/>
      <c r="N1250" s="52"/>
      <c r="O1250" s="52"/>
      <c r="P1250" s="52"/>
      <c r="Q1250" s="52"/>
      <c r="R1250" s="52"/>
      <c r="S1250" s="52"/>
      <c r="T1250" s="52"/>
      <c r="U1250" s="52"/>
      <c r="V1250" s="52"/>
      <c r="W1250" s="52"/>
      <c r="X1250" s="52"/>
      <c r="Y1250" s="52"/>
    </row>
    <row r="1251" spans="2:25" s="51" customFormat="1">
      <c r="B1251" s="619"/>
      <c r="C1251" s="619"/>
      <c r="D1251" s="619"/>
      <c r="E1251" s="619"/>
      <c r="F1251" s="619"/>
      <c r="G1251" s="619"/>
      <c r="H1251" s="619"/>
      <c r="I1251" s="619"/>
      <c r="J1251" s="619"/>
      <c r="K1251" s="619"/>
      <c r="L1251" s="619"/>
      <c r="M1251" s="619"/>
      <c r="N1251" s="52"/>
      <c r="O1251" s="52"/>
      <c r="P1251" s="52"/>
      <c r="Q1251" s="52"/>
      <c r="R1251" s="52"/>
      <c r="S1251" s="52"/>
      <c r="T1251" s="52"/>
      <c r="U1251" s="52"/>
      <c r="V1251" s="52"/>
      <c r="W1251" s="52"/>
      <c r="X1251" s="52"/>
      <c r="Y1251" s="52"/>
    </row>
    <row r="1252" spans="2:25" s="51" customFormat="1">
      <c r="B1252" s="619"/>
      <c r="C1252" s="619"/>
      <c r="D1252" s="619"/>
      <c r="E1252" s="619"/>
      <c r="F1252" s="619"/>
      <c r="G1252" s="619"/>
      <c r="H1252" s="619"/>
      <c r="I1252" s="619"/>
      <c r="J1252" s="619"/>
      <c r="K1252" s="619"/>
      <c r="L1252" s="619"/>
      <c r="M1252" s="619"/>
      <c r="N1252" s="52"/>
      <c r="O1252" s="52"/>
      <c r="P1252" s="52"/>
      <c r="Q1252" s="52"/>
      <c r="R1252" s="52"/>
      <c r="S1252" s="52"/>
      <c r="T1252" s="52"/>
      <c r="U1252" s="52"/>
      <c r="V1252" s="52"/>
      <c r="W1252" s="52"/>
      <c r="X1252" s="52"/>
      <c r="Y1252" s="52"/>
    </row>
    <row r="1253" spans="2:25" s="51" customFormat="1">
      <c r="B1253" s="619"/>
      <c r="C1253" s="619"/>
      <c r="D1253" s="619"/>
      <c r="E1253" s="619"/>
      <c r="F1253" s="619"/>
      <c r="G1253" s="619"/>
      <c r="H1253" s="619"/>
      <c r="I1253" s="619"/>
      <c r="J1253" s="619"/>
      <c r="K1253" s="619"/>
      <c r="L1253" s="619"/>
      <c r="M1253" s="619"/>
      <c r="N1253" s="52"/>
      <c r="O1253" s="52"/>
      <c r="P1253" s="52"/>
      <c r="Q1253" s="52"/>
      <c r="R1253" s="52"/>
      <c r="S1253" s="52"/>
      <c r="T1253" s="52"/>
      <c r="U1253" s="52"/>
      <c r="V1253" s="52"/>
      <c r="W1253" s="52"/>
      <c r="X1253" s="52"/>
      <c r="Y1253" s="52"/>
    </row>
    <row r="1254" spans="2:25" s="51" customFormat="1">
      <c r="B1254" s="619"/>
      <c r="C1254" s="619"/>
      <c r="D1254" s="619"/>
      <c r="E1254" s="619"/>
      <c r="F1254" s="619"/>
      <c r="G1254" s="619"/>
      <c r="H1254" s="619"/>
      <c r="I1254" s="619"/>
      <c r="J1254" s="619"/>
      <c r="K1254" s="619"/>
      <c r="L1254" s="619"/>
      <c r="M1254" s="619"/>
      <c r="N1254" s="52"/>
      <c r="O1254" s="52"/>
      <c r="P1254" s="52"/>
      <c r="Q1254" s="52"/>
      <c r="R1254" s="52"/>
      <c r="S1254" s="52"/>
      <c r="T1254" s="52"/>
      <c r="U1254" s="52"/>
      <c r="V1254" s="52"/>
      <c r="W1254" s="52"/>
      <c r="X1254" s="52"/>
      <c r="Y1254" s="52"/>
    </row>
    <row r="1255" spans="2:25" s="51" customFormat="1">
      <c r="B1255" s="619"/>
      <c r="C1255" s="619"/>
      <c r="D1255" s="619"/>
      <c r="E1255" s="619"/>
      <c r="F1255" s="619"/>
      <c r="G1255" s="619"/>
      <c r="H1255" s="619"/>
      <c r="I1255" s="619"/>
      <c r="J1255" s="619"/>
      <c r="K1255" s="619"/>
      <c r="L1255" s="619"/>
      <c r="M1255" s="619"/>
      <c r="N1255" s="52"/>
      <c r="O1255" s="52"/>
      <c r="P1255" s="52"/>
      <c r="Q1255" s="52"/>
      <c r="R1255" s="52"/>
      <c r="S1255" s="52"/>
      <c r="T1255" s="52"/>
      <c r="U1255" s="52"/>
      <c r="V1255" s="52"/>
      <c r="W1255" s="52"/>
      <c r="X1255" s="52"/>
      <c r="Y1255" s="52"/>
    </row>
    <row r="1256" spans="2:25" s="51" customFormat="1">
      <c r="B1256" s="619"/>
      <c r="C1256" s="619"/>
      <c r="D1256" s="619"/>
      <c r="E1256" s="619"/>
      <c r="F1256" s="619"/>
      <c r="G1256" s="619"/>
      <c r="H1256" s="619"/>
      <c r="I1256" s="619"/>
      <c r="J1256" s="619"/>
      <c r="K1256" s="619"/>
      <c r="L1256" s="619"/>
      <c r="M1256" s="619"/>
      <c r="N1256" s="52"/>
      <c r="O1256" s="52"/>
      <c r="P1256" s="52"/>
      <c r="Q1256" s="52"/>
      <c r="R1256" s="52"/>
      <c r="S1256" s="52"/>
      <c r="T1256" s="52"/>
      <c r="U1256" s="52"/>
      <c r="V1256" s="52"/>
      <c r="W1256" s="52"/>
      <c r="X1256" s="52"/>
      <c r="Y1256" s="52"/>
    </row>
    <row r="1257" spans="2:25" s="51" customFormat="1">
      <c r="B1257" s="619"/>
      <c r="C1257" s="619"/>
      <c r="D1257" s="619"/>
      <c r="E1257" s="619"/>
      <c r="F1257" s="619"/>
      <c r="G1257" s="619"/>
      <c r="H1257" s="619"/>
      <c r="I1257" s="619"/>
      <c r="J1257" s="619"/>
      <c r="K1257" s="619"/>
      <c r="L1257" s="619"/>
      <c r="M1257" s="619"/>
      <c r="N1257" s="52"/>
      <c r="O1257" s="52"/>
      <c r="P1257" s="52"/>
      <c r="Q1257" s="52"/>
      <c r="R1257" s="52"/>
      <c r="S1257" s="52"/>
      <c r="T1257" s="52"/>
      <c r="U1257" s="52"/>
      <c r="V1257" s="52"/>
      <c r="W1257" s="52"/>
      <c r="X1257" s="52"/>
      <c r="Y1257" s="52"/>
    </row>
    <row r="1258" spans="2:25" s="51" customFormat="1">
      <c r="B1258" s="619"/>
      <c r="C1258" s="619"/>
      <c r="D1258" s="619"/>
      <c r="E1258" s="619"/>
      <c r="F1258" s="619"/>
      <c r="G1258" s="619"/>
      <c r="H1258" s="619"/>
      <c r="I1258" s="619"/>
      <c r="J1258" s="619"/>
      <c r="K1258" s="619"/>
      <c r="L1258" s="619"/>
      <c r="M1258" s="619"/>
      <c r="N1258" s="52"/>
      <c r="O1258" s="52"/>
      <c r="P1258" s="52"/>
      <c r="Q1258" s="52"/>
      <c r="R1258" s="52"/>
      <c r="S1258" s="52"/>
      <c r="T1258" s="52"/>
      <c r="U1258" s="52"/>
      <c r="V1258" s="52"/>
      <c r="W1258" s="52"/>
      <c r="X1258" s="52"/>
      <c r="Y1258" s="52"/>
    </row>
    <row r="1259" spans="2:25" s="51" customFormat="1">
      <c r="B1259" s="619"/>
      <c r="C1259" s="619"/>
      <c r="D1259" s="619"/>
      <c r="E1259" s="619"/>
      <c r="F1259" s="619"/>
      <c r="G1259" s="619"/>
      <c r="H1259" s="619"/>
      <c r="I1259" s="619"/>
      <c r="J1259" s="619"/>
      <c r="K1259" s="619"/>
      <c r="L1259" s="619"/>
      <c r="M1259" s="619"/>
      <c r="N1259" s="52"/>
      <c r="O1259" s="52"/>
      <c r="P1259" s="52"/>
      <c r="Q1259" s="52"/>
      <c r="R1259" s="52"/>
      <c r="S1259" s="52"/>
      <c r="T1259" s="52"/>
      <c r="U1259" s="52"/>
      <c r="V1259" s="52"/>
      <c r="W1259" s="52"/>
      <c r="X1259" s="52"/>
      <c r="Y1259" s="52"/>
    </row>
    <row r="1260" spans="2:25" s="51" customFormat="1">
      <c r="B1260" s="619"/>
      <c r="C1260" s="619"/>
      <c r="D1260" s="619"/>
      <c r="E1260" s="619"/>
      <c r="F1260" s="619"/>
      <c r="G1260" s="619"/>
      <c r="H1260" s="619"/>
      <c r="I1260" s="619"/>
      <c r="J1260" s="619"/>
      <c r="K1260" s="619"/>
      <c r="L1260" s="619"/>
      <c r="M1260" s="619"/>
      <c r="N1260" s="52"/>
      <c r="O1260" s="52"/>
      <c r="P1260" s="52"/>
      <c r="Q1260" s="52"/>
      <c r="R1260" s="52"/>
      <c r="S1260" s="52"/>
      <c r="T1260" s="52"/>
      <c r="U1260" s="52"/>
      <c r="V1260" s="52"/>
      <c r="W1260" s="52"/>
      <c r="X1260" s="52"/>
      <c r="Y1260" s="52"/>
    </row>
    <row r="1261" spans="2:25" s="51" customFormat="1">
      <c r="B1261" s="619"/>
      <c r="C1261" s="619"/>
      <c r="D1261" s="619"/>
      <c r="E1261" s="619"/>
      <c r="F1261" s="619"/>
      <c r="G1261" s="619"/>
      <c r="H1261" s="619"/>
      <c r="I1261" s="619"/>
      <c r="J1261" s="619"/>
      <c r="K1261" s="619"/>
      <c r="L1261" s="619"/>
      <c r="M1261" s="619"/>
      <c r="N1261" s="52"/>
      <c r="O1261" s="52"/>
      <c r="P1261" s="52"/>
      <c r="Q1261" s="52"/>
      <c r="R1261" s="52"/>
      <c r="S1261" s="52"/>
      <c r="T1261" s="52"/>
      <c r="U1261" s="52"/>
      <c r="V1261" s="52"/>
      <c r="W1261" s="52"/>
      <c r="X1261" s="52"/>
      <c r="Y1261" s="52"/>
    </row>
    <row r="1262" spans="2:25" s="51" customFormat="1">
      <c r="B1262" s="619"/>
      <c r="C1262" s="619"/>
      <c r="D1262" s="619"/>
      <c r="E1262" s="619"/>
      <c r="F1262" s="619"/>
      <c r="G1262" s="619"/>
      <c r="H1262" s="619"/>
      <c r="I1262" s="619"/>
      <c r="J1262" s="619"/>
      <c r="K1262" s="619"/>
      <c r="L1262" s="619"/>
      <c r="M1262" s="619"/>
      <c r="N1262" s="52"/>
      <c r="O1262" s="52"/>
      <c r="P1262" s="52"/>
      <c r="Q1262" s="52"/>
      <c r="R1262" s="52"/>
      <c r="S1262" s="52"/>
      <c r="T1262" s="52"/>
      <c r="U1262" s="52"/>
      <c r="V1262" s="52"/>
      <c r="W1262" s="52"/>
      <c r="X1262" s="52"/>
      <c r="Y1262" s="52"/>
    </row>
    <row r="1263" spans="2:25" s="51" customFormat="1">
      <c r="B1263" s="619"/>
      <c r="C1263" s="619"/>
      <c r="D1263" s="619"/>
      <c r="E1263" s="619"/>
      <c r="F1263" s="619"/>
      <c r="G1263" s="619"/>
      <c r="H1263" s="619"/>
      <c r="I1263" s="619"/>
      <c r="J1263" s="619"/>
      <c r="K1263" s="619"/>
      <c r="L1263" s="619"/>
      <c r="M1263" s="619"/>
      <c r="N1263" s="52"/>
      <c r="O1263" s="52"/>
      <c r="P1263" s="52"/>
      <c r="Q1263" s="52"/>
      <c r="R1263" s="52"/>
      <c r="S1263" s="52"/>
      <c r="T1263" s="52"/>
      <c r="U1263" s="52"/>
      <c r="V1263" s="52"/>
      <c r="W1263" s="52"/>
      <c r="X1263" s="52"/>
      <c r="Y1263" s="52"/>
    </row>
    <row r="1264" spans="2:25" s="51" customFormat="1">
      <c r="B1264" s="619"/>
      <c r="C1264" s="619"/>
      <c r="D1264" s="619"/>
      <c r="E1264" s="619"/>
      <c r="F1264" s="619"/>
      <c r="G1264" s="619"/>
      <c r="H1264" s="619"/>
      <c r="I1264" s="619"/>
      <c r="J1264" s="619"/>
      <c r="K1264" s="619"/>
      <c r="L1264" s="619"/>
      <c r="M1264" s="619"/>
      <c r="N1264" s="52"/>
      <c r="O1264" s="52"/>
      <c r="P1264" s="52"/>
      <c r="Q1264" s="52"/>
      <c r="R1264" s="52"/>
      <c r="S1264" s="52"/>
      <c r="T1264" s="52"/>
      <c r="U1264" s="52"/>
      <c r="V1264" s="52"/>
      <c r="W1264" s="52"/>
      <c r="X1264" s="52"/>
      <c r="Y1264" s="52"/>
    </row>
    <row r="1265" spans="2:25" s="51" customFormat="1">
      <c r="B1265" s="619"/>
      <c r="C1265" s="619"/>
      <c r="D1265" s="619"/>
      <c r="E1265" s="619"/>
      <c r="F1265" s="619"/>
      <c r="G1265" s="619"/>
      <c r="H1265" s="619"/>
      <c r="I1265" s="619"/>
      <c r="J1265" s="619"/>
      <c r="K1265" s="619"/>
      <c r="L1265" s="619"/>
      <c r="M1265" s="619"/>
      <c r="N1265" s="52"/>
      <c r="O1265" s="52"/>
      <c r="P1265" s="52"/>
      <c r="Q1265" s="52"/>
      <c r="R1265" s="52"/>
      <c r="S1265" s="52"/>
      <c r="T1265" s="52"/>
      <c r="U1265" s="52"/>
      <c r="V1265" s="52"/>
      <c r="W1265" s="52"/>
      <c r="X1265" s="52"/>
      <c r="Y1265" s="52"/>
    </row>
    <row r="1266" spans="2:25" s="51" customFormat="1">
      <c r="B1266" s="619"/>
      <c r="C1266" s="619"/>
      <c r="D1266" s="619"/>
      <c r="E1266" s="619"/>
      <c r="F1266" s="619"/>
      <c r="G1266" s="619"/>
      <c r="H1266" s="619"/>
      <c r="I1266" s="619"/>
      <c r="J1266" s="619"/>
      <c r="K1266" s="619"/>
      <c r="L1266" s="619"/>
      <c r="M1266" s="619"/>
      <c r="N1266" s="52"/>
      <c r="O1266" s="52"/>
      <c r="P1266" s="52"/>
      <c r="Q1266" s="52"/>
      <c r="R1266" s="52"/>
      <c r="S1266" s="52"/>
      <c r="T1266" s="52"/>
      <c r="U1266" s="52"/>
      <c r="V1266" s="52"/>
      <c r="W1266" s="52"/>
      <c r="X1266" s="52"/>
      <c r="Y1266" s="52"/>
    </row>
    <row r="1267" spans="2:25" s="51" customFormat="1">
      <c r="B1267" s="619"/>
      <c r="C1267" s="619"/>
      <c r="D1267" s="619"/>
      <c r="E1267" s="619"/>
      <c r="F1267" s="619"/>
      <c r="G1267" s="619"/>
      <c r="H1267" s="619"/>
      <c r="I1267" s="619"/>
      <c r="J1267" s="619"/>
      <c r="K1267" s="619"/>
      <c r="L1267" s="619"/>
      <c r="M1267" s="619"/>
      <c r="N1267" s="52"/>
      <c r="O1267" s="52"/>
      <c r="P1267" s="52"/>
      <c r="Q1267" s="52"/>
      <c r="R1267" s="52"/>
      <c r="S1267" s="52"/>
      <c r="T1267" s="52"/>
      <c r="U1267" s="52"/>
      <c r="V1267" s="52"/>
      <c r="W1267" s="52"/>
      <c r="X1267" s="52"/>
      <c r="Y1267" s="52"/>
    </row>
    <row r="1268" spans="2:25" s="51" customFormat="1">
      <c r="B1268" s="619"/>
      <c r="C1268" s="619"/>
      <c r="D1268" s="619"/>
      <c r="E1268" s="619"/>
      <c r="F1268" s="619"/>
      <c r="G1268" s="619"/>
      <c r="H1268" s="619"/>
      <c r="I1268" s="619"/>
      <c r="J1268" s="619"/>
      <c r="K1268" s="619"/>
      <c r="L1268" s="619"/>
      <c r="M1268" s="619"/>
      <c r="N1268" s="52"/>
      <c r="O1268" s="52"/>
      <c r="P1268" s="52"/>
      <c r="Q1268" s="52"/>
      <c r="R1268" s="52"/>
      <c r="S1268" s="52"/>
      <c r="T1268" s="52"/>
      <c r="U1268" s="52"/>
      <c r="V1268" s="52"/>
      <c r="W1268" s="52"/>
      <c r="X1268" s="52"/>
      <c r="Y1268" s="52"/>
    </row>
    <row r="1269" spans="2:25" s="51" customFormat="1">
      <c r="B1269" s="619"/>
      <c r="C1269" s="619"/>
      <c r="D1269" s="619"/>
      <c r="E1269" s="619"/>
      <c r="F1269" s="619"/>
      <c r="G1269" s="619"/>
      <c r="H1269" s="619"/>
      <c r="I1269" s="619"/>
      <c r="J1269" s="619"/>
      <c r="K1269" s="619"/>
      <c r="L1269" s="619"/>
      <c r="M1269" s="619"/>
      <c r="N1269" s="52"/>
      <c r="O1269" s="52"/>
      <c r="P1269" s="52"/>
      <c r="Q1269" s="52"/>
      <c r="R1269" s="52"/>
      <c r="S1269" s="52"/>
      <c r="T1269" s="52"/>
      <c r="U1269" s="52"/>
      <c r="V1269" s="52"/>
      <c r="W1269" s="52"/>
      <c r="X1269" s="52"/>
      <c r="Y1269" s="52"/>
    </row>
    <row r="1270" spans="2:25" s="51" customFormat="1">
      <c r="B1270" s="619"/>
      <c r="C1270" s="619"/>
      <c r="D1270" s="619"/>
      <c r="E1270" s="619"/>
      <c r="F1270" s="619"/>
      <c r="G1270" s="619"/>
      <c r="H1270" s="619"/>
      <c r="I1270" s="619"/>
      <c r="J1270" s="619"/>
      <c r="K1270" s="619"/>
      <c r="L1270" s="619"/>
      <c r="M1270" s="619"/>
      <c r="N1270" s="52"/>
      <c r="O1270" s="52"/>
      <c r="P1270" s="52"/>
      <c r="Q1270" s="52"/>
      <c r="R1270" s="52"/>
      <c r="S1270" s="52"/>
      <c r="T1270" s="52"/>
      <c r="U1270" s="52"/>
      <c r="V1270" s="52"/>
      <c r="W1270" s="52"/>
      <c r="X1270" s="52"/>
      <c r="Y1270" s="52"/>
    </row>
    <row r="1271" spans="2:25" s="51" customFormat="1">
      <c r="B1271" s="619"/>
      <c r="C1271" s="619"/>
      <c r="D1271" s="619"/>
      <c r="E1271" s="619"/>
      <c r="F1271" s="619"/>
      <c r="G1271" s="619"/>
      <c r="H1271" s="619"/>
      <c r="I1271" s="619"/>
      <c r="J1271" s="619"/>
      <c r="K1271" s="619"/>
      <c r="L1271" s="619"/>
      <c r="M1271" s="619"/>
      <c r="N1271" s="52"/>
      <c r="O1271" s="52"/>
      <c r="P1271" s="52"/>
      <c r="Q1271" s="52"/>
      <c r="R1271" s="52"/>
      <c r="S1271" s="52"/>
      <c r="T1271" s="52"/>
      <c r="U1271" s="52"/>
      <c r="V1271" s="52"/>
      <c r="W1271" s="52"/>
      <c r="X1271" s="52"/>
      <c r="Y1271" s="52"/>
    </row>
    <row r="1272" spans="2:25" s="51" customFormat="1">
      <c r="B1272" s="619"/>
      <c r="C1272" s="619"/>
      <c r="D1272" s="619"/>
      <c r="E1272" s="619"/>
      <c r="F1272" s="619"/>
      <c r="G1272" s="619"/>
      <c r="H1272" s="619"/>
      <c r="I1272" s="619"/>
      <c r="J1272" s="619"/>
      <c r="K1272" s="619"/>
      <c r="L1272" s="619"/>
      <c r="M1272" s="619"/>
      <c r="N1272" s="52"/>
      <c r="O1272" s="52"/>
      <c r="P1272" s="52"/>
      <c r="Q1272" s="52"/>
      <c r="R1272" s="52"/>
      <c r="S1272" s="52"/>
      <c r="T1272" s="52"/>
      <c r="U1272" s="52"/>
      <c r="V1272" s="52"/>
      <c r="W1272" s="52"/>
      <c r="X1272" s="52"/>
      <c r="Y1272" s="52"/>
    </row>
    <row r="1273" spans="2:25" s="51" customFormat="1">
      <c r="B1273" s="619"/>
      <c r="C1273" s="619"/>
      <c r="D1273" s="619"/>
      <c r="E1273" s="619"/>
      <c r="F1273" s="619"/>
      <c r="G1273" s="619"/>
      <c r="H1273" s="619"/>
      <c r="I1273" s="619"/>
      <c r="J1273" s="619"/>
      <c r="K1273" s="619"/>
      <c r="L1273" s="619"/>
      <c r="M1273" s="619"/>
      <c r="N1273" s="52"/>
      <c r="O1273" s="52"/>
      <c r="P1273" s="52"/>
      <c r="Q1273" s="52"/>
      <c r="R1273" s="52"/>
      <c r="S1273" s="52"/>
      <c r="T1273" s="52"/>
      <c r="U1273" s="52"/>
      <c r="V1273" s="52"/>
      <c r="W1273" s="52"/>
      <c r="X1273" s="52"/>
      <c r="Y1273" s="52"/>
    </row>
    <row r="1274" spans="2:25" s="51" customFormat="1">
      <c r="B1274" s="619"/>
      <c r="C1274" s="619"/>
      <c r="D1274" s="619"/>
      <c r="E1274" s="619"/>
      <c r="F1274" s="619"/>
      <c r="G1274" s="619"/>
      <c r="H1274" s="619"/>
      <c r="I1274" s="619"/>
      <c r="J1274" s="619"/>
      <c r="K1274" s="619"/>
      <c r="L1274" s="619"/>
      <c r="M1274" s="619"/>
      <c r="N1274" s="52"/>
      <c r="O1274" s="52"/>
      <c r="P1274" s="52"/>
      <c r="Q1274" s="52"/>
      <c r="R1274" s="52"/>
      <c r="S1274" s="52"/>
      <c r="T1274" s="52"/>
      <c r="U1274" s="52"/>
      <c r="V1274" s="52"/>
      <c r="W1274" s="52"/>
      <c r="X1274" s="52"/>
      <c r="Y1274" s="52"/>
    </row>
    <row r="1275" spans="2:25" s="51" customFormat="1">
      <c r="B1275" s="619"/>
      <c r="C1275" s="619"/>
      <c r="D1275" s="619"/>
      <c r="E1275" s="619"/>
      <c r="F1275" s="619"/>
      <c r="G1275" s="619"/>
      <c r="H1275" s="619"/>
      <c r="I1275" s="619"/>
      <c r="J1275" s="619"/>
      <c r="K1275" s="619"/>
      <c r="L1275" s="619"/>
      <c r="M1275" s="619"/>
      <c r="N1275" s="52"/>
      <c r="O1275" s="52"/>
      <c r="P1275" s="52"/>
      <c r="Q1275" s="52"/>
      <c r="R1275" s="52"/>
      <c r="S1275" s="52"/>
      <c r="T1275" s="52"/>
      <c r="U1275" s="52"/>
      <c r="V1275" s="52"/>
      <c r="W1275" s="52"/>
      <c r="X1275" s="52"/>
      <c r="Y1275" s="52"/>
    </row>
    <row r="1276" spans="2:25" s="51" customFormat="1">
      <c r="B1276" s="619"/>
      <c r="C1276" s="619"/>
      <c r="D1276" s="619"/>
      <c r="E1276" s="619"/>
      <c r="F1276" s="619"/>
      <c r="G1276" s="619"/>
      <c r="H1276" s="619"/>
      <c r="I1276" s="619"/>
      <c r="J1276" s="619"/>
      <c r="K1276" s="619"/>
      <c r="L1276" s="619"/>
      <c r="M1276" s="619"/>
      <c r="N1276" s="52"/>
      <c r="O1276" s="52"/>
      <c r="P1276" s="52"/>
      <c r="Q1276" s="52"/>
      <c r="R1276" s="52"/>
      <c r="S1276" s="52"/>
      <c r="T1276" s="52"/>
      <c r="U1276" s="52"/>
      <c r="V1276" s="52"/>
      <c r="W1276" s="52"/>
      <c r="X1276" s="52"/>
      <c r="Y1276" s="52"/>
    </row>
    <row r="1277" spans="2:25" s="51" customFormat="1">
      <c r="B1277" s="619"/>
      <c r="C1277" s="619"/>
      <c r="D1277" s="619"/>
      <c r="E1277" s="619"/>
      <c r="F1277" s="619"/>
      <c r="G1277" s="619"/>
      <c r="H1277" s="619"/>
      <c r="I1277" s="619"/>
      <c r="J1277" s="619"/>
      <c r="K1277" s="619"/>
      <c r="L1277" s="619"/>
      <c r="M1277" s="619"/>
      <c r="N1277" s="52"/>
      <c r="O1277" s="52"/>
      <c r="P1277" s="52"/>
      <c r="Q1277" s="52"/>
      <c r="R1277" s="52"/>
      <c r="S1277" s="52"/>
      <c r="T1277" s="52"/>
      <c r="U1277" s="52"/>
      <c r="V1277" s="52"/>
      <c r="W1277" s="52"/>
      <c r="X1277" s="52"/>
      <c r="Y1277" s="52"/>
    </row>
    <row r="1278" spans="2:25" s="51" customFormat="1">
      <c r="B1278" s="619"/>
      <c r="C1278" s="619"/>
      <c r="D1278" s="619"/>
      <c r="E1278" s="619"/>
      <c r="F1278" s="619"/>
      <c r="G1278" s="619"/>
      <c r="H1278" s="619"/>
      <c r="I1278" s="619"/>
      <c r="J1278" s="619"/>
      <c r="K1278" s="619"/>
      <c r="L1278" s="619"/>
      <c r="M1278" s="619"/>
      <c r="N1278" s="52"/>
      <c r="O1278" s="52"/>
      <c r="P1278" s="52"/>
      <c r="Q1278" s="52"/>
      <c r="R1278" s="52"/>
      <c r="S1278" s="52"/>
      <c r="T1278" s="52"/>
      <c r="U1278" s="52"/>
      <c r="V1278" s="52"/>
      <c r="W1278" s="52"/>
      <c r="X1278" s="52"/>
      <c r="Y1278" s="52"/>
    </row>
    <row r="1279" spans="2:25" s="51" customFormat="1">
      <c r="B1279" s="619"/>
      <c r="C1279" s="619"/>
      <c r="D1279" s="619"/>
      <c r="E1279" s="619"/>
      <c r="F1279" s="619"/>
      <c r="G1279" s="619"/>
      <c r="H1279" s="619"/>
      <c r="I1279" s="619"/>
      <c r="J1279" s="619"/>
      <c r="K1279" s="619"/>
      <c r="L1279" s="619"/>
      <c r="M1279" s="619"/>
      <c r="N1279" s="52"/>
      <c r="O1279" s="52"/>
      <c r="P1279" s="52"/>
      <c r="Q1279" s="52"/>
      <c r="R1279" s="52"/>
      <c r="S1279" s="52"/>
      <c r="T1279" s="52"/>
      <c r="U1279" s="52"/>
      <c r="V1279" s="52"/>
      <c r="W1279" s="52"/>
      <c r="X1279" s="52"/>
      <c r="Y1279" s="52"/>
    </row>
    <row r="1280" spans="2:25" s="51" customFormat="1">
      <c r="B1280" s="619"/>
      <c r="C1280" s="619"/>
      <c r="D1280" s="619"/>
      <c r="E1280" s="619"/>
      <c r="F1280" s="619"/>
      <c r="G1280" s="619"/>
      <c r="H1280" s="619"/>
      <c r="I1280" s="619"/>
      <c r="J1280" s="619"/>
      <c r="K1280" s="619"/>
      <c r="L1280" s="619"/>
      <c r="M1280" s="619"/>
      <c r="N1280" s="52"/>
      <c r="O1280" s="52"/>
      <c r="P1280" s="52"/>
      <c r="Q1280" s="52"/>
      <c r="R1280" s="52"/>
      <c r="S1280" s="52"/>
      <c r="T1280" s="52"/>
      <c r="U1280" s="52"/>
      <c r="V1280" s="52"/>
      <c r="W1280" s="52"/>
      <c r="X1280" s="52"/>
      <c r="Y1280" s="52"/>
    </row>
    <row r="1281" spans="2:25" s="51" customFormat="1">
      <c r="B1281" s="619"/>
      <c r="C1281" s="619"/>
      <c r="D1281" s="619"/>
      <c r="E1281" s="619"/>
      <c r="F1281" s="619"/>
      <c r="G1281" s="619"/>
      <c r="H1281" s="619"/>
      <c r="I1281" s="619"/>
      <c r="J1281" s="619"/>
      <c r="K1281" s="619"/>
      <c r="L1281" s="619"/>
      <c r="M1281" s="619"/>
      <c r="N1281" s="52"/>
      <c r="O1281" s="52"/>
      <c r="P1281" s="52"/>
      <c r="Q1281" s="52"/>
      <c r="R1281" s="52"/>
      <c r="S1281" s="52"/>
      <c r="T1281" s="52"/>
      <c r="U1281" s="52"/>
      <c r="V1281" s="52"/>
      <c r="W1281" s="52"/>
      <c r="X1281" s="52"/>
      <c r="Y1281" s="52"/>
    </row>
    <row r="1282" spans="2:25" s="51" customFormat="1">
      <c r="B1282" s="619"/>
      <c r="C1282" s="619"/>
      <c r="D1282" s="619"/>
      <c r="E1282" s="619"/>
      <c r="F1282" s="619"/>
      <c r="G1282" s="619"/>
      <c r="H1282" s="619"/>
      <c r="I1282" s="619"/>
      <c r="J1282" s="619"/>
      <c r="K1282" s="619"/>
      <c r="L1282" s="619"/>
      <c r="M1282" s="619"/>
      <c r="N1282" s="52"/>
      <c r="O1282" s="52"/>
      <c r="P1282" s="52"/>
      <c r="Q1282" s="52"/>
      <c r="R1282" s="52"/>
      <c r="S1282" s="52"/>
      <c r="T1282" s="52"/>
      <c r="U1282" s="52"/>
      <c r="V1282" s="52"/>
      <c r="W1282" s="52"/>
      <c r="X1282" s="52"/>
      <c r="Y1282" s="52"/>
    </row>
    <row r="1283" spans="2:25" s="51" customFormat="1">
      <c r="B1283" s="619"/>
      <c r="C1283" s="619"/>
      <c r="D1283" s="619"/>
      <c r="E1283" s="619"/>
      <c r="F1283" s="619"/>
      <c r="G1283" s="619"/>
      <c r="H1283" s="619"/>
      <c r="I1283" s="619"/>
      <c r="J1283" s="619"/>
      <c r="K1283" s="619"/>
      <c r="L1283" s="619"/>
      <c r="M1283" s="619"/>
      <c r="N1283" s="52"/>
      <c r="O1283" s="52"/>
      <c r="P1283" s="52"/>
      <c r="Q1283" s="52"/>
      <c r="R1283" s="52"/>
      <c r="S1283" s="52"/>
      <c r="T1283" s="52"/>
      <c r="U1283" s="52"/>
      <c r="V1283" s="52"/>
      <c r="W1283" s="52"/>
      <c r="X1283" s="52"/>
      <c r="Y1283" s="52"/>
    </row>
    <row r="1284" spans="2:25" s="51" customFormat="1">
      <c r="B1284" s="619"/>
      <c r="C1284" s="619"/>
      <c r="D1284" s="619"/>
      <c r="E1284" s="619"/>
      <c r="F1284" s="619"/>
      <c r="G1284" s="619"/>
      <c r="H1284" s="619"/>
      <c r="I1284" s="619"/>
      <c r="J1284" s="619"/>
      <c r="K1284" s="619"/>
      <c r="L1284" s="619"/>
      <c r="M1284" s="619"/>
      <c r="N1284" s="52"/>
      <c r="O1284" s="52"/>
      <c r="P1284" s="52"/>
      <c r="Q1284" s="52"/>
      <c r="R1284" s="52"/>
      <c r="S1284" s="52"/>
      <c r="T1284" s="52"/>
      <c r="U1284" s="52"/>
      <c r="V1284" s="52"/>
      <c r="W1284" s="52"/>
      <c r="X1284" s="52"/>
      <c r="Y1284" s="52"/>
    </row>
    <row r="1285" spans="2:25" s="51" customFormat="1">
      <c r="B1285" s="619"/>
      <c r="C1285" s="619"/>
      <c r="D1285" s="619"/>
      <c r="E1285" s="619"/>
      <c r="F1285" s="619"/>
      <c r="G1285" s="619"/>
      <c r="H1285" s="619"/>
      <c r="I1285" s="619"/>
      <c r="J1285" s="619"/>
      <c r="K1285" s="619"/>
      <c r="L1285" s="619"/>
      <c r="M1285" s="619"/>
      <c r="N1285" s="52"/>
      <c r="O1285" s="52"/>
      <c r="P1285" s="52"/>
      <c r="Q1285" s="52"/>
      <c r="R1285" s="52"/>
      <c r="S1285" s="52"/>
      <c r="T1285" s="52"/>
      <c r="U1285" s="52"/>
      <c r="V1285" s="52"/>
      <c r="W1285" s="52"/>
      <c r="X1285" s="52"/>
      <c r="Y1285" s="52"/>
    </row>
    <row r="1286" spans="2:25" s="51" customFormat="1">
      <c r="B1286" s="619"/>
      <c r="C1286" s="619"/>
      <c r="D1286" s="619"/>
      <c r="E1286" s="619"/>
      <c r="F1286" s="619"/>
      <c r="G1286" s="619"/>
      <c r="H1286" s="619"/>
      <c r="I1286" s="619"/>
      <c r="J1286" s="619"/>
      <c r="K1286" s="619"/>
      <c r="L1286" s="619"/>
      <c r="M1286" s="619"/>
      <c r="N1286" s="52"/>
      <c r="O1286" s="52"/>
      <c r="P1286" s="52"/>
      <c r="Q1286" s="52"/>
      <c r="R1286" s="52"/>
      <c r="S1286" s="52"/>
      <c r="T1286" s="52"/>
      <c r="U1286" s="52"/>
      <c r="V1286" s="52"/>
      <c r="W1286" s="52"/>
      <c r="X1286" s="52"/>
      <c r="Y1286" s="52"/>
    </row>
    <row r="1287" spans="2:25" s="51" customFormat="1">
      <c r="B1287" s="619"/>
      <c r="C1287" s="619"/>
      <c r="D1287" s="619"/>
      <c r="E1287" s="619"/>
      <c r="F1287" s="619"/>
      <c r="G1287" s="619"/>
      <c r="H1287" s="619"/>
      <c r="I1287" s="619"/>
      <c r="J1287" s="619"/>
      <c r="K1287" s="619"/>
      <c r="L1287" s="619"/>
      <c r="M1287" s="619"/>
      <c r="N1287" s="52"/>
      <c r="O1287" s="52"/>
      <c r="P1287" s="52"/>
      <c r="Q1287" s="52"/>
      <c r="R1287" s="52"/>
      <c r="S1287" s="52"/>
      <c r="T1287" s="52"/>
      <c r="U1287" s="52"/>
      <c r="V1287" s="52"/>
      <c r="W1287" s="52"/>
      <c r="X1287" s="52"/>
      <c r="Y1287" s="52"/>
    </row>
    <row r="1288" spans="2:25" s="51" customFormat="1">
      <c r="B1288" s="619"/>
      <c r="C1288" s="619"/>
      <c r="D1288" s="619"/>
      <c r="E1288" s="619"/>
      <c r="F1288" s="619"/>
      <c r="G1288" s="619"/>
      <c r="H1288" s="619"/>
      <c r="I1288" s="619"/>
      <c r="J1288" s="619"/>
      <c r="K1288" s="619"/>
      <c r="L1288" s="619"/>
      <c r="M1288" s="619"/>
      <c r="N1288" s="52"/>
      <c r="O1288" s="52"/>
      <c r="P1288" s="52"/>
      <c r="Q1288" s="52"/>
      <c r="R1288" s="52"/>
      <c r="S1288" s="52"/>
      <c r="T1288" s="52"/>
      <c r="U1288" s="52"/>
      <c r="V1288" s="52"/>
      <c r="W1288" s="52"/>
      <c r="X1288" s="52"/>
      <c r="Y1288" s="52"/>
    </row>
    <row r="1289" spans="2:25" s="51" customFormat="1">
      <c r="B1289" s="619"/>
      <c r="C1289" s="619"/>
      <c r="D1289" s="619"/>
      <c r="E1289" s="619"/>
      <c r="F1289" s="619"/>
      <c r="G1289" s="619"/>
      <c r="H1289" s="619"/>
      <c r="I1289" s="619"/>
      <c r="J1289" s="619"/>
      <c r="K1289" s="619"/>
      <c r="L1289" s="619"/>
      <c r="M1289" s="619"/>
      <c r="N1289" s="52"/>
      <c r="O1289" s="52"/>
      <c r="P1289" s="52"/>
      <c r="Q1289" s="52"/>
      <c r="R1289" s="52"/>
      <c r="S1289" s="52"/>
      <c r="T1289" s="52"/>
      <c r="U1289" s="52"/>
      <c r="V1289" s="52"/>
      <c r="W1289" s="52"/>
      <c r="X1289" s="52"/>
      <c r="Y1289" s="52"/>
    </row>
    <row r="1290" spans="2:25" s="51" customFormat="1">
      <c r="B1290" s="619"/>
      <c r="C1290" s="619"/>
      <c r="D1290" s="619"/>
      <c r="E1290" s="619"/>
      <c r="F1290" s="619"/>
      <c r="G1290" s="619"/>
      <c r="H1290" s="619"/>
      <c r="I1290" s="619"/>
      <c r="J1290" s="619"/>
      <c r="K1290" s="619"/>
      <c r="L1290" s="619"/>
      <c r="M1290" s="619"/>
      <c r="N1290" s="52"/>
      <c r="O1290" s="52"/>
      <c r="P1290" s="52"/>
      <c r="Q1290" s="52"/>
      <c r="R1290" s="52"/>
      <c r="S1290" s="52"/>
      <c r="T1290" s="52"/>
      <c r="U1290" s="52"/>
      <c r="V1290" s="52"/>
      <c r="W1290" s="52"/>
      <c r="X1290" s="52"/>
      <c r="Y1290" s="52"/>
    </row>
    <row r="1291" spans="2:25" s="51" customFormat="1">
      <c r="B1291" s="619"/>
      <c r="C1291" s="619"/>
      <c r="D1291" s="619"/>
      <c r="E1291" s="619"/>
      <c r="F1291" s="619"/>
      <c r="G1291" s="619"/>
      <c r="H1291" s="619"/>
      <c r="I1291" s="619"/>
      <c r="J1291" s="619"/>
      <c r="K1291" s="619"/>
      <c r="L1291" s="619"/>
      <c r="M1291" s="619"/>
      <c r="N1291" s="52"/>
      <c r="O1291" s="52"/>
      <c r="P1291" s="52"/>
      <c r="Q1291" s="52"/>
      <c r="R1291" s="52"/>
      <c r="S1291" s="52"/>
      <c r="T1291" s="52"/>
      <c r="U1291" s="52"/>
      <c r="V1291" s="52"/>
      <c r="W1291" s="52"/>
      <c r="X1291" s="52"/>
      <c r="Y1291" s="52"/>
    </row>
    <row r="1292" spans="2:25" s="51" customFormat="1">
      <c r="B1292" s="619"/>
      <c r="C1292" s="619"/>
      <c r="D1292" s="619"/>
      <c r="E1292" s="619"/>
      <c r="F1292" s="619"/>
      <c r="G1292" s="619"/>
      <c r="H1292" s="619"/>
      <c r="I1292" s="619"/>
      <c r="J1292" s="619"/>
      <c r="K1292" s="619"/>
      <c r="L1292" s="619"/>
      <c r="M1292" s="619"/>
      <c r="N1292" s="52"/>
      <c r="O1292" s="52"/>
      <c r="P1292" s="52"/>
      <c r="Q1292" s="52"/>
      <c r="R1292" s="52"/>
      <c r="S1292" s="52"/>
      <c r="T1292" s="52"/>
      <c r="U1292" s="52"/>
      <c r="V1292" s="52"/>
      <c r="W1292" s="52"/>
      <c r="X1292" s="52"/>
      <c r="Y1292" s="52"/>
    </row>
    <row r="1293" spans="2:25" s="51" customFormat="1">
      <c r="B1293" s="619"/>
      <c r="C1293" s="619"/>
      <c r="D1293" s="619"/>
      <c r="E1293" s="619"/>
      <c r="F1293" s="619"/>
      <c r="G1293" s="619"/>
      <c r="H1293" s="619"/>
      <c r="I1293" s="619"/>
      <c r="J1293" s="619"/>
      <c r="K1293" s="619"/>
      <c r="L1293" s="619"/>
      <c r="M1293" s="619"/>
      <c r="N1293" s="52"/>
      <c r="O1293" s="52"/>
      <c r="P1293" s="52"/>
      <c r="Q1293" s="52"/>
      <c r="R1293" s="52"/>
      <c r="S1293" s="52"/>
      <c r="T1293" s="52"/>
      <c r="U1293" s="52"/>
      <c r="V1293" s="52"/>
      <c r="W1293" s="52"/>
      <c r="X1293" s="52"/>
      <c r="Y1293" s="52"/>
    </row>
    <row r="1294" spans="2:25" s="51" customFormat="1">
      <c r="B1294" s="619"/>
      <c r="C1294" s="619"/>
      <c r="D1294" s="619"/>
      <c r="E1294" s="619"/>
      <c r="F1294" s="619"/>
      <c r="G1294" s="619"/>
      <c r="H1294" s="619"/>
      <c r="I1294" s="619"/>
      <c r="J1294" s="619"/>
      <c r="K1294" s="619"/>
      <c r="L1294" s="619"/>
      <c r="M1294" s="619"/>
      <c r="N1294" s="52"/>
      <c r="O1294" s="52"/>
      <c r="P1294" s="52"/>
      <c r="Q1294" s="52"/>
      <c r="R1294" s="52"/>
      <c r="S1294" s="52"/>
      <c r="T1294" s="52"/>
      <c r="U1294" s="52"/>
      <c r="V1294" s="52"/>
      <c r="W1294" s="52"/>
      <c r="X1294" s="52"/>
      <c r="Y1294" s="52"/>
    </row>
    <row r="1295" spans="2:25" s="51" customFormat="1">
      <c r="B1295" s="619"/>
      <c r="C1295" s="619"/>
      <c r="D1295" s="619"/>
      <c r="E1295" s="619"/>
      <c r="F1295" s="619"/>
      <c r="G1295" s="619"/>
      <c r="H1295" s="619"/>
      <c r="I1295" s="619"/>
      <c r="J1295" s="619"/>
      <c r="K1295" s="619"/>
      <c r="L1295" s="619"/>
      <c r="M1295" s="619"/>
      <c r="N1295" s="52"/>
      <c r="O1295" s="52"/>
      <c r="P1295" s="52"/>
      <c r="Q1295" s="52"/>
      <c r="R1295" s="52"/>
      <c r="S1295" s="52"/>
      <c r="T1295" s="52"/>
      <c r="U1295" s="52"/>
      <c r="V1295" s="52"/>
      <c r="W1295" s="52"/>
      <c r="X1295" s="52"/>
      <c r="Y1295" s="52"/>
    </row>
    <row r="1296" spans="2:25" s="51" customFormat="1">
      <c r="B1296" s="619"/>
      <c r="C1296" s="619"/>
      <c r="D1296" s="619"/>
      <c r="E1296" s="619"/>
      <c r="F1296" s="619"/>
      <c r="G1296" s="619"/>
      <c r="H1296" s="619"/>
      <c r="I1296" s="619"/>
      <c r="J1296" s="619"/>
      <c r="K1296" s="619"/>
      <c r="L1296" s="619"/>
      <c r="M1296" s="619"/>
      <c r="N1296" s="52"/>
      <c r="O1296" s="52"/>
      <c r="P1296" s="52"/>
      <c r="Q1296" s="52"/>
      <c r="R1296" s="52"/>
      <c r="S1296" s="52"/>
      <c r="T1296" s="52"/>
      <c r="U1296" s="52"/>
      <c r="V1296" s="52"/>
      <c r="W1296" s="52"/>
      <c r="X1296" s="52"/>
      <c r="Y1296" s="52"/>
    </row>
    <row r="1297" spans="2:25" s="51" customFormat="1">
      <c r="B1297" s="619"/>
      <c r="C1297" s="619"/>
      <c r="D1297" s="619"/>
      <c r="E1297" s="619"/>
      <c r="F1297" s="619"/>
      <c r="G1297" s="619"/>
      <c r="H1297" s="619"/>
      <c r="I1297" s="619"/>
      <c r="J1297" s="619"/>
      <c r="K1297" s="619"/>
      <c r="L1297" s="619"/>
      <c r="M1297" s="619"/>
      <c r="N1297" s="52"/>
      <c r="O1297" s="52"/>
      <c r="P1297" s="52"/>
      <c r="Q1297" s="52"/>
      <c r="R1297" s="52"/>
      <c r="S1297" s="52"/>
      <c r="T1297" s="52"/>
      <c r="U1297" s="52"/>
      <c r="V1297" s="52"/>
      <c r="W1297" s="52"/>
      <c r="X1297" s="52"/>
      <c r="Y1297" s="52"/>
    </row>
    <row r="1298" spans="2:25" s="51" customFormat="1">
      <c r="B1298" s="619"/>
      <c r="C1298" s="619"/>
      <c r="D1298" s="619"/>
      <c r="E1298" s="619"/>
      <c r="F1298" s="619"/>
      <c r="G1298" s="619"/>
      <c r="H1298" s="619"/>
      <c r="I1298" s="619"/>
      <c r="J1298" s="619"/>
      <c r="K1298" s="619"/>
      <c r="L1298" s="619"/>
      <c r="M1298" s="619"/>
      <c r="N1298" s="52"/>
      <c r="O1298" s="52"/>
      <c r="P1298" s="52"/>
      <c r="Q1298" s="52"/>
      <c r="R1298" s="52"/>
      <c r="S1298" s="52"/>
      <c r="T1298" s="52"/>
      <c r="U1298" s="52"/>
      <c r="V1298" s="52"/>
      <c r="W1298" s="52"/>
      <c r="X1298" s="52"/>
      <c r="Y1298" s="52"/>
    </row>
    <row r="1299" spans="2:25" s="51" customFormat="1">
      <c r="B1299" s="619"/>
      <c r="C1299" s="619"/>
      <c r="D1299" s="619"/>
      <c r="E1299" s="619"/>
      <c r="F1299" s="619"/>
      <c r="G1299" s="619"/>
      <c r="H1299" s="619"/>
      <c r="I1299" s="619"/>
      <c r="J1299" s="619"/>
      <c r="K1299" s="619"/>
      <c r="L1299" s="619"/>
      <c r="M1299" s="619"/>
      <c r="N1299" s="52"/>
      <c r="O1299" s="52"/>
      <c r="P1299" s="52"/>
      <c r="Q1299" s="52"/>
      <c r="R1299" s="52"/>
      <c r="S1299" s="52"/>
      <c r="T1299" s="52"/>
      <c r="U1299" s="52"/>
      <c r="V1299" s="52"/>
      <c r="W1299" s="52"/>
      <c r="X1299" s="52"/>
      <c r="Y1299" s="52"/>
    </row>
    <row r="1300" spans="2:25" s="51" customFormat="1">
      <c r="B1300" s="619"/>
      <c r="C1300" s="619"/>
      <c r="D1300" s="619"/>
      <c r="E1300" s="619"/>
      <c r="F1300" s="619"/>
      <c r="G1300" s="619"/>
      <c r="H1300" s="619"/>
      <c r="I1300" s="619"/>
      <c r="J1300" s="619"/>
      <c r="K1300" s="619"/>
      <c r="L1300" s="619"/>
      <c r="M1300" s="619"/>
      <c r="N1300" s="52"/>
      <c r="O1300" s="52"/>
      <c r="P1300" s="52"/>
      <c r="Q1300" s="52"/>
      <c r="R1300" s="52"/>
      <c r="S1300" s="52"/>
      <c r="T1300" s="52"/>
      <c r="U1300" s="52"/>
      <c r="V1300" s="52"/>
      <c r="W1300" s="52"/>
      <c r="X1300" s="52"/>
      <c r="Y1300" s="52"/>
    </row>
    <row r="1301" spans="2:25" s="51" customFormat="1">
      <c r="B1301" s="619"/>
      <c r="C1301" s="619"/>
      <c r="D1301" s="619"/>
      <c r="E1301" s="619"/>
      <c r="F1301" s="619"/>
      <c r="G1301" s="619"/>
      <c r="H1301" s="619"/>
      <c r="I1301" s="619"/>
      <c r="J1301" s="619"/>
      <c r="K1301" s="619"/>
      <c r="L1301" s="619"/>
      <c r="M1301" s="619"/>
      <c r="N1301" s="52"/>
      <c r="O1301" s="52"/>
      <c r="P1301" s="52"/>
      <c r="Q1301" s="52"/>
      <c r="R1301" s="52"/>
      <c r="S1301" s="52"/>
      <c r="T1301" s="52"/>
      <c r="U1301" s="52"/>
      <c r="V1301" s="52"/>
      <c r="W1301" s="52"/>
      <c r="X1301" s="52"/>
      <c r="Y1301" s="52"/>
    </row>
    <row r="1302" spans="2:25" s="51" customFormat="1">
      <c r="B1302" s="619"/>
      <c r="C1302" s="619"/>
      <c r="D1302" s="619"/>
      <c r="E1302" s="619"/>
      <c r="F1302" s="619"/>
      <c r="G1302" s="619"/>
      <c r="H1302" s="619"/>
      <c r="I1302" s="619"/>
      <c r="J1302" s="619"/>
      <c r="K1302" s="619"/>
      <c r="L1302" s="619"/>
      <c r="M1302" s="619"/>
      <c r="N1302" s="52"/>
      <c r="O1302" s="52"/>
      <c r="P1302" s="52"/>
      <c r="Q1302" s="52"/>
      <c r="R1302" s="52"/>
      <c r="S1302" s="52"/>
      <c r="T1302" s="52"/>
      <c r="U1302" s="52"/>
      <c r="V1302" s="52"/>
      <c r="W1302" s="52"/>
      <c r="X1302" s="52"/>
      <c r="Y1302" s="52"/>
    </row>
    <row r="1303" spans="2:25" s="51" customFormat="1">
      <c r="B1303" s="619"/>
      <c r="C1303" s="619"/>
      <c r="D1303" s="619"/>
      <c r="E1303" s="619"/>
      <c r="F1303" s="619"/>
      <c r="G1303" s="619"/>
      <c r="H1303" s="619"/>
      <c r="I1303" s="619"/>
      <c r="J1303" s="619"/>
      <c r="K1303" s="619"/>
      <c r="L1303" s="619"/>
      <c r="M1303" s="619"/>
      <c r="N1303" s="52"/>
      <c r="O1303" s="52"/>
      <c r="P1303" s="52"/>
      <c r="Q1303" s="52"/>
      <c r="R1303" s="52"/>
      <c r="S1303" s="52"/>
      <c r="T1303" s="52"/>
      <c r="U1303" s="52"/>
      <c r="V1303" s="52"/>
      <c r="W1303" s="52"/>
      <c r="X1303" s="52"/>
      <c r="Y1303" s="52"/>
    </row>
    <row r="1304" spans="2:25" s="51" customFormat="1">
      <c r="B1304" s="619"/>
      <c r="C1304" s="619"/>
      <c r="D1304" s="619"/>
      <c r="E1304" s="619"/>
      <c r="F1304" s="619"/>
      <c r="G1304" s="619"/>
      <c r="H1304" s="619"/>
      <c r="I1304" s="619"/>
      <c r="J1304" s="619"/>
      <c r="K1304" s="619"/>
      <c r="L1304" s="619"/>
      <c r="M1304" s="619"/>
      <c r="N1304" s="52"/>
      <c r="O1304" s="52"/>
      <c r="P1304" s="52"/>
      <c r="Q1304" s="52"/>
      <c r="R1304" s="52"/>
      <c r="S1304" s="52"/>
      <c r="T1304" s="52"/>
      <c r="U1304" s="52"/>
      <c r="V1304" s="52"/>
      <c r="W1304" s="52"/>
      <c r="X1304" s="52"/>
      <c r="Y1304" s="52"/>
    </row>
    <row r="1305" spans="2:25" s="51" customFormat="1">
      <c r="B1305" s="619"/>
      <c r="C1305" s="619"/>
      <c r="D1305" s="619"/>
      <c r="E1305" s="619"/>
      <c r="F1305" s="619"/>
      <c r="G1305" s="619"/>
      <c r="H1305" s="619"/>
      <c r="I1305" s="619"/>
      <c r="J1305" s="619"/>
      <c r="K1305" s="619"/>
      <c r="L1305" s="619"/>
      <c r="M1305" s="619"/>
      <c r="N1305" s="52"/>
      <c r="O1305" s="52"/>
      <c r="P1305" s="52"/>
      <c r="Q1305" s="52"/>
      <c r="R1305" s="52"/>
      <c r="S1305" s="52"/>
      <c r="T1305" s="52"/>
      <c r="U1305" s="52"/>
      <c r="V1305" s="52"/>
      <c r="W1305" s="52"/>
      <c r="X1305" s="52"/>
      <c r="Y1305" s="52"/>
    </row>
    <row r="1306" spans="2:25" s="51" customFormat="1">
      <c r="B1306" s="619"/>
      <c r="C1306" s="619"/>
      <c r="D1306" s="619"/>
      <c r="E1306" s="619"/>
      <c r="F1306" s="619"/>
      <c r="G1306" s="619"/>
      <c r="H1306" s="619"/>
      <c r="I1306" s="619"/>
      <c r="J1306" s="619"/>
      <c r="K1306" s="619"/>
      <c r="L1306" s="619"/>
      <c r="M1306" s="619"/>
      <c r="N1306" s="52"/>
      <c r="O1306" s="52"/>
      <c r="P1306" s="52"/>
      <c r="Q1306" s="52"/>
      <c r="R1306" s="52"/>
      <c r="S1306" s="52"/>
      <c r="T1306" s="52"/>
      <c r="U1306" s="52"/>
      <c r="V1306" s="52"/>
      <c r="W1306" s="52"/>
      <c r="X1306" s="52"/>
      <c r="Y1306" s="52"/>
    </row>
    <row r="1307" spans="2:25" s="51" customFormat="1">
      <c r="B1307" s="619"/>
      <c r="C1307" s="619"/>
      <c r="D1307" s="619"/>
      <c r="E1307" s="619"/>
      <c r="F1307" s="619"/>
      <c r="G1307" s="619"/>
      <c r="H1307" s="619"/>
      <c r="I1307" s="619"/>
      <c r="J1307" s="619"/>
      <c r="K1307" s="619"/>
      <c r="L1307" s="619"/>
      <c r="M1307" s="619"/>
      <c r="N1307" s="52"/>
      <c r="O1307" s="52"/>
      <c r="P1307" s="52"/>
      <c r="Q1307" s="52"/>
      <c r="R1307" s="52"/>
      <c r="S1307" s="52"/>
      <c r="T1307" s="52"/>
      <c r="U1307" s="52"/>
      <c r="V1307" s="52"/>
      <c r="W1307" s="52"/>
      <c r="X1307" s="52"/>
      <c r="Y1307" s="52"/>
    </row>
    <row r="1308" spans="2:25" s="51" customFormat="1">
      <c r="B1308" s="619"/>
      <c r="C1308" s="619"/>
      <c r="D1308" s="619"/>
      <c r="E1308" s="619"/>
      <c r="F1308" s="619"/>
      <c r="G1308" s="619"/>
      <c r="H1308" s="619"/>
      <c r="I1308" s="619"/>
      <c r="J1308" s="619"/>
      <c r="K1308" s="619"/>
      <c r="L1308" s="619"/>
      <c r="M1308" s="619"/>
      <c r="N1308" s="52"/>
      <c r="O1308" s="52"/>
      <c r="P1308" s="52"/>
      <c r="Q1308" s="52"/>
      <c r="R1308" s="52"/>
      <c r="S1308" s="52"/>
      <c r="T1308" s="52"/>
      <c r="U1308" s="52"/>
      <c r="V1308" s="52"/>
      <c r="W1308" s="52"/>
      <c r="X1308" s="52"/>
      <c r="Y1308" s="52"/>
    </row>
    <row r="1309" spans="2:25" s="51" customFormat="1">
      <c r="B1309" s="619"/>
      <c r="C1309" s="619"/>
      <c r="D1309" s="619"/>
      <c r="E1309" s="619"/>
      <c r="F1309" s="619"/>
      <c r="G1309" s="619"/>
      <c r="H1309" s="619"/>
      <c r="I1309" s="619"/>
      <c r="J1309" s="619"/>
      <c r="K1309" s="619"/>
      <c r="L1309" s="619"/>
      <c r="M1309" s="619"/>
      <c r="N1309" s="52"/>
      <c r="O1309" s="52"/>
      <c r="P1309" s="52"/>
      <c r="Q1309" s="52"/>
      <c r="R1309" s="52"/>
      <c r="S1309" s="52"/>
      <c r="T1309" s="52"/>
      <c r="U1309" s="52"/>
      <c r="V1309" s="52"/>
      <c r="W1309" s="52"/>
      <c r="X1309" s="52"/>
      <c r="Y1309" s="52"/>
    </row>
    <row r="1310" spans="2:25" s="51" customFormat="1">
      <c r="B1310" s="619"/>
      <c r="C1310" s="619"/>
      <c r="D1310" s="619"/>
      <c r="E1310" s="619"/>
      <c r="F1310" s="619"/>
      <c r="G1310" s="619"/>
      <c r="H1310" s="619"/>
      <c r="I1310" s="619"/>
      <c r="J1310" s="619"/>
      <c r="K1310" s="619"/>
      <c r="L1310" s="619"/>
      <c r="M1310" s="619"/>
      <c r="N1310" s="52"/>
      <c r="O1310" s="52"/>
      <c r="P1310" s="52"/>
      <c r="Q1310" s="52"/>
      <c r="R1310" s="52"/>
      <c r="S1310" s="52"/>
      <c r="T1310" s="52"/>
      <c r="U1310" s="52"/>
      <c r="V1310" s="52"/>
      <c r="W1310" s="52"/>
      <c r="X1310" s="52"/>
      <c r="Y1310" s="52"/>
    </row>
    <row r="1311" spans="2:25" s="51" customFormat="1">
      <c r="B1311" s="619"/>
      <c r="C1311" s="619"/>
      <c r="D1311" s="619"/>
      <c r="E1311" s="619"/>
      <c r="F1311" s="619"/>
      <c r="G1311" s="619"/>
      <c r="H1311" s="619"/>
      <c r="I1311" s="619"/>
      <c r="J1311" s="619"/>
      <c r="K1311" s="619"/>
      <c r="L1311" s="619"/>
      <c r="M1311" s="619"/>
      <c r="N1311" s="52"/>
      <c r="O1311" s="52"/>
      <c r="P1311" s="52"/>
      <c r="Q1311" s="52"/>
      <c r="R1311" s="52"/>
      <c r="S1311" s="52"/>
      <c r="T1311" s="52"/>
      <c r="U1311" s="52"/>
      <c r="V1311" s="52"/>
      <c r="W1311" s="52"/>
      <c r="X1311" s="52"/>
      <c r="Y1311" s="52"/>
    </row>
    <row r="1312" spans="2:25" s="51" customFormat="1">
      <c r="B1312" s="619"/>
      <c r="C1312" s="619"/>
      <c r="D1312" s="619"/>
      <c r="E1312" s="619"/>
      <c r="F1312" s="619"/>
      <c r="G1312" s="619"/>
      <c r="H1312" s="619"/>
      <c r="I1312" s="619"/>
      <c r="J1312" s="619"/>
      <c r="K1312" s="619"/>
      <c r="L1312" s="619"/>
      <c r="M1312" s="619"/>
      <c r="N1312" s="52"/>
      <c r="O1312" s="52"/>
      <c r="P1312" s="52"/>
      <c r="Q1312" s="52"/>
      <c r="R1312" s="52"/>
      <c r="S1312" s="52"/>
      <c r="T1312" s="52"/>
      <c r="U1312" s="52"/>
      <c r="V1312" s="52"/>
      <c r="W1312" s="52"/>
      <c r="X1312" s="52"/>
      <c r="Y1312" s="52"/>
    </row>
    <row r="1313" spans="2:25" s="51" customFormat="1">
      <c r="B1313" s="619"/>
      <c r="C1313" s="619"/>
      <c r="D1313" s="619"/>
      <c r="E1313" s="619"/>
      <c r="F1313" s="619"/>
      <c r="G1313" s="619"/>
      <c r="H1313" s="619"/>
      <c r="I1313" s="619"/>
      <c r="J1313" s="619"/>
      <c r="K1313" s="619"/>
      <c r="L1313" s="619"/>
      <c r="M1313" s="619"/>
      <c r="N1313" s="52"/>
      <c r="O1313" s="52"/>
      <c r="P1313" s="52"/>
      <c r="Q1313" s="52"/>
      <c r="R1313" s="52"/>
      <c r="S1313" s="52"/>
      <c r="T1313" s="52"/>
      <c r="U1313" s="52"/>
      <c r="V1313" s="52"/>
      <c r="W1313" s="52"/>
      <c r="X1313" s="52"/>
      <c r="Y1313" s="52"/>
    </row>
    <row r="1314" spans="2:25" s="51" customFormat="1">
      <c r="B1314" s="619"/>
      <c r="C1314" s="619"/>
      <c r="D1314" s="619"/>
      <c r="E1314" s="619"/>
      <c r="F1314" s="619"/>
      <c r="G1314" s="619"/>
      <c r="H1314" s="619"/>
      <c r="I1314" s="619"/>
      <c r="J1314" s="619"/>
      <c r="K1314" s="619"/>
      <c r="L1314" s="619"/>
      <c r="M1314" s="619"/>
      <c r="N1314" s="52"/>
      <c r="O1314" s="52"/>
      <c r="P1314" s="52"/>
      <c r="Q1314" s="52"/>
      <c r="R1314" s="52"/>
      <c r="S1314" s="52"/>
      <c r="T1314" s="52"/>
      <c r="U1314" s="52"/>
      <c r="V1314" s="52"/>
      <c r="W1314" s="52"/>
      <c r="X1314" s="52"/>
      <c r="Y1314" s="52"/>
    </row>
    <row r="1315" spans="2:25" s="51" customFormat="1">
      <c r="B1315" s="619"/>
      <c r="C1315" s="619"/>
      <c r="D1315" s="619"/>
      <c r="E1315" s="619"/>
      <c r="F1315" s="619"/>
      <c r="G1315" s="619"/>
      <c r="H1315" s="619"/>
      <c r="I1315" s="619"/>
      <c r="J1315" s="619"/>
      <c r="K1315" s="619"/>
      <c r="L1315" s="619"/>
      <c r="M1315" s="619"/>
      <c r="N1315" s="52"/>
      <c r="O1315" s="52"/>
      <c r="P1315" s="52"/>
      <c r="Q1315" s="52"/>
      <c r="R1315" s="52"/>
      <c r="S1315" s="52"/>
      <c r="T1315" s="52"/>
      <c r="U1315" s="52"/>
      <c r="V1315" s="52"/>
      <c r="W1315" s="52"/>
      <c r="X1315" s="52"/>
      <c r="Y1315" s="52"/>
    </row>
    <row r="1316" spans="2:25" s="51" customFormat="1">
      <c r="B1316" s="619"/>
      <c r="C1316" s="619"/>
      <c r="D1316" s="619"/>
      <c r="E1316" s="619"/>
      <c r="F1316" s="619"/>
      <c r="G1316" s="619"/>
      <c r="H1316" s="619"/>
      <c r="I1316" s="619"/>
      <c r="J1316" s="619"/>
      <c r="K1316" s="619"/>
      <c r="L1316" s="619"/>
      <c r="M1316" s="619"/>
      <c r="N1316" s="52"/>
      <c r="O1316" s="52"/>
      <c r="P1316" s="52"/>
      <c r="Q1316" s="52"/>
      <c r="R1316" s="52"/>
      <c r="S1316" s="52"/>
      <c r="T1316" s="52"/>
      <c r="U1316" s="52"/>
      <c r="V1316" s="52"/>
      <c r="W1316" s="52"/>
      <c r="X1316" s="52"/>
      <c r="Y1316" s="52"/>
    </row>
    <row r="1317" spans="2:25" s="51" customFormat="1">
      <c r="B1317" s="619"/>
      <c r="C1317" s="619"/>
      <c r="D1317" s="619"/>
      <c r="E1317" s="619"/>
      <c r="F1317" s="619"/>
      <c r="G1317" s="619"/>
      <c r="H1317" s="619"/>
      <c r="I1317" s="619"/>
      <c r="J1317" s="619"/>
      <c r="K1317" s="619"/>
      <c r="L1317" s="619"/>
      <c r="M1317" s="619"/>
      <c r="N1317" s="52"/>
      <c r="O1317" s="52"/>
      <c r="P1317" s="52"/>
      <c r="Q1317" s="52"/>
      <c r="R1317" s="52"/>
      <c r="S1317" s="52"/>
      <c r="T1317" s="52"/>
      <c r="U1317" s="52"/>
      <c r="V1317" s="52"/>
      <c r="W1317" s="52"/>
      <c r="X1317" s="52"/>
      <c r="Y1317" s="52"/>
    </row>
    <row r="1318" spans="2:25" s="51" customFormat="1">
      <c r="B1318" s="619"/>
      <c r="C1318" s="619"/>
      <c r="D1318" s="619"/>
      <c r="E1318" s="619"/>
      <c r="F1318" s="619"/>
      <c r="G1318" s="619"/>
      <c r="H1318" s="619"/>
      <c r="I1318" s="619"/>
      <c r="J1318" s="619"/>
      <c r="K1318" s="619"/>
      <c r="L1318" s="619"/>
      <c r="M1318" s="619"/>
      <c r="N1318" s="52"/>
      <c r="O1318" s="52"/>
      <c r="P1318" s="52"/>
      <c r="Q1318" s="52"/>
      <c r="R1318" s="52"/>
      <c r="S1318" s="52"/>
      <c r="T1318" s="52"/>
      <c r="U1318" s="52"/>
      <c r="V1318" s="52"/>
      <c r="W1318" s="52"/>
      <c r="X1318" s="52"/>
      <c r="Y1318" s="52"/>
    </row>
    <row r="1319" spans="2:25" s="51" customFormat="1">
      <c r="B1319" s="619"/>
      <c r="C1319" s="619"/>
      <c r="D1319" s="619"/>
      <c r="E1319" s="619"/>
      <c r="F1319" s="619"/>
      <c r="G1319" s="619"/>
      <c r="H1319" s="619"/>
      <c r="I1319" s="619"/>
      <c r="J1319" s="619"/>
      <c r="K1319" s="619"/>
      <c r="L1319" s="619"/>
      <c r="M1319" s="619"/>
      <c r="N1319" s="52"/>
      <c r="O1319" s="52"/>
      <c r="P1319" s="52"/>
      <c r="Q1319" s="52"/>
      <c r="R1319" s="52"/>
      <c r="S1319" s="52"/>
      <c r="T1319" s="52"/>
      <c r="U1319" s="52"/>
      <c r="V1319" s="52"/>
      <c r="W1319" s="52"/>
      <c r="X1319" s="52"/>
      <c r="Y1319" s="52"/>
    </row>
    <row r="1320" spans="2:25" s="51" customFormat="1">
      <c r="B1320" s="619"/>
      <c r="C1320" s="619"/>
      <c r="D1320" s="619"/>
      <c r="E1320" s="619"/>
      <c r="F1320" s="619"/>
      <c r="G1320" s="619"/>
      <c r="H1320" s="619"/>
      <c r="I1320" s="619"/>
      <c r="J1320" s="619"/>
      <c r="K1320" s="619"/>
      <c r="L1320" s="619"/>
      <c r="M1320" s="619"/>
      <c r="N1320" s="52"/>
      <c r="O1320" s="52"/>
      <c r="P1320" s="52"/>
      <c r="Q1320" s="52"/>
      <c r="R1320" s="52"/>
      <c r="S1320" s="52"/>
      <c r="T1320" s="52"/>
      <c r="U1320" s="52"/>
      <c r="V1320" s="52"/>
      <c r="W1320" s="52"/>
      <c r="X1320" s="52"/>
      <c r="Y1320" s="52"/>
    </row>
    <row r="1321" spans="2:25" s="51" customFormat="1">
      <c r="B1321" s="619"/>
      <c r="C1321" s="619"/>
      <c r="D1321" s="619"/>
      <c r="E1321" s="619"/>
      <c r="F1321" s="619"/>
      <c r="G1321" s="619"/>
      <c r="H1321" s="619"/>
      <c r="I1321" s="619"/>
      <c r="J1321" s="619"/>
      <c r="K1321" s="619"/>
      <c r="L1321" s="619"/>
      <c r="M1321" s="619"/>
      <c r="N1321" s="52"/>
      <c r="O1321" s="52"/>
      <c r="P1321" s="52"/>
      <c r="Q1321" s="52"/>
      <c r="R1321" s="52"/>
      <c r="S1321" s="52"/>
      <c r="T1321" s="52"/>
      <c r="U1321" s="52"/>
      <c r="V1321" s="52"/>
      <c r="W1321" s="52"/>
      <c r="X1321" s="52"/>
      <c r="Y1321" s="52"/>
    </row>
    <row r="1322" spans="2:25" s="51" customFormat="1">
      <c r="B1322" s="619"/>
      <c r="C1322" s="619"/>
      <c r="D1322" s="619"/>
      <c r="E1322" s="619"/>
      <c r="F1322" s="619"/>
      <c r="G1322" s="619"/>
      <c r="H1322" s="619"/>
      <c r="I1322" s="619"/>
      <c r="J1322" s="619"/>
      <c r="K1322" s="619"/>
      <c r="L1322" s="619"/>
      <c r="M1322" s="619"/>
      <c r="N1322" s="52"/>
      <c r="O1322" s="52"/>
      <c r="P1322" s="52"/>
      <c r="Q1322" s="52"/>
      <c r="R1322" s="52"/>
      <c r="S1322" s="52"/>
      <c r="T1322" s="52"/>
      <c r="U1322" s="52"/>
      <c r="V1322" s="52"/>
      <c r="W1322" s="52"/>
      <c r="X1322" s="52"/>
      <c r="Y1322" s="52"/>
    </row>
    <row r="1323" spans="2:25" s="51" customFormat="1">
      <c r="B1323" s="619"/>
      <c r="C1323" s="619"/>
      <c r="D1323" s="619"/>
      <c r="E1323" s="619"/>
      <c r="F1323" s="619"/>
      <c r="G1323" s="619"/>
      <c r="H1323" s="619"/>
      <c r="I1323" s="619"/>
      <c r="J1323" s="619"/>
      <c r="K1323" s="619"/>
      <c r="L1323" s="619"/>
      <c r="M1323" s="619"/>
      <c r="N1323" s="52"/>
      <c r="O1323" s="52"/>
      <c r="P1323" s="52"/>
      <c r="Q1323" s="52"/>
      <c r="R1323" s="52"/>
      <c r="S1323" s="52"/>
      <c r="T1323" s="52"/>
      <c r="U1323" s="52"/>
      <c r="V1323" s="52"/>
      <c r="W1323" s="52"/>
      <c r="X1323" s="52"/>
      <c r="Y1323" s="52"/>
    </row>
    <row r="1324" spans="2:25" s="51" customFormat="1">
      <c r="B1324" s="619"/>
      <c r="C1324" s="619"/>
      <c r="D1324" s="619"/>
      <c r="E1324" s="619"/>
      <c r="F1324" s="619"/>
      <c r="G1324" s="619"/>
      <c r="H1324" s="619"/>
      <c r="I1324" s="619"/>
      <c r="J1324" s="619"/>
      <c r="K1324" s="619"/>
      <c r="L1324" s="619"/>
      <c r="M1324" s="619"/>
      <c r="N1324" s="52"/>
      <c r="O1324" s="52"/>
      <c r="P1324" s="52"/>
      <c r="Q1324" s="52"/>
      <c r="R1324" s="52"/>
      <c r="S1324" s="52"/>
      <c r="T1324" s="52"/>
      <c r="U1324" s="52"/>
      <c r="V1324" s="52"/>
      <c r="W1324" s="52"/>
      <c r="X1324" s="52"/>
      <c r="Y1324" s="52"/>
    </row>
    <row r="1325" spans="2:25" s="51" customFormat="1">
      <c r="B1325" s="619"/>
      <c r="C1325" s="619"/>
      <c r="D1325" s="619"/>
      <c r="E1325" s="619"/>
      <c r="F1325" s="619"/>
      <c r="G1325" s="619"/>
      <c r="H1325" s="619"/>
      <c r="I1325" s="619"/>
      <c r="J1325" s="619"/>
      <c r="K1325" s="619"/>
      <c r="L1325" s="619"/>
      <c r="M1325" s="619"/>
      <c r="N1325" s="52"/>
      <c r="O1325" s="52"/>
      <c r="P1325" s="52"/>
      <c r="Q1325" s="52"/>
      <c r="R1325" s="52"/>
      <c r="S1325" s="52"/>
      <c r="T1325" s="52"/>
      <c r="U1325" s="52"/>
      <c r="V1325" s="52"/>
      <c r="W1325" s="52"/>
      <c r="X1325" s="52"/>
      <c r="Y1325" s="52"/>
    </row>
    <row r="1326" spans="2:25" s="51" customFormat="1">
      <c r="B1326" s="619"/>
      <c r="C1326" s="619"/>
      <c r="D1326" s="619"/>
      <c r="E1326" s="619"/>
      <c r="F1326" s="619"/>
      <c r="G1326" s="619"/>
      <c r="H1326" s="619"/>
      <c r="I1326" s="619"/>
      <c r="J1326" s="619"/>
      <c r="K1326" s="619"/>
      <c r="L1326" s="619"/>
      <c r="M1326" s="619"/>
      <c r="N1326" s="52"/>
      <c r="O1326" s="52"/>
      <c r="P1326" s="52"/>
      <c r="Q1326" s="52"/>
      <c r="R1326" s="52"/>
      <c r="S1326" s="52"/>
      <c r="T1326" s="52"/>
      <c r="U1326" s="52"/>
      <c r="V1326" s="52"/>
      <c r="W1326" s="52"/>
      <c r="X1326" s="52"/>
      <c r="Y1326" s="52"/>
    </row>
    <row r="1327" spans="2:25" s="51" customFormat="1">
      <c r="B1327" s="619"/>
      <c r="C1327" s="619"/>
      <c r="D1327" s="619"/>
      <c r="E1327" s="619"/>
      <c r="F1327" s="619"/>
      <c r="G1327" s="619"/>
      <c r="H1327" s="619"/>
      <c r="I1327" s="619"/>
      <c r="J1327" s="619"/>
      <c r="K1327" s="619"/>
      <c r="L1327" s="619"/>
      <c r="M1327" s="619"/>
      <c r="N1327" s="52"/>
      <c r="O1327" s="52"/>
      <c r="P1327" s="52"/>
      <c r="Q1327" s="52"/>
      <c r="R1327" s="52"/>
      <c r="S1327" s="52"/>
      <c r="T1327" s="52"/>
      <c r="U1327" s="52"/>
      <c r="V1327" s="52"/>
      <c r="W1327" s="52"/>
      <c r="X1327" s="52"/>
      <c r="Y1327" s="52"/>
    </row>
    <row r="1328" spans="2:25" s="51" customFormat="1">
      <c r="B1328" s="619"/>
      <c r="C1328" s="619"/>
      <c r="D1328" s="619"/>
      <c r="E1328" s="619"/>
      <c r="F1328" s="619"/>
      <c r="G1328" s="619"/>
      <c r="H1328" s="619"/>
      <c r="I1328" s="619"/>
      <c r="J1328" s="619"/>
      <c r="K1328" s="619"/>
      <c r="L1328" s="619"/>
      <c r="M1328" s="619"/>
      <c r="N1328" s="52"/>
      <c r="O1328" s="52"/>
      <c r="P1328" s="52"/>
      <c r="Q1328" s="52"/>
      <c r="R1328" s="52"/>
      <c r="S1328" s="52"/>
      <c r="T1328" s="52"/>
      <c r="U1328" s="52"/>
      <c r="V1328" s="52"/>
      <c r="W1328" s="52"/>
      <c r="X1328" s="52"/>
      <c r="Y1328" s="52"/>
    </row>
    <row r="1329" spans="2:25" s="51" customFormat="1">
      <c r="B1329" s="619"/>
      <c r="C1329" s="619"/>
      <c r="D1329" s="619"/>
      <c r="E1329" s="619"/>
      <c r="F1329" s="619"/>
      <c r="G1329" s="619"/>
      <c r="H1329" s="619"/>
      <c r="I1329" s="619"/>
      <c r="J1329" s="619"/>
      <c r="K1329" s="619"/>
      <c r="L1329" s="619"/>
      <c r="M1329" s="619"/>
      <c r="N1329" s="52"/>
      <c r="O1329" s="52"/>
      <c r="P1329" s="52"/>
      <c r="Q1329" s="52"/>
      <c r="R1329" s="52"/>
      <c r="S1329" s="52"/>
      <c r="T1329" s="52"/>
      <c r="U1329" s="52"/>
      <c r="V1329" s="52"/>
      <c r="W1329" s="52"/>
      <c r="X1329" s="52"/>
      <c r="Y1329" s="52"/>
    </row>
    <row r="1330" spans="2:25" s="51" customFormat="1">
      <c r="B1330" s="619"/>
      <c r="C1330" s="619"/>
      <c r="D1330" s="619"/>
      <c r="E1330" s="619"/>
      <c r="F1330" s="619"/>
      <c r="G1330" s="619"/>
      <c r="H1330" s="619"/>
      <c r="I1330" s="619"/>
      <c r="J1330" s="619"/>
      <c r="K1330" s="619"/>
      <c r="L1330" s="619"/>
      <c r="M1330" s="619"/>
      <c r="N1330" s="52"/>
      <c r="O1330" s="52"/>
      <c r="P1330" s="52"/>
      <c r="Q1330" s="52"/>
      <c r="R1330" s="52"/>
      <c r="S1330" s="52"/>
      <c r="T1330" s="52"/>
      <c r="U1330" s="52"/>
      <c r="V1330" s="52"/>
      <c r="W1330" s="52"/>
      <c r="X1330" s="52"/>
      <c r="Y1330" s="52"/>
    </row>
    <row r="1331" spans="2:25" s="51" customFormat="1">
      <c r="B1331" s="619"/>
      <c r="C1331" s="619"/>
      <c r="D1331" s="619"/>
      <c r="E1331" s="619"/>
      <c r="F1331" s="619"/>
      <c r="G1331" s="619"/>
      <c r="H1331" s="619"/>
      <c r="I1331" s="619"/>
      <c r="J1331" s="619"/>
      <c r="K1331" s="619"/>
      <c r="L1331" s="619"/>
      <c r="M1331" s="619"/>
      <c r="N1331" s="52"/>
      <c r="O1331" s="52"/>
      <c r="P1331" s="52"/>
      <c r="Q1331" s="52"/>
      <c r="R1331" s="52"/>
      <c r="S1331" s="52"/>
      <c r="T1331" s="52"/>
      <c r="U1331" s="52"/>
      <c r="V1331" s="52"/>
      <c r="W1331" s="52"/>
      <c r="X1331" s="52"/>
      <c r="Y1331" s="52"/>
    </row>
    <row r="1332" spans="2:25" s="51" customFormat="1">
      <c r="B1332" s="619"/>
      <c r="C1332" s="619"/>
      <c r="D1332" s="619"/>
      <c r="E1332" s="619"/>
      <c r="F1332" s="619"/>
      <c r="G1332" s="619"/>
      <c r="H1332" s="619"/>
      <c r="I1332" s="619"/>
      <c r="J1332" s="619"/>
      <c r="K1332" s="619"/>
      <c r="L1332" s="619"/>
      <c r="M1332" s="619"/>
      <c r="N1332" s="52"/>
      <c r="O1332" s="52"/>
      <c r="P1332" s="52"/>
      <c r="Q1332" s="52"/>
      <c r="R1332" s="52"/>
      <c r="S1332" s="52"/>
      <c r="T1332" s="52"/>
      <c r="U1332" s="52"/>
      <c r="V1332" s="52"/>
      <c r="W1332" s="52"/>
      <c r="X1332" s="52"/>
      <c r="Y1332" s="52"/>
    </row>
    <row r="1333" spans="2:25" s="51" customFormat="1">
      <c r="B1333" s="619"/>
      <c r="C1333" s="619"/>
      <c r="D1333" s="619"/>
      <c r="E1333" s="619"/>
      <c r="F1333" s="619"/>
      <c r="G1333" s="619"/>
      <c r="H1333" s="619"/>
      <c r="I1333" s="619"/>
      <c r="J1333" s="619"/>
      <c r="K1333" s="619"/>
      <c r="L1333" s="619"/>
      <c r="M1333" s="619"/>
      <c r="N1333" s="52"/>
      <c r="O1333" s="52"/>
      <c r="P1333" s="52"/>
      <c r="Q1333" s="52"/>
      <c r="R1333" s="52"/>
      <c r="S1333" s="52"/>
      <c r="T1333" s="52"/>
      <c r="U1333" s="52"/>
      <c r="V1333" s="52"/>
      <c r="W1333" s="52"/>
      <c r="X1333" s="52"/>
      <c r="Y1333" s="52"/>
    </row>
    <row r="1334" spans="2:25" s="51" customFormat="1">
      <c r="B1334" s="619"/>
      <c r="C1334" s="619"/>
      <c r="D1334" s="619"/>
      <c r="E1334" s="619"/>
      <c r="F1334" s="619"/>
      <c r="G1334" s="619"/>
      <c r="H1334" s="619"/>
      <c r="I1334" s="619"/>
      <c r="J1334" s="619"/>
      <c r="K1334" s="619"/>
      <c r="L1334" s="619"/>
      <c r="M1334" s="619"/>
      <c r="N1334" s="52"/>
      <c r="O1334" s="52"/>
      <c r="P1334" s="52"/>
      <c r="Q1334" s="52"/>
      <c r="R1334" s="52"/>
      <c r="S1334" s="52"/>
      <c r="T1334" s="52"/>
      <c r="U1334" s="52"/>
      <c r="V1334" s="52"/>
      <c r="W1334" s="52"/>
      <c r="X1334" s="52"/>
      <c r="Y1334" s="52"/>
    </row>
    <row r="1335" spans="2:25" s="51" customFormat="1">
      <c r="B1335" s="619"/>
      <c r="C1335" s="619"/>
      <c r="D1335" s="619"/>
      <c r="E1335" s="619"/>
      <c r="F1335" s="619"/>
      <c r="G1335" s="619"/>
      <c r="H1335" s="619"/>
      <c r="I1335" s="619"/>
      <c r="J1335" s="619"/>
      <c r="K1335" s="619"/>
      <c r="L1335" s="619"/>
      <c r="M1335" s="619"/>
      <c r="N1335" s="52"/>
      <c r="O1335" s="52"/>
      <c r="P1335" s="52"/>
      <c r="Q1335" s="52"/>
      <c r="R1335" s="52"/>
      <c r="S1335" s="52"/>
      <c r="T1335" s="52"/>
      <c r="U1335" s="52"/>
      <c r="V1335" s="52"/>
      <c r="W1335" s="52"/>
      <c r="X1335" s="52"/>
      <c r="Y1335" s="52"/>
    </row>
    <row r="1336" spans="2:25" s="51" customFormat="1">
      <c r="B1336" s="619"/>
      <c r="C1336" s="619"/>
      <c r="D1336" s="619"/>
      <c r="E1336" s="619"/>
      <c r="F1336" s="619"/>
      <c r="G1336" s="619"/>
      <c r="H1336" s="619"/>
      <c r="I1336" s="619"/>
      <c r="J1336" s="619"/>
      <c r="K1336" s="619"/>
      <c r="L1336" s="619"/>
      <c r="M1336" s="619"/>
      <c r="N1336" s="52"/>
      <c r="O1336" s="52"/>
      <c r="P1336" s="52"/>
      <c r="Q1336" s="52"/>
      <c r="R1336" s="52"/>
      <c r="S1336" s="52"/>
      <c r="T1336" s="52"/>
      <c r="U1336" s="52"/>
      <c r="V1336" s="52"/>
      <c r="W1336" s="52"/>
      <c r="X1336" s="52"/>
      <c r="Y1336" s="52"/>
    </row>
    <row r="1337" spans="2:25" s="51" customFormat="1">
      <c r="B1337" s="619"/>
      <c r="C1337" s="619"/>
      <c r="D1337" s="619"/>
      <c r="E1337" s="619"/>
      <c r="F1337" s="619"/>
      <c r="G1337" s="619"/>
      <c r="H1337" s="619"/>
      <c r="I1337" s="619"/>
      <c r="J1337" s="619"/>
      <c r="K1337" s="619"/>
      <c r="L1337" s="619"/>
      <c r="M1337" s="619"/>
      <c r="N1337" s="52"/>
      <c r="O1337" s="52"/>
      <c r="P1337" s="52"/>
      <c r="Q1337" s="52"/>
      <c r="R1337" s="52"/>
      <c r="S1337" s="52"/>
      <c r="T1337" s="52"/>
      <c r="U1337" s="52"/>
      <c r="V1337" s="52"/>
      <c r="W1337" s="52"/>
      <c r="X1337" s="52"/>
      <c r="Y1337" s="52"/>
    </row>
    <row r="1338" spans="2:25" s="51" customFormat="1">
      <c r="B1338" s="619"/>
      <c r="C1338" s="619"/>
      <c r="D1338" s="619"/>
      <c r="E1338" s="619"/>
      <c r="F1338" s="619"/>
      <c r="G1338" s="619"/>
      <c r="H1338" s="619"/>
      <c r="I1338" s="619"/>
      <c r="J1338" s="619"/>
      <c r="K1338" s="619"/>
      <c r="L1338" s="619"/>
      <c r="M1338" s="619"/>
      <c r="N1338" s="52"/>
      <c r="O1338" s="52"/>
      <c r="P1338" s="52"/>
      <c r="Q1338" s="52"/>
      <c r="R1338" s="52"/>
      <c r="S1338" s="52"/>
      <c r="T1338" s="52"/>
      <c r="U1338" s="52"/>
      <c r="V1338" s="52"/>
      <c r="W1338" s="52"/>
      <c r="X1338" s="52"/>
      <c r="Y1338" s="52"/>
    </row>
    <row r="1339" spans="2:25" s="51" customFormat="1">
      <c r="B1339" s="619"/>
      <c r="C1339" s="619"/>
      <c r="D1339" s="619"/>
      <c r="E1339" s="619"/>
      <c r="F1339" s="619"/>
      <c r="G1339" s="619"/>
      <c r="H1339" s="619"/>
      <c r="I1339" s="619"/>
      <c r="J1339" s="619"/>
      <c r="K1339" s="619"/>
      <c r="L1339" s="619"/>
      <c r="M1339" s="619"/>
      <c r="N1339" s="52"/>
      <c r="O1339" s="52"/>
      <c r="P1339" s="52"/>
      <c r="Q1339" s="52"/>
      <c r="R1339" s="52"/>
      <c r="S1339" s="52"/>
      <c r="T1339" s="52"/>
      <c r="U1339" s="52"/>
      <c r="V1339" s="52"/>
      <c r="W1339" s="52"/>
      <c r="X1339" s="52"/>
      <c r="Y1339" s="52"/>
    </row>
    <row r="1340" spans="2:25" s="51" customFormat="1">
      <c r="B1340" s="619"/>
      <c r="C1340" s="619"/>
      <c r="D1340" s="619"/>
      <c r="E1340" s="619"/>
      <c r="F1340" s="619"/>
      <c r="G1340" s="619"/>
      <c r="H1340" s="619"/>
      <c r="I1340" s="619"/>
      <c r="J1340" s="619"/>
      <c r="K1340" s="619"/>
      <c r="L1340" s="619"/>
      <c r="M1340" s="619"/>
      <c r="N1340" s="52"/>
      <c r="O1340" s="52"/>
      <c r="P1340" s="52"/>
      <c r="Q1340" s="52"/>
      <c r="R1340" s="52"/>
      <c r="S1340" s="52"/>
      <c r="T1340" s="52"/>
      <c r="U1340" s="52"/>
      <c r="V1340" s="52"/>
      <c r="W1340" s="52"/>
      <c r="X1340" s="52"/>
      <c r="Y1340" s="52"/>
    </row>
    <row r="1341" spans="2:25" s="51" customFormat="1">
      <c r="B1341" s="619"/>
      <c r="C1341" s="619"/>
      <c r="D1341" s="619"/>
      <c r="E1341" s="619"/>
      <c r="F1341" s="619"/>
      <c r="G1341" s="619"/>
      <c r="H1341" s="619"/>
      <c r="I1341" s="619"/>
      <c r="J1341" s="619"/>
      <c r="K1341" s="619"/>
      <c r="L1341" s="619"/>
      <c r="M1341" s="619"/>
      <c r="N1341" s="52"/>
      <c r="O1341" s="52"/>
      <c r="P1341" s="52"/>
      <c r="Q1341" s="52"/>
      <c r="R1341" s="52"/>
      <c r="S1341" s="52"/>
      <c r="T1341" s="52"/>
      <c r="U1341" s="52"/>
      <c r="V1341" s="52"/>
      <c r="W1341" s="52"/>
      <c r="X1341" s="52"/>
      <c r="Y1341" s="52"/>
    </row>
    <row r="1342" spans="2:25" s="51" customFormat="1">
      <c r="B1342" s="619"/>
      <c r="C1342" s="619"/>
      <c r="D1342" s="619"/>
      <c r="E1342" s="619"/>
      <c r="F1342" s="619"/>
      <c r="G1342" s="619"/>
      <c r="H1342" s="619"/>
      <c r="I1342" s="619"/>
      <c r="J1342" s="619"/>
      <c r="K1342" s="619"/>
      <c r="L1342" s="619"/>
      <c r="M1342" s="619"/>
      <c r="N1342" s="52"/>
      <c r="O1342" s="52"/>
      <c r="P1342" s="52"/>
      <c r="Q1342" s="52"/>
      <c r="R1342" s="52"/>
      <c r="S1342" s="52"/>
      <c r="T1342" s="52"/>
      <c r="U1342" s="52"/>
      <c r="V1342" s="52"/>
      <c r="W1342" s="52"/>
      <c r="X1342" s="52"/>
      <c r="Y1342" s="52"/>
    </row>
    <row r="1343" spans="2:25" s="51" customFormat="1">
      <c r="B1343" s="619"/>
      <c r="C1343" s="619"/>
      <c r="D1343" s="619"/>
      <c r="E1343" s="619"/>
      <c r="F1343" s="619"/>
      <c r="G1343" s="619"/>
      <c r="H1343" s="619"/>
      <c r="I1343" s="619"/>
      <c r="J1343" s="619"/>
      <c r="K1343" s="619"/>
      <c r="L1343" s="619"/>
      <c r="M1343" s="619"/>
      <c r="N1343" s="52"/>
      <c r="O1343" s="52"/>
      <c r="P1343" s="52"/>
      <c r="Q1343" s="52"/>
      <c r="R1343" s="52"/>
      <c r="S1343" s="52"/>
      <c r="T1343" s="52"/>
      <c r="U1343" s="52"/>
      <c r="V1343" s="52"/>
      <c r="W1343" s="52"/>
      <c r="X1343" s="52"/>
      <c r="Y1343" s="52"/>
    </row>
    <row r="1344" spans="2:25" s="51" customFormat="1">
      <c r="B1344" s="619"/>
      <c r="C1344" s="619"/>
      <c r="D1344" s="619"/>
      <c r="E1344" s="619"/>
      <c r="F1344" s="619"/>
      <c r="G1344" s="619"/>
      <c r="H1344" s="619"/>
      <c r="I1344" s="619"/>
      <c r="J1344" s="619"/>
      <c r="K1344" s="619"/>
      <c r="L1344" s="619"/>
      <c r="M1344" s="619"/>
      <c r="N1344" s="52"/>
      <c r="O1344" s="52"/>
      <c r="P1344" s="52"/>
      <c r="Q1344" s="52"/>
      <c r="R1344" s="52"/>
      <c r="S1344" s="52"/>
      <c r="T1344" s="52"/>
      <c r="U1344" s="52"/>
      <c r="V1344" s="52"/>
      <c r="W1344" s="52"/>
      <c r="X1344" s="52"/>
      <c r="Y1344" s="52"/>
    </row>
    <row r="1345" spans="2:25" s="51" customFormat="1">
      <c r="B1345" s="619"/>
      <c r="C1345" s="619"/>
      <c r="D1345" s="619"/>
      <c r="E1345" s="619"/>
      <c r="F1345" s="619"/>
      <c r="G1345" s="619"/>
      <c r="H1345" s="619"/>
      <c r="I1345" s="619"/>
      <c r="J1345" s="619"/>
      <c r="K1345" s="619"/>
      <c r="L1345" s="619"/>
      <c r="M1345" s="619"/>
      <c r="N1345" s="52"/>
      <c r="O1345" s="52"/>
      <c r="P1345" s="52"/>
      <c r="Q1345" s="52"/>
      <c r="R1345" s="52"/>
      <c r="S1345" s="52"/>
      <c r="T1345" s="52"/>
      <c r="U1345" s="52"/>
      <c r="V1345" s="52"/>
      <c r="W1345" s="52"/>
      <c r="X1345" s="52"/>
      <c r="Y1345" s="52"/>
    </row>
    <row r="1346" spans="2:25" s="51" customFormat="1">
      <c r="B1346" s="619"/>
      <c r="C1346" s="619"/>
      <c r="D1346" s="619"/>
      <c r="E1346" s="619"/>
      <c r="F1346" s="619"/>
      <c r="G1346" s="619"/>
      <c r="H1346" s="619"/>
      <c r="I1346" s="619"/>
      <c r="J1346" s="619"/>
      <c r="K1346" s="619"/>
      <c r="L1346" s="619"/>
      <c r="M1346" s="619"/>
      <c r="N1346" s="52"/>
      <c r="O1346" s="52"/>
      <c r="P1346" s="52"/>
      <c r="Q1346" s="52"/>
      <c r="R1346" s="52"/>
      <c r="S1346" s="52"/>
      <c r="T1346" s="52"/>
      <c r="U1346" s="52"/>
      <c r="V1346" s="52"/>
      <c r="W1346" s="52"/>
      <c r="X1346" s="52"/>
      <c r="Y1346" s="52"/>
    </row>
    <row r="1347" spans="2:25" s="51" customFormat="1">
      <c r="B1347" s="619"/>
      <c r="C1347" s="619"/>
      <c r="D1347" s="619"/>
      <c r="E1347" s="619"/>
      <c r="F1347" s="619"/>
      <c r="G1347" s="619"/>
      <c r="H1347" s="619"/>
      <c r="I1347" s="619"/>
      <c r="J1347" s="619"/>
      <c r="K1347" s="619"/>
      <c r="L1347" s="619"/>
      <c r="M1347" s="619"/>
      <c r="N1347" s="52"/>
      <c r="O1347" s="52"/>
      <c r="P1347" s="52"/>
      <c r="Q1347" s="52"/>
      <c r="R1347" s="52"/>
      <c r="S1347" s="52"/>
      <c r="T1347" s="52"/>
      <c r="U1347" s="52"/>
      <c r="V1347" s="52"/>
      <c r="W1347" s="52"/>
      <c r="X1347" s="52"/>
      <c r="Y1347" s="52"/>
    </row>
    <row r="1348" spans="2:25" s="51" customFormat="1">
      <c r="B1348" s="619"/>
      <c r="C1348" s="619"/>
      <c r="D1348" s="619"/>
      <c r="E1348" s="619"/>
      <c r="F1348" s="619"/>
      <c r="G1348" s="619"/>
      <c r="H1348" s="619"/>
      <c r="I1348" s="619"/>
      <c r="J1348" s="619"/>
      <c r="K1348" s="619"/>
      <c r="L1348" s="619"/>
      <c r="M1348" s="619"/>
      <c r="N1348" s="52"/>
      <c r="O1348" s="52"/>
      <c r="P1348" s="52"/>
      <c r="Q1348" s="52"/>
      <c r="R1348" s="52"/>
      <c r="S1348" s="52"/>
      <c r="T1348" s="52"/>
      <c r="U1348" s="52"/>
      <c r="V1348" s="52"/>
      <c r="W1348" s="52"/>
      <c r="X1348" s="52"/>
      <c r="Y1348" s="52"/>
    </row>
    <row r="1349" spans="2:25" s="51" customFormat="1">
      <c r="B1349" s="619"/>
      <c r="C1349" s="619"/>
      <c r="D1349" s="619"/>
      <c r="E1349" s="619"/>
      <c r="F1349" s="619"/>
      <c r="G1349" s="619"/>
      <c r="H1349" s="619"/>
      <c r="I1349" s="619"/>
      <c r="J1349" s="619"/>
      <c r="K1349" s="619"/>
      <c r="L1349" s="619"/>
      <c r="M1349" s="619"/>
      <c r="N1349" s="52"/>
      <c r="O1349" s="52"/>
      <c r="P1349" s="52"/>
      <c r="Q1349" s="52"/>
      <c r="R1349" s="52"/>
      <c r="S1349" s="52"/>
      <c r="T1349" s="52"/>
      <c r="U1349" s="52"/>
      <c r="V1349" s="52"/>
      <c r="W1349" s="52"/>
      <c r="X1349" s="52"/>
      <c r="Y1349" s="52"/>
    </row>
    <row r="1350" spans="2:25" s="51" customFormat="1">
      <c r="B1350" s="619"/>
      <c r="C1350" s="619"/>
      <c r="D1350" s="619"/>
      <c r="E1350" s="619"/>
      <c r="F1350" s="619"/>
      <c r="G1350" s="619"/>
      <c r="H1350" s="619"/>
      <c r="I1350" s="619"/>
      <c r="J1350" s="619"/>
      <c r="K1350" s="619"/>
      <c r="L1350" s="619"/>
      <c r="M1350" s="619"/>
      <c r="N1350" s="52"/>
      <c r="O1350" s="52"/>
      <c r="P1350" s="52"/>
      <c r="Q1350" s="52"/>
      <c r="R1350" s="52"/>
      <c r="S1350" s="52"/>
      <c r="T1350" s="52"/>
      <c r="U1350" s="52"/>
      <c r="V1350" s="52"/>
      <c r="W1350" s="52"/>
      <c r="X1350" s="52"/>
      <c r="Y1350" s="52"/>
    </row>
    <row r="1351" spans="2:25" s="51" customFormat="1">
      <c r="B1351" s="619"/>
      <c r="C1351" s="619"/>
      <c r="D1351" s="619"/>
      <c r="E1351" s="619"/>
      <c r="F1351" s="619"/>
      <c r="G1351" s="619"/>
      <c r="H1351" s="619"/>
      <c r="I1351" s="619"/>
      <c r="J1351" s="619"/>
      <c r="K1351" s="619"/>
      <c r="L1351" s="619"/>
      <c r="M1351" s="619"/>
      <c r="N1351" s="52"/>
      <c r="O1351" s="52"/>
      <c r="P1351" s="52"/>
      <c r="Q1351" s="52"/>
      <c r="R1351" s="52"/>
      <c r="S1351" s="52"/>
      <c r="T1351" s="52"/>
      <c r="U1351" s="52"/>
      <c r="V1351" s="52"/>
      <c r="W1351" s="52"/>
      <c r="X1351" s="52"/>
      <c r="Y1351" s="52"/>
    </row>
    <row r="1352" spans="2:25" s="51" customFormat="1">
      <c r="B1352" s="619"/>
      <c r="C1352" s="619"/>
      <c r="D1352" s="619"/>
      <c r="E1352" s="619"/>
      <c r="F1352" s="619"/>
      <c r="G1352" s="619"/>
      <c r="H1352" s="619"/>
      <c r="I1352" s="619"/>
      <c r="J1352" s="619"/>
      <c r="K1352" s="619"/>
      <c r="L1352" s="619"/>
      <c r="M1352" s="619"/>
      <c r="N1352" s="52"/>
      <c r="O1352" s="52"/>
      <c r="P1352" s="52"/>
      <c r="Q1352" s="52"/>
      <c r="R1352" s="52"/>
      <c r="S1352" s="52"/>
      <c r="T1352" s="52"/>
      <c r="U1352" s="52"/>
      <c r="V1352" s="52"/>
      <c r="W1352" s="52"/>
      <c r="X1352" s="52"/>
      <c r="Y1352" s="52"/>
    </row>
    <row r="1353" spans="2:25" s="51" customFormat="1">
      <c r="B1353" s="619"/>
      <c r="C1353" s="619"/>
      <c r="D1353" s="619"/>
      <c r="E1353" s="619"/>
      <c r="F1353" s="619"/>
      <c r="G1353" s="619"/>
      <c r="H1353" s="619"/>
      <c r="I1353" s="619"/>
      <c r="J1353" s="619"/>
      <c r="K1353" s="619"/>
      <c r="L1353" s="619"/>
      <c r="M1353" s="619"/>
      <c r="N1353" s="52"/>
      <c r="O1353" s="52"/>
      <c r="P1353" s="52"/>
      <c r="Q1353" s="52"/>
      <c r="R1353" s="52"/>
      <c r="S1353" s="52"/>
      <c r="T1353" s="52"/>
      <c r="U1353" s="52"/>
      <c r="V1353" s="52"/>
      <c r="W1353" s="52"/>
      <c r="X1353" s="52"/>
      <c r="Y1353" s="52"/>
    </row>
    <row r="1354" spans="2:25" s="51" customFormat="1">
      <c r="B1354" s="619"/>
      <c r="C1354" s="619"/>
      <c r="D1354" s="619"/>
      <c r="E1354" s="619"/>
      <c r="F1354" s="619"/>
      <c r="G1354" s="619"/>
      <c r="H1354" s="619"/>
      <c r="I1354" s="619"/>
      <c r="J1354" s="619"/>
      <c r="K1354" s="619"/>
      <c r="L1354" s="619"/>
      <c r="M1354" s="619"/>
      <c r="N1354" s="52"/>
      <c r="O1354" s="52"/>
      <c r="P1354" s="52"/>
      <c r="Q1354" s="52"/>
      <c r="R1354" s="52"/>
      <c r="S1354" s="52"/>
      <c r="T1354" s="52"/>
      <c r="U1354" s="52"/>
      <c r="V1354" s="52"/>
      <c r="W1354" s="52"/>
      <c r="X1354" s="52"/>
      <c r="Y1354" s="52"/>
    </row>
    <row r="1355" spans="2:25" s="51" customFormat="1">
      <c r="B1355" s="619"/>
      <c r="C1355" s="619"/>
      <c r="D1355" s="619"/>
      <c r="E1355" s="619"/>
      <c r="F1355" s="619"/>
      <c r="G1355" s="619"/>
      <c r="H1355" s="619"/>
      <c r="I1355" s="619"/>
      <c r="J1355" s="619"/>
      <c r="K1355" s="619"/>
      <c r="L1355" s="619"/>
      <c r="M1355" s="619"/>
      <c r="N1355" s="52"/>
      <c r="O1355" s="52"/>
      <c r="P1355" s="52"/>
      <c r="Q1355" s="52"/>
      <c r="R1355" s="52"/>
      <c r="S1355" s="52"/>
      <c r="T1355" s="52"/>
      <c r="U1355" s="52"/>
      <c r="V1355" s="52"/>
      <c r="W1355" s="52"/>
      <c r="X1355" s="52"/>
      <c r="Y1355" s="52"/>
    </row>
    <row r="1356" spans="2:25" s="51" customFormat="1">
      <c r="B1356" s="619"/>
      <c r="C1356" s="619"/>
      <c r="D1356" s="619"/>
      <c r="E1356" s="619"/>
      <c r="F1356" s="619"/>
      <c r="G1356" s="619"/>
      <c r="H1356" s="619"/>
      <c r="I1356" s="619"/>
      <c r="J1356" s="619"/>
      <c r="K1356" s="619"/>
      <c r="L1356" s="619"/>
      <c r="M1356" s="619"/>
      <c r="N1356" s="52"/>
      <c r="O1356" s="52"/>
      <c r="P1356" s="52"/>
      <c r="Q1356" s="52"/>
      <c r="R1356" s="52"/>
      <c r="S1356" s="52"/>
      <c r="T1356" s="52"/>
      <c r="U1356" s="52"/>
      <c r="V1356" s="52"/>
      <c r="W1356" s="52"/>
      <c r="X1356" s="52"/>
      <c r="Y1356" s="52"/>
    </row>
    <row r="1357" spans="2:25" s="51" customFormat="1">
      <c r="B1357" s="619"/>
      <c r="C1357" s="619"/>
      <c r="D1357" s="619"/>
      <c r="E1357" s="619"/>
      <c r="F1357" s="619"/>
      <c r="G1357" s="619"/>
      <c r="H1357" s="619"/>
      <c r="I1357" s="619"/>
      <c r="J1357" s="619"/>
      <c r="K1357" s="619"/>
      <c r="L1357" s="619"/>
      <c r="M1357" s="619"/>
      <c r="N1357" s="52"/>
      <c r="O1357" s="52"/>
      <c r="P1357" s="52"/>
      <c r="Q1357" s="52"/>
      <c r="R1357" s="52"/>
      <c r="S1357" s="52"/>
      <c r="T1357" s="52"/>
      <c r="U1357" s="52"/>
      <c r="V1357" s="52"/>
      <c r="W1357" s="52"/>
      <c r="X1357" s="52"/>
      <c r="Y1357" s="52"/>
    </row>
    <row r="1358" spans="2:25" s="51" customFormat="1">
      <c r="B1358" s="619"/>
      <c r="C1358" s="619"/>
      <c r="D1358" s="619"/>
      <c r="E1358" s="619"/>
      <c r="F1358" s="619"/>
      <c r="G1358" s="619"/>
      <c r="H1358" s="619"/>
      <c r="I1358" s="619"/>
      <c r="J1358" s="619"/>
      <c r="K1358" s="619"/>
      <c r="L1358" s="619"/>
      <c r="M1358" s="619"/>
      <c r="N1358" s="52"/>
      <c r="O1358" s="52"/>
      <c r="P1358" s="52"/>
      <c r="Q1358" s="52"/>
      <c r="R1358" s="52"/>
      <c r="S1358" s="52"/>
      <c r="T1358" s="52"/>
      <c r="U1358" s="52"/>
      <c r="V1358" s="52"/>
      <c r="W1358" s="52"/>
      <c r="X1358" s="52"/>
      <c r="Y1358" s="52"/>
    </row>
    <row r="1359" spans="2:25" s="51" customFormat="1">
      <c r="B1359" s="619"/>
      <c r="C1359" s="619"/>
      <c r="D1359" s="619"/>
      <c r="E1359" s="619"/>
      <c r="F1359" s="619"/>
      <c r="G1359" s="619"/>
      <c r="H1359" s="619"/>
      <c r="I1359" s="619"/>
      <c r="J1359" s="619"/>
      <c r="K1359" s="619"/>
      <c r="L1359" s="619"/>
      <c r="M1359" s="619"/>
      <c r="N1359" s="52"/>
      <c r="O1359" s="52"/>
      <c r="P1359" s="52"/>
      <c r="Q1359" s="52"/>
      <c r="R1359" s="52"/>
      <c r="S1359" s="52"/>
      <c r="T1359" s="52"/>
      <c r="U1359" s="52"/>
      <c r="V1359" s="52"/>
      <c r="W1359" s="52"/>
      <c r="X1359" s="52"/>
      <c r="Y1359" s="52"/>
    </row>
    <row r="1360" spans="2:25" s="51" customFormat="1">
      <c r="B1360" s="619"/>
      <c r="C1360" s="619"/>
      <c r="D1360" s="619"/>
      <c r="E1360" s="619"/>
      <c r="F1360" s="619"/>
      <c r="G1360" s="619"/>
      <c r="H1360" s="619"/>
      <c r="I1360" s="619"/>
      <c r="J1360" s="619"/>
      <c r="K1360" s="619"/>
      <c r="L1360" s="619"/>
      <c r="M1360" s="619"/>
      <c r="N1360" s="52"/>
      <c r="O1360" s="52"/>
      <c r="P1360" s="52"/>
      <c r="Q1360" s="52"/>
      <c r="R1360" s="52"/>
      <c r="S1360" s="52"/>
      <c r="T1360" s="52"/>
      <c r="U1360" s="52"/>
      <c r="V1360" s="52"/>
      <c r="W1360" s="52"/>
      <c r="X1360" s="52"/>
      <c r="Y1360" s="52"/>
    </row>
    <row r="1361" spans="2:25" s="51" customFormat="1">
      <c r="B1361" s="619"/>
      <c r="C1361" s="619"/>
      <c r="D1361" s="619"/>
      <c r="E1361" s="619"/>
      <c r="F1361" s="619"/>
      <c r="G1361" s="619"/>
      <c r="H1361" s="619"/>
      <c r="I1361" s="619"/>
      <c r="J1361" s="619"/>
      <c r="K1361" s="619"/>
      <c r="L1361" s="619"/>
      <c r="M1361" s="619"/>
      <c r="N1361" s="52"/>
      <c r="O1361" s="52"/>
      <c r="P1361" s="52"/>
      <c r="Q1361" s="52"/>
      <c r="R1361" s="52"/>
      <c r="S1361" s="52"/>
      <c r="T1361" s="52"/>
      <c r="U1361" s="52"/>
      <c r="V1361" s="52"/>
      <c r="W1361" s="52"/>
      <c r="X1361" s="52"/>
      <c r="Y1361" s="52"/>
    </row>
    <row r="1362" spans="2:25" s="51" customFormat="1">
      <c r="B1362" s="619"/>
      <c r="C1362" s="619"/>
      <c r="D1362" s="619"/>
      <c r="E1362" s="619"/>
      <c r="F1362" s="619"/>
      <c r="G1362" s="619"/>
      <c r="H1362" s="619"/>
      <c r="I1362" s="619"/>
      <c r="J1362" s="619"/>
      <c r="K1362" s="619"/>
      <c r="L1362" s="619"/>
      <c r="M1362" s="619"/>
      <c r="N1362" s="52"/>
      <c r="O1362" s="52"/>
      <c r="P1362" s="52"/>
      <c r="Q1362" s="52"/>
      <c r="R1362" s="52"/>
      <c r="S1362" s="52"/>
      <c r="T1362" s="52"/>
      <c r="U1362" s="52"/>
      <c r="V1362" s="52"/>
      <c r="W1362" s="52"/>
      <c r="X1362" s="52"/>
      <c r="Y1362" s="52"/>
    </row>
    <row r="1363" spans="2:25" s="51" customFormat="1">
      <c r="B1363" s="619"/>
      <c r="C1363" s="619"/>
      <c r="D1363" s="619"/>
      <c r="E1363" s="619"/>
      <c r="F1363" s="619"/>
      <c r="G1363" s="619"/>
      <c r="H1363" s="619"/>
      <c r="I1363" s="619"/>
      <c r="J1363" s="619"/>
      <c r="K1363" s="619"/>
      <c r="L1363" s="619"/>
      <c r="M1363" s="619"/>
      <c r="N1363" s="52"/>
      <c r="O1363" s="52"/>
      <c r="P1363" s="52"/>
      <c r="Q1363" s="52"/>
      <c r="R1363" s="52"/>
      <c r="S1363" s="52"/>
      <c r="T1363" s="52"/>
      <c r="U1363" s="52"/>
      <c r="V1363" s="52"/>
      <c r="W1363" s="52"/>
      <c r="X1363" s="52"/>
      <c r="Y1363" s="52"/>
    </row>
    <row r="1364" spans="2:25" s="51" customFormat="1">
      <c r="B1364" s="619"/>
      <c r="C1364" s="619"/>
      <c r="D1364" s="619"/>
      <c r="E1364" s="619"/>
      <c r="F1364" s="619"/>
      <c r="G1364" s="619"/>
      <c r="H1364" s="619"/>
      <c r="I1364" s="619"/>
      <c r="J1364" s="619"/>
      <c r="K1364" s="619"/>
      <c r="L1364" s="619"/>
      <c r="M1364" s="619"/>
      <c r="N1364" s="52"/>
      <c r="O1364" s="52"/>
      <c r="P1364" s="52"/>
      <c r="Q1364" s="52"/>
      <c r="R1364" s="52"/>
      <c r="S1364" s="52"/>
      <c r="T1364" s="52"/>
      <c r="U1364" s="52"/>
      <c r="V1364" s="52"/>
      <c r="W1364" s="52"/>
      <c r="X1364" s="52"/>
      <c r="Y1364" s="52"/>
    </row>
    <row r="1365" spans="2:25" s="51" customFormat="1">
      <c r="B1365" s="619"/>
      <c r="C1365" s="619"/>
      <c r="D1365" s="619"/>
      <c r="E1365" s="619"/>
      <c r="F1365" s="619"/>
      <c r="G1365" s="619"/>
      <c r="H1365" s="619"/>
      <c r="I1365" s="619"/>
      <c r="J1365" s="619"/>
      <c r="K1365" s="619"/>
      <c r="L1365" s="619"/>
      <c r="M1365" s="619"/>
      <c r="N1365" s="52"/>
      <c r="O1365" s="52"/>
      <c r="P1365" s="52"/>
      <c r="Q1365" s="52"/>
      <c r="R1365" s="52"/>
      <c r="S1365" s="52"/>
      <c r="T1365" s="52"/>
      <c r="U1365" s="52"/>
      <c r="V1365" s="52"/>
      <c r="W1365" s="52"/>
      <c r="X1365" s="52"/>
      <c r="Y1365" s="52"/>
    </row>
    <row r="1366" spans="2:25" s="51" customFormat="1">
      <c r="B1366" s="619"/>
      <c r="C1366" s="619"/>
      <c r="D1366" s="619"/>
      <c r="E1366" s="619"/>
      <c r="F1366" s="619"/>
      <c r="G1366" s="619"/>
      <c r="H1366" s="619"/>
      <c r="I1366" s="619"/>
      <c r="J1366" s="619"/>
      <c r="K1366" s="619"/>
      <c r="L1366" s="619"/>
      <c r="M1366" s="619"/>
      <c r="N1366" s="52"/>
      <c r="O1366" s="52"/>
      <c r="P1366" s="52"/>
      <c r="Q1366" s="52"/>
      <c r="R1366" s="52"/>
      <c r="S1366" s="52"/>
      <c r="T1366" s="52"/>
      <c r="U1366" s="52"/>
      <c r="V1366" s="52"/>
      <c r="W1366" s="52"/>
      <c r="X1366" s="52"/>
      <c r="Y1366" s="52"/>
    </row>
    <row r="1367" spans="2:25" s="51" customFormat="1">
      <c r="B1367" s="619"/>
      <c r="C1367" s="619"/>
      <c r="D1367" s="619"/>
      <c r="E1367" s="619"/>
      <c r="F1367" s="619"/>
      <c r="G1367" s="619"/>
      <c r="H1367" s="619"/>
      <c r="I1367" s="619"/>
      <c r="J1367" s="619"/>
      <c r="K1367" s="619"/>
      <c r="L1367" s="619"/>
      <c r="M1367" s="619"/>
      <c r="N1367" s="52"/>
      <c r="O1367" s="52"/>
      <c r="P1367" s="52"/>
      <c r="Q1367" s="52"/>
      <c r="R1367" s="52"/>
      <c r="S1367" s="52"/>
      <c r="T1367" s="52"/>
      <c r="U1367" s="52"/>
      <c r="V1367" s="52"/>
      <c r="W1367" s="52"/>
      <c r="X1367" s="52"/>
      <c r="Y1367" s="52"/>
    </row>
    <row r="1368" spans="2:25" s="51" customFormat="1">
      <c r="B1368" s="619"/>
      <c r="C1368" s="619"/>
      <c r="D1368" s="619"/>
      <c r="E1368" s="619"/>
      <c r="F1368" s="619"/>
      <c r="G1368" s="619"/>
      <c r="H1368" s="619"/>
      <c r="I1368" s="619"/>
      <c r="J1368" s="619"/>
      <c r="K1368" s="619"/>
      <c r="L1368" s="619"/>
      <c r="M1368" s="619"/>
      <c r="N1368" s="52"/>
      <c r="O1368" s="52"/>
      <c r="P1368" s="52"/>
      <c r="Q1368" s="52"/>
      <c r="R1368" s="52"/>
      <c r="S1368" s="52"/>
      <c r="T1368" s="52"/>
      <c r="U1368" s="52"/>
      <c r="V1368" s="52"/>
      <c r="W1368" s="52"/>
      <c r="X1368" s="52"/>
      <c r="Y1368" s="52"/>
    </row>
    <row r="1369" spans="2:25" s="51" customFormat="1">
      <c r="B1369" s="619"/>
      <c r="C1369" s="619"/>
      <c r="D1369" s="619"/>
      <c r="E1369" s="619"/>
      <c r="F1369" s="619"/>
      <c r="G1369" s="619"/>
      <c r="H1369" s="619"/>
      <c r="I1369" s="619"/>
      <c r="J1369" s="619"/>
      <c r="K1369" s="619"/>
      <c r="L1369" s="619"/>
      <c r="M1369" s="619"/>
      <c r="N1369" s="52"/>
      <c r="O1369" s="52"/>
      <c r="P1369" s="52"/>
      <c r="Q1369" s="52"/>
      <c r="R1369" s="52"/>
      <c r="S1369" s="52"/>
      <c r="T1369" s="52"/>
      <c r="U1369" s="52"/>
      <c r="V1369" s="52"/>
      <c r="W1369" s="52"/>
      <c r="X1369" s="52"/>
      <c r="Y1369" s="52"/>
    </row>
    <row r="1370" spans="2:25" s="51" customFormat="1">
      <c r="B1370" s="619"/>
      <c r="C1370" s="619"/>
      <c r="D1370" s="619"/>
      <c r="E1370" s="619"/>
      <c r="F1370" s="619"/>
      <c r="G1370" s="619"/>
      <c r="H1370" s="619"/>
      <c r="I1370" s="619"/>
      <c r="J1370" s="619"/>
      <c r="K1370" s="619"/>
      <c r="L1370" s="619"/>
      <c r="M1370" s="619"/>
      <c r="N1370" s="52"/>
      <c r="O1370" s="52"/>
      <c r="P1370" s="52"/>
      <c r="Q1370" s="52"/>
      <c r="R1370" s="52"/>
      <c r="S1370" s="52"/>
      <c r="T1370" s="52"/>
      <c r="U1370" s="52"/>
      <c r="V1370" s="52"/>
      <c r="W1370" s="52"/>
      <c r="X1370" s="52"/>
      <c r="Y1370" s="52"/>
    </row>
    <row r="1371" spans="2:25" s="51" customFormat="1">
      <c r="B1371" s="619"/>
      <c r="C1371" s="619"/>
      <c r="D1371" s="619"/>
      <c r="E1371" s="619"/>
      <c r="F1371" s="619"/>
      <c r="G1371" s="619"/>
      <c r="H1371" s="619"/>
      <c r="I1371" s="619"/>
      <c r="J1371" s="619"/>
      <c r="K1371" s="619"/>
      <c r="L1371" s="619"/>
      <c r="M1371" s="619"/>
      <c r="N1371" s="52"/>
      <c r="O1371" s="52"/>
      <c r="P1371" s="52"/>
      <c r="Q1371" s="52"/>
      <c r="R1371" s="52"/>
      <c r="S1371" s="52"/>
      <c r="T1371" s="52"/>
      <c r="U1371" s="52"/>
      <c r="V1371" s="52"/>
      <c r="W1371" s="52"/>
      <c r="X1371" s="52"/>
      <c r="Y1371" s="52"/>
    </row>
    <row r="1372" spans="2:25" s="51" customFormat="1">
      <c r="B1372" s="619"/>
      <c r="C1372" s="619"/>
      <c r="D1372" s="619"/>
      <c r="E1372" s="619"/>
      <c r="F1372" s="619"/>
      <c r="G1372" s="619"/>
      <c r="H1372" s="619"/>
      <c r="I1372" s="619"/>
      <c r="J1372" s="619"/>
      <c r="K1372" s="619"/>
      <c r="L1372" s="619"/>
      <c r="M1372" s="619"/>
      <c r="N1372" s="52"/>
      <c r="O1372" s="52"/>
      <c r="P1372" s="52"/>
      <c r="Q1372" s="52"/>
      <c r="R1372" s="52"/>
      <c r="S1372" s="52"/>
      <c r="T1372" s="52"/>
      <c r="U1372" s="52"/>
      <c r="V1372" s="52"/>
      <c r="W1372" s="52"/>
      <c r="X1372" s="52"/>
      <c r="Y1372" s="52"/>
    </row>
    <row r="1373" spans="2:25" s="51" customFormat="1">
      <c r="B1373" s="619"/>
      <c r="C1373" s="619"/>
      <c r="D1373" s="619"/>
      <c r="E1373" s="619"/>
      <c r="F1373" s="619"/>
      <c r="G1373" s="619"/>
      <c r="H1373" s="619"/>
      <c r="I1373" s="619"/>
      <c r="J1373" s="619"/>
      <c r="K1373" s="619"/>
      <c r="L1373" s="619"/>
      <c r="M1373" s="619"/>
      <c r="N1373" s="52"/>
      <c r="O1373" s="52"/>
      <c r="P1373" s="52"/>
      <c r="Q1373" s="52"/>
      <c r="R1373" s="52"/>
      <c r="S1373" s="52"/>
      <c r="T1373" s="52"/>
      <c r="U1373" s="52"/>
      <c r="V1373" s="52"/>
      <c r="W1373" s="52"/>
      <c r="X1373" s="52"/>
      <c r="Y1373" s="52"/>
    </row>
    <row r="1374" spans="2:25" s="51" customFormat="1">
      <c r="B1374" s="619"/>
      <c r="C1374" s="619"/>
      <c r="D1374" s="619"/>
      <c r="E1374" s="619"/>
      <c r="F1374" s="619"/>
      <c r="G1374" s="619"/>
      <c r="H1374" s="619"/>
      <c r="I1374" s="619"/>
      <c r="J1374" s="619"/>
      <c r="K1374" s="619"/>
      <c r="L1374" s="619"/>
      <c r="M1374" s="619"/>
      <c r="N1374" s="52"/>
      <c r="O1374" s="52"/>
      <c r="P1374" s="52"/>
      <c r="Q1374" s="52"/>
      <c r="R1374" s="52"/>
      <c r="S1374" s="52"/>
      <c r="T1374" s="52"/>
      <c r="U1374" s="52"/>
      <c r="V1374" s="52"/>
      <c r="W1374" s="52"/>
      <c r="X1374" s="52"/>
      <c r="Y1374" s="52"/>
    </row>
    <row r="1375" spans="2:25" s="51" customFormat="1">
      <c r="B1375" s="619"/>
      <c r="C1375" s="619"/>
      <c r="D1375" s="619"/>
      <c r="E1375" s="619"/>
      <c r="F1375" s="619"/>
      <c r="G1375" s="619"/>
      <c r="H1375" s="619"/>
      <c r="I1375" s="619"/>
      <c r="J1375" s="619"/>
      <c r="K1375" s="619"/>
      <c r="L1375" s="619"/>
      <c r="M1375" s="619"/>
      <c r="N1375" s="52"/>
      <c r="O1375" s="52"/>
      <c r="P1375" s="52"/>
      <c r="Q1375" s="52"/>
      <c r="R1375" s="52"/>
      <c r="S1375" s="52"/>
      <c r="T1375" s="52"/>
      <c r="U1375" s="52"/>
      <c r="V1375" s="52"/>
      <c r="W1375" s="52"/>
      <c r="X1375" s="52"/>
      <c r="Y1375" s="52"/>
    </row>
    <row r="1376" spans="2:25" s="51" customFormat="1">
      <c r="B1376" s="619"/>
      <c r="C1376" s="619"/>
      <c r="D1376" s="619"/>
      <c r="E1376" s="619"/>
      <c r="F1376" s="619"/>
      <c r="G1376" s="619"/>
      <c r="H1376" s="619"/>
      <c r="I1376" s="619"/>
      <c r="J1376" s="619"/>
      <c r="K1376" s="619"/>
      <c r="L1376" s="619"/>
      <c r="M1376" s="619"/>
      <c r="N1376" s="52"/>
      <c r="O1376" s="52"/>
      <c r="P1376" s="52"/>
      <c r="Q1376" s="52"/>
      <c r="R1376" s="52"/>
      <c r="S1376" s="52"/>
      <c r="T1376" s="52"/>
      <c r="U1376" s="52"/>
      <c r="V1376" s="52"/>
      <c r="W1376" s="52"/>
      <c r="X1376" s="52"/>
      <c r="Y1376" s="52"/>
    </row>
    <row r="1377" spans="2:25" s="51" customFormat="1">
      <c r="B1377" s="619"/>
      <c r="C1377" s="619"/>
      <c r="D1377" s="619"/>
      <c r="E1377" s="619"/>
      <c r="F1377" s="619"/>
      <c r="G1377" s="619"/>
      <c r="H1377" s="619"/>
      <c r="I1377" s="619"/>
      <c r="J1377" s="619"/>
      <c r="K1377" s="619"/>
      <c r="L1377" s="619"/>
      <c r="M1377" s="619"/>
      <c r="N1377" s="52"/>
      <c r="O1377" s="52"/>
      <c r="P1377" s="52"/>
      <c r="Q1377" s="52"/>
      <c r="R1377" s="52"/>
      <c r="S1377" s="52"/>
      <c r="T1377" s="52"/>
      <c r="U1377" s="52"/>
      <c r="V1377" s="52"/>
      <c r="W1377" s="52"/>
      <c r="X1377" s="52"/>
      <c r="Y1377" s="52"/>
    </row>
    <row r="1378" spans="2:25" s="51" customFormat="1">
      <c r="B1378" s="619"/>
      <c r="C1378" s="619"/>
      <c r="D1378" s="619"/>
      <c r="E1378" s="619"/>
      <c r="F1378" s="619"/>
      <c r="G1378" s="619"/>
      <c r="H1378" s="619"/>
      <c r="I1378" s="619"/>
      <c r="J1378" s="619"/>
      <c r="K1378" s="619"/>
      <c r="L1378" s="619"/>
      <c r="M1378" s="619"/>
      <c r="N1378" s="52"/>
      <c r="O1378" s="52"/>
      <c r="P1378" s="52"/>
      <c r="Q1378" s="52"/>
      <c r="R1378" s="52"/>
      <c r="S1378" s="52"/>
      <c r="T1378" s="52"/>
      <c r="U1378" s="52"/>
      <c r="V1378" s="52"/>
      <c r="W1378" s="52"/>
      <c r="X1378" s="52"/>
      <c r="Y1378" s="52"/>
    </row>
    <row r="1379" spans="2:25" s="51" customFormat="1">
      <c r="B1379" s="619"/>
      <c r="C1379" s="619"/>
      <c r="D1379" s="619"/>
      <c r="E1379" s="619"/>
      <c r="F1379" s="619"/>
      <c r="G1379" s="619"/>
      <c r="H1379" s="619"/>
      <c r="I1379" s="619"/>
      <c r="J1379" s="619"/>
      <c r="K1379" s="619"/>
      <c r="L1379" s="619"/>
      <c r="M1379" s="619"/>
      <c r="N1379" s="52"/>
      <c r="O1379" s="52"/>
      <c r="P1379" s="52"/>
      <c r="Q1379" s="52"/>
      <c r="R1379" s="52"/>
      <c r="S1379" s="52"/>
      <c r="T1379" s="52"/>
      <c r="U1379" s="52"/>
      <c r="V1379" s="52"/>
      <c r="W1379" s="52"/>
      <c r="X1379" s="52"/>
      <c r="Y1379" s="52"/>
    </row>
    <row r="1380" spans="2:25" s="51" customFormat="1">
      <c r="B1380" s="619"/>
      <c r="C1380" s="619"/>
      <c r="D1380" s="619"/>
      <c r="E1380" s="619"/>
      <c r="F1380" s="619"/>
      <c r="G1380" s="619"/>
      <c r="H1380" s="619"/>
      <c r="I1380" s="619"/>
      <c r="J1380" s="619"/>
      <c r="K1380" s="619"/>
      <c r="L1380" s="619"/>
      <c r="M1380" s="619"/>
      <c r="N1380" s="52"/>
      <c r="O1380" s="52"/>
      <c r="P1380" s="52"/>
      <c r="Q1380" s="52"/>
      <c r="R1380" s="52"/>
      <c r="S1380" s="52"/>
      <c r="T1380" s="52"/>
      <c r="U1380" s="52"/>
      <c r="V1380" s="52"/>
      <c r="W1380" s="52"/>
      <c r="X1380" s="52"/>
      <c r="Y1380" s="52"/>
    </row>
    <row r="1381" spans="2:25" s="51" customFormat="1">
      <c r="B1381" s="619"/>
      <c r="C1381" s="619"/>
      <c r="D1381" s="619"/>
      <c r="E1381" s="619"/>
      <c r="F1381" s="619"/>
      <c r="G1381" s="619"/>
      <c r="H1381" s="619"/>
      <c r="I1381" s="619"/>
      <c r="J1381" s="619"/>
      <c r="K1381" s="619"/>
      <c r="L1381" s="619"/>
      <c r="M1381" s="619"/>
      <c r="N1381" s="52"/>
      <c r="O1381" s="52"/>
      <c r="P1381" s="52"/>
      <c r="Q1381" s="52"/>
      <c r="R1381" s="52"/>
      <c r="S1381" s="52"/>
      <c r="T1381" s="52"/>
      <c r="U1381" s="52"/>
      <c r="V1381" s="52"/>
      <c r="W1381" s="52"/>
      <c r="X1381" s="52"/>
      <c r="Y1381" s="52"/>
    </row>
    <row r="1382" spans="2:25" s="51" customFormat="1">
      <c r="B1382" s="619"/>
      <c r="C1382" s="619"/>
      <c r="D1382" s="619"/>
      <c r="E1382" s="619"/>
      <c r="F1382" s="619"/>
      <c r="G1382" s="619"/>
      <c r="H1382" s="619"/>
      <c r="I1382" s="619"/>
      <c r="J1382" s="619"/>
      <c r="K1382" s="619"/>
      <c r="L1382" s="619"/>
      <c r="M1382" s="619"/>
      <c r="N1382" s="52"/>
      <c r="O1382" s="52"/>
      <c r="P1382" s="52"/>
      <c r="Q1382" s="52"/>
      <c r="R1382" s="52"/>
      <c r="S1382" s="52"/>
      <c r="T1382" s="52"/>
      <c r="U1382" s="52"/>
      <c r="V1382" s="52"/>
      <c r="W1382" s="52"/>
      <c r="X1382" s="52"/>
      <c r="Y1382" s="52"/>
    </row>
    <row r="1383" spans="2:25" s="51" customFormat="1">
      <c r="B1383" s="619"/>
      <c r="C1383" s="619"/>
      <c r="D1383" s="619"/>
      <c r="E1383" s="619"/>
      <c r="F1383" s="619"/>
      <c r="G1383" s="619"/>
      <c r="H1383" s="619"/>
      <c r="I1383" s="619"/>
      <c r="J1383" s="619"/>
      <c r="K1383" s="619"/>
      <c r="L1383" s="619"/>
      <c r="M1383" s="619"/>
      <c r="N1383" s="52"/>
      <c r="O1383" s="52"/>
      <c r="P1383" s="52"/>
      <c r="Q1383" s="52"/>
      <c r="R1383" s="52"/>
      <c r="S1383" s="52"/>
      <c r="T1383" s="52"/>
      <c r="U1383" s="52"/>
      <c r="V1383" s="52"/>
      <c r="W1383" s="52"/>
      <c r="X1383" s="52"/>
      <c r="Y1383" s="52"/>
    </row>
    <row r="1384" spans="2:25" s="51" customFormat="1">
      <c r="B1384" s="619"/>
      <c r="C1384" s="619"/>
      <c r="D1384" s="619"/>
      <c r="E1384" s="619"/>
      <c r="F1384" s="619"/>
      <c r="G1384" s="619"/>
      <c r="H1384" s="619"/>
      <c r="I1384" s="619"/>
      <c r="J1384" s="619"/>
      <c r="K1384" s="619"/>
      <c r="L1384" s="619"/>
      <c r="M1384" s="619"/>
      <c r="N1384" s="52"/>
      <c r="O1384" s="52"/>
      <c r="P1384" s="52"/>
      <c r="Q1384" s="52"/>
      <c r="R1384" s="52"/>
      <c r="S1384" s="52"/>
      <c r="T1384" s="52"/>
      <c r="U1384" s="52"/>
      <c r="V1384" s="52"/>
      <c r="W1384" s="52"/>
      <c r="X1384" s="52"/>
      <c r="Y1384" s="52"/>
    </row>
    <row r="1385" spans="2:25" s="51" customFormat="1">
      <c r="B1385" s="619"/>
      <c r="C1385" s="619"/>
      <c r="D1385" s="619"/>
      <c r="E1385" s="619"/>
      <c r="F1385" s="619"/>
      <c r="G1385" s="619"/>
      <c r="H1385" s="619"/>
      <c r="I1385" s="619"/>
      <c r="J1385" s="619"/>
      <c r="K1385" s="619"/>
      <c r="L1385" s="619"/>
      <c r="M1385" s="619"/>
      <c r="N1385" s="52"/>
      <c r="O1385" s="52"/>
      <c r="P1385" s="52"/>
      <c r="Q1385" s="52"/>
      <c r="R1385" s="52"/>
      <c r="S1385" s="52"/>
      <c r="T1385" s="52"/>
      <c r="U1385" s="52"/>
      <c r="V1385" s="52"/>
      <c r="W1385" s="52"/>
      <c r="X1385" s="52"/>
      <c r="Y1385" s="52"/>
    </row>
    <row r="1386" spans="2:25" s="51" customFormat="1">
      <c r="B1386" s="619"/>
      <c r="C1386" s="619"/>
      <c r="D1386" s="619"/>
      <c r="E1386" s="619"/>
      <c r="F1386" s="619"/>
      <c r="G1386" s="619"/>
      <c r="H1386" s="619"/>
      <c r="I1386" s="619"/>
      <c r="J1386" s="619"/>
      <c r="K1386" s="619"/>
      <c r="L1386" s="619"/>
      <c r="M1386" s="619"/>
      <c r="N1386" s="52"/>
      <c r="O1386" s="52"/>
      <c r="P1386" s="52"/>
      <c r="Q1386" s="52"/>
      <c r="R1386" s="52"/>
      <c r="S1386" s="52"/>
      <c r="T1386" s="52"/>
      <c r="U1386" s="52"/>
      <c r="V1386" s="52"/>
      <c r="W1386" s="52"/>
      <c r="X1386" s="52"/>
      <c r="Y1386" s="52"/>
    </row>
    <row r="1387" spans="2:25" s="51" customFormat="1">
      <c r="B1387" s="619"/>
      <c r="C1387" s="619"/>
      <c r="D1387" s="619"/>
      <c r="E1387" s="619"/>
      <c r="F1387" s="619"/>
      <c r="G1387" s="619"/>
      <c r="H1387" s="619"/>
      <c r="I1387" s="619"/>
      <c r="J1387" s="619"/>
      <c r="K1387" s="619"/>
      <c r="L1387" s="619"/>
      <c r="M1387" s="619"/>
      <c r="N1387" s="52"/>
      <c r="O1387" s="52"/>
      <c r="P1387" s="52"/>
      <c r="Q1387" s="52"/>
      <c r="R1387" s="52"/>
      <c r="S1387" s="52"/>
      <c r="T1387" s="52"/>
      <c r="U1387" s="52"/>
      <c r="V1387" s="52"/>
      <c r="W1387" s="52"/>
      <c r="X1387" s="52"/>
      <c r="Y1387" s="52"/>
    </row>
    <row r="1388" spans="2:25" s="51" customFormat="1">
      <c r="B1388" s="619"/>
      <c r="C1388" s="619"/>
      <c r="D1388" s="619"/>
      <c r="E1388" s="619"/>
      <c r="F1388" s="619"/>
      <c r="G1388" s="619"/>
      <c r="H1388" s="619"/>
      <c r="I1388" s="619"/>
      <c r="J1388" s="619"/>
      <c r="K1388" s="619"/>
      <c r="L1388" s="619"/>
      <c r="M1388" s="619"/>
      <c r="N1388" s="52"/>
      <c r="O1388" s="52"/>
      <c r="P1388" s="52"/>
      <c r="Q1388" s="52"/>
      <c r="R1388" s="52"/>
      <c r="S1388" s="52"/>
      <c r="T1388" s="52"/>
      <c r="U1388" s="52"/>
      <c r="V1388" s="52"/>
      <c r="W1388" s="52"/>
      <c r="X1388" s="52"/>
      <c r="Y1388" s="52"/>
    </row>
    <row r="1389" spans="2:25" s="51" customFormat="1">
      <c r="B1389" s="619"/>
      <c r="C1389" s="619"/>
      <c r="D1389" s="619"/>
      <c r="E1389" s="619"/>
      <c r="F1389" s="619"/>
      <c r="G1389" s="619"/>
      <c r="H1389" s="619"/>
      <c r="I1389" s="619"/>
      <c r="J1389" s="619"/>
      <c r="K1389" s="619"/>
      <c r="L1389" s="619"/>
      <c r="M1389" s="619"/>
      <c r="N1389" s="52"/>
      <c r="O1389" s="52"/>
      <c r="P1389" s="52"/>
      <c r="Q1389" s="52"/>
      <c r="R1389" s="52"/>
      <c r="S1389" s="52"/>
      <c r="T1389" s="52"/>
      <c r="U1389" s="52"/>
      <c r="V1389" s="52"/>
      <c r="W1389" s="52"/>
      <c r="X1389" s="52"/>
      <c r="Y1389" s="52"/>
    </row>
    <row r="1390" spans="2:25" s="51" customFormat="1">
      <c r="B1390" s="619"/>
      <c r="C1390" s="619"/>
      <c r="D1390" s="619"/>
      <c r="E1390" s="619"/>
      <c r="F1390" s="619"/>
      <c r="G1390" s="619"/>
      <c r="H1390" s="619"/>
      <c r="I1390" s="619"/>
      <c r="J1390" s="619"/>
      <c r="K1390" s="619"/>
      <c r="L1390" s="619"/>
      <c r="M1390" s="619"/>
      <c r="N1390" s="52"/>
      <c r="O1390" s="52"/>
      <c r="P1390" s="52"/>
      <c r="Q1390" s="52"/>
      <c r="R1390" s="52"/>
      <c r="S1390" s="52"/>
      <c r="T1390" s="52"/>
      <c r="U1390" s="52"/>
      <c r="V1390" s="52"/>
      <c r="W1390" s="52"/>
      <c r="X1390" s="52"/>
      <c r="Y1390" s="52"/>
    </row>
    <row r="1391" spans="2:25" s="51" customFormat="1">
      <c r="B1391" s="619"/>
      <c r="C1391" s="619"/>
      <c r="D1391" s="619"/>
      <c r="E1391" s="619"/>
      <c r="F1391" s="619"/>
      <c r="G1391" s="619"/>
      <c r="H1391" s="619"/>
      <c r="I1391" s="619"/>
      <c r="J1391" s="619"/>
      <c r="K1391" s="619"/>
      <c r="L1391" s="619"/>
      <c r="M1391" s="619"/>
      <c r="N1391" s="52"/>
      <c r="O1391" s="52"/>
      <c r="P1391" s="52"/>
      <c r="Q1391" s="52"/>
      <c r="R1391" s="52"/>
      <c r="S1391" s="52"/>
      <c r="T1391" s="52"/>
      <c r="U1391" s="52"/>
      <c r="V1391" s="52"/>
      <c r="W1391" s="52"/>
      <c r="X1391" s="52"/>
      <c r="Y1391" s="52"/>
    </row>
    <row r="1392" spans="2:25" s="51" customFormat="1">
      <c r="B1392" s="619"/>
      <c r="C1392" s="619"/>
      <c r="D1392" s="619"/>
      <c r="E1392" s="619"/>
      <c r="F1392" s="619"/>
      <c r="G1392" s="619"/>
      <c r="H1392" s="619"/>
      <c r="I1392" s="619"/>
      <c r="J1392" s="619"/>
      <c r="K1392" s="619"/>
      <c r="L1392" s="619"/>
      <c r="M1392" s="619"/>
      <c r="N1392" s="52"/>
      <c r="O1392" s="52"/>
      <c r="P1392" s="52"/>
      <c r="Q1392" s="52"/>
      <c r="R1392" s="52"/>
      <c r="S1392" s="52"/>
      <c r="T1392" s="52"/>
      <c r="U1392" s="52"/>
      <c r="V1392" s="52"/>
      <c r="W1392" s="52"/>
      <c r="X1392" s="52"/>
      <c r="Y1392" s="52"/>
    </row>
    <row r="1393" spans="2:25" s="51" customFormat="1">
      <c r="B1393" s="619"/>
      <c r="C1393" s="619"/>
      <c r="D1393" s="619"/>
      <c r="E1393" s="619"/>
      <c r="F1393" s="619"/>
      <c r="G1393" s="619"/>
      <c r="H1393" s="619"/>
      <c r="I1393" s="619"/>
      <c r="J1393" s="619"/>
      <c r="K1393" s="619"/>
      <c r="L1393" s="619"/>
      <c r="M1393" s="619"/>
      <c r="N1393" s="52"/>
      <c r="O1393" s="52"/>
      <c r="P1393" s="52"/>
      <c r="Q1393" s="52"/>
      <c r="R1393" s="52"/>
      <c r="S1393" s="52"/>
      <c r="T1393" s="52"/>
      <c r="U1393" s="52"/>
      <c r="V1393" s="52"/>
      <c r="W1393" s="52"/>
      <c r="X1393" s="52"/>
      <c r="Y1393" s="52"/>
    </row>
    <row r="1394" spans="2:25" s="51" customFormat="1">
      <c r="B1394" s="619"/>
      <c r="C1394" s="619"/>
      <c r="D1394" s="619"/>
      <c r="E1394" s="619"/>
      <c r="F1394" s="619"/>
      <c r="G1394" s="619"/>
      <c r="H1394" s="619"/>
      <c r="I1394" s="619"/>
      <c r="J1394" s="619"/>
      <c r="K1394" s="619"/>
      <c r="L1394" s="619"/>
      <c r="M1394" s="619"/>
      <c r="N1394" s="52"/>
      <c r="O1394" s="52"/>
      <c r="P1394" s="52"/>
      <c r="Q1394" s="52"/>
      <c r="R1394" s="52"/>
      <c r="S1394" s="52"/>
      <c r="T1394" s="52"/>
      <c r="U1394" s="52"/>
      <c r="V1394" s="52"/>
      <c r="W1394" s="52"/>
      <c r="X1394" s="52"/>
      <c r="Y1394" s="52"/>
    </row>
    <row r="1395" spans="2:25" s="51" customFormat="1">
      <c r="B1395" s="619"/>
      <c r="C1395" s="619"/>
      <c r="D1395" s="619"/>
      <c r="E1395" s="619"/>
      <c r="F1395" s="619"/>
      <c r="G1395" s="619"/>
      <c r="H1395" s="619"/>
      <c r="I1395" s="619"/>
      <c r="J1395" s="619"/>
      <c r="K1395" s="619"/>
      <c r="L1395" s="619"/>
      <c r="M1395" s="619"/>
      <c r="N1395" s="52"/>
      <c r="O1395" s="52"/>
      <c r="P1395" s="52"/>
      <c r="Q1395" s="52"/>
      <c r="R1395" s="52"/>
      <c r="S1395" s="52"/>
      <c r="T1395" s="52"/>
      <c r="U1395" s="52"/>
      <c r="V1395" s="52"/>
      <c r="W1395" s="52"/>
      <c r="X1395" s="52"/>
      <c r="Y1395" s="52"/>
    </row>
    <row r="1396" spans="2:25" s="51" customFormat="1">
      <c r="B1396" s="619"/>
      <c r="C1396" s="619"/>
      <c r="D1396" s="619"/>
      <c r="E1396" s="619"/>
      <c r="F1396" s="619"/>
      <c r="G1396" s="619"/>
      <c r="H1396" s="619"/>
      <c r="I1396" s="619"/>
      <c r="J1396" s="619"/>
      <c r="K1396" s="619"/>
      <c r="L1396" s="619"/>
      <c r="M1396" s="619"/>
      <c r="N1396" s="52"/>
      <c r="O1396" s="52"/>
      <c r="P1396" s="52"/>
      <c r="Q1396" s="52"/>
      <c r="R1396" s="52"/>
      <c r="S1396" s="52"/>
      <c r="T1396" s="52"/>
      <c r="U1396" s="52"/>
      <c r="V1396" s="52"/>
      <c r="W1396" s="52"/>
      <c r="X1396" s="52"/>
      <c r="Y1396" s="52"/>
    </row>
    <row r="1397" spans="2:25" s="51" customFormat="1">
      <c r="B1397" s="619"/>
      <c r="C1397" s="619"/>
      <c r="D1397" s="619"/>
      <c r="E1397" s="619"/>
      <c r="F1397" s="619"/>
      <c r="G1397" s="619"/>
      <c r="H1397" s="619"/>
      <c r="I1397" s="619"/>
      <c r="J1397" s="619"/>
      <c r="K1397" s="619"/>
      <c r="L1397" s="619"/>
      <c r="M1397" s="619"/>
      <c r="N1397" s="52"/>
      <c r="O1397" s="52"/>
      <c r="P1397" s="52"/>
      <c r="Q1397" s="52"/>
      <c r="R1397" s="52"/>
      <c r="S1397" s="52"/>
      <c r="T1397" s="52"/>
      <c r="U1397" s="52"/>
      <c r="V1397" s="52"/>
      <c r="W1397" s="52"/>
      <c r="X1397" s="52"/>
      <c r="Y1397" s="52"/>
    </row>
    <row r="1398" spans="2:25" s="51" customFormat="1">
      <c r="B1398" s="619"/>
      <c r="C1398" s="619"/>
      <c r="D1398" s="619"/>
      <c r="E1398" s="619"/>
      <c r="F1398" s="619"/>
      <c r="G1398" s="619"/>
      <c r="H1398" s="619"/>
      <c r="I1398" s="619"/>
      <c r="J1398" s="619"/>
      <c r="K1398" s="619"/>
      <c r="L1398" s="619"/>
      <c r="M1398" s="619"/>
      <c r="N1398" s="52"/>
      <c r="O1398" s="52"/>
      <c r="P1398" s="52"/>
      <c r="Q1398" s="52"/>
      <c r="R1398" s="52"/>
      <c r="S1398" s="52"/>
      <c r="T1398" s="52"/>
      <c r="U1398" s="52"/>
      <c r="V1398" s="52"/>
      <c r="W1398" s="52"/>
      <c r="X1398" s="52"/>
      <c r="Y1398" s="52"/>
    </row>
    <row r="1399" spans="2:25" s="51" customFormat="1">
      <c r="B1399" s="619"/>
      <c r="C1399" s="619"/>
      <c r="D1399" s="619"/>
      <c r="E1399" s="619"/>
      <c r="F1399" s="619"/>
      <c r="G1399" s="619"/>
      <c r="H1399" s="619"/>
      <c r="I1399" s="619"/>
      <c r="J1399" s="619"/>
      <c r="K1399" s="619"/>
      <c r="L1399" s="619"/>
      <c r="M1399" s="619"/>
      <c r="N1399" s="52"/>
      <c r="O1399" s="52"/>
      <c r="P1399" s="52"/>
      <c r="Q1399" s="52"/>
      <c r="R1399" s="52"/>
      <c r="S1399" s="52"/>
      <c r="T1399" s="52"/>
      <c r="U1399" s="52"/>
      <c r="V1399" s="52"/>
      <c r="W1399" s="52"/>
      <c r="X1399" s="52"/>
      <c r="Y1399" s="52"/>
    </row>
    <row r="1400" spans="2:25" s="51" customFormat="1">
      <c r="B1400" s="619"/>
      <c r="C1400" s="619"/>
      <c r="D1400" s="619"/>
      <c r="E1400" s="619"/>
      <c r="F1400" s="619"/>
      <c r="G1400" s="619"/>
      <c r="H1400" s="619"/>
      <c r="I1400" s="619"/>
      <c r="J1400" s="619"/>
      <c r="K1400" s="619"/>
      <c r="L1400" s="619"/>
      <c r="M1400" s="619"/>
      <c r="N1400" s="52"/>
      <c r="O1400" s="52"/>
      <c r="P1400" s="52"/>
      <c r="Q1400" s="52"/>
      <c r="R1400" s="52"/>
      <c r="S1400" s="52"/>
      <c r="T1400" s="52"/>
      <c r="U1400" s="52"/>
      <c r="V1400" s="52"/>
      <c r="W1400" s="52"/>
      <c r="X1400" s="52"/>
      <c r="Y1400" s="52"/>
    </row>
    <row r="1401" spans="2:25" s="51" customFormat="1">
      <c r="B1401" s="619"/>
      <c r="C1401" s="619"/>
      <c r="D1401" s="619"/>
      <c r="E1401" s="619"/>
      <c r="F1401" s="619"/>
      <c r="G1401" s="619"/>
      <c r="H1401" s="619"/>
      <c r="I1401" s="619"/>
      <c r="J1401" s="619"/>
      <c r="K1401" s="619"/>
      <c r="L1401" s="619"/>
      <c r="M1401" s="619"/>
      <c r="N1401" s="52"/>
      <c r="O1401" s="52"/>
      <c r="P1401" s="52"/>
      <c r="Q1401" s="52"/>
      <c r="R1401" s="52"/>
      <c r="S1401" s="52"/>
      <c r="T1401" s="52"/>
      <c r="U1401" s="52"/>
      <c r="V1401" s="52"/>
      <c r="W1401" s="52"/>
      <c r="X1401" s="52"/>
      <c r="Y1401" s="52"/>
    </row>
    <row r="1402" spans="2:25" s="51" customFormat="1">
      <c r="B1402" s="619"/>
      <c r="C1402" s="619"/>
      <c r="D1402" s="619"/>
      <c r="E1402" s="619"/>
      <c r="F1402" s="619"/>
      <c r="G1402" s="619"/>
      <c r="H1402" s="619"/>
      <c r="I1402" s="619"/>
      <c r="J1402" s="619"/>
      <c r="K1402" s="619"/>
      <c r="L1402" s="619"/>
      <c r="M1402" s="619"/>
      <c r="N1402" s="52"/>
      <c r="O1402" s="52"/>
      <c r="P1402" s="52"/>
      <c r="Q1402" s="52"/>
      <c r="R1402" s="52"/>
      <c r="S1402" s="52"/>
      <c r="T1402" s="52"/>
      <c r="U1402" s="52"/>
      <c r="V1402" s="52"/>
      <c r="W1402" s="52"/>
      <c r="X1402" s="52"/>
      <c r="Y1402" s="52"/>
    </row>
    <row r="1403" spans="2:25" s="51" customFormat="1">
      <c r="B1403" s="619"/>
      <c r="C1403" s="619"/>
      <c r="D1403" s="619"/>
      <c r="E1403" s="619"/>
      <c r="F1403" s="619"/>
      <c r="G1403" s="619"/>
      <c r="H1403" s="619"/>
      <c r="I1403" s="619"/>
      <c r="J1403" s="619"/>
      <c r="K1403" s="619"/>
      <c r="L1403" s="619"/>
      <c r="M1403" s="619"/>
      <c r="N1403" s="52"/>
      <c r="O1403" s="52"/>
      <c r="P1403" s="52"/>
      <c r="Q1403" s="52"/>
      <c r="R1403" s="52"/>
      <c r="S1403" s="52"/>
      <c r="T1403" s="52"/>
      <c r="U1403" s="52"/>
      <c r="V1403" s="52"/>
      <c r="W1403" s="52"/>
      <c r="X1403" s="52"/>
      <c r="Y1403" s="52"/>
    </row>
    <row r="1404" spans="2:25" s="51" customFormat="1">
      <c r="B1404" s="619"/>
      <c r="C1404" s="619"/>
      <c r="D1404" s="619"/>
      <c r="E1404" s="619"/>
      <c r="F1404" s="619"/>
      <c r="G1404" s="619"/>
      <c r="H1404" s="619"/>
      <c r="I1404" s="619"/>
      <c r="J1404" s="619"/>
      <c r="K1404" s="619"/>
      <c r="L1404" s="619"/>
      <c r="M1404" s="619"/>
      <c r="N1404" s="52"/>
      <c r="O1404" s="52"/>
      <c r="P1404" s="52"/>
      <c r="Q1404" s="52"/>
      <c r="R1404" s="52"/>
      <c r="S1404" s="52"/>
      <c r="T1404" s="52"/>
      <c r="U1404" s="52"/>
      <c r="V1404" s="52"/>
      <c r="W1404" s="52"/>
      <c r="X1404" s="52"/>
      <c r="Y1404" s="52"/>
    </row>
    <row r="1405" spans="2:25" s="51" customFormat="1">
      <c r="B1405" s="619"/>
      <c r="C1405" s="619"/>
      <c r="D1405" s="619"/>
      <c r="E1405" s="619"/>
      <c r="F1405" s="619"/>
      <c r="G1405" s="619"/>
      <c r="H1405" s="619"/>
      <c r="I1405" s="619"/>
      <c r="J1405" s="619"/>
      <c r="K1405" s="619"/>
      <c r="L1405" s="619"/>
      <c r="M1405" s="619"/>
      <c r="N1405" s="52"/>
      <c r="O1405" s="52"/>
      <c r="P1405" s="52"/>
      <c r="Q1405" s="52"/>
      <c r="R1405" s="52"/>
      <c r="S1405" s="52"/>
      <c r="T1405" s="52"/>
      <c r="U1405" s="52"/>
      <c r="V1405" s="52"/>
      <c r="W1405" s="52"/>
      <c r="X1405" s="52"/>
      <c r="Y1405" s="52"/>
    </row>
    <row r="1406" spans="2:25" s="51" customFormat="1">
      <c r="B1406" s="619"/>
      <c r="C1406" s="619"/>
      <c r="D1406" s="619"/>
      <c r="E1406" s="619"/>
      <c r="F1406" s="619"/>
      <c r="G1406" s="619"/>
      <c r="H1406" s="619"/>
      <c r="I1406" s="619"/>
      <c r="J1406" s="619"/>
      <c r="K1406" s="619"/>
      <c r="L1406" s="619"/>
      <c r="M1406" s="619"/>
      <c r="N1406" s="52"/>
      <c r="O1406" s="52"/>
      <c r="P1406" s="52"/>
      <c r="Q1406" s="52"/>
      <c r="R1406" s="52"/>
      <c r="S1406" s="52"/>
      <c r="T1406" s="52"/>
      <c r="U1406" s="52"/>
      <c r="V1406" s="52"/>
      <c r="W1406" s="52"/>
      <c r="X1406" s="52"/>
      <c r="Y1406" s="52"/>
    </row>
    <row r="1407" spans="2:25" s="51" customFormat="1">
      <c r="B1407" s="619"/>
      <c r="C1407" s="619"/>
      <c r="D1407" s="619"/>
      <c r="E1407" s="619"/>
      <c r="F1407" s="619"/>
      <c r="G1407" s="619"/>
      <c r="H1407" s="619"/>
      <c r="I1407" s="619"/>
      <c r="J1407" s="619"/>
      <c r="K1407" s="619"/>
      <c r="L1407" s="619"/>
      <c r="M1407" s="619"/>
      <c r="N1407" s="52"/>
      <c r="O1407" s="52"/>
      <c r="P1407" s="52"/>
      <c r="Q1407" s="52"/>
      <c r="R1407" s="52"/>
      <c r="S1407" s="52"/>
      <c r="T1407" s="52"/>
      <c r="U1407" s="52"/>
      <c r="V1407" s="52"/>
      <c r="W1407" s="52"/>
      <c r="X1407" s="52"/>
      <c r="Y1407" s="52"/>
    </row>
    <row r="1408" spans="2:25" s="51" customFormat="1">
      <c r="B1408" s="619"/>
      <c r="C1408" s="619"/>
      <c r="D1408" s="619"/>
      <c r="E1408" s="619"/>
      <c r="F1408" s="619"/>
      <c r="G1408" s="619"/>
      <c r="H1408" s="619"/>
      <c r="I1408" s="619"/>
      <c r="J1408" s="619"/>
      <c r="K1408" s="619"/>
      <c r="L1408" s="619"/>
      <c r="M1408" s="619"/>
      <c r="N1408" s="52"/>
      <c r="O1408" s="52"/>
      <c r="P1408" s="52"/>
      <c r="Q1408" s="52"/>
      <c r="R1408" s="52"/>
      <c r="S1408" s="52"/>
      <c r="T1408" s="52"/>
      <c r="U1408" s="52"/>
      <c r="V1408" s="52"/>
      <c r="W1408" s="52"/>
      <c r="X1408" s="52"/>
      <c r="Y1408" s="52"/>
    </row>
    <row r="1409" spans="2:25" s="51" customFormat="1">
      <c r="B1409" s="619"/>
      <c r="C1409" s="619"/>
      <c r="D1409" s="619"/>
      <c r="E1409" s="619"/>
      <c r="F1409" s="619"/>
      <c r="G1409" s="619"/>
      <c r="H1409" s="619"/>
      <c r="I1409" s="619"/>
      <c r="J1409" s="619"/>
      <c r="K1409" s="619"/>
      <c r="L1409" s="619"/>
      <c r="M1409" s="619"/>
      <c r="N1409" s="52"/>
      <c r="O1409" s="52"/>
      <c r="P1409" s="52"/>
      <c r="Q1409" s="52"/>
      <c r="R1409" s="52"/>
      <c r="S1409" s="52"/>
      <c r="T1409" s="52"/>
      <c r="U1409" s="52"/>
      <c r="V1409" s="52"/>
      <c r="W1409" s="52"/>
      <c r="X1409" s="52"/>
      <c r="Y1409" s="52"/>
    </row>
    <row r="1410" spans="2:25" s="51" customFormat="1">
      <c r="B1410" s="619"/>
      <c r="C1410" s="619"/>
      <c r="D1410" s="619"/>
      <c r="E1410" s="619"/>
      <c r="F1410" s="619"/>
      <c r="G1410" s="619"/>
      <c r="H1410" s="619"/>
      <c r="I1410" s="619"/>
      <c r="J1410" s="619"/>
      <c r="K1410" s="619"/>
      <c r="L1410" s="619"/>
      <c r="M1410" s="619"/>
      <c r="N1410" s="52"/>
      <c r="O1410" s="52"/>
      <c r="P1410" s="52"/>
      <c r="Q1410" s="52"/>
      <c r="R1410" s="52"/>
      <c r="S1410" s="52"/>
      <c r="T1410" s="52"/>
      <c r="U1410" s="52"/>
      <c r="V1410" s="52"/>
      <c r="W1410" s="52"/>
      <c r="X1410" s="52"/>
      <c r="Y1410" s="52"/>
    </row>
    <row r="1411" spans="2:25" s="51" customFormat="1">
      <c r="B1411" s="619"/>
      <c r="C1411" s="619"/>
      <c r="D1411" s="619"/>
      <c r="E1411" s="619"/>
      <c r="F1411" s="619"/>
      <c r="G1411" s="619"/>
      <c r="H1411" s="619"/>
      <c r="I1411" s="619"/>
      <c r="J1411" s="619"/>
      <c r="K1411" s="619"/>
      <c r="L1411" s="619"/>
      <c r="M1411" s="619"/>
      <c r="N1411" s="52"/>
      <c r="O1411" s="52"/>
      <c r="P1411" s="52"/>
      <c r="Q1411" s="52"/>
      <c r="R1411" s="52"/>
      <c r="S1411" s="52"/>
      <c r="T1411" s="52"/>
      <c r="U1411" s="52"/>
      <c r="V1411" s="52"/>
      <c r="W1411" s="52"/>
      <c r="X1411" s="52"/>
      <c r="Y1411" s="52"/>
    </row>
    <row r="1412" spans="2:25" s="51" customFormat="1">
      <c r="B1412" s="619"/>
      <c r="C1412" s="619"/>
      <c r="D1412" s="619"/>
      <c r="E1412" s="619"/>
      <c r="F1412" s="619"/>
      <c r="G1412" s="619"/>
      <c r="H1412" s="619"/>
      <c r="I1412" s="619"/>
      <c r="J1412" s="619"/>
      <c r="K1412" s="619"/>
      <c r="L1412" s="619"/>
      <c r="M1412" s="619"/>
      <c r="N1412" s="52"/>
      <c r="O1412" s="52"/>
      <c r="P1412" s="52"/>
      <c r="Q1412" s="52"/>
      <c r="R1412" s="52"/>
      <c r="S1412" s="52"/>
      <c r="T1412" s="52"/>
      <c r="U1412" s="52"/>
      <c r="V1412" s="52"/>
      <c r="W1412" s="52"/>
      <c r="X1412" s="52"/>
      <c r="Y1412" s="52"/>
    </row>
    <row r="1413" spans="2:25" s="51" customFormat="1">
      <c r="B1413" s="619"/>
      <c r="C1413" s="619"/>
      <c r="D1413" s="619"/>
      <c r="E1413" s="619"/>
      <c r="F1413" s="619"/>
      <c r="G1413" s="619"/>
      <c r="H1413" s="619"/>
      <c r="I1413" s="619"/>
      <c r="J1413" s="619"/>
      <c r="K1413" s="619"/>
      <c r="L1413" s="619"/>
      <c r="M1413" s="619"/>
      <c r="N1413" s="52"/>
      <c r="O1413" s="52"/>
      <c r="P1413" s="52"/>
      <c r="Q1413" s="52"/>
      <c r="R1413" s="52"/>
      <c r="S1413" s="52"/>
      <c r="T1413" s="52"/>
      <c r="U1413" s="52"/>
      <c r="V1413" s="52"/>
      <c r="W1413" s="52"/>
      <c r="X1413" s="52"/>
      <c r="Y1413" s="52"/>
    </row>
    <row r="1414" spans="2:25" s="51" customFormat="1">
      <c r="B1414" s="619"/>
      <c r="C1414" s="619"/>
      <c r="D1414" s="619"/>
      <c r="E1414" s="619"/>
      <c r="F1414" s="619"/>
      <c r="G1414" s="619"/>
      <c r="H1414" s="619"/>
      <c r="I1414" s="619"/>
      <c r="J1414" s="619"/>
      <c r="K1414" s="619"/>
      <c r="L1414" s="619"/>
      <c r="M1414" s="619"/>
      <c r="N1414" s="52"/>
      <c r="O1414" s="52"/>
      <c r="P1414" s="52"/>
      <c r="Q1414" s="52"/>
      <c r="R1414" s="52"/>
      <c r="S1414" s="52"/>
      <c r="T1414" s="52"/>
      <c r="U1414" s="52"/>
      <c r="V1414" s="52"/>
      <c r="W1414" s="52"/>
      <c r="X1414" s="52"/>
      <c r="Y1414" s="52"/>
    </row>
    <row r="1415" spans="2:25" s="51" customFormat="1">
      <c r="B1415" s="619"/>
      <c r="C1415" s="619"/>
      <c r="D1415" s="619"/>
      <c r="E1415" s="619"/>
      <c r="F1415" s="619"/>
      <c r="G1415" s="619"/>
      <c r="H1415" s="619"/>
      <c r="I1415" s="619"/>
      <c r="J1415" s="619"/>
      <c r="K1415" s="619"/>
      <c r="L1415" s="619"/>
      <c r="M1415" s="619"/>
      <c r="N1415" s="52"/>
      <c r="O1415" s="52"/>
      <c r="P1415" s="52"/>
      <c r="Q1415" s="52"/>
      <c r="R1415" s="52"/>
      <c r="S1415" s="52"/>
      <c r="T1415" s="52"/>
      <c r="U1415" s="52"/>
      <c r="V1415" s="52"/>
      <c r="W1415" s="52"/>
      <c r="X1415" s="52"/>
      <c r="Y1415" s="52"/>
    </row>
    <row r="1416" spans="2:25" s="51" customFormat="1">
      <c r="B1416" s="619"/>
      <c r="C1416" s="619"/>
      <c r="D1416" s="619"/>
      <c r="E1416" s="619"/>
      <c r="F1416" s="619"/>
      <c r="G1416" s="619"/>
      <c r="H1416" s="619"/>
      <c r="I1416" s="619"/>
      <c r="J1416" s="619"/>
      <c r="K1416" s="619"/>
      <c r="L1416" s="619"/>
      <c r="M1416" s="619"/>
      <c r="N1416" s="52"/>
      <c r="O1416" s="52"/>
      <c r="P1416" s="52"/>
      <c r="Q1416" s="52"/>
      <c r="R1416" s="52"/>
      <c r="S1416" s="52"/>
      <c r="T1416" s="52"/>
      <c r="U1416" s="52"/>
      <c r="V1416" s="52"/>
      <c r="W1416" s="52"/>
      <c r="X1416" s="52"/>
      <c r="Y1416" s="52"/>
    </row>
    <row r="1417" spans="2:25" s="51" customFormat="1">
      <c r="B1417" s="619"/>
      <c r="C1417" s="619"/>
      <c r="D1417" s="619"/>
      <c r="E1417" s="619"/>
      <c r="F1417" s="619"/>
      <c r="G1417" s="619"/>
      <c r="H1417" s="619"/>
      <c r="I1417" s="619"/>
      <c r="J1417" s="619"/>
      <c r="K1417" s="619"/>
      <c r="L1417" s="619"/>
      <c r="M1417" s="619"/>
      <c r="N1417" s="52"/>
      <c r="O1417" s="52"/>
      <c r="P1417" s="52"/>
      <c r="Q1417" s="52"/>
      <c r="R1417" s="52"/>
      <c r="S1417" s="52"/>
      <c r="T1417" s="52"/>
      <c r="U1417" s="52"/>
      <c r="V1417" s="52"/>
      <c r="W1417" s="52"/>
      <c r="X1417" s="52"/>
      <c r="Y1417" s="52"/>
    </row>
    <row r="1418" spans="2:25" s="51" customFormat="1">
      <c r="B1418" s="619"/>
      <c r="C1418" s="619"/>
      <c r="D1418" s="619"/>
      <c r="E1418" s="619"/>
      <c r="F1418" s="619"/>
      <c r="G1418" s="619"/>
      <c r="H1418" s="619"/>
      <c r="I1418" s="619"/>
      <c r="J1418" s="619"/>
      <c r="K1418" s="619"/>
      <c r="L1418" s="619"/>
      <c r="M1418" s="619"/>
      <c r="N1418" s="52"/>
      <c r="O1418" s="52"/>
      <c r="P1418" s="52"/>
      <c r="Q1418" s="52"/>
      <c r="R1418" s="52"/>
      <c r="S1418" s="52"/>
      <c r="T1418" s="52"/>
      <c r="U1418" s="52"/>
      <c r="V1418" s="52"/>
      <c r="W1418" s="52"/>
      <c r="X1418" s="52"/>
      <c r="Y1418" s="52"/>
    </row>
    <row r="1419" spans="2:25" s="51" customFormat="1">
      <c r="B1419" s="619"/>
      <c r="C1419" s="619"/>
      <c r="D1419" s="619"/>
      <c r="E1419" s="619"/>
      <c r="F1419" s="619"/>
      <c r="G1419" s="619"/>
      <c r="H1419" s="619"/>
      <c r="I1419" s="619"/>
      <c r="J1419" s="619"/>
      <c r="K1419" s="619"/>
      <c r="L1419" s="619"/>
      <c r="M1419" s="619"/>
      <c r="N1419" s="52"/>
      <c r="O1419" s="52"/>
      <c r="P1419" s="52"/>
      <c r="Q1419" s="52"/>
      <c r="R1419" s="52"/>
      <c r="S1419" s="52"/>
      <c r="T1419" s="52"/>
      <c r="U1419" s="52"/>
      <c r="V1419" s="52"/>
      <c r="W1419" s="52"/>
      <c r="X1419" s="52"/>
      <c r="Y1419" s="52"/>
    </row>
    <row r="1420" spans="2:25" s="51" customFormat="1">
      <c r="B1420" s="619"/>
      <c r="C1420" s="619"/>
      <c r="D1420" s="619"/>
      <c r="E1420" s="619"/>
      <c r="F1420" s="619"/>
      <c r="G1420" s="619"/>
      <c r="H1420" s="619"/>
      <c r="I1420" s="619"/>
      <c r="J1420" s="619"/>
      <c r="K1420" s="619"/>
      <c r="L1420" s="619"/>
      <c r="M1420" s="619"/>
      <c r="N1420" s="52"/>
      <c r="O1420" s="52"/>
      <c r="P1420" s="52"/>
      <c r="Q1420" s="52"/>
      <c r="R1420" s="52"/>
      <c r="S1420" s="52"/>
      <c r="T1420" s="52"/>
      <c r="U1420" s="52"/>
      <c r="V1420" s="52"/>
      <c r="W1420" s="52"/>
      <c r="X1420" s="52"/>
      <c r="Y1420" s="52"/>
    </row>
    <row r="1421" spans="2:25" s="51" customFormat="1">
      <c r="B1421" s="619"/>
      <c r="C1421" s="619"/>
      <c r="D1421" s="619"/>
      <c r="E1421" s="619"/>
      <c r="F1421" s="619"/>
      <c r="G1421" s="619"/>
      <c r="H1421" s="619"/>
      <c r="I1421" s="619"/>
      <c r="J1421" s="619"/>
      <c r="K1421" s="619"/>
      <c r="L1421" s="619"/>
      <c r="M1421" s="619"/>
      <c r="N1421" s="52"/>
      <c r="O1421" s="52"/>
      <c r="P1421" s="52"/>
      <c r="Q1421" s="52"/>
      <c r="R1421" s="52"/>
      <c r="S1421" s="52"/>
      <c r="T1421" s="52"/>
      <c r="U1421" s="52"/>
      <c r="V1421" s="52"/>
      <c r="W1421" s="52"/>
      <c r="X1421" s="52"/>
      <c r="Y1421" s="52"/>
    </row>
    <row r="1422" spans="2:25" s="51" customFormat="1">
      <c r="B1422" s="619"/>
      <c r="C1422" s="619"/>
      <c r="D1422" s="619"/>
      <c r="E1422" s="619"/>
      <c r="F1422" s="619"/>
      <c r="G1422" s="619"/>
      <c r="H1422" s="619"/>
      <c r="I1422" s="619"/>
      <c r="J1422" s="619"/>
      <c r="K1422" s="619"/>
      <c r="L1422" s="619"/>
      <c r="M1422" s="619"/>
      <c r="N1422" s="52"/>
      <c r="O1422" s="52"/>
      <c r="P1422" s="52"/>
      <c r="Q1422" s="52"/>
      <c r="R1422" s="52"/>
      <c r="S1422" s="52"/>
      <c r="T1422" s="52"/>
      <c r="U1422" s="52"/>
      <c r="V1422" s="52"/>
      <c r="W1422" s="52"/>
      <c r="X1422" s="52"/>
      <c r="Y1422" s="52"/>
    </row>
    <row r="1423" spans="2:25" s="51" customFormat="1">
      <c r="B1423" s="619"/>
      <c r="C1423" s="619"/>
      <c r="D1423" s="619"/>
      <c r="E1423" s="619"/>
      <c r="F1423" s="619"/>
      <c r="G1423" s="619"/>
      <c r="H1423" s="619"/>
      <c r="I1423" s="619"/>
      <c r="J1423" s="619"/>
      <c r="K1423" s="619"/>
      <c r="L1423" s="619"/>
      <c r="M1423" s="619"/>
      <c r="N1423" s="52"/>
      <c r="O1423" s="52"/>
      <c r="P1423" s="52"/>
      <c r="Q1423" s="52"/>
      <c r="R1423" s="52"/>
      <c r="S1423" s="52"/>
      <c r="T1423" s="52"/>
      <c r="U1423" s="52"/>
      <c r="V1423" s="52"/>
      <c r="W1423" s="52"/>
      <c r="X1423" s="52"/>
      <c r="Y1423" s="52"/>
    </row>
    <row r="1424" spans="2:25" s="51" customFormat="1">
      <c r="B1424" s="619"/>
      <c r="C1424" s="619"/>
      <c r="D1424" s="619"/>
      <c r="E1424" s="619"/>
      <c r="F1424" s="619"/>
      <c r="G1424" s="619"/>
      <c r="H1424" s="619"/>
      <c r="I1424" s="619"/>
      <c r="J1424" s="619"/>
      <c r="K1424" s="619"/>
      <c r="L1424" s="619"/>
      <c r="M1424" s="619"/>
      <c r="N1424" s="52"/>
      <c r="O1424" s="52"/>
      <c r="P1424" s="52"/>
      <c r="Q1424" s="52"/>
      <c r="R1424" s="52"/>
      <c r="S1424" s="52"/>
      <c r="T1424" s="52"/>
      <c r="U1424" s="52"/>
      <c r="V1424" s="52"/>
      <c r="W1424" s="52"/>
      <c r="X1424" s="52"/>
      <c r="Y1424" s="52"/>
    </row>
    <row r="1425" spans="2:25" s="51" customFormat="1">
      <c r="B1425" s="619"/>
      <c r="C1425" s="619"/>
      <c r="D1425" s="619"/>
      <c r="E1425" s="619"/>
      <c r="F1425" s="619"/>
      <c r="G1425" s="619"/>
      <c r="H1425" s="619"/>
      <c r="I1425" s="619"/>
      <c r="J1425" s="619"/>
      <c r="K1425" s="619"/>
      <c r="L1425" s="619"/>
      <c r="M1425" s="619"/>
      <c r="N1425" s="52"/>
      <c r="O1425" s="52"/>
      <c r="P1425" s="52"/>
      <c r="Q1425" s="52"/>
      <c r="R1425" s="52"/>
      <c r="S1425" s="52"/>
      <c r="T1425" s="52"/>
      <c r="U1425" s="52"/>
      <c r="V1425" s="52"/>
      <c r="W1425" s="52"/>
      <c r="X1425" s="52"/>
      <c r="Y1425" s="52"/>
    </row>
    <row r="1426" spans="2:25" s="51" customFormat="1">
      <c r="B1426" s="619"/>
      <c r="C1426" s="619"/>
      <c r="D1426" s="619"/>
      <c r="E1426" s="619"/>
      <c r="F1426" s="619"/>
      <c r="G1426" s="619"/>
      <c r="H1426" s="619"/>
      <c r="I1426" s="619"/>
      <c r="J1426" s="619"/>
      <c r="K1426" s="619"/>
      <c r="L1426" s="619"/>
      <c r="M1426" s="619"/>
      <c r="N1426" s="52"/>
      <c r="O1426" s="52"/>
      <c r="P1426" s="52"/>
      <c r="Q1426" s="52"/>
      <c r="R1426" s="52"/>
      <c r="S1426" s="52"/>
      <c r="T1426" s="52"/>
      <c r="U1426" s="52"/>
      <c r="V1426" s="52"/>
      <c r="W1426" s="52"/>
      <c r="X1426" s="52"/>
      <c r="Y1426" s="52"/>
    </row>
    <row r="1427" spans="2:25" s="51" customFormat="1">
      <c r="B1427" s="619"/>
      <c r="C1427" s="619"/>
      <c r="D1427" s="619"/>
      <c r="E1427" s="619"/>
      <c r="F1427" s="619"/>
      <c r="G1427" s="619"/>
      <c r="H1427" s="619"/>
      <c r="I1427" s="619"/>
      <c r="J1427" s="619"/>
      <c r="K1427" s="619"/>
      <c r="L1427" s="619"/>
      <c r="M1427" s="619"/>
      <c r="N1427" s="52"/>
      <c r="O1427" s="52"/>
      <c r="P1427" s="52"/>
      <c r="Q1427" s="52"/>
      <c r="R1427" s="52"/>
      <c r="S1427" s="52"/>
      <c r="T1427" s="52"/>
      <c r="U1427" s="52"/>
      <c r="V1427" s="52"/>
      <c r="W1427" s="52"/>
      <c r="X1427" s="52"/>
      <c r="Y1427" s="52"/>
    </row>
    <row r="1428" spans="2:25" s="51" customFormat="1">
      <c r="B1428" s="619"/>
      <c r="C1428" s="619"/>
      <c r="D1428" s="619"/>
      <c r="E1428" s="619"/>
      <c r="F1428" s="619"/>
      <c r="G1428" s="619"/>
      <c r="H1428" s="619"/>
      <c r="I1428" s="619"/>
      <c r="J1428" s="619"/>
      <c r="K1428" s="619"/>
      <c r="L1428" s="619"/>
      <c r="M1428" s="619"/>
      <c r="N1428" s="52"/>
      <c r="O1428" s="52"/>
      <c r="P1428" s="52"/>
      <c r="Q1428" s="52"/>
      <c r="R1428" s="52"/>
      <c r="S1428" s="52"/>
      <c r="T1428" s="52"/>
      <c r="U1428" s="52"/>
      <c r="V1428" s="52"/>
      <c r="W1428" s="52"/>
      <c r="X1428" s="52"/>
      <c r="Y1428" s="52"/>
    </row>
    <row r="1429" spans="2:25" s="51" customFormat="1">
      <c r="B1429" s="619"/>
      <c r="C1429" s="619"/>
      <c r="D1429" s="619"/>
      <c r="E1429" s="619"/>
      <c r="F1429" s="619"/>
      <c r="G1429" s="619"/>
      <c r="H1429" s="619"/>
      <c r="I1429" s="619"/>
      <c r="J1429" s="619"/>
      <c r="K1429" s="619"/>
      <c r="L1429" s="619"/>
      <c r="M1429" s="619"/>
      <c r="N1429" s="52"/>
      <c r="O1429" s="52"/>
      <c r="P1429" s="52"/>
      <c r="Q1429" s="52"/>
      <c r="R1429" s="52"/>
      <c r="S1429" s="52"/>
      <c r="T1429" s="52"/>
      <c r="U1429" s="52"/>
      <c r="V1429" s="52"/>
      <c r="W1429" s="52"/>
      <c r="X1429" s="52"/>
      <c r="Y1429" s="52"/>
    </row>
    <row r="1430" spans="2:25" s="51" customFormat="1">
      <c r="B1430" s="619"/>
      <c r="C1430" s="619"/>
      <c r="D1430" s="619"/>
      <c r="E1430" s="619"/>
      <c r="F1430" s="619"/>
      <c r="G1430" s="619"/>
      <c r="H1430" s="619"/>
      <c r="I1430" s="619"/>
      <c r="J1430" s="619"/>
      <c r="K1430" s="619"/>
      <c r="L1430" s="619"/>
      <c r="M1430" s="619"/>
      <c r="N1430" s="52"/>
      <c r="O1430" s="52"/>
      <c r="P1430" s="52"/>
      <c r="Q1430" s="52"/>
      <c r="R1430" s="52"/>
      <c r="S1430" s="52"/>
      <c r="T1430" s="52"/>
      <c r="U1430" s="52"/>
      <c r="V1430" s="52"/>
      <c r="W1430" s="52"/>
      <c r="X1430" s="52"/>
      <c r="Y1430" s="52"/>
    </row>
    <row r="1431" spans="2:25" s="51" customFormat="1">
      <c r="B1431" s="619"/>
      <c r="C1431" s="619"/>
      <c r="D1431" s="619"/>
      <c r="E1431" s="619"/>
      <c r="F1431" s="619"/>
      <c r="G1431" s="619"/>
      <c r="H1431" s="619"/>
      <c r="I1431" s="619"/>
      <c r="J1431" s="619"/>
      <c r="K1431" s="619"/>
      <c r="L1431" s="619"/>
      <c r="M1431" s="619"/>
      <c r="N1431" s="52"/>
      <c r="O1431" s="52"/>
      <c r="P1431" s="52"/>
      <c r="Q1431" s="52"/>
      <c r="R1431" s="52"/>
      <c r="S1431" s="52"/>
      <c r="T1431" s="52"/>
      <c r="U1431" s="52"/>
      <c r="V1431" s="52"/>
      <c r="W1431" s="52"/>
      <c r="X1431" s="52"/>
      <c r="Y1431" s="52"/>
    </row>
    <row r="1432" spans="2:25" s="51" customFormat="1">
      <c r="B1432" s="619"/>
      <c r="C1432" s="619"/>
      <c r="D1432" s="619"/>
      <c r="E1432" s="619"/>
      <c r="F1432" s="619"/>
      <c r="G1432" s="619"/>
      <c r="H1432" s="619"/>
      <c r="I1432" s="619"/>
      <c r="J1432" s="619"/>
      <c r="K1432" s="619"/>
      <c r="L1432" s="619"/>
      <c r="M1432" s="619"/>
      <c r="N1432" s="52"/>
      <c r="O1432" s="52"/>
      <c r="P1432" s="52"/>
      <c r="Q1432" s="52"/>
      <c r="R1432" s="52"/>
      <c r="S1432" s="52"/>
      <c r="T1432" s="52"/>
      <c r="U1432" s="52"/>
      <c r="V1432" s="52"/>
      <c r="W1432" s="52"/>
      <c r="X1432" s="52"/>
      <c r="Y1432" s="52"/>
    </row>
    <row r="1433" spans="2:25" s="51" customFormat="1">
      <c r="B1433" s="619"/>
      <c r="C1433" s="619"/>
      <c r="D1433" s="619"/>
      <c r="E1433" s="619"/>
      <c r="F1433" s="619"/>
      <c r="G1433" s="619"/>
      <c r="H1433" s="619"/>
      <c r="I1433" s="619"/>
      <c r="J1433" s="619"/>
      <c r="K1433" s="619"/>
      <c r="L1433" s="619"/>
      <c r="M1433" s="619"/>
      <c r="N1433" s="52"/>
      <c r="O1433" s="52"/>
      <c r="P1433" s="52"/>
      <c r="Q1433" s="52"/>
      <c r="R1433" s="52"/>
      <c r="S1433" s="52"/>
      <c r="T1433" s="52"/>
      <c r="U1433" s="52"/>
      <c r="V1433" s="52"/>
      <c r="W1433" s="52"/>
      <c r="X1433" s="52"/>
      <c r="Y1433" s="52"/>
    </row>
    <row r="1434" spans="2:25" s="51" customFormat="1">
      <c r="B1434" s="619"/>
      <c r="C1434" s="619"/>
      <c r="D1434" s="619"/>
      <c r="E1434" s="619"/>
      <c r="F1434" s="619"/>
      <c r="G1434" s="619"/>
      <c r="H1434" s="619"/>
      <c r="I1434" s="619"/>
      <c r="J1434" s="619"/>
      <c r="K1434" s="619"/>
      <c r="L1434" s="619"/>
      <c r="M1434" s="619"/>
      <c r="N1434" s="52"/>
      <c r="O1434" s="52"/>
      <c r="P1434" s="52"/>
      <c r="Q1434" s="52"/>
      <c r="R1434" s="52"/>
      <c r="S1434" s="52"/>
      <c r="T1434" s="52"/>
      <c r="U1434" s="52"/>
      <c r="V1434" s="52"/>
      <c r="W1434" s="52"/>
      <c r="X1434" s="52"/>
      <c r="Y1434" s="52"/>
    </row>
    <row r="1435" spans="2:25" s="51" customFormat="1">
      <c r="B1435" s="619"/>
      <c r="C1435" s="619"/>
      <c r="D1435" s="619"/>
      <c r="E1435" s="619"/>
      <c r="F1435" s="619"/>
      <c r="G1435" s="619"/>
      <c r="H1435" s="619"/>
      <c r="I1435" s="619"/>
      <c r="J1435" s="619"/>
      <c r="K1435" s="619"/>
      <c r="L1435" s="619"/>
      <c r="M1435" s="619"/>
      <c r="N1435" s="52"/>
      <c r="O1435" s="52"/>
      <c r="P1435" s="52"/>
      <c r="Q1435" s="52"/>
      <c r="R1435" s="52"/>
      <c r="S1435" s="52"/>
      <c r="T1435" s="52"/>
      <c r="U1435" s="52"/>
      <c r="V1435" s="52"/>
      <c r="W1435" s="52"/>
      <c r="X1435" s="52"/>
      <c r="Y1435" s="52"/>
    </row>
    <row r="1436" spans="2:25" s="51" customFormat="1">
      <c r="B1436" s="619"/>
      <c r="C1436" s="619"/>
      <c r="D1436" s="619"/>
      <c r="E1436" s="619"/>
      <c r="F1436" s="619"/>
      <c r="G1436" s="619"/>
      <c r="H1436" s="619"/>
      <c r="I1436" s="619"/>
      <c r="J1436" s="619"/>
      <c r="K1436" s="619"/>
      <c r="L1436" s="619"/>
      <c r="M1436" s="619"/>
      <c r="N1436" s="52"/>
      <c r="O1436" s="52"/>
      <c r="P1436" s="52"/>
      <c r="Q1436" s="52"/>
      <c r="R1436" s="52"/>
      <c r="S1436" s="52"/>
      <c r="T1436" s="52"/>
      <c r="U1436" s="52"/>
      <c r="V1436" s="52"/>
      <c r="W1436" s="52"/>
      <c r="X1436" s="52"/>
      <c r="Y1436" s="52"/>
    </row>
    <row r="1437" spans="2:25" s="51" customFormat="1">
      <c r="B1437" s="619"/>
      <c r="C1437" s="619"/>
      <c r="D1437" s="619"/>
      <c r="E1437" s="619"/>
      <c r="F1437" s="619"/>
      <c r="G1437" s="619"/>
      <c r="H1437" s="619"/>
      <c r="I1437" s="619"/>
      <c r="J1437" s="619"/>
      <c r="K1437" s="619"/>
      <c r="L1437" s="619"/>
      <c r="M1437" s="619"/>
      <c r="N1437" s="52"/>
      <c r="O1437" s="52"/>
      <c r="P1437" s="52"/>
      <c r="Q1437" s="52"/>
      <c r="R1437" s="52"/>
      <c r="S1437" s="52"/>
      <c r="T1437" s="52"/>
      <c r="U1437" s="52"/>
      <c r="V1437" s="52"/>
      <c r="W1437" s="52"/>
      <c r="X1437" s="52"/>
      <c r="Y1437" s="52"/>
    </row>
    <row r="1438" spans="2:25" s="51" customFormat="1">
      <c r="B1438" s="619"/>
      <c r="C1438" s="619"/>
      <c r="D1438" s="619"/>
      <c r="E1438" s="619"/>
      <c r="F1438" s="619"/>
      <c r="G1438" s="619"/>
      <c r="H1438" s="619"/>
      <c r="I1438" s="619"/>
      <c r="J1438" s="619"/>
      <c r="K1438" s="619"/>
      <c r="L1438" s="619"/>
      <c r="M1438" s="619"/>
      <c r="N1438" s="52"/>
      <c r="O1438" s="52"/>
      <c r="P1438" s="52"/>
      <c r="Q1438" s="52"/>
      <c r="R1438" s="52"/>
      <c r="S1438" s="52"/>
      <c r="T1438" s="52"/>
      <c r="U1438" s="52"/>
      <c r="V1438" s="52"/>
      <c r="W1438" s="52"/>
      <c r="X1438" s="52"/>
      <c r="Y1438" s="52"/>
    </row>
    <row r="1439" spans="2:25" s="51" customFormat="1">
      <c r="B1439" s="619"/>
      <c r="C1439" s="619"/>
      <c r="D1439" s="619"/>
      <c r="E1439" s="619"/>
      <c r="F1439" s="619"/>
      <c r="G1439" s="619"/>
      <c r="H1439" s="619"/>
      <c r="I1439" s="619"/>
      <c r="J1439" s="619"/>
      <c r="K1439" s="619"/>
      <c r="L1439" s="619"/>
      <c r="M1439" s="619"/>
      <c r="N1439" s="52"/>
      <c r="O1439" s="52"/>
      <c r="P1439" s="52"/>
      <c r="Q1439" s="52"/>
      <c r="R1439" s="52"/>
      <c r="S1439" s="52"/>
      <c r="T1439" s="52"/>
      <c r="U1439" s="52"/>
      <c r="V1439" s="52"/>
      <c r="W1439" s="52"/>
      <c r="X1439" s="52"/>
      <c r="Y1439" s="52"/>
    </row>
    <row r="1440" spans="2:25" s="51" customFormat="1">
      <c r="B1440" s="619"/>
      <c r="C1440" s="619"/>
      <c r="D1440" s="619"/>
      <c r="E1440" s="619"/>
      <c r="F1440" s="619"/>
      <c r="G1440" s="619"/>
      <c r="H1440" s="619"/>
      <c r="I1440" s="619"/>
      <c r="J1440" s="619"/>
      <c r="K1440" s="619"/>
      <c r="L1440" s="619"/>
      <c r="M1440" s="619"/>
      <c r="N1440" s="52"/>
      <c r="O1440" s="52"/>
      <c r="P1440" s="52"/>
      <c r="Q1440" s="52"/>
      <c r="R1440" s="52"/>
      <c r="S1440" s="52"/>
      <c r="T1440" s="52"/>
      <c r="U1440" s="52"/>
      <c r="V1440" s="52"/>
      <c r="W1440" s="52"/>
      <c r="X1440" s="52"/>
      <c r="Y1440" s="52"/>
    </row>
    <row r="1441" spans="2:25" s="51" customFormat="1">
      <c r="B1441" s="619"/>
      <c r="C1441" s="619"/>
      <c r="D1441" s="619"/>
      <c r="E1441" s="619"/>
      <c r="F1441" s="619"/>
      <c r="G1441" s="619"/>
      <c r="H1441" s="619"/>
      <c r="I1441" s="619"/>
      <c r="J1441" s="619"/>
      <c r="K1441" s="619"/>
      <c r="L1441" s="619"/>
      <c r="M1441" s="619"/>
      <c r="N1441" s="52"/>
      <c r="O1441" s="52"/>
      <c r="P1441" s="52"/>
      <c r="Q1441" s="52"/>
      <c r="R1441" s="52"/>
      <c r="S1441" s="52"/>
      <c r="T1441" s="52"/>
      <c r="U1441" s="52"/>
      <c r="V1441" s="52"/>
      <c r="W1441" s="52"/>
      <c r="X1441" s="52"/>
      <c r="Y1441" s="52"/>
    </row>
    <row r="1442" spans="2:25" s="51" customFormat="1">
      <c r="B1442" s="619"/>
      <c r="C1442" s="619"/>
      <c r="D1442" s="619"/>
      <c r="E1442" s="619"/>
      <c r="F1442" s="619"/>
      <c r="G1442" s="619"/>
      <c r="H1442" s="619"/>
      <c r="I1442" s="619"/>
      <c r="J1442" s="619"/>
      <c r="K1442" s="619"/>
      <c r="L1442" s="619"/>
      <c r="M1442" s="619"/>
      <c r="N1442" s="52"/>
      <c r="O1442" s="52"/>
      <c r="P1442" s="52"/>
      <c r="Q1442" s="52"/>
      <c r="R1442" s="52"/>
      <c r="S1442" s="52"/>
      <c r="T1442" s="52"/>
      <c r="U1442" s="52"/>
      <c r="V1442" s="52"/>
      <c r="W1442" s="52"/>
      <c r="X1442" s="52"/>
      <c r="Y1442" s="52"/>
    </row>
    <row r="1443" spans="2:25" s="51" customFormat="1">
      <c r="B1443" s="619"/>
      <c r="C1443" s="619"/>
      <c r="D1443" s="619"/>
      <c r="E1443" s="619"/>
      <c r="F1443" s="619"/>
      <c r="G1443" s="619"/>
      <c r="H1443" s="619"/>
      <c r="I1443" s="619"/>
      <c r="J1443" s="619"/>
      <c r="K1443" s="619"/>
      <c r="L1443" s="619"/>
      <c r="M1443" s="619"/>
      <c r="N1443" s="52"/>
      <c r="O1443" s="52"/>
      <c r="P1443" s="52"/>
      <c r="Q1443" s="52"/>
      <c r="R1443" s="52"/>
      <c r="S1443" s="52"/>
      <c r="T1443" s="52"/>
      <c r="U1443" s="52"/>
      <c r="V1443" s="52"/>
      <c r="W1443" s="52"/>
      <c r="X1443" s="52"/>
      <c r="Y1443" s="52"/>
    </row>
    <row r="1444" spans="2:25" s="51" customFormat="1">
      <c r="B1444" s="619"/>
      <c r="C1444" s="619"/>
      <c r="D1444" s="619"/>
      <c r="E1444" s="619"/>
      <c r="F1444" s="619"/>
      <c r="G1444" s="619"/>
      <c r="H1444" s="619"/>
      <c r="I1444" s="619"/>
      <c r="J1444" s="619"/>
      <c r="K1444" s="619"/>
      <c r="L1444" s="619"/>
      <c r="M1444" s="619"/>
      <c r="N1444" s="52"/>
      <c r="O1444" s="52"/>
      <c r="P1444" s="52"/>
      <c r="Q1444" s="52"/>
      <c r="R1444" s="52"/>
      <c r="S1444" s="52"/>
      <c r="T1444" s="52"/>
      <c r="U1444" s="52"/>
      <c r="V1444" s="52"/>
      <c r="W1444" s="52"/>
      <c r="X1444" s="52"/>
      <c r="Y1444" s="52"/>
    </row>
    <row r="1445" spans="2:25" s="51" customFormat="1">
      <c r="B1445" s="619"/>
      <c r="C1445" s="619"/>
      <c r="D1445" s="619"/>
      <c r="E1445" s="619"/>
      <c r="F1445" s="619"/>
      <c r="G1445" s="619"/>
      <c r="H1445" s="619"/>
      <c r="I1445" s="619"/>
      <c r="J1445" s="619"/>
      <c r="K1445" s="619"/>
      <c r="L1445" s="619"/>
      <c r="M1445" s="619"/>
      <c r="N1445" s="52"/>
      <c r="O1445" s="52"/>
      <c r="P1445" s="52"/>
      <c r="Q1445" s="52"/>
      <c r="R1445" s="52"/>
      <c r="S1445" s="52"/>
      <c r="T1445" s="52"/>
      <c r="U1445" s="52"/>
      <c r="V1445" s="52"/>
      <c r="W1445" s="52"/>
      <c r="X1445" s="52"/>
      <c r="Y1445" s="52"/>
    </row>
    <row r="1446" spans="2:25" s="51" customFormat="1">
      <c r="B1446" s="619"/>
      <c r="C1446" s="619"/>
      <c r="D1446" s="619"/>
      <c r="E1446" s="619"/>
      <c r="F1446" s="619"/>
      <c r="G1446" s="619"/>
      <c r="H1446" s="619"/>
      <c r="I1446" s="619"/>
      <c r="J1446" s="619"/>
      <c r="K1446" s="619"/>
      <c r="L1446" s="619"/>
      <c r="M1446" s="619"/>
      <c r="N1446" s="52"/>
      <c r="O1446" s="52"/>
      <c r="P1446" s="52"/>
      <c r="Q1446" s="52"/>
      <c r="R1446" s="52"/>
      <c r="S1446" s="52"/>
      <c r="T1446" s="52"/>
      <c r="U1446" s="52"/>
      <c r="V1446" s="52"/>
      <c r="W1446" s="52"/>
      <c r="X1446" s="52"/>
      <c r="Y1446" s="52"/>
    </row>
    <row r="1447" spans="2:25" s="51" customFormat="1">
      <c r="B1447" s="619"/>
      <c r="C1447" s="619"/>
      <c r="D1447" s="619"/>
      <c r="E1447" s="619"/>
      <c r="F1447" s="619"/>
      <c r="G1447" s="619"/>
      <c r="H1447" s="619"/>
      <c r="I1447" s="619"/>
      <c r="J1447" s="619"/>
      <c r="K1447" s="619"/>
      <c r="L1447" s="619"/>
      <c r="M1447" s="619"/>
      <c r="N1447" s="52"/>
      <c r="O1447" s="52"/>
      <c r="P1447" s="52"/>
      <c r="Q1447" s="52"/>
      <c r="R1447" s="52"/>
      <c r="S1447" s="52"/>
      <c r="T1447" s="52"/>
      <c r="U1447" s="52"/>
      <c r="V1447" s="52"/>
      <c r="W1447" s="52"/>
      <c r="X1447" s="52"/>
      <c r="Y1447" s="52"/>
    </row>
    <row r="1448" spans="2:25" s="51" customFormat="1">
      <c r="B1448" s="619"/>
      <c r="C1448" s="619"/>
      <c r="D1448" s="619"/>
      <c r="E1448" s="619"/>
      <c r="F1448" s="619"/>
      <c r="G1448" s="619"/>
      <c r="H1448" s="619"/>
      <c r="I1448" s="619"/>
      <c r="J1448" s="619"/>
      <c r="K1448" s="619"/>
      <c r="L1448" s="619"/>
      <c r="M1448" s="619"/>
      <c r="N1448" s="52"/>
      <c r="O1448" s="52"/>
      <c r="P1448" s="52"/>
      <c r="Q1448" s="52"/>
      <c r="R1448" s="52"/>
      <c r="S1448" s="52"/>
      <c r="T1448" s="52"/>
      <c r="U1448" s="52"/>
      <c r="V1448" s="52"/>
      <c r="W1448" s="52"/>
      <c r="X1448" s="52"/>
      <c r="Y1448" s="52"/>
    </row>
    <row r="1449" spans="2:25" s="51" customFormat="1">
      <c r="B1449" s="619"/>
      <c r="C1449" s="619"/>
      <c r="D1449" s="619"/>
      <c r="E1449" s="619"/>
      <c r="F1449" s="619"/>
      <c r="G1449" s="619"/>
      <c r="H1449" s="619"/>
      <c r="I1449" s="619"/>
      <c r="J1449" s="619"/>
      <c r="K1449" s="619"/>
      <c r="L1449" s="619"/>
      <c r="M1449" s="619"/>
      <c r="N1449" s="52"/>
      <c r="O1449" s="52"/>
      <c r="P1449" s="52"/>
      <c r="Q1449" s="52"/>
      <c r="R1449" s="52"/>
      <c r="S1449" s="52"/>
      <c r="T1449" s="52"/>
      <c r="U1449" s="52"/>
      <c r="V1449" s="52"/>
      <c r="W1449" s="52"/>
      <c r="X1449" s="52"/>
      <c r="Y1449" s="52"/>
    </row>
    <row r="1450" spans="2:25" s="51" customFormat="1">
      <c r="B1450" s="619"/>
      <c r="C1450" s="619"/>
      <c r="D1450" s="619"/>
      <c r="E1450" s="619"/>
      <c r="F1450" s="619"/>
      <c r="G1450" s="619"/>
      <c r="H1450" s="619"/>
      <c r="I1450" s="619"/>
      <c r="J1450" s="619"/>
      <c r="K1450" s="619"/>
      <c r="L1450" s="619"/>
      <c r="M1450" s="619"/>
      <c r="N1450" s="52"/>
      <c r="O1450" s="52"/>
      <c r="P1450" s="52"/>
      <c r="Q1450" s="52"/>
      <c r="R1450" s="52"/>
      <c r="S1450" s="52"/>
      <c r="T1450" s="52"/>
      <c r="U1450" s="52"/>
      <c r="V1450" s="52"/>
      <c r="W1450" s="52"/>
      <c r="X1450" s="52"/>
      <c r="Y1450" s="52"/>
    </row>
    <row r="1451" spans="2:25" s="51" customFormat="1">
      <c r="B1451" s="619"/>
      <c r="C1451" s="619"/>
      <c r="D1451" s="619"/>
      <c r="E1451" s="619"/>
      <c r="F1451" s="619"/>
      <c r="G1451" s="619"/>
      <c r="H1451" s="619"/>
      <c r="I1451" s="619"/>
      <c r="J1451" s="619"/>
      <c r="K1451" s="619"/>
      <c r="L1451" s="619"/>
      <c r="M1451" s="619"/>
      <c r="N1451" s="52"/>
      <c r="O1451" s="52"/>
      <c r="P1451" s="52"/>
      <c r="Q1451" s="52"/>
      <c r="R1451" s="52"/>
      <c r="S1451" s="52"/>
      <c r="T1451" s="52"/>
      <c r="U1451" s="52"/>
      <c r="V1451" s="52"/>
      <c r="W1451" s="52"/>
      <c r="X1451" s="52"/>
      <c r="Y1451" s="52"/>
    </row>
    <row r="1452" spans="2:25" s="51" customFormat="1">
      <c r="B1452" s="619"/>
      <c r="C1452" s="619"/>
      <c r="D1452" s="619"/>
      <c r="E1452" s="619"/>
      <c r="F1452" s="619"/>
      <c r="G1452" s="619"/>
      <c r="H1452" s="619"/>
      <c r="I1452" s="619"/>
      <c r="J1452" s="619"/>
      <c r="K1452" s="619"/>
      <c r="L1452" s="619"/>
      <c r="M1452" s="619"/>
      <c r="N1452" s="52"/>
      <c r="O1452" s="52"/>
      <c r="P1452" s="52"/>
      <c r="Q1452" s="52"/>
      <c r="R1452" s="52"/>
      <c r="S1452" s="52"/>
      <c r="T1452" s="52"/>
      <c r="U1452" s="52"/>
      <c r="V1452" s="52"/>
      <c r="W1452" s="52"/>
      <c r="X1452" s="52"/>
      <c r="Y1452" s="52"/>
    </row>
    <row r="1453" spans="2:25" s="51" customFormat="1">
      <c r="B1453" s="619"/>
      <c r="C1453" s="619"/>
      <c r="D1453" s="619"/>
      <c r="E1453" s="619"/>
      <c r="F1453" s="619"/>
      <c r="G1453" s="619"/>
      <c r="H1453" s="619"/>
      <c r="I1453" s="619"/>
      <c r="J1453" s="619"/>
      <c r="K1453" s="619"/>
      <c r="L1453" s="619"/>
      <c r="M1453" s="619"/>
      <c r="N1453" s="52"/>
      <c r="O1453" s="52"/>
      <c r="P1453" s="52"/>
      <c r="Q1453" s="52"/>
      <c r="R1453" s="52"/>
      <c r="S1453" s="52"/>
      <c r="T1453" s="52"/>
      <c r="U1453" s="52"/>
      <c r="V1453" s="52"/>
      <c r="W1453" s="52"/>
      <c r="X1453" s="52"/>
      <c r="Y1453" s="52"/>
    </row>
    <row r="1454" spans="2:25" s="51" customFormat="1">
      <c r="B1454" s="619"/>
      <c r="C1454" s="619"/>
      <c r="D1454" s="619"/>
      <c r="E1454" s="619"/>
      <c r="F1454" s="619"/>
      <c r="G1454" s="619"/>
      <c r="H1454" s="619"/>
      <c r="I1454" s="619"/>
      <c r="J1454" s="619"/>
      <c r="K1454" s="619"/>
      <c r="L1454" s="619"/>
      <c r="M1454" s="619"/>
      <c r="N1454" s="52"/>
      <c r="O1454" s="52"/>
      <c r="P1454" s="52"/>
      <c r="Q1454" s="52"/>
      <c r="R1454" s="52"/>
      <c r="S1454" s="52"/>
      <c r="T1454" s="52"/>
      <c r="U1454" s="52"/>
      <c r="V1454" s="52"/>
      <c r="W1454" s="52"/>
      <c r="X1454" s="52"/>
      <c r="Y1454" s="52"/>
    </row>
    <row r="1455" spans="2:25" s="51" customFormat="1">
      <c r="B1455" s="619"/>
      <c r="C1455" s="619"/>
      <c r="D1455" s="619"/>
      <c r="E1455" s="619"/>
      <c r="F1455" s="619"/>
      <c r="G1455" s="619"/>
      <c r="H1455" s="619"/>
      <c r="I1455" s="619"/>
      <c r="J1455" s="619"/>
      <c r="K1455" s="619"/>
      <c r="L1455" s="619"/>
      <c r="M1455" s="619"/>
      <c r="N1455" s="52"/>
      <c r="O1455" s="52"/>
      <c r="P1455" s="52"/>
      <c r="Q1455" s="52"/>
      <c r="R1455" s="52"/>
      <c r="S1455" s="52"/>
      <c r="T1455" s="52"/>
      <c r="U1455" s="52"/>
      <c r="V1455" s="52"/>
      <c r="W1455" s="52"/>
      <c r="X1455" s="52"/>
      <c r="Y1455" s="52"/>
    </row>
    <row r="1456" spans="2:25" s="51" customFormat="1">
      <c r="B1456" s="619"/>
      <c r="C1456" s="619"/>
      <c r="D1456" s="619"/>
      <c r="E1456" s="619"/>
      <c r="F1456" s="619"/>
      <c r="G1456" s="619"/>
      <c r="H1456" s="619"/>
      <c r="I1456" s="619"/>
      <c r="J1456" s="619"/>
      <c r="K1456" s="619"/>
      <c r="L1456" s="619"/>
      <c r="M1456" s="619"/>
      <c r="N1456" s="52"/>
      <c r="O1456" s="52"/>
      <c r="P1456" s="52"/>
      <c r="Q1456" s="52"/>
      <c r="R1456" s="52"/>
      <c r="S1456" s="52"/>
      <c r="T1456" s="52"/>
      <c r="U1456" s="52"/>
      <c r="V1456" s="52"/>
      <c r="W1456" s="52"/>
      <c r="X1456" s="52"/>
      <c r="Y1456" s="52"/>
    </row>
    <row r="1457" spans="2:25" s="51" customFormat="1">
      <c r="B1457" s="619"/>
      <c r="C1457" s="619"/>
      <c r="D1457" s="619"/>
      <c r="E1457" s="619"/>
      <c r="F1457" s="619"/>
      <c r="G1457" s="619"/>
      <c r="H1457" s="619"/>
      <c r="I1457" s="619"/>
      <c r="J1457" s="619"/>
      <c r="K1457" s="619"/>
      <c r="L1457" s="619"/>
      <c r="M1457" s="619"/>
      <c r="N1457" s="52"/>
      <c r="O1457" s="52"/>
      <c r="P1457" s="52"/>
      <c r="Q1457" s="52"/>
      <c r="R1457" s="52"/>
      <c r="S1457" s="52"/>
      <c r="T1457" s="52"/>
      <c r="U1457" s="52"/>
      <c r="V1457" s="52"/>
      <c r="W1457" s="52"/>
      <c r="X1457" s="52"/>
      <c r="Y1457" s="52"/>
    </row>
    <row r="1458" spans="2:25" s="51" customFormat="1">
      <c r="B1458" s="619"/>
      <c r="C1458" s="619"/>
      <c r="D1458" s="619"/>
      <c r="E1458" s="619"/>
      <c r="F1458" s="619"/>
      <c r="G1458" s="619"/>
      <c r="H1458" s="619"/>
      <c r="I1458" s="619"/>
      <c r="J1458" s="619"/>
      <c r="K1458" s="619"/>
      <c r="L1458" s="619"/>
      <c r="M1458" s="619"/>
      <c r="N1458" s="52"/>
      <c r="O1458" s="52"/>
      <c r="P1458" s="52"/>
      <c r="Q1458" s="52"/>
      <c r="R1458" s="52"/>
      <c r="S1458" s="52"/>
      <c r="T1458" s="52"/>
      <c r="U1458" s="52"/>
      <c r="V1458" s="52"/>
      <c r="W1458" s="52"/>
      <c r="X1458" s="52"/>
      <c r="Y1458" s="52"/>
    </row>
    <row r="1459" spans="2:25" s="51" customFormat="1">
      <c r="B1459" s="619"/>
      <c r="C1459" s="619"/>
      <c r="D1459" s="619"/>
      <c r="E1459" s="619"/>
      <c r="F1459" s="619"/>
      <c r="G1459" s="619"/>
      <c r="H1459" s="619"/>
      <c r="I1459" s="619"/>
      <c r="J1459" s="619"/>
      <c r="K1459" s="619"/>
      <c r="L1459" s="619"/>
      <c r="M1459" s="619"/>
      <c r="N1459" s="52"/>
      <c r="O1459" s="52"/>
      <c r="P1459" s="52"/>
      <c r="Q1459" s="52"/>
      <c r="R1459" s="52"/>
      <c r="S1459" s="52"/>
      <c r="T1459" s="52"/>
      <c r="U1459" s="52"/>
      <c r="V1459" s="52"/>
      <c r="W1459" s="52"/>
      <c r="X1459" s="52"/>
      <c r="Y1459" s="52"/>
    </row>
    <row r="1460" spans="2:25" s="51" customFormat="1">
      <c r="B1460" s="619"/>
      <c r="C1460" s="619"/>
      <c r="D1460" s="619"/>
      <c r="E1460" s="619"/>
      <c r="F1460" s="619"/>
      <c r="G1460" s="619"/>
      <c r="H1460" s="619"/>
      <c r="I1460" s="619"/>
      <c r="J1460" s="619"/>
      <c r="K1460" s="619"/>
      <c r="L1460" s="619"/>
      <c r="M1460" s="619"/>
      <c r="N1460" s="52"/>
      <c r="O1460" s="52"/>
      <c r="P1460" s="52"/>
      <c r="Q1460" s="52"/>
      <c r="R1460" s="52"/>
      <c r="S1460" s="52"/>
      <c r="T1460" s="52"/>
      <c r="U1460" s="52"/>
      <c r="V1460" s="52"/>
      <c r="W1460" s="52"/>
      <c r="X1460" s="52"/>
      <c r="Y1460" s="52"/>
    </row>
    <row r="1461" spans="2:25" s="51" customFormat="1">
      <c r="B1461" s="619"/>
      <c r="C1461" s="619"/>
      <c r="D1461" s="619"/>
      <c r="E1461" s="619"/>
      <c r="F1461" s="619"/>
      <c r="G1461" s="619"/>
      <c r="H1461" s="619"/>
      <c r="I1461" s="619"/>
      <c r="J1461" s="619"/>
      <c r="K1461" s="619"/>
      <c r="L1461" s="619"/>
      <c r="M1461" s="619"/>
      <c r="N1461" s="52"/>
      <c r="O1461" s="52"/>
      <c r="P1461" s="52"/>
      <c r="Q1461" s="52"/>
      <c r="R1461" s="52"/>
      <c r="S1461" s="52"/>
      <c r="T1461" s="52"/>
      <c r="U1461" s="52"/>
      <c r="V1461" s="52"/>
      <c r="W1461" s="52"/>
      <c r="X1461" s="52"/>
      <c r="Y1461" s="52"/>
    </row>
    <row r="1462" spans="2:25" s="51" customFormat="1">
      <c r="B1462" s="619"/>
      <c r="C1462" s="619"/>
      <c r="D1462" s="619"/>
      <c r="E1462" s="619"/>
      <c r="F1462" s="619"/>
      <c r="G1462" s="619"/>
      <c r="H1462" s="619"/>
      <c r="I1462" s="619"/>
      <c r="J1462" s="619"/>
      <c r="K1462" s="619"/>
      <c r="L1462" s="619"/>
      <c r="M1462" s="619"/>
      <c r="N1462" s="52"/>
      <c r="O1462" s="52"/>
      <c r="P1462" s="52"/>
      <c r="Q1462" s="52"/>
      <c r="R1462" s="52"/>
      <c r="S1462" s="52"/>
      <c r="T1462" s="52"/>
      <c r="U1462" s="52"/>
      <c r="V1462" s="52"/>
      <c r="W1462" s="52"/>
      <c r="X1462" s="52"/>
      <c r="Y1462" s="52"/>
    </row>
    <row r="1463" spans="2:25" s="51" customFormat="1">
      <c r="B1463" s="619"/>
      <c r="C1463" s="619"/>
      <c r="D1463" s="619"/>
      <c r="E1463" s="619"/>
      <c r="F1463" s="619"/>
      <c r="G1463" s="619"/>
      <c r="H1463" s="619"/>
      <c r="I1463" s="619"/>
      <c r="J1463" s="619"/>
      <c r="K1463" s="619"/>
      <c r="L1463" s="619"/>
      <c r="M1463" s="619"/>
      <c r="N1463" s="52"/>
      <c r="O1463" s="52"/>
      <c r="P1463" s="52"/>
      <c r="Q1463" s="52"/>
      <c r="R1463" s="52"/>
      <c r="S1463" s="52"/>
      <c r="T1463" s="52"/>
      <c r="U1463" s="52"/>
      <c r="V1463" s="52"/>
      <c r="W1463" s="52"/>
      <c r="X1463" s="52"/>
      <c r="Y1463" s="52"/>
    </row>
    <row r="1464" spans="2:25" s="51" customFormat="1">
      <c r="B1464" s="619"/>
      <c r="C1464" s="619"/>
      <c r="D1464" s="619"/>
      <c r="E1464" s="619"/>
      <c r="F1464" s="619"/>
      <c r="G1464" s="619"/>
      <c r="H1464" s="619"/>
      <c r="I1464" s="619"/>
      <c r="J1464" s="619"/>
      <c r="K1464" s="619"/>
      <c r="L1464" s="619"/>
      <c r="M1464" s="619"/>
      <c r="N1464" s="52"/>
      <c r="O1464" s="52"/>
      <c r="P1464" s="52"/>
      <c r="Q1464" s="52"/>
      <c r="R1464" s="52"/>
      <c r="S1464" s="52"/>
      <c r="T1464" s="52"/>
      <c r="U1464" s="52"/>
      <c r="V1464" s="52"/>
      <c r="W1464" s="52"/>
      <c r="X1464" s="52"/>
      <c r="Y1464" s="52"/>
    </row>
    <row r="1465" spans="2:25" s="51" customFormat="1">
      <c r="B1465" s="619"/>
      <c r="C1465" s="619"/>
      <c r="D1465" s="619"/>
      <c r="E1465" s="619"/>
      <c r="F1465" s="619"/>
      <c r="G1465" s="619"/>
      <c r="H1465" s="619"/>
      <c r="I1465" s="619"/>
      <c r="J1465" s="619"/>
      <c r="K1465" s="619"/>
      <c r="L1465" s="619"/>
      <c r="M1465" s="619"/>
      <c r="N1465" s="52"/>
      <c r="O1465" s="52"/>
      <c r="P1465" s="52"/>
      <c r="Q1465" s="52"/>
      <c r="R1465" s="52"/>
      <c r="S1465" s="52"/>
      <c r="T1465" s="52"/>
      <c r="U1465" s="52"/>
      <c r="V1465" s="52"/>
      <c r="W1465" s="52"/>
      <c r="X1465" s="52"/>
      <c r="Y1465" s="52"/>
    </row>
    <row r="1466" spans="2:25" s="51" customFormat="1">
      <c r="B1466" s="619"/>
      <c r="C1466" s="619"/>
      <c r="D1466" s="619"/>
      <c r="E1466" s="619"/>
      <c r="F1466" s="619"/>
      <c r="G1466" s="619"/>
      <c r="H1466" s="619"/>
      <c r="I1466" s="619"/>
      <c r="J1466" s="619"/>
      <c r="K1466" s="619"/>
      <c r="L1466" s="619"/>
      <c r="M1466" s="619"/>
      <c r="N1466" s="52"/>
      <c r="O1466" s="52"/>
      <c r="P1466" s="52"/>
      <c r="Q1466" s="52"/>
      <c r="R1466" s="52"/>
      <c r="S1466" s="52"/>
      <c r="T1466" s="52"/>
      <c r="U1466" s="52"/>
      <c r="V1466" s="52"/>
      <c r="W1466" s="52"/>
      <c r="X1466" s="52"/>
      <c r="Y1466" s="52"/>
    </row>
    <row r="1467" spans="2:25" s="51" customFormat="1">
      <c r="B1467" s="619"/>
      <c r="C1467" s="619"/>
      <c r="D1467" s="619"/>
      <c r="E1467" s="619"/>
      <c r="F1467" s="619"/>
      <c r="G1467" s="619"/>
      <c r="H1467" s="619"/>
      <c r="I1467" s="619"/>
      <c r="J1467" s="619"/>
      <c r="K1467" s="619"/>
      <c r="L1467" s="619"/>
      <c r="M1467" s="619"/>
      <c r="N1467" s="52"/>
      <c r="O1467" s="52"/>
      <c r="P1467" s="52"/>
      <c r="Q1467" s="52"/>
      <c r="R1467" s="52"/>
      <c r="S1467" s="52"/>
      <c r="T1467" s="52"/>
      <c r="U1467" s="52"/>
      <c r="V1467" s="52"/>
      <c r="W1467" s="52"/>
      <c r="X1467" s="52"/>
      <c r="Y1467" s="52"/>
    </row>
    <row r="1468" spans="2:25" s="51" customFormat="1">
      <c r="B1468" s="619"/>
      <c r="C1468" s="619"/>
      <c r="D1468" s="619"/>
      <c r="E1468" s="619"/>
      <c r="F1468" s="619"/>
      <c r="G1468" s="619"/>
      <c r="H1468" s="619"/>
      <c r="I1468" s="619"/>
      <c r="J1468" s="619"/>
      <c r="K1468" s="619"/>
      <c r="L1468" s="619"/>
      <c r="M1468" s="619"/>
      <c r="N1468" s="52"/>
      <c r="O1468" s="52"/>
      <c r="P1468" s="52"/>
      <c r="Q1468" s="52"/>
      <c r="R1468" s="52"/>
      <c r="S1468" s="52"/>
      <c r="T1468" s="52"/>
      <c r="U1468" s="52"/>
      <c r="V1468" s="52"/>
      <c r="W1468" s="52"/>
      <c r="X1468" s="52"/>
      <c r="Y1468" s="52"/>
    </row>
    <row r="1469" spans="2:25" s="51" customFormat="1">
      <c r="B1469" s="619"/>
      <c r="C1469" s="619"/>
      <c r="D1469" s="619"/>
      <c r="E1469" s="619"/>
      <c r="F1469" s="619"/>
      <c r="G1469" s="619"/>
      <c r="H1469" s="619"/>
      <c r="I1469" s="619"/>
      <c r="J1469" s="619"/>
      <c r="K1469" s="619"/>
      <c r="L1469" s="619"/>
      <c r="M1469" s="619"/>
      <c r="N1469" s="52"/>
      <c r="O1469" s="52"/>
      <c r="P1469" s="52"/>
      <c r="Q1469" s="52"/>
      <c r="R1469" s="52"/>
      <c r="S1469" s="52"/>
      <c r="T1469" s="52"/>
      <c r="U1469" s="52"/>
      <c r="V1469" s="52"/>
      <c r="W1469" s="52"/>
      <c r="X1469" s="52"/>
      <c r="Y1469" s="52"/>
    </row>
    <row r="1470" spans="2:25" s="51" customFormat="1">
      <c r="B1470" s="619"/>
      <c r="C1470" s="619"/>
      <c r="D1470" s="619"/>
      <c r="E1470" s="619"/>
      <c r="F1470" s="619"/>
      <c r="G1470" s="619"/>
      <c r="H1470" s="619"/>
      <c r="I1470" s="619"/>
      <c r="J1470" s="619"/>
      <c r="K1470" s="619"/>
      <c r="L1470" s="619"/>
      <c r="M1470" s="619"/>
      <c r="N1470" s="52"/>
      <c r="O1470" s="52"/>
      <c r="P1470" s="52"/>
      <c r="Q1470" s="52"/>
      <c r="R1470" s="52"/>
      <c r="S1470" s="52"/>
      <c r="T1470" s="52"/>
      <c r="U1470" s="52"/>
      <c r="V1470" s="52"/>
      <c r="W1470" s="52"/>
      <c r="X1470" s="52"/>
      <c r="Y1470" s="52"/>
    </row>
    <row r="1471" spans="2:25" s="51" customFormat="1">
      <c r="B1471" s="619"/>
      <c r="C1471" s="619"/>
      <c r="D1471" s="619"/>
      <c r="E1471" s="619"/>
      <c r="F1471" s="619"/>
      <c r="G1471" s="619"/>
      <c r="H1471" s="619"/>
      <c r="I1471" s="619"/>
      <c r="J1471" s="619"/>
      <c r="K1471" s="619"/>
      <c r="L1471" s="619"/>
      <c r="M1471" s="619"/>
      <c r="N1471" s="52"/>
      <c r="O1471" s="52"/>
      <c r="P1471" s="52"/>
      <c r="Q1471" s="52"/>
      <c r="R1471" s="52"/>
      <c r="S1471" s="52"/>
      <c r="T1471" s="52"/>
      <c r="U1471" s="52"/>
      <c r="V1471" s="52"/>
      <c r="W1471" s="52"/>
      <c r="X1471" s="52"/>
      <c r="Y1471" s="52"/>
    </row>
    <row r="1472" spans="2:25" s="51" customFormat="1">
      <c r="B1472" s="619"/>
      <c r="C1472" s="619"/>
      <c r="D1472" s="619"/>
      <c r="E1472" s="619"/>
      <c r="F1472" s="619"/>
      <c r="G1472" s="619"/>
      <c r="H1472" s="619"/>
      <c r="I1472" s="619"/>
      <c r="J1472" s="619"/>
      <c r="K1472" s="619"/>
      <c r="L1472" s="619"/>
      <c r="M1472" s="619"/>
      <c r="N1472" s="52"/>
      <c r="O1472" s="52"/>
      <c r="P1472" s="52"/>
      <c r="Q1472" s="52"/>
      <c r="R1472" s="52"/>
      <c r="S1472" s="52"/>
      <c r="T1472" s="52"/>
      <c r="U1472" s="52"/>
      <c r="V1472" s="52"/>
      <c r="W1472" s="52"/>
      <c r="X1472" s="52"/>
      <c r="Y1472" s="52"/>
    </row>
    <row r="1473" spans="2:25" s="51" customFormat="1">
      <c r="B1473" s="619"/>
      <c r="C1473" s="619"/>
      <c r="D1473" s="619"/>
      <c r="E1473" s="619"/>
      <c r="F1473" s="619"/>
      <c r="G1473" s="619"/>
      <c r="H1473" s="619"/>
      <c r="I1473" s="619"/>
      <c r="J1473" s="619"/>
      <c r="K1473" s="619"/>
      <c r="L1473" s="619"/>
      <c r="M1473" s="619"/>
      <c r="N1473" s="52"/>
      <c r="O1473" s="52"/>
      <c r="P1473" s="52"/>
      <c r="Q1473" s="52"/>
      <c r="R1473" s="52"/>
      <c r="S1473" s="52"/>
      <c r="T1473" s="52"/>
      <c r="U1473" s="52"/>
      <c r="V1473" s="52"/>
      <c r="W1473" s="52"/>
      <c r="X1473" s="52"/>
      <c r="Y1473" s="52"/>
    </row>
    <row r="1474" spans="2:25" s="51" customFormat="1">
      <c r="B1474" s="619"/>
      <c r="C1474" s="619"/>
      <c r="D1474" s="619"/>
      <c r="E1474" s="619"/>
      <c r="F1474" s="619"/>
      <c r="G1474" s="619"/>
      <c r="H1474" s="619"/>
      <c r="I1474" s="619"/>
      <c r="J1474" s="619"/>
      <c r="K1474" s="619"/>
      <c r="L1474" s="619"/>
      <c r="M1474" s="619"/>
      <c r="N1474" s="52"/>
      <c r="O1474" s="52"/>
      <c r="P1474" s="52"/>
      <c r="Q1474" s="52"/>
      <c r="R1474" s="52"/>
      <c r="S1474" s="52"/>
      <c r="T1474" s="52"/>
      <c r="U1474" s="52"/>
      <c r="V1474" s="52"/>
      <c r="W1474" s="52"/>
      <c r="X1474" s="52"/>
      <c r="Y1474" s="52"/>
    </row>
    <row r="1475" spans="2:25" s="51" customFormat="1">
      <c r="B1475" s="619"/>
      <c r="C1475" s="619"/>
      <c r="D1475" s="619"/>
      <c r="E1475" s="619"/>
      <c r="F1475" s="619"/>
      <c r="G1475" s="619"/>
      <c r="H1475" s="619"/>
      <c r="I1475" s="619"/>
      <c r="J1475" s="619"/>
      <c r="K1475" s="619"/>
      <c r="L1475" s="619"/>
      <c r="M1475" s="619"/>
      <c r="N1475" s="52"/>
      <c r="O1475" s="52"/>
      <c r="P1475" s="52"/>
      <c r="Q1475" s="52"/>
      <c r="R1475" s="52"/>
      <c r="S1475" s="52"/>
      <c r="T1475" s="52"/>
      <c r="U1475" s="52"/>
      <c r="V1475" s="52"/>
      <c r="W1475" s="52"/>
      <c r="X1475" s="52"/>
      <c r="Y1475" s="52"/>
    </row>
    <row r="1476" spans="2:25" s="51" customFormat="1">
      <c r="B1476" s="619"/>
      <c r="C1476" s="619"/>
      <c r="D1476" s="619"/>
      <c r="E1476" s="619"/>
      <c r="F1476" s="619"/>
      <c r="G1476" s="619"/>
      <c r="H1476" s="619"/>
      <c r="I1476" s="619"/>
      <c r="J1476" s="619"/>
      <c r="K1476" s="619"/>
      <c r="L1476" s="619"/>
      <c r="M1476" s="619"/>
      <c r="N1476" s="52"/>
      <c r="O1476" s="52"/>
      <c r="P1476" s="52"/>
      <c r="Q1476" s="52"/>
      <c r="R1476" s="52"/>
      <c r="S1476" s="52"/>
      <c r="T1476" s="52"/>
      <c r="U1476" s="52"/>
      <c r="V1476" s="52"/>
      <c r="W1476" s="52"/>
      <c r="X1476" s="52"/>
      <c r="Y1476" s="52"/>
    </row>
    <row r="1477" spans="2:25" s="51" customFormat="1">
      <c r="B1477" s="619"/>
      <c r="C1477" s="619"/>
      <c r="D1477" s="619"/>
      <c r="E1477" s="619"/>
      <c r="F1477" s="619"/>
      <c r="G1477" s="619"/>
      <c r="H1477" s="619"/>
      <c r="I1477" s="619"/>
      <c r="J1477" s="619"/>
      <c r="K1477" s="619"/>
      <c r="L1477" s="619"/>
      <c r="M1477" s="619"/>
      <c r="N1477" s="52"/>
      <c r="O1477" s="52"/>
      <c r="P1477" s="52"/>
      <c r="Q1477" s="52"/>
      <c r="R1477" s="52"/>
      <c r="S1477" s="52"/>
      <c r="T1477" s="52"/>
      <c r="U1477" s="52"/>
      <c r="V1477" s="52"/>
      <c r="W1477" s="52"/>
      <c r="X1477" s="52"/>
      <c r="Y1477" s="52"/>
    </row>
    <row r="1478" spans="2:25" s="51" customFormat="1">
      <c r="B1478" s="619"/>
      <c r="C1478" s="619"/>
      <c r="D1478" s="619"/>
      <c r="E1478" s="619"/>
      <c r="F1478" s="619"/>
      <c r="G1478" s="619"/>
      <c r="H1478" s="619"/>
      <c r="I1478" s="619"/>
      <c r="J1478" s="619"/>
      <c r="K1478" s="619"/>
      <c r="L1478" s="619"/>
      <c r="M1478" s="619"/>
      <c r="N1478" s="52"/>
      <c r="O1478" s="52"/>
      <c r="P1478" s="52"/>
      <c r="Q1478" s="52"/>
      <c r="R1478" s="52"/>
      <c r="S1478" s="52"/>
      <c r="T1478" s="52"/>
      <c r="U1478" s="52"/>
      <c r="V1478" s="52"/>
      <c r="W1478" s="52"/>
      <c r="X1478" s="52"/>
      <c r="Y1478" s="52"/>
    </row>
    <row r="1479" spans="2:25" s="51" customFormat="1">
      <c r="B1479" s="619"/>
      <c r="C1479" s="619"/>
      <c r="D1479" s="619"/>
      <c r="E1479" s="619"/>
      <c r="F1479" s="619"/>
      <c r="G1479" s="619"/>
      <c r="H1479" s="619"/>
      <c r="I1479" s="619"/>
      <c r="J1479" s="619"/>
      <c r="K1479" s="619"/>
      <c r="L1479" s="619"/>
      <c r="M1479" s="619"/>
      <c r="N1479" s="52"/>
      <c r="O1479" s="52"/>
      <c r="P1479" s="52"/>
      <c r="Q1479" s="52"/>
      <c r="R1479" s="52"/>
      <c r="S1479" s="52"/>
      <c r="T1479" s="52"/>
      <c r="U1479" s="52"/>
      <c r="V1479" s="52"/>
      <c r="W1479" s="52"/>
      <c r="X1479" s="52"/>
      <c r="Y1479" s="52"/>
    </row>
    <row r="1480" spans="2:25" s="51" customFormat="1">
      <c r="B1480" s="619"/>
      <c r="C1480" s="619"/>
      <c r="D1480" s="619"/>
      <c r="E1480" s="619"/>
      <c r="F1480" s="619"/>
      <c r="G1480" s="619"/>
      <c r="H1480" s="619"/>
      <c r="I1480" s="619"/>
      <c r="J1480" s="619"/>
      <c r="K1480" s="619"/>
      <c r="L1480" s="619"/>
      <c r="M1480" s="619"/>
      <c r="N1480" s="52"/>
      <c r="O1480" s="52"/>
      <c r="P1480" s="52"/>
      <c r="Q1480" s="52"/>
      <c r="R1480" s="52"/>
      <c r="S1480" s="52"/>
      <c r="T1480" s="52"/>
      <c r="U1480" s="52"/>
      <c r="V1480" s="52"/>
      <c r="W1480" s="52"/>
      <c r="X1480" s="52"/>
      <c r="Y1480" s="52"/>
    </row>
    <row r="1481" spans="2:25" s="51" customFormat="1">
      <c r="B1481" s="619"/>
      <c r="C1481" s="619"/>
      <c r="D1481" s="619"/>
      <c r="E1481" s="619"/>
      <c r="F1481" s="619"/>
      <c r="G1481" s="619"/>
      <c r="H1481" s="619"/>
      <c r="I1481" s="619"/>
      <c r="J1481" s="619"/>
      <c r="K1481" s="619"/>
      <c r="L1481" s="619"/>
      <c r="M1481" s="619"/>
      <c r="N1481" s="52"/>
      <c r="O1481" s="52"/>
      <c r="P1481" s="52"/>
      <c r="Q1481" s="52"/>
      <c r="R1481" s="52"/>
      <c r="S1481" s="52"/>
      <c r="T1481" s="52"/>
      <c r="U1481" s="52"/>
      <c r="V1481" s="52"/>
      <c r="W1481" s="52"/>
      <c r="X1481" s="52"/>
      <c r="Y1481" s="52"/>
    </row>
    <row r="1482" spans="2:25" s="51" customFormat="1">
      <c r="B1482" s="619"/>
      <c r="C1482" s="619"/>
      <c r="D1482" s="619"/>
      <c r="E1482" s="619"/>
      <c r="F1482" s="619"/>
      <c r="G1482" s="619"/>
      <c r="H1482" s="619"/>
      <c r="I1482" s="619"/>
      <c r="J1482" s="619"/>
      <c r="K1482" s="619"/>
      <c r="L1482" s="619"/>
      <c r="M1482" s="619"/>
      <c r="N1482" s="52"/>
      <c r="O1482" s="52"/>
      <c r="P1482" s="52"/>
      <c r="Q1482" s="52"/>
      <c r="R1482" s="52"/>
      <c r="S1482" s="52"/>
      <c r="T1482" s="52"/>
      <c r="U1482" s="52"/>
      <c r="V1482" s="52"/>
      <c r="W1482" s="52"/>
      <c r="X1482" s="52"/>
      <c r="Y1482" s="52"/>
    </row>
    <row r="1483" spans="2:25" s="51" customFormat="1">
      <c r="B1483" s="619"/>
      <c r="C1483" s="619"/>
      <c r="D1483" s="619"/>
      <c r="E1483" s="619"/>
      <c r="F1483" s="619"/>
      <c r="G1483" s="619"/>
      <c r="H1483" s="619"/>
      <c r="I1483" s="619"/>
      <c r="J1483" s="619"/>
      <c r="K1483" s="619"/>
      <c r="L1483" s="619"/>
      <c r="M1483" s="619"/>
      <c r="N1483" s="52"/>
      <c r="O1483" s="52"/>
      <c r="P1483" s="52"/>
      <c r="Q1483" s="52"/>
      <c r="R1483" s="52"/>
      <c r="S1483" s="52"/>
      <c r="T1483" s="52"/>
      <c r="U1483" s="52"/>
      <c r="V1483" s="52"/>
      <c r="W1483" s="52"/>
      <c r="X1483" s="52"/>
      <c r="Y1483" s="52"/>
    </row>
    <row r="1484" spans="2:25" s="51" customFormat="1">
      <c r="B1484" s="619"/>
      <c r="C1484" s="619"/>
      <c r="D1484" s="619"/>
      <c r="E1484" s="619"/>
      <c r="F1484" s="619"/>
      <c r="G1484" s="619"/>
      <c r="H1484" s="619"/>
      <c r="I1484" s="619"/>
      <c r="J1484" s="619"/>
      <c r="K1484" s="619"/>
      <c r="L1484" s="619"/>
      <c r="M1484" s="619"/>
      <c r="N1484" s="52"/>
      <c r="O1484" s="52"/>
      <c r="P1484" s="52"/>
      <c r="Q1484" s="52"/>
      <c r="R1484" s="52"/>
      <c r="S1484" s="52"/>
      <c r="T1484" s="52"/>
      <c r="U1484" s="52"/>
      <c r="V1484" s="52"/>
      <c r="W1484" s="52"/>
      <c r="X1484" s="52"/>
      <c r="Y1484" s="52"/>
    </row>
    <row r="1485" spans="2:25" s="51" customFormat="1">
      <c r="B1485" s="619"/>
      <c r="C1485" s="619"/>
      <c r="D1485" s="619"/>
      <c r="E1485" s="619"/>
      <c r="F1485" s="619"/>
      <c r="G1485" s="619"/>
      <c r="H1485" s="619"/>
      <c r="I1485" s="619"/>
      <c r="J1485" s="619"/>
      <c r="K1485" s="619"/>
      <c r="L1485" s="619"/>
      <c r="M1485" s="619"/>
      <c r="N1485" s="52"/>
      <c r="O1485" s="52"/>
      <c r="P1485" s="52"/>
      <c r="Q1485" s="52"/>
      <c r="R1485" s="52"/>
      <c r="S1485" s="52"/>
      <c r="T1485" s="52"/>
      <c r="U1485" s="52"/>
      <c r="V1485" s="52"/>
      <c r="W1485" s="52"/>
      <c r="X1485" s="52"/>
      <c r="Y1485" s="52"/>
    </row>
    <row r="1486" spans="2:25" s="51" customFormat="1">
      <c r="B1486" s="619"/>
      <c r="C1486" s="619"/>
      <c r="D1486" s="619"/>
      <c r="E1486" s="619"/>
      <c r="F1486" s="619"/>
      <c r="G1486" s="619"/>
      <c r="H1486" s="619"/>
      <c r="I1486" s="619"/>
      <c r="J1486" s="619"/>
      <c r="K1486" s="619"/>
      <c r="L1486" s="619"/>
      <c r="M1486" s="619"/>
      <c r="N1486" s="52"/>
      <c r="O1486" s="52"/>
      <c r="P1486" s="52"/>
      <c r="Q1486" s="52"/>
      <c r="R1486" s="52"/>
      <c r="S1486" s="52"/>
      <c r="T1486" s="52"/>
      <c r="U1486" s="52"/>
      <c r="V1486" s="52"/>
      <c r="W1486" s="52"/>
      <c r="X1486" s="52"/>
      <c r="Y1486" s="52"/>
    </row>
    <row r="1487" spans="2:25" s="51" customFormat="1">
      <c r="B1487" s="619"/>
      <c r="C1487" s="619"/>
      <c r="D1487" s="619"/>
      <c r="E1487" s="619"/>
      <c r="F1487" s="619"/>
      <c r="G1487" s="619"/>
      <c r="H1487" s="619"/>
      <c r="I1487" s="619"/>
      <c r="J1487" s="619"/>
      <c r="K1487" s="619"/>
      <c r="L1487" s="619"/>
      <c r="M1487" s="619"/>
      <c r="N1487" s="52"/>
      <c r="O1487" s="52"/>
      <c r="P1487" s="52"/>
      <c r="Q1487" s="52"/>
      <c r="R1487" s="52"/>
      <c r="S1487" s="52"/>
      <c r="T1487" s="52"/>
      <c r="U1487" s="52"/>
      <c r="V1487" s="52"/>
      <c r="W1487" s="52"/>
      <c r="X1487" s="52"/>
      <c r="Y1487" s="52"/>
    </row>
    <row r="1488" spans="2:25" s="51" customFormat="1">
      <c r="B1488" s="619"/>
      <c r="C1488" s="619"/>
      <c r="D1488" s="619"/>
      <c r="E1488" s="619"/>
      <c r="F1488" s="619"/>
      <c r="G1488" s="619"/>
      <c r="H1488" s="619"/>
      <c r="I1488" s="619"/>
      <c r="J1488" s="619"/>
      <c r="K1488" s="619"/>
      <c r="L1488" s="619"/>
      <c r="M1488" s="619"/>
      <c r="N1488" s="52"/>
      <c r="O1488" s="52"/>
      <c r="P1488" s="52"/>
      <c r="Q1488" s="52"/>
      <c r="R1488" s="52"/>
      <c r="S1488" s="52"/>
      <c r="T1488" s="52"/>
      <c r="U1488" s="52"/>
      <c r="V1488" s="52"/>
      <c r="W1488" s="52"/>
      <c r="X1488" s="52"/>
      <c r="Y1488" s="52"/>
    </row>
    <row r="1489" spans="2:25" s="51" customFormat="1">
      <c r="B1489" s="619"/>
      <c r="C1489" s="619"/>
      <c r="D1489" s="619"/>
      <c r="E1489" s="619"/>
      <c r="F1489" s="619"/>
      <c r="G1489" s="619"/>
      <c r="H1489" s="619"/>
      <c r="I1489" s="619"/>
      <c r="J1489" s="619"/>
      <c r="K1489" s="619"/>
      <c r="L1489" s="619"/>
      <c r="M1489" s="619"/>
      <c r="N1489" s="52"/>
      <c r="O1489" s="52"/>
      <c r="P1489" s="52"/>
      <c r="Q1489" s="52"/>
      <c r="R1489" s="52"/>
      <c r="S1489" s="52"/>
      <c r="T1489" s="52"/>
      <c r="U1489" s="52"/>
      <c r="V1489" s="52"/>
      <c r="W1489" s="52"/>
      <c r="X1489" s="52"/>
      <c r="Y1489" s="52"/>
    </row>
    <row r="1490" spans="2:25" s="51" customFormat="1">
      <c r="B1490" s="619"/>
      <c r="C1490" s="619"/>
      <c r="D1490" s="619"/>
      <c r="E1490" s="619"/>
      <c r="F1490" s="619"/>
      <c r="G1490" s="619"/>
      <c r="H1490" s="619"/>
      <c r="I1490" s="619"/>
      <c r="J1490" s="619"/>
      <c r="K1490" s="619"/>
      <c r="L1490" s="619"/>
      <c r="M1490" s="619"/>
      <c r="N1490" s="52"/>
      <c r="O1490" s="52"/>
      <c r="P1490" s="52"/>
      <c r="Q1490" s="52"/>
      <c r="R1490" s="52"/>
      <c r="S1490" s="52"/>
      <c r="T1490" s="52"/>
      <c r="U1490" s="52"/>
      <c r="V1490" s="52"/>
      <c r="W1490" s="52"/>
      <c r="X1490" s="52"/>
      <c r="Y1490" s="52"/>
    </row>
    <row r="1491" spans="2:25" s="51" customFormat="1">
      <c r="B1491" s="619"/>
      <c r="C1491" s="619"/>
      <c r="D1491" s="619"/>
      <c r="E1491" s="619"/>
      <c r="F1491" s="619"/>
      <c r="G1491" s="619"/>
      <c r="H1491" s="619"/>
      <c r="I1491" s="619"/>
      <c r="J1491" s="619"/>
      <c r="K1491" s="619"/>
      <c r="L1491" s="619"/>
      <c r="M1491" s="619"/>
      <c r="N1491" s="52"/>
      <c r="O1491" s="52"/>
      <c r="P1491" s="52"/>
      <c r="Q1491" s="52"/>
      <c r="R1491" s="52"/>
      <c r="S1491" s="52"/>
      <c r="T1491" s="52"/>
      <c r="U1491" s="52"/>
      <c r="V1491" s="52"/>
      <c r="W1491" s="52"/>
      <c r="X1491" s="52"/>
      <c r="Y1491" s="52"/>
    </row>
    <row r="1492" spans="2:25" s="51" customFormat="1">
      <c r="B1492" s="619"/>
      <c r="C1492" s="619"/>
      <c r="D1492" s="619"/>
      <c r="E1492" s="619"/>
      <c r="F1492" s="619"/>
      <c r="G1492" s="619"/>
      <c r="H1492" s="619"/>
      <c r="I1492" s="619"/>
      <c r="J1492" s="619"/>
      <c r="K1492" s="619"/>
      <c r="L1492" s="619"/>
      <c r="M1492" s="619"/>
      <c r="N1492" s="52"/>
      <c r="O1492" s="52"/>
      <c r="P1492" s="52"/>
      <c r="Q1492" s="52"/>
      <c r="R1492" s="52"/>
      <c r="S1492" s="52"/>
      <c r="T1492" s="52"/>
      <c r="U1492" s="52"/>
      <c r="V1492" s="52"/>
      <c r="W1492" s="52"/>
      <c r="X1492" s="52"/>
      <c r="Y1492" s="52"/>
    </row>
    <row r="1493" spans="2:25" s="51" customFormat="1">
      <c r="B1493" s="619"/>
      <c r="C1493" s="619"/>
      <c r="D1493" s="619"/>
      <c r="E1493" s="619"/>
      <c r="F1493" s="619"/>
      <c r="G1493" s="619"/>
      <c r="H1493" s="619"/>
      <c r="I1493" s="619"/>
      <c r="J1493" s="619"/>
      <c r="K1493" s="619"/>
      <c r="L1493" s="619"/>
      <c r="M1493" s="619"/>
      <c r="N1493" s="52"/>
      <c r="O1493" s="52"/>
      <c r="P1493" s="52"/>
      <c r="Q1493" s="52"/>
      <c r="R1493" s="52"/>
      <c r="S1493" s="52"/>
      <c r="T1493" s="52"/>
      <c r="U1493" s="52"/>
      <c r="V1493" s="52"/>
      <c r="W1493" s="52"/>
      <c r="X1493" s="52"/>
      <c r="Y1493" s="52"/>
    </row>
    <row r="1494" spans="2:25" s="51" customFormat="1">
      <c r="B1494" s="619"/>
      <c r="C1494" s="619"/>
      <c r="D1494" s="619"/>
      <c r="E1494" s="619"/>
      <c r="F1494" s="619"/>
      <c r="G1494" s="619"/>
      <c r="H1494" s="619"/>
      <c r="I1494" s="619"/>
      <c r="J1494" s="619"/>
      <c r="K1494" s="619"/>
      <c r="L1494" s="619"/>
      <c r="M1494" s="619"/>
      <c r="N1494" s="52"/>
      <c r="O1494" s="52"/>
      <c r="P1494" s="52"/>
      <c r="Q1494" s="52"/>
      <c r="R1494" s="52"/>
      <c r="S1494" s="52"/>
      <c r="T1494" s="52"/>
      <c r="U1494" s="52"/>
      <c r="V1494" s="52"/>
      <c r="W1494" s="52"/>
      <c r="X1494" s="52"/>
      <c r="Y1494" s="52"/>
    </row>
    <row r="1495" spans="2:25" s="51" customFormat="1">
      <c r="B1495" s="619"/>
      <c r="C1495" s="619"/>
      <c r="D1495" s="619"/>
      <c r="E1495" s="619"/>
      <c r="F1495" s="619"/>
      <c r="G1495" s="619"/>
      <c r="H1495" s="619"/>
      <c r="I1495" s="619"/>
      <c r="J1495" s="619"/>
      <c r="K1495" s="619"/>
      <c r="L1495" s="619"/>
      <c r="M1495" s="619"/>
      <c r="N1495" s="52"/>
      <c r="O1495" s="52"/>
      <c r="P1495" s="52"/>
      <c r="Q1495" s="52"/>
      <c r="R1495" s="52"/>
      <c r="S1495" s="52"/>
      <c r="T1495" s="52"/>
      <c r="U1495" s="52"/>
      <c r="V1495" s="52"/>
      <c r="W1495" s="52"/>
      <c r="X1495" s="52"/>
      <c r="Y1495" s="52"/>
    </row>
    <row r="1496" spans="2:25" s="51" customFormat="1">
      <c r="B1496" s="619"/>
      <c r="C1496" s="619"/>
      <c r="D1496" s="619"/>
      <c r="E1496" s="619"/>
      <c r="F1496" s="619"/>
      <c r="G1496" s="619"/>
      <c r="H1496" s="619"/>
      <c r="I1496" s="619"/>
      <c r="J1496" s="619"/>
      <c r="K1496" s="619"/>
      <c r="L1496" s="619"/>
      <c r="M1496" s="619"/>
      <c r="N1496" s="52"/>
      <c r="O1496" s="52"/>
      <c r="P1496" s="52"/>
      <c r="Q1496" s="52"/>
      <c r="R1496" s="52"/>
      <c r="S1496" s="52"/>
      <c r="T1496" s="52"/>
      <c r="U1496" s="52"/>
      <c r="V1496" s="52"/>
      <c r="W1496" s="52"/>
      <c r="X1496" s="52"/>
      <c r="Y1496" s="52"/>
    </row>
    <row r="1497" spans="2:25" s="51" customFormat="1">
      <c r="B1497" s="619"/>
      <c r="C1497" s="619"/>
      <c r="D1497" s="619"/>
      <c r="E1497" s="619"/>
      <c r="F1497" s="619"/>
      <c r="G1497" s="619"/>
      <c r="H1497" s="619"/>
      <c r="I1497" s="619"/>
      <c r="J1497" s="619"/>
      <c r="K1497" s="619"/>
      <c r="L1497" s="619"/>
      <c r="M1497" s="619"/>
      <c r="N1497" s="52"/>
      <c r="O1497" s="52"/>
      <c r="P1497" s="52"/>
      <c r="Q1497" s="52"/>
      <c r="R1497" s="52"/>
      <c r="S1497" s="52"/>
      <c r="T1497" s="52"/>
      <c r="U1497" s="52"/>
      <c r="V1497" s="52"/>
      <c r="W1497" s="52"/>
      <c r="X1497" s="52"/>
      <c r="Y1497" s="52"/>
    </row>
    <row r="1498" spans="2:25" s="51" customFormat="1">
      <c r="B1498" s="619"/>
      <c r="C1498" s="619"/>
      <c r="D1498" s="619"/>
      <c r="E1498" s="619"/>
      <c r="F1498" s="619"/>
      <c r="G1498" s="619"/>
      <c r="H1498" s="619"/>
      <c r="I1498" s="619"/>
      <c r="J1498" s="619"/>
      <c r="K1498" s="619"/>
      <c r="L1498" s="619"/>
      <c r="M1498" s="619"/>
      <c r="N1498" s="52"/>
      <c r="O1498" s="52"/>
      <c r="P1498" s="52"/>
      <c r="Q1498" s="52"/>
      <c r="R1498" s="52"/>
      <c r="S1498" s="52"/>
      <c r="T1498" s="52"/>
      <c r="U1498" s="52"/>
      <c r="V1498" s="52"/>
      <c r="W1498" s="52"/>
      <c r="X1498" s="52"/>
      <c r="Y1498" s="52"/>
    </row>
    <row r="1499" spans="2:25" s="51" customFormat="1">
      <c r="B1499" s="619"/>
      <c r="C1499" s="619"/>
      <c r="D1499" s="619"/>
      <c r="E1499" s="619"/>
      <c r="F1499" s="619"/>
      <c r="G1499" s="619"/>
      <c r="H1499" s="619"/>
      <c r="I1499" s="619"/>
      <c r="J1499" s="619"/>
      <c r="K1499" s="619"/>
      <c r="L1499" s="619"/>
      <c r="M1499" s="619"/>
      <c r="N1499" s="52"/>
      <c r="O1499" s="52"/>
      <c r="P1499" s="52"/>
      <c r="Q1499" s="52"/>
      <c r="R1499" s="52"/>
      <c r="S1499" s="52"/>
      <c r="T1499" s="52"/>
      <c r="U1499" s="52"/>
      <c r="V1499" s="52"/>
      <c r="W1499" s="52"/>
      <c r="X1499" s="52"/>
      <c r="Y1499" s="52"/>
    </row>
    <row r="1500" spans="2:25" s="51" customFormat="1">
      <c r="B1500" s="619"/>
      <c r="C1500" s="619"/>
      <c r="D1500" s="619"/>
      <c r="E1500" s="619"/>
      <c r="F1500" s="619"/>
      <c r="G1500" s="619"/>
      <c r="H1500" s="619"/>
      <c r="I1500" s="619"/>
      <c r="J1500" s="619"/>
      <c r="K1500" s="619"/>
      <c r="L1500" s="619"/>
      <c r="M1500" s="619"/>
      <c r="N1500" s="52"/>
      <c r="O1500" s="52"/>
      <c r="P1500" s="52"/>
      <c r="Q1500" s="52"/>
      <c r="R1500" s="52"/>
      <c r="S1500" s="52"/>
      <c r="T1500" s="52"/>
      <c r="U1500" s="52"/>
      <c r="V1500" s="52"/>
      <c r="W1500" s="52"/>
      <c r="X1500" s="52"/>
      <c r="Y1500" s="52"/>
    </row>
    <row r="1501" spans="2:25" s="51" customFormat="1">
      <c r="B1501" s="619"/>
      <c r="C1501" s="619"/>
      <c r="D1501" s="619"/>
      <c r="E1501" s="619"/>
      <c r="F1501" s="619"/>
      <c r="G1501" s="619"/>
      <c r="H1501" s="619"/>
      <c r="I1501" s="619"/>
      <c r="J1501" s="619"/>
      <c r="K1501" s="619"/>
      <c r="L1501" s="619"/>
      <c r="M1501" s="619"/>
      <c r="N1501" s="52"/>
      <c r="O1501" s="52"/>
      <c r="P1501" s="52"/>
      <c r="Q1501" s="52"/>
      <c r="R1501" s="52"/>
      <c r="S1501" s="52"/>
      <c r="T1501" s="52"/>
      <c r="U1501" s="52"/>
      <c r="V1501" s="52"/>
      <c r="W1501" s="52"/>
      <c r="X1501" s="52"/>
      <c r="Y1501" s="52"/>
    </row>
    <row r="1502" spans="2:25" s="51" customFormat="1">
      <c r="B1502" s="619"/>
      <c r="C1502" s="619"/>
      <c r="D1502" s="619"/>
      <c r="E1502" s="619"/>
      <c r="F1502" s="619"/>
      <c r="G1502" s="619"/>
      <c r="H1502" s="619"/>
      <c r="I1502" s="619"/>
      <c r="J1502" s="619"/>
      <c r="K1502" s="619"/>
      <c r="L1502" s="619"/>
      <c r="M1502" s="619"/>
      <c r="N1502" s="52"/>
      <c r="O1502" s="52"/>
      <c r="P1502" s="52"/>
      <c r="Q1502" s="52"/>
      <c r="R1502" s="52"/>
      <c r="S1502" s="52"/>
      <c r="T1502" s="52"/>
      <c r="U1502" s="52"/>
      <c r="V1502" s="52"/>
      <c r="W1502" s="52"/>
      <c r="X1502" s="52"/>
      <c r="Y1502" s="52"/>
    </row>
    <row r="1503" spans="2:25" s="51" customFormat="1">
      <c r="B1503" s="619"/>
      <c r="C1503" s="619"/>
      <c r="D1503" s="619"/>
      <c r="E1503" s="619"/>
      <c r="F1503" s="619"/>
      <c r="G1503" s="619"/>
      <c r="H1503" s="619"/>
      <c r="I1503" s="619"/>
      <c r="J1503" s="619"/>
      <c r="K1503" s="619"/>
      <c r="L1503" s="619"/>
      <c r="M1503" s="619"/>
      <c r="N1503" s="52"/>
      <c r="O1503" s="52"/>
      <c r="P1503" s="52"/>
      <c r="Q1503" s="52"/>
      <c r="R1503" s="52"/>
      <c r="S1503" s="52"/>
      <c r="T1503" s="52"/>
      <c r="U1503" s="52"/>
      <c r="V1503" s="52"/>
      <c r="W1503" s="52"/>
      <c r="X1503" s="52"/>
      <c r="Y1503" s="52"/>
    </row>
    <row r="1504" spans="2:25" s="51" customFormat="1">
      <c r="B1504" s="619"/>
      <c r="C1504" s="619"/>
      <c r="D1504" s="619"/>
      <c r="E1504" s="619"/>
      <c r="F1504" s="619"/>
      <c r="G1504" s="619"/>
      <c r="H1504" s="619"/>
      <c r="I1504" s="619"/>
      <c r="J1504" s="619"/>
      <c r="K1504" s="619"/>
      <c r="L1504" s="619"/>
      <c r="M1504" s="619"/>
      <c r="N1504" s="52"/>
      <c r="O1504" s="52"/>
      <c r="P1504" s="52"/>
      <c r="Q1504" s="52"/>
      <c r="R1504" s="52"/>
      <c r="S1504" s="52"/>
      <c r="T1504" s="52"/>
      <c r="U1504" s="52"/>
      <c r="V1504" s="52"/>
      <c r="W1504" s="52"/>
      <c r="X1504" s="52"/>
      <c r="Y1504" s="52"/>
    </row>
    <row r="1505" spans="2:25" s="51" customFormat="1">
      <c r="B1505" s="619"/>
      <c r="C1505" s="619"/>
      <c r="D1505" s="619"/>
      <c r="E1505" s="619"/>
      <c r="F1505" s="619"/>
      <c r="G1505" s="619"/>
      <c r="H1505" s="619"/>
      <c r="I1505" s="619"/>
      <c r="J1505" s="619"/>
      <c r="K1505" s="619"/>
      <c r="L1505" s="619"/>
      <c r="M1505" s="619"/>
      <c r="N1505" s="52"/>
      <c r="O1505" s="52"/>
      <c r="P1505" s="52"/>
      <c r="Q1505" s="52"/>
      <c r="R1505" s="52"/>
      <c r="S1505" s="52"/>
      <c r="T1505" s="52"/>
      <c r="U1505" s="52"/>
      <c r="V1505" s="52"/>
      <c r="W1505" s="52"/>
      <c r="X1505" s="52"/>
      <c r="Y1505" s="52"/>
    </row>
    <row r="1506" spans="2:25" s="51" customFormat="1">
      <c r="B1506" s="619"/>
      <c r="C1506" s="619"/>
      <c r="D1506" s="619"/>
      <c r="E1506" s="619"/>
      <c r="F1506" s="619"/>
      <c r="G1506" s="619"/>
      <c r="H1506" s="619"/>
      <c r="I1506" s="619"/>
      <c r="J1506" s="619"/>
      <c r="K1506" s="619"/>
      <c r="L1506" s="619"/>
      <c r="M1506" s="619"/>
      <c r="N1506" s="52"/>
      <c r="O1506" s="52"/>
      <c r="P1506" s="52"/>
      <c r="Q1506" s="52"/>
      <c r="R1506" s="52"/>
      <c r="S1506" s="52"/>
      <c r="T1506" s="52"/>
      <c r="U1506" s="52"/>
      <c r="V1506" s="52"/>
      <c r="W1506" s="52"/>
      <c r="X1506" s="52"/>
      <c r="Y1506" s="52"/>
    </row>
    <row r="1507" spans="2:25" s="51" customFormat="1">
      <c r="B1507" s="619"/>
      <c r="C1507" s="619"/>
      <c r="D1507" s="619"/>
      <c r="E1507" s="619"/>
      <c r="F1507" s="619"/>
      <c r="G1507" s="619"/>
      <c r="H1507" s="619"/>
      <c r="I1507" s="619"/>
      <c r="J1507" s="619"/>
      <c r="K1507" s="619"/>
      <c r="L1507" s="619"/>
      <c r="M1507" s="619"/>
      <c r="N1507" s="52"/>
      <c r="O1507" s="52"/>
      <c r="P1507" s="52"/>
      <c r="Q1507" s="52"/>
      <c r="R1507" s="52"/>
      <c r="S1507" s="52"/>
      <c r="T1507" s="52"/>
      <c r="U1507" s="52"/>
      <c r="V1507" s="52"/>
      <c r="W1507" s="52"/>
      <c r="X1507" s="52"/>
      <c r="Y1507" s="52"/>
    </row>
    <row r="1508" spans="2:25" s="51" customFormat="1">
      <c r="B1508" s="619"/>
      <c r="C1508" s="619"/>
      <c r="D1508" s="619"/>
      <c r="E1508" s="619"/>
      <c r="F1508" s="619"/>
      <c r="G1508" s="619"/>
      <c r="H1508" s="619"/>
      <c r="I1508" s="619"/>
      <c r="J1508" s="619"/>
      <c r="K1508" s="619"/>
      <c r="L1508" s="619"/>
      <c r="M1508" s="619"/>
      <c r="N1508" s="52"/>
      <c r="O1508" s="52"/>
      <c r="P1508" s="52"/>
      <c r="Q1508" s="52"/>
      <c r="R1508" s="52"/>
      <c r="S1508" s="52"/>
      <c r="T1508" s="52"/>
      <c r="U1508" s="52"/>
      <c r="V1508" s="52"/>
      <c r="W1508" s="52"/>
      <c r="X1508" s="52"/>
      <c r="Y1508" s="52"/>
    </row>
    <row r="1509" spans="2:25" s="51" customFormat="1">
      <c r="B1509" s="619"/>
      <c r="C1509" s="619"/>
      <c r="D1509" s="619"/>
      <c r="E1509" s="619"/>
      <c r="F1509" s="619"/>
      <c r="G1509" s="619"/>
      <c r="H1509" s="619"/>
      <c r="I1509" s="619"/>
      <c r="J1509" s="619"/>
      <c r="K1509" s="619"/>
      <c r="L1509" s="619"/>
      <c r="M1509" s="619"/>
      <c r="N1509" s="52"/>
      <c r="O1509" s="52"/>
      <c r="P1509" s="52"/>
      <c r="Q1509" s="52"/>
      <c r="R1509" s="52"/>
      <c r="S1509" s="52"/>
      <c r="T1509" s="52"/>
      <c r="U1509" s="52"/>
      <c r="V1509" s="52"/>
      <c r="W1509" s="52"/>
      <c r="X1509" s="52"/>
      <c r="Y1509" s="52"/>
    </row>
    <row r="1510" spans="2:25" s="51" customFormat="1">
      <c r="B1510" s="619"/>
      <c r="C1510" s="619"/>
      <c r="D1510" s="619"/>
      <c r="E1510" s="619"/>
      <c r="F1510" s="619"/>
      <c r="G1510" s="619"/>
      <c r="H1510" s="619"/>
      <c r="I1510" s="619"/>
      <c r="J1510" s="619"/>
      <c r="K1510" s="619"/>
      <c r="L1510" s="619"/>
      <c r="M1510" s="619"/>
      <c r="N1510" s="52"/>
      <c r="O1510" s="52"/>
      <c r="P1510" s="52"/>
      <c r="Q1510" s="52"/>
      <c r="R1510" s="52"/>
      <c r="S1510" s="52"/>
      <c r="T1510" s="52"/>
      <c r="U1510" s="52"/>
      <c r="V1510" s="52"/>
      <c r="W1510" s="52"/>
      <c r="X1510" s="52"/>
      <c r="Y1510" s="52"/>
    </row>
    <row r="1511" spans="2:25" s="51" customFormat="1">
      <c r="B1511" s="619"/>
      <c r="C1511" s="619"/>
      <c r="D1511" s="619"/>
      <c r="E1511" s="619"/>
      <c r="F1511" s="619"/>
      <c r="G1511" s="619"/>
      <c r="H1511" s="619"/>
      <c r="I1511" s="619"/>
      <c r="J1511" s="619"/>
      <c r="K1511" s="619"/>
      <c r="L1511" s="619"/>
      <c r="M1511" s="619"/>
      <c r="N1511" s="52"/>
      <c r="O1511" s="52"/>
      <c r="P1511" s="52"/>
      <c r="Q1511" s="52"/>
      <c r="R1511" s="52"/>
      <c r="S1511" s="52"/>
      <c r="T1511" s="52"/>
      <c r="U1511" s="52"/>
      <c r="V1511" s="52"/>
      <c r="W1511" s="52"/>
      <c r="X1511" s="52"/>
      <c r="Y1511" s="52"/>
    </row>
    <row r="1512" spans="2:25" s="51" customFormat="1">
      <c r="B1512" s="619"/>
      <c r="C1512" s="619"/>
      <c r="D1512" s="619"/>
      <c r="E1512" s="619"/>
      <c r="F1512" s="619"/>
      <c r="G1512" s="619"/>
      <c r="H1512" s="619"/>
      <c r="I1512" s="619"/>
      <c r="J1512" s="619"/>
      <c r="K1512" s="619"/>
      <c r="L1512" s="619"/>
      <c r="M1512" s="619"/>
      <c r="N1512" s="52"/>
      <c r="O1512" s="52"/>
      <c r="P1512" s="52"/>
      <c r="Q1512" s="52"/>
      <c r="R1512" s="52"/>
      <c r="S1512" s="52"/>
      <c r="T1512" s="52"/>
      <c r="U1512" s="52"/>
      <c r="V1512" s="52"/>
      <c r="W1512" s="52"/>
      <c r="X1512" s="52"/>
      <c r="Y1512" s="52"/>
    </row>
    <row r="1513" spans="2:25" s="51" customFormat="1">
      <c r="B1513" s="619"/>
      <c r="C1513" s="619"/>
      <c r="D1513" s="619"/>
      <c r="E1513" s="619"/>
      <c r="F1513" s="619"/>
      <c r="G1513" s="619"/>
      <c r="H1513" s="619"/>
      <c r="I1513" s="619"/>
      <c r="J1513" s="619"/>
      <c r="K1513" s="619"/>
      <c r="L1513" s="619"/>
      <c r="M1513" s="619"/>
      <c r="N1513" s="52"/>
      <c r="O1513" s="52"/>
      <c r="P1513" s="52"/>
      <c r="Q1513" s="52"/>
      <c r="R1513" s="52"/>
      <c r="S1513" s="52"/>
      <c r="T1513" s="52"/>
      <c r="U1513" s="52"/>
      <c r="V1513" s="52"/>
      <c r="W1513" s="52"/>
      <c r="X1513" s="52"/>
      <c r="Y1513" s="52"/>
    </row>
    <row r="1514" spans="2:25" s="51" customFormat="1">
      <c r="B1514" s="619"/>
      <c r="C1514" s="619"/>
      <c r="D1514" s="619"/>
      <c r="E1514" s="619"/>
      <c r="F1514" s="619"/>
      <c r="G1514" s="619"/>
      <c r="H1514" s="619"/>
      <c r="I1514" s="619"/>
      <c r="J1514" s="619"/>
      <c r="K1514" s="619"/>
      <c r="L1514" s="619"/>
      <c r="M1514" s="619"/>
      <c r="N1514" s="52"/>
      <c r="O1514" s="52"/>
      <c r="P1514" s="52"/>
      <c r="Q1514" s="52"/>
      <c r="R1514" s="52"/>
      <c r="S1514" s="52"/>
      <c r="T1514" s="52"/>
      <c r="U1514" s="52"/>
      <c r="V1514" s="52"/>
      <c r="W1514" s="52"/>
      <c r="X1514" s="52"/>
      <c r="Y1514" s="52"/>
    </row>
    <row r="1515" spans="2:25" s="51" customFormat="1">
      <c r="B1515" s="619"/>
      <c r="C1515" s="619"/>
      <c r="D1515" s="619"/>
      <c r="E1515" s="619"/>
      <c r="F1515" s="619"/>
      <c r="G1515" s="619"/>
      <c r="H1515" s="619"/>
      <c r="I1515" s="619"/>
      <c r="J1515" s="619"/>
      <c r="K1515" s="619"/>
      <c r="L1515" s="619"/>
      <c r="M1515" s="619"/>
      <c r="N1515" s="52"/>
      <c r="O1515" s="52"/>
      <c r="P1515" s="52"/>
      <c r="Q1515" s="52"/>
      <c r="R1515" s="52"/>
      <c r="S1515" s="52"/>
      <c r="T1515" s="52"/>
      <c r="U1515" s="52"/>
      <c r="V1515" s="52"/>
      <c r="W1515" s="52"/>
      <c r="X1515" s="52"/>
      <c r="Y1515" s="52"/>
    </row>
    <row r="1516" spans="2:25" s="51" customFormat="1">
      <c r="B1516" s="619"/>
      <c r="C1516" s="619"/>
      <c r="D1516" s="619"/>
      <c r="E1516" s="619"/>
      <c r="F1516" s="619"/>
      <c r="G1516" s="619"/>
      <c r="H1516" s="619"/>
      <c r="I1516" s="619"/>
      <c r="J1516" s="619"/>
      <c r="K1516" s="619"/>
      <c r="L1516" s="619"/>
      <c r="M1516" s="619"/>
      <c r="N1516" s="52"/>
      <c r="O1516" s="52"/>
      <c r="P1516" s="52"/>
      <c r="Q1516" s="52"/>
      <c r="R1516" s="52"/>
      <c r="S1516" s="52"/>
      <c r="T1516" s="52"/>
      <c r="U1516" s="52"/>
      <c r="V1516" s="52"/>
      <c r="W1516" s="52"/>
      <c r="X1516" s="52"/>
      <c r="Y1516" s="52"/>
    </row>
    <row r="1517" spans="2:25" s="51" customFormat="1">
      <c r="B1517" s="619"/>
      <c r="C1517" s="619"/>
      <c r="D1517" s="619"/>
      <c r="E1517" s="619"/>
      <c r="F1517" s="619"/>
      <c r="G1517" s="619"/>
      <c r="H1517" s="619"/>
      <c r="I1517" s="619"/>
      <c r="J1517" s="619"/>
      <c r="K1517" s="619"/>
      <c r="L1517" s="619"/>
      <c r="M1517" s="619"/>
      <c r="N1517" s="52"/>
      <c r="O1517" s="52"/>
      <c r="P1517" s="52"/>
      <c r="Q1517" s="52"/>
      <c r="R1517" s="52"/>
      <c r="S1517" s="52"/>
      <c r="T1517" s="52"/>
      <c r="U1517" s="52"/>
      <c r="V1517" s="52"/>
      <c r="W1517" s="52"/>
      <c r="X1517" s="52"/>
      <c r="Y1517" s="52"/>
    </row>
    <row r="1518" spans="2:25" s="51" customFormat="1">
      <c r="B1518" s="619"/>
      <c r="C1518" s="619"/>
      <c r="D1518" s="619"/>
      <c r="E1518" s="619"/>
      <c r="F1518" s="619"/>
      <c r="G1518" s="619"/>
      <c r="H1518" s="619"/>
      <c r="I1518" s="619"/>
      <c r="J1518" s="619"/>
      <c r="K1518" s="619"/>
      <c r="L1518" s="619"/>
      <c r="M1518" s="619"/>
      <c r="N1518" s="52"/>
      <c r="O1518" s="52"/>
      <c r="P1518" s="52"/>
      <c r="Q1518" s="52"/>
      <c r="R1518" s="52"/>
      <c r="S1518" s="52"/>
      <c r="T1518" s="52"/>
      <c r="U1518" s="52"/>
      <c r="V1518" s="52"/>
      <c r="W1518" s="52"/>
      <c r="X1518" s="52"/>
      <c r="Y1518" s="52"/>
    </row>
    <row r="1519" spans="2:25" s="51" customFormat="1">
      <c r="B1519" s="619"/>
      <c r="C1519" s="619"/>
      <c r="D1519" s="619"/>
      <c r="E1519" s="619"/>
      <c r="F1519" s="619"/>
      <c r="G1519" s="619"/>
      <c r="H1519" s="619"/>
      <c r="I1519" s="619"/>
      <c r="J1519" s="619"/>
      <c r="K1519" s="619"/>
      <c r="L1519" s="619"/>
      <c r="M1519" s="619"/>
      <c r="N1519" s="52"/>
      <c r="O1519" s="52"/>
      <c r="P1519" s="52"/>
      <c r="Q1519" s="52"/>
      <c r="R1519" s="52"/>
      <c r="S1519" s="52"/>
      <c r="T1519" s="52"/>
      <c r="U1519" s="52"/>
      <c r="V1519" s="52"/>
      <c r="W1519" s="52"/>
      <c r="X1519" s="52"/>
      <c r="Y1519" s="52"/>
    </row>
    <row r="1520" spans="2:25" s="51" customFormat="1">
      <c r="B1520" s="619"/>
      <c r="C1520" s="619"/>
      <c r="D1520" s="619"/>
      <c r="E1520" s="619"/>
      <c r="F1520" s="619"/>
      <c r="G1520" s="619"/>
      <c r="H1520" s="619"/>
      <c r="I1520" s="619"/>
      <c r="J1520" s="619"/>
      <c r="K1520" s="619"/>
      <c r="L1520" s="619"/>
      <c r="M1520" s="619"/>
      <c r="N1520" s="52"/>
      <c r="O1520" s="52"/>
      <c r="P1520" s="52"/>
      <c r="Q1520" s="52"/>
      <c r="R1520" s="52"/>
      <c r="S1520" s="52"/>
      <c r="T1520" s="52"/>
      <c r="U1520" s="52"/>
      <c r="V1520" s="52"/>
      <c r="W1520" s="52"/>
      <c r="X1520" s="52"/>
      <c r="Y1520" s="52"/>
    </row>
    <row r="1521" spans="2:25" s="51" customFormat="1">
      <c r="B1521" s="619"/>
      <c r="C1521" s="619"/>
      <c r="D1521" s="619"/>
      <c r="E1521" s="619"/>
      <c r="F1521" s="619"/>
      <c r="G1521" s="619"/>
      <c r="H1521" s="619"/>
      <c r="I1521" s="619"/>
      <c r="J1521" s="619"/>
      <c r="K1521" s="619"/>
      <c r="L1521" s="619"/>
      <c r="M1521" s="619"/>
      <c r="N1521" s="52"/>
      <c r="O1521" s="52"/>
      <c r="P1521" s="52"/>
      <c r="Q1521" s="52"/>
      <c r="R1521" s="52"/>
      <c r="S1521" s="52"/>
      <c r="T1521" s="52"/>
      <c r="U1521" s="52"/>
      <c r="V1521" s="52"/>
      <c r="W1521" s="52"/>
      <c r="X1521" s="52"/>
      <c r="Y1521" s="52"/>
    </row>
    <row r="1522" spans="2:25" s="51" customFormat="1">
      <c r="B1522" s="619"/>
      <c r="C1522" s="619"/>
      <c r="D1522" s="619"/>
      <c r="E1522" s="619"/>
      <c r="F1522" s="619"/>
      <c r="G1522" s="619"/>
      <c r="H1522" s="619"/>
      <c r="I1522" s="619"/>
      <c r="J1522" s="619"/>
      <c r="K1522" s="619"/>
      <c r="L1522" s="619"/>
      <c r="M1522" s="619"/>
      <c r="N1522" s="52"/>
      <c r="O1522" s="52"/>
      <c r="P1522" s="52"/>
      <c r="Q1522" s="52"/>
      <c r="R1522" s="52"/>
      <c r="S1522" s="52"/>
      <c r="T1522" s="52"/>
      <c r="U1522" s="52"/>
      <c r="V1522" s="52"/>
      <c r="W1522" s="52"/>
      <c r="X1522" s="52"/>
      <c r="Y1522" s="52"/>
    </row>
    <row r="1523" spans="2:25" s="51" customFormat="1">
      <c r="B1523" s="619"/>
      <c r="C1523" s="619"/>
      <c r="D1523" s="619"/>
      <c r="E1523" s="619"/>
      <c r="F1523" s="619"/>
      <c r="G1523" s="619"/>
      <c r="H1523" s="619"/>
      <c r="I1523" s="619"/>
      <c r="J1523" s="619"/>
      <c r="K1523" s="619"/>
      <c r="L1523" s="619"/>
      <c r="M1523" s="619"/>
      <c r="N1523" s="52"/>
      <c r="O1523" s="52"/>
      <c r="P1523" s="52"/>
      <c r="Q1523" s="52"/>
      <c r="R1523" s="52"/>
      <c r="S1523" s="52"/>
      <c r="T1523" s="52"/>
      <c r="U1523" s="52"/>
      <c r="V1523" s="52"/>
      <c r="W1523" s="52"/>
      <c r="X1523" s="52"/>
      <c r="Y1523" s="52"/>
    </row>
    <row r="1524" spans="2:25" s="51" customFormat="1">
      <c r="B1524" s="619"/>
      <c r="C1524" s="619"/>
      <c r="D1524" s="619"/>
      <c r="E1524" s="619"/>
      <c r="F1524" s="619"/>
      <c r="G1524" s="619"/>
      <c r="H1524" s="619"/>
      <c r="I1524" s="619"/>
      <c r="J1524" s="619"/>
      <c r="K1524" s="619"/>
      <c r="L1524" s="619"/>
      <c r="M1524" s="619"/>
      <c r="N1524" s="52"/>
      <c r="O1524" s="52"/>
      <c r="P1524" s="52"/>
      <c r="Q1524" s="52"/>
      <c r="R1524" s="52"/>
      <c r="S1524" s="52"/>
      <c r="T1524" s="52"/>
      <c r="U1524" s="52"/>
      <c r="V1524" s="52"/>
      <c r="W1524" s="52"/>
      <c r="X1524" s="52"/>
      <c r="Y1524" s="52"/>
    </row>
    <row r="1525" spans="2:25" s="51" customFormat="1">
      <c r="B1525" s="619"/>
      <c r="C1525" s="619"/>
      <c r="D1525" s="619"/>
      <c r="E1525" s="619"/>
      <c r="F1525" s="619"/>
      <c r="G1525" s="619"/>
      <c r="H1525" s="619"/>
      <c r="I1525" s="619"/>
      <c r="J1525" s="619"/>
      <c r="K1525" s="619"/>
      <c r="L1525" s="619"/>
      <c r="M1525" s="619"/>
      <c r="N1525" s="52"/>
      <c r="O1525" s="52"/>
      <c r="P1525" s="52"/>
      <c r="Q1525" s="52"/>
      <c r="R1525" s="52"/>
      <c r="S1525" s="52"/>
      <c r="T1525" s="52"/>
      <c r="U1525" s="52"/>
      <c r="V1525" s="52"/>
      <c r="W1525" s="52"/>
      <c r="X1525" s="52"/>
      <c r="Y1525" s="52"/>
    </row>
    <row r="1526" spans="2:25" s="51" customFormat="1">
      <c r="B1526" s="619"/>
      <c r="C1526" s="619"/>
      <c r="D1526" s="619"/>
      <c r="E1526" s="619"/>
      <c r="F1526" s="619"/>
      <c r="G1526" s="619"/>
      <c r="H1526" s="619"/>
      <c r="I1526" s="619"/>
      <c r="J1526" s="619"/>
      <c r="K1526" s="619"/>
      <c r="L1526" s="619"/>
      <c r="M1526" s="619"/>
      <c r="N1526" s="52"/>
      <c r="O1526" s="52"/>
      <c r="P1526" s="52"/>
      <c r="Q1526" s="52"/>
      <c r="R1526" s="52"/>
      <c r="S1526" s="52"/>
      <c r="T1526" s="52"/>
      <c r="U1526" s="52"/>
      <c r="V1526" s="52"/>
      <c r="W1526" s="52"/>
      <c r="X1526" s="52"/>
      <c r="Y1526" s="52"/>
    </row>
    <row r="1527" spans="2:25" s="51" customFormat="1">
      <c r="B1527" s="619"/>
      <c r="C1527" s="619"/>
      <c r="D1527" s="619"/>
      <c r="E1527" s="619"/>
      <c r="F1527" s="619"/>
      <c r="G1527" s="619"/>
      <c r="H1527" s="619"/>
      <c r="I1527" s="619"/>
      <c r="J1527" s="619"/>
      <c r="K1527" s="619"/>
      <c r="L1527" s="619"/>
      <c r="M1527" s="619"/>
      <c r="N1527" s="52"/>
      <c r="O1527" s="52"/>
      <c r="P1527" s="52"/>
      <c r="Q1527" s="52"/>
      <c r="R1527" s="52"/>
      <c r="S1527" s="52"/>
      <c r="T1527" s="52"/>
      <c r="U1527" s="52"/>
      <c r="V1527" s="52"/>
      <c r="W1527" s="52"/>
      <c r="X1527" s="52"/>
      <c r="Y1527" s="52"/>
    </row>
    <row r="1528" spans="2:25" s="51" customFormat="1">
      <c r="B1528" s="619"/>
      <c r="C1528" s="619"/>
      <c r="D1528" s="619"/>
      <c r="E1528" s="619"/>
      <c r="F1528" s="619"/>
      <c r="G1528" s="619"/>
      <c r="H1528" s="619"/>
      <c r="I1528" s="619"/>
      <c r="J1528" s="619"/>
      <c r="K1528" s="619"/>
      <c r="L1528" s="619"/>
      <c r="M1528" s="619"/>
      <c r="N1528" s="52"/>
      <c r="O1528" s="52"/>
      <c r="P1528" s="52"/>
      <c r="Q1528" s="52"/>
      <c r="R1528" s="52"/>
      <c r="S1528" s="52"/>
      <c r="T1528" s="52"/>
      <c r="U1528" s="52"/>
      <c r="V1528" s="52"/>
      <c r="W1528" s="52"/>
      <c r="X1528" s="52"/>
      <c r="Y1528" s="52"/>
    </row>
    <row r="1529" spans="2:25" s="51" customFormat="1">
      <c r="B1529" s="619"/>
      <c r="C1529" s="619"/>
      <c r="D1529" s="619"/>
      <c r="E1529" s="619"/>
      <c r="F1529" s="619"/>
      <c r="G1529" s="619"/>
      <c r="H1529" s="619"/>
      <c r="I1529" s="619"/>
      <c r="J1529" s="619"/>
      <c r="K1529" s="619"/>
      <c r="L1529" s="619"/>
      <c r="M1529" s="619"/>
      <c r="N1529" s="52"/>
      <c r="O1529" s="52"/>
      <c r="P1529" s="52"/>
      <c r="Q1529" s="52"/>
      <c r="R1529" s="52"/>
      <c r="S1529" s="52"/>
      <c r="T1529" s="52"/>
      <c r="U1529" s="52"/>
      <c r="V1529" s="52"/>
      <c r="W1529" s="52"/>
      <c r="X1529" s="52"/>
      <c r="Y1529" s="52"/>
    </row>
    <row r="1530" spans="2:25" s="51" customFormat="1">
      <c r="B1530" s="619"/>
      <c r="C1530" s="619"/>
      <c r="D1530" s="619"/>
      <c r="E1530" s="619"/>
      <c r="F1530" s="619"/>
      <c r="G1530" s="619"/>
      <c r="H1530" s="619"/>
      <c r="I1530" s="619"/>
      <c r="J1530" s="619"/>
      <c r="K1530" s="619"/>
      <c r="L1530" s="619"/>
      <c r="M1530" s="619"/>
      <c r="N1530" s="52"/>
      <c r="O1530" s="52"/>
      <c r="P1530" s="52"/>
      <c r="Q1530" s="52"/>
      <c r="R1530" s="52"/>
      <c r="S1530" s="52"/>
      <c r="T1530" s="52"/>
      <c r="U1530" s="52"/>
      <c r="V1530" s="52"/>
      <c r="W1530" s="52"/>
      <c r="X1530" s="52"/>
      <c r="Y1530" s="52"/>
    </row>
    <row r="1531" spans="2:25" s="51" customFormat="1">
      <c r="B1531" s="619"/>
      <c r="C1531" s="619"/>
      <c r="D1531" s="619"/>
      <c r="E1531" s="619"/>
      <c r="F1531" s="619"/>
      <c r="G1531" s="619"/>
      <c r="H1531" s="619"/>
      <c r="I1531" s="619"/>
      <c r="J1531" s="619"/>
      <c r="K1531" s="619"/>
      <c r="L1531" s="619"/>
      <c r="M1531" s="619"/>
      <c r="N1531" s="52"/>
      <c r="O1531" s="52"/>
      <c r="P1531" s="52"/>
      <c r="Q1531" s="52"/>
      <c r="R1531" s="52"/>
      <c r="S1531" s="52"/>
      <c r="T1531" s="52"/>
      <c r="U1531" s="52"/>
      <c r="V1531" s="52"/>
      <c r="W1531" s="52"/>
      <c r="X1531" s="52"/>
      <c r="Y1531" s="52"/>
    </row>
    <row r="1532" spans="2:25" s="51" customFormat="1">
      <c r="B1532" s="619"/>
      <c r="C1532" s="619"/>
      <c r="D1532" s="619"/>
      <c r="E1532" s="619"/>
      <c r="F1532" s="619"/>
      <c r="G1532" s="619"/>
      <c r="H1532" s="619"/>
      <c r="I1532" s="619"/>
      <c r="J1532" s="619"/>
      <c r="K1532" s="619"/>
      <c r="L1532" s="619"/>
      <c r="M1532" s="619"/>
      <c r="N1532" s="52"/>
      <c r="O1532" s="52"/>
      <c r="P1532" s="52"/>
      <c r="Q1532" s="52"/>
      <c r="R1532" s="52"/>
      <c r="S1532" s="52"/>
      <c r="T1532" s="52"/>
      <c r="U1532" s="52"/>
      <c r="V1532" s="52"/>
      <c r="W1532" s="52"/>
      <c r="X1532" s="52"/>
      <c r="Y1532" s="52"/>
    </row>
    <row r="1533" spans="2:25" s="51" customFormat="1">
      <c r="B1533" s="619"/>
      <c r="C1533" s="619"/>
      <c r="D1533" s="619"/>
      <c r="E1533" s="619"/>
      <c r="F1533" s="619"/>
      <c r="G1533" s="619"/>
      <c r="H1533" s="619"/>
      <c r="I1533" s="619"/>
      <c r="J1533" s="619"/>
      <c r="K1533" s="619"/>
      <c r="L1533" s="619"/>
      <c r="M1533" s="619"/>
      <c r="N1533" s="52"/>
      <c r="O1533" s="52"/>
      <c r="P1533" s="52"/>
      <c r="Q1533" s="52"/>
      <c r="R1533" s="52"/>
      <c r="S1533" s="52"/>
      <c r="T1533" s="52"/>
      <c r="U1533" s="52"/>
      <c r="V1533" s="52"/>
      <c r="W1533" s="52"/>
      <c r="X1533" s="52"/>
      <c r="Y1533" s="52"/>
    </row>
    <row r="1534" spans="2:25" s="51" customFormat="1">
      <c r="B1534" s="619"/>
      <c r="C1534" s="619"/>
      <c r="D1534" s="619"/>
      <c r="E1534" s="619"/>
      <c r="F1534" s="619"/>
      <c r="G1534" s="619"/>
      <c r="H1534" s="619"/>
      <c r="I1534" s="619"/>
      <c r="J1534" s="619"/>
      <c r="K1534" s="619"/>
      <c r="L1534" s="619"/>
      <c r="M1534" s="619"/>
      <c r="N1534" s="52"/>
      <c r="O1534" s="52"/>
      <c r="P1534" s="52"/>
      <c r="Q1534" s="52"/>
      <c r="R1534" s="52"/>
      <c r="S1534" s="52"/>
      <c r="T1534" s="52"/>
      <c r="U1534" s="52"/>
      <c r="V1534" s="52"/>
      <c r="W1534" s="52"/>
      <c r="X1534" s="52"/>
      <c r="Y1534" s="52"/>
    </row>
    <row r="1535" spans="2:25" s="51" customFormat="1">
      <c r="B1535" s="619"/>
      <c r="C1535" s="619"/>
      <c r="D1535" s="619"/>
      <c r="E1535" s="619"/>
      <c r="F1535" s="619"/>
      <c r="G1535" s="619"/>
      <c r="H1535" s="619"/>
      <c r="I1535" s="619"/>
      <c r="J1535" s="619"/>
      <c r="K1535" s="619"/>
      <c r="L1535" s="619"/>
      <c r="M1535" s="619"/>
      <c r="N1535" s="52"/>
      <c r="O1535" s="52"/>
      <c r="P1535" s="52"/>
      <c r="Q1535" s="52"/>
      <c r="R1535" s="52"/>
      <c r="S1535" s="52"/>
      <c r="T1535" s="52"/>
      <c r="U1535" s="52"/>
      <c r="V1535" s="52"/>
      <c r="W1535" s="52"/>
      <c r="X1535" s="52"/>
      <c r="Y1535" s="52"/>
    </row>
    <row r="1536" spans="2:25" s="51" customFormat="1">
      <c r="B1536" s="619"/>
      <c r="C1536" s="619"/>
      <c r="D1536" s="619"/>
      <c r="E1536" s="619"/>
      <c r="F1536" s="619"/>
      <c r="G1536" s="619"/>
      <c r="H1536" s="619"/>
      <c r="I1536" s="619"/>
      <c r="J1536" s="619"/>
      <c r="K1536" s="619"/>
      <c r="L1536" s="619"/>
      <c r="M1536" s="619"/>
      <c r="N1536" s="52"/>
      <c r="O1536" s="52"/>
      <c r="P1536" s="52"/>
      <c r="Q1536" s="52"/>
      <c r="R1536" s="52"/>
      <c r="S1536" s="52"/>
      <c r="T1536" s="52"/>
      <c r="U1536" s="52"/>
      <c r="V1536" s="52"/>
      <c r="W1536" s="52"/>
      <c r="X1536" s="52"/>
      <c r="Y1536" s="52"/>
    </row>
    <row r="1537" spans="2:25" s="51" customFormat="1">
      <c r="B1537" s="619"/>
      <c r="C1537" s="619"/>
      <c r="D1537" s="619"/>
      <c r="E1537" s="619"/>
      <c r="F1537" s="619"/>
      <c r="G1537" s="619"/>
      <c r="H1537" s="619"/>
      <c r="I1537" s="619"/>
      <c r="J1537" s="619"/>
      <c r="K1537" s="619"/>
      <c r="L1537" s="619"/>
      <c r="M1537" s="619"/>
      <c r="N1537" s="52"/>
      <c r="O1537" s="52"/>
      <c r="P1537" s="52"/>
      <c r="Q1537" s="52"/>
      <c r="R1537" s="52"/>
      <c r="S1537" s="52"/>
      <c r="T1537" s="52"/>
      <c r="U1537" s="52"/>
      <c r="V1537" s="52"/>
      <c r="W1537" s="52"/>
      <c r="X1537" s="52"/>
      <c r="Y1537" s="52"/>
    </row>
    <row r="1538" spans="2:25" s="51" customFormat="1">
      <c r="B1538" s="619"/>
      <c r="C1538" s="619"/>
      <c r="D1538" s="619"/>
      <c r="E1538" s="619"/>
      <c r="F1538" s="619"/>
      <c r="G1538" s="619"/>
      <c r="H1538" s="619"/>
      <c r="I1538" s="619"/>
      <c r="J1538" s="619"/>
      <c r="K1538" s="619"/>
      <c r="L1538" s="619"/>
      <c r="M1538" s="619"/>
      <c r="N1538" s="52"/>
      <c r="O1538" s="52"/>
      <c r="P1538" s="52"/>
      <c r="Q1538" s="52"/>
      <c r="R1538" s="52"/>
      <c r="S1538" s="52"/>
      <c r="T1538" s="52"/>
      <c r="U1538" s="52"/>
      <c r="V1538" s="52"/>
      <c r="W1538" s="52"/>
      <c r="X1538" s="52"/>
      <c r="Y1538" s="52"/>
    </row>
    <row r="1539" spans="2:25" s="51" customFormat="1">
      <c r="B1539" s="619"/>
      <c r="C1539" s="619"/>
      <c r="D1539" s="619"/>
      <c r="E1539" s="619"/>
      <c r="F1539" s="619"/>
      <c r="G1539" s="619"/>
      <c r="H1539" s="619"/>
      <c r="I1539" s="619"/>
      <c r="J1539" s="619"/>
      <c r="K1539" s="619"/>
      <c r="L1539" s="619"/>
      <c r="M1539" s="619"/>
      <c r="N1539" s="52"/>
      <c r="O1539" s="52"/>
      <c r="P1539" s="52"/>
      <c r="Q1539" s="52"/>
      <c r="R1539" s="52"/>
      <c r="S1539" s="52"/>
      <c r="T1539" s="52"/>
      <c r="U1539" s="52"/>
      <c r="V1539" s="52"/>
      <c r="W1539" s="52"/>
      <c r="X1539" s="52"/>
      <c r="Y1539" s="52"/>
    </row>
    <row r="1540" spans="2:25" s="51" customFormat="1">
      <c r="B1540" s="619"/>
      <c r="C1540" s="619"/>
      <c r="D1540" s="619"/>
      <c r="E1540" s="619"/>
      <c r="F1540" s="619"/>
      <c r="G1540" s="619"/>
      <c r="H1540" s="619"/>
      <c r="I1540" s="619"/>
      <c r="J1540" s="619"/>
      <c r="K1540" s="619"/>
      <c r="L1540" s="619"/>
      <c r="M1540" s="619"/>
      <c r="N1540" s="52"/>
      <c r="O1540" s="52"/>
      <c r="P1540" s="52"/>
      <c r="Q1540" s="52"/>
      <c r="R1540" s="52"/>
      <c r="S1540" s="52"/>
      <c r="T1540" s="52"/>
      <c r="U1540" s="52"/>
      <c r="V1540" s="52"/>
      <c r="W1540" s="52"/>
      <c r="X1540" s="52"/>
      <c r="Y1540" s="52"/>
    </row>
    <row r="1541" spans="2:25" s="51" customFormat="1">
      <c r="B1541" s="619"/>
      <c r="C1541" s="619"/>
      <c r="D1541" s="619"/>
      <c r="E1541" s="619"/>
      <c r="F1541" s="619"/>
      <c r="G1541" s="619"/>
      <c r="H1541" s="619"/>
      <c r="I1541" s="619"/>
      <c r="J1541" s="619"/>
      <c r="K1541" s="619"/>
      <c r="L1541" s="619"/>
      <c r="M1541" s="619"/>
      <c r="N1541" s="52"/>
      <c r="O1541" s="52"/>
      <c r="P1541" s="52"/>
      <c r="Q1541" s="52"/>
      <c r="R1541" s="52"/>
      <c r="S1541" s="52"/>
      <c r="T1541" s="52"/>
      <c r="U1541" s="52"/>
      <c r="V1541" s="52"/>
      <c r="W1541" s="52"/>
      <c r="X1541" s="52"/>
      <c r="Y1541" s="52"/>
    </row>
    <row r="1542" spans="2:25" s="51" customFormat="1">
      <c r="B1542" s="619"/>
      <c r="C1542" s="619"/>
      <c r="D1542" s="619"/>
      <c r="E1542" s="619"/>
      <c r="F1542" s="619"/>
      <c r="G1542" s="619"/>
      <c r="H1542" s="619"/>
      <c r="I1542" s="619"/>
      <c r="J1542" s="619"/>
      <c r="K1542" s="619"/>
      <c r="L1542" s="619"/>
      <c r="M1542" s="619"/>
      <c r="N1542" s="52"/>
      <c r="O1542" s="52"/>
      <c r="P1542" s="52"/>
      <c r="Q1542" s="52"/>
      <c r="R1542" s="52"/>
      <c r="S1542" s="52"/>
      <c r="T1542" s="52"/>
      <c r="U1542" s="52"/>
      <c r="V1542" s="52"/>
      <c r="W1542" s="52"/>
      <c r="X1542" s="52"/>
      <c r="Y1542" s="52"/>
    </row>
    <row r="1543" spans="2:25" s="51" customFormat="1">
      <c r="B1543" s="619"/>
      <c r="C1543" s="619"/>
      <c r="D1543" s="619"/>
      <c r="E1543" s="619"/>
      <c r="F1543" s="619"/>
      <c r="G1543" s="619"/>
      <c r="H1543" s="619"/>
      <c r="I1543" s="619"/>
      <c r="J1543" s="619"/>
      <c r="K1543" s="619"/>
      <c r="L1543" s="619"/>
      <c r="M1543" s="619"/>
      <c r="N1543" s="52"/>
      <c r="O1543" s="52"/>
      <c r="P1543" s="52"/>
      <c r="Q1543" s="52"/>
      <c r="R1543" s="52"/>
      <c r="S1543" s="52"/>
      <c r="T1543" s="52"/>
      <c r="U1543" s="52"/>
      <c r="V1543" s="52"/>
      <c r="W1543" s="52"/>
      <c r="X1543" s="52"/>
      <c r="Y1543" s="52"/>
    </row>
    <row r="1544" spans="2:25" s="51" customFormat="1">
      <c r="B1544" s="619"/>
      <c r="C1544" s="619"/>
      <c r="D1544" s="619"/>
      <c r="E1544" s="619"/>
      <c r="F1544" s="619"/>
      <c r="G1544" s="619"/>
      <c r="H1544" s="619"/>
      <c r="I1544" s="619"/>
      <c r="J1544" s="619"/>
      <c r="K1544" s="619"/>
      <c r="L1544" s="619"/>
      <c r="M1544" s="619"/>
      <c r="N1544" s="52"/>
      <c r="O1544" s="52"/>
      <c r="P1544" s="52"/>
      <c r="Q1544" s="52"/>
      <c r="R1544" s="52"/>
      <c r="S1544" s="52"/>
      <c r="T1544" s="52"/>
      <c r="U1544" s="52"/>
      <c r="V1544" s="52"/>
      <c r="W1544" s="52"/>
      <c r="X1544" s="52"/>
      <c r="Y1544" s="52"/>
    </row>
    <row r="1545" spans="2:25" s="51" customFormat="1">
      <c r="B1545" s="619"/>
      <c r="C1545" s="619"/>
      <c r="D1545" s="619"/>
      <c r="E1545" s="619"/>
      <c r="F1545" s="619"/>
      <c r="G1545" s="619"/>
      <c r="H1545" s="619"/>
      <c r="I1545" s="619"/>
      <c r="J1545" s="619"/>
      <c r="K1545" s="619"/>
      <c r="L1545" s="619"/>
      <c r="M1545" s="619"/>
      <c r="N1545" s="52"/>
      <c r="O1545" s="52"/>
      <c r="P1545" s="52"/>
      <c r="Q1545" s="52"/>
      <c r="R1545" s="52"/>
      <c r="S1545" s="52"/>
      <c r="T1545" s="52"/>
      <c r="U1545" s="52"/>
      <c r="V1545" s="52"/>
      <c r="W1545" s="52"/>
      <c r="X1545" s="52"/>
      <c r="Y1545" s="52"/>
    </row>
    <row r="1546" spans="2:25" s="51" customFormat="1">
      <c r="B1546" s="619"/>
      <c r="C1546" s="619"/>
      <c r="D1546" s="619"/>
      <c r="E1546" s="619"/>
      <c r="F1546" s="619"/>
      <c r="G1546" s="619"/>
      <c r="H1546" s="619"/>
      <c r="I1546" s="619"/>
      <c r="J1546" s="619"/>
      <c r="K1546" s="619"/>
      <c r="L1546" s="619"/>
      <c r="M1546" s="619"/>
      <c r="N1546" s="52"/>
      <c r="O1546" s="52"/>
      <c r="P1546" s="52"/>
      <c r="Q1546" s="52"/>
      <c r="R1546" s="52"/>
      <c r="S1546" s="52"/>
      <c r="T1546" s="52"/>
      <c r="U1546" s="52"/>
      <c r="V1546" s="52"/>
      <c r="W1546" s="52"/>
      <c r="X1546" s="52"/>
      <c r="Y1546" s="52"/>
    </row>
    <row r="1547" spans="2:25" s="51" customFormat="1">
      <c r="B1547" s="619"/>
      <c r="C1547" s="619"/>
      <c r="D1547" s="619"/>
      <c r="E1547" s="619"/>
      <c r="F1547" s="619"/>
      <c r="G1547" s="619"/>
      <c r="H1547" s="619"/>
      <c r="I1547" s="619"/>
      <c r="J1547" s="619"/>
      <c r="K1547" s="619"/>
      <c r="L1547" s="619"/>
      <c r="M1547" s="619"/>
      <c r="N1547" s="52"/>
      <c r="O1547" s="52"/>
      <c r="P1547" s="52"/>
      <c r="Q1547" s="52"/>
      <c r="R1547" s="52"/>
      <c r="S1547" s="52"/>
      <c r="T1547" s="52"/>
      <c r="U1547" s="52"/>
      <c r="V1547" s="52"/>
      <c r="W1547" s="52"/>
      <c r="X1547" s="52"/>
      <c r="Y1547" s="52"/>
    </row>
    <row r="1548" spans="2:25" s="51" customFormat="1">
      <c r="B1548" s="619"/>
      <c r="C1548" s="619"/>
      <c r="D1548" s="619"/>
      <c r="E1548" s="619"/>
      <c r="F1548" s="619"/>
      <c r="G1548" s="619"/>
      <c r="H1548" s="619"/>
      <c r="I1548" s="619"/>
      <c r="J1548" s="619"/>
      <c r="K1548" s="619"/>
      <c r="L1548" s="619"/>
      <c r="M1548" s="619"/>
      <c r="N1548" s="52"/>
      <c r="O1548" s="52"/>
      <c r="P1548" s="52"/>
      <c r="Q1548" s="52"/>
      <c r="R1548" s="52"/>
      <c r="S1548" s="52"/>
      <c r="T1548" s="52"/>
      <c r="U1548" s="52"/>
      <c r="V1548" s="52"/>
      <c r="W1548" s="52"/>
      <c r="X1548" s="52"/>
      <c r="Y1548" s="52"/>
    </row>
    <row r="1549" spans="2:25" s="51" customFormat="1">
      <c r="B1549" s="619"/>
      <c r="C1549" s="619"/>
      <c r="D1549" s="619"/>
      <c r="E1549" s="619"/>
      <c r="F1549" s="619"/>
      <c r="G1549" s="619"/>
      <c r="H1549" s="619"/>
      <c r="I1549" s="619"/>
      <c r="J1549" s="619"/>
      <c r="K1549" s="619"/>
      <c r="L1549" s="619"/>
      <c r="M1549" s="619"/>
      <c r="N1549" s="52"/>
      <c r="O1549" s="52"/>
      <c r="P1549" s="52"/>
      <c r="Q1549" s="52"/>
      <c r="R1549" s="52"/>
      <c r="S1549" s="52"/>
      <c r="T1549" s="52"/>
      <c r="U1549" s="52"/>
      <c r="V1549" s="52"/>
      <c r="W1549" s="52"/>
      <c r="X1549" s="52"/>
      <c r="Y1549" s="52"/>
    </row>
    <row r="1550" spans="2:25" s="51" customFormat="1">
      <c r="B1550" s="619"/>
      <c r="C1550" s="619"/>
      <c r="D1550" s="619"/>
      <c r="E1550" s="619"/>
      <c r="F1550" s="619"/>
      <c r="G1550" s="619"/>
      <c r="H1550" s="619"/>
      <c r="I1550" s="619"/>
      <c r="J1550" s="619"/>
      <c r="K1550" s="619"/>
      <c r="L1550" s="619"/>
      <c r="M1550" s="619"/>
      <c r="N1550" s="52"/>
      <c r="O1550" s="52"/>
      <c r="P1550" s="52"/>
      <c r="Q1550" s="52"/>
      <c r="R1550" s="52"/>
      <c r="S1550" s="52"/>
      <c r="T1550" s="52"/>
      <c r="U1550" s="52"/>
      <c r="V1550" s="52"/>
      <c r="W1550" s="52"/>
      <c r="X1550" s="52"/>
      <c r="Y1550" s="52"/>
    </row>
    <row r="1551" spans="2:25" s="51" customFormat="1">
      <c r="B1551" s="619"/>
      <c r="C1551" s="619"/>
      <c r="D1551" s="619"/>
      <c r="E1551" s="619"/>
      <c r="F1551" s="619"/>
      <c r="G1551" s="619"/>
      <c r="H1551" s="619"/>
      <c r="I1551" s="619"/>
      <c r="J1551" s="619"/>
      <c r="K1551" s="619"/>
      <c r="L1551" s="619"/>
      <c r="M1551" s="619"/>
      <c r="N1551" s="52"/>
      <c r="O1551" s="52"/>
      <c r="P1551" s="52"/>
      <c r="Q1551" s="52"/>
      <c r="R1551" s="52"/>
      <c r="S1551" s="52"/>
      <c r="T1551" s="52"/>
      <c r="U1551" s="52"/>
      <c r="V1551" s="52"/>
      <c r="W1551" s="52"/>
      <c r="X1551" s="52"/>
      <c r="Y1551" s="52"/>
    </row>
    <row r="1552" spans="2:25" s="51" customFormat="1">
      <c r="B1552" s="619"/>
      <c r="C1552" s="619"/>
      <c r="D1552" s="619"/>
      <c r="E1552" s="619"/>
      <c r="F1552" s="619"/>
      <c r="G1552" s="619"/>
      <c r="H1552" s="619"/>
      <c r="I1552" s="619"/>
      <c r="J1552" s="619"/>
      <c r="K1552" s="619"/>
      <c r="L1552" s="619"/>
      <c r="M1552" s="619"/>
      <c r="N1552" s="52"/>
      <c r="O1552" s="52"/>
      <c r="P1552" s="52"/>
      <c r="Q1552" s="52"/>
      <c r="R1552" s="52"/>
      <c r="S1552" s="52"/>
      <c r="T1552" s="52"/>
      <c r="U1552" s="52"/>
      <c r="V1552" s="52"/>
      <c r="W1552" s="52"/>
      <c r="X1552" s="52"/>
      <c r="Y1552" s="52"/>
    </row>
    <row r="1553" spans="2:25" s="51" customFormat="1">
      <c r="B1553" s="619"/>
      <c r="C1553" s="619"/>
      <c r="D1553" s="619"/>
      <c r="E1553" s="619"/>
      <c r="F1553" s="619"/>
      <c r="G1553" s="619"/>
      <c r="H1553" s="619"/>
      <c r="I1553" s="619"/>
      <c r="J1553" s="619"/>
      <c r="K1553" s="619"/>
      <c r="L1553" s="619"/>
      <c r="M1553" s="619"/>
      <c r="N1553" s="52"/>
      <c r="O1553" s="52"/>
      <c r="P1553" s="52"/>
      <c r="Q1553" s="52"/>
      <c r="R1553" s="52"/>
      <c r="S1553" s="52"/>
      <c r="T1553" s="52"/>
      <c r="U1553" s="52"/>
      <c r="V1553" s="52"/>
      <c r="W1553" s="52"/>
      <c r="X1553" s="52"/>
      <c r="Y1553" s="52"/>
    </row>
    <row r="1554" spans="2:25" s="51" customFormat="1">
      <c r="B1554" s="619"/>
      <c r="C1554" s="619"/>
      <c r="D1554" s="619"/>
      <c r="E1554" s="619"/>
      <c r="F1554" s="619"/>
      <c r="G1554" s="619"/>
      <c r="H1554" s="619"/>
      <c r="I1554" s="619"/>
      <c r="J1554" s="619"/>
      <c r="K1554" s="619"/>
      <c r="L1554" s="619"/>
      <c r="M1554" s="619"/>
      <c r="N1554" s="52"/>
      <c r="O1554" s="52"/>
      <c r="P1554" s="52"/>
      <c r="Q1554" s="52"/>
      <c r="R1554" s="52"/>
      <c r="S1554" s="52"/>
      <c r="T1554" s="52"/>
      <c r="U1554" s="52"/>
      <c r="V1554" s="52"/>
      <c r="W1554" s="52"/>
      <c r="X1554" s="52"/>
      <c r="Y1554" s="52"/>
    </row>
    <row r="1555" spans="2:25" s="51" customFormat="1">
      <c r="B1555" s="619"/>
      <c r="C1555" s="619"/>
      <c r="D1555" s="619"/>
      <c r="E1555" s="619"/>
      <c r="F1555" s="619"/>
      <c r="G1555" s="619"/>
      <c r="H1555" s="619"/>
      <c r="I1555" s="619"/>
      <c r="J1555" s="619"/>
      <c r="K1555" s="619"/>
      <c r="L1555" s="619"/>
      <c r="M1555" s="619"/>
      <c r="N1555" s="52"/>
      <c r="O1555" s="52"/>
      <c r="P1555" s="52"/>
      <c r="Q1555" s="52"/>
      <c r="R1555" s="52"/>
      <c r="S1555" s="52"/>
      <c r="T1555" s="52"/>
      <c r="U1555" s="52"/>
      <c r="V1555" s="52"/>
      <c r="W1555" s="52"/>
      <c r="X1555" s="52"/>
      <c r="Y1555" s="52"/>
    </row>
    <row r="1556" spans="2:25" s="51" customFormat="1">
      <c r="B1556" s="619"/>
      <c r="C1556" s="619"/>
      <c r="D1556" s="619"/>
      <c r="E1556" s="619"/>
      <c r="F1556" s="619"/>
      <c r="G1556" s="619"/>
      <c r="H1556" s="619"/>
      <c r="I1556" s="619"/>
      <c r="J1556" s="619"/>
      <c r="K1556" s="619"/>
      <c r="L1556" s="619"/>
      <c r="M1556" s="619"/>
      <c r="N1556" s="52"/>
      <c r="O1556" s="52"/>
      <c r="P1556" s="52"/>
      <c r="Q1556" s="52"/>
      <c r="R1556" s="52"/>
      <c r="S1556" s="52"/>
      <c r="T1556" s="52"/>
      <c r="U1556" s="52"/>
      <c r="V1556" s="52"/>
      <c r="W1556" s="52"/>
      <c r="X1556" s="52"/>
      <c r="Y1556" s="52"/>
    </row>
    <row r="1557" spans="2:25" s="51" customFormat="1">
      <c r="B1557" s="619"/>
      <c r="C1557" s="619"/>
      <c r="D1557" s="619"/>
      <c r="E1557" s="619"/>
      <c r="F1557" s="619"/>
      <c r="G1557" s="619"/>
      <c r="H1557" s="619"/>
      <c r="I1557" s="619"/>
      <c r="J1557" s="619"/>
      <c r="K1557" s="619"/>
      <c r="L1557" s="619"/>
      <c r="M1557" s="619"/>
      <c r="N1557" s="52"/>
      <c r="O1557" s="52"/>
      <c r="P1557" s="52"/>
      <c r="Q1557" s="52"/>
      <c r="R1557" s="52"/>
      <c r="S1557" s="52"/>
      <c r="T1557" s="52"/>
      <c r="U1557" s="52"/>
      <c r="V1557" s="52"/>
      <c r="W1557" s="52"/>
      <c r="X1557" s="52"/>
      <c r="Y1557" s="52"/>
    </row>
    <row r="1558" spans="2:25" s="51" customFormat="1">
      <c r="B1558" s="619"/>
      <c r="C1558" s="619"/>
      <c r="D1558" s="619"/>
      <c r="E1558" s="619"/>
      <c r="F1558" s="619"/>
      <c r="G1558" s="619"/>
      <c r="H1558" s="619"/>
      <c r="I1558" s="619"/>
      <c r="J1558" s="619"/>
      <c r="K1558" s="619"/>
      <c r="L1558" s="619"/>
      <c r="M1558" s="619"/>
      <c r="N1558" s="52"/>
      <c r="O1558" s="52"/>
      <c r="P1558" s="52"/>
      <c r="Q1558" s="52"/>
      <c r="R1558" s="52"/>
      <c r="S1558" s="52"/>
      <c r="T1558" s="52"/>
      <c r="U1558" s="52"/>
      <c r="V1558" s="52"/>
      <c r="W1558" s="52"/>
      <c r="X1558" s="52"/>
      <c r="Y1558" s="52"/>
    </row>
    <row r="1559" spans="2:25" s="51" customFormat="1">
      <c r="B1559" s="619"/>
      <c r="C1559" s="619"/>
      <c r="D1559" s="619"/>
      <c r="E1559" s="619"/>
      <c r="F1559" s="619"/>
      <c r="G1559" s="619"/>
      <c r="H1559" s="619"/>
      <c r="I1559" s="619"/>
      <c r="J1559" s="619"/>
      <c r="K1559" s="619"/>
      <c r="L1559" s="619"/>
      <c r="M1559" s="619"/>
      <c r="N1559" s="52"/>
      <c r="O1559" s="52"/>
      <c r="P1559" s="52"/>
      <c r="Q1559" s="52"/>
      <c r="R1559" s="52"/>
      <c r="S1559" s="52"/>
      <c r="T1559" s="52"/>
      <c r="U1559" s="52"/>
      <c r="V1559" s="52"/>
      <c r="W1559" s="52"/>
      <c r="X1559" s="52"/>
      <c r="Y1559" s="52"/>
    </row>
    <row r="1560" spans="2:25" s="51" customFormat="1">
      <c r="B1560" s="619"/>
      <c r="C1560" s="619"/>
      <c r="D1560" s="619"/>
      <c r="E1560" s="619"/>
      <c r="F1560" s="619"/>
      <c r="G1560" s="619"/>
      <c r="H1560" s="619"/>
      <c r="I1560" s="619"/>
      <c r="J1560" s="619"/>
      <c r="K1560" s="619"/>
      <c r="L1560" s="619"/>
      <c r="M1560" s="619"/>
      <c r="N1560" s="52"/>
      <c r="O1560" s="52"/>
      <c r="P1560" s="52"/>
      <c r="Q1560" s="52"/>
      <c r="R1560" s="52"/>
      <c r="S1560" s="52"/>
      <c r="T1560" s="52"/>
      <c r="U1560" s="52"/>
      <c r="V1560" s="52"/>
      <c r="W1560" s="52"/>
      <c r="X1560" s="52"/>
      <c r="Y1560" s="52"/>
    </row>
    <row r="1561" spans="2:25" s="51" customFormat="1">
      <c r="B1561" s="619"/>
      <c r="C1561" s="619"/>
      <c r="D1561" s="619"/>
      <c r="E1561" s="619"/>
      <c r="F1561" s="619"/>
      <c r="G1561" s="619"/>
      <c r="H1561" s="619"/>
      <c r="I1561" s="619"/>
      <c r="J1561" s="619"/>
      <c r="K1561" s="619"/>
      <c r="L1561" s="619"/>
      <c r="M1561" s="619"/>
      <c r="N1561" s="52"/>
      <c r="O1561" s="52"/>
      <c r="P1561" s="52"/>
      <c r="Q1561" s="52"/>
      <c r="R1561" s="52"/>
      <c r="S1561" s="52"/>
      <c r="T1561" s="52"/>
      <c r="U1561" s="52"/>
      <c r="V1561" s="52"/>
      <c r="W1561" s="52"/>
      <c r="X1561" s="52"/>
      <c r="Y1561" s="52"/>
    </row>
    <row r="1562" spans="2:25" s="51" customFormat="1">
      <c r="B1562" s="619"/>
      <c r="C1562" s="619"/>
      <c r="D1562" s="619"/>
      <c r="E1562" s="619"/>
      <c r="F1562" s="619"/>
      <c r="G1562" s="619"/>
      <c r="H1562" s="619"/>
      <c r="I1562" s="619"/>
      <c r="J1562" s="619"/>
      <c r="K1562" s="619"/>
      <c r="L1562" s="619"/>
      <c r="M1562" s="619"/>
      <c r="N1562" s="52"/>
      <c r="O1562" s="52"/>
      <c r="P1562" s="52"/>
      <c r="Q1562" s="52"/>
      <c r="R1562" s="52"/>
      <c r="S1562" s="52"/>
      <c r="T1562" s="52"/>
      <c r="U1562" s="52"/>
      <c r="V1562" s="52"/>
      <c r="W1562" s="52"/>
      <c r="X1562" s="52"/>
      <c r="Y1562" s="52"/>
    </row>
    <row r="1563" spans="2:25" s="51" customFormat="1">
      <c r="B1563" s="619"/>
      <c r="C1563" s="619"/>
      <c r="D1563" s="619"/>
      <c r="E1563" s="619"/>
      <c r="F1563" s="619"/>
      <c r="G1563" s="619"/>
      <c r="H1563" s="619"/>
      <c r="I1563" s="619"/>
      <c r="J1563" s="619"/>
      <c r="K1563" s="619"/>
      <c r="L1563" s="619"/>
      <c r="M1563" s="619"/>
      <c r="N1563" s="52"/>
      <c r="O1563" s="52"/>
      <c r="P1563" s="52"/>
      <c r="Q1563" s="52"/>
      <c r="R1563" s="52"/>
      <c r="S1563" s="52"/>
      <c r="T1563" s="52"/>
      <c r="U1563" s="52"/>
      <c r="V1563" s="52"/>
      <c r="W1563" s="52"/>
      <c r="X1563" s="52"/>
      <c r="Y1563" s="52"/>
    </row>
    <row r="1564" spans="2:25" s="51" customFormat="1">
      <c r="B1564" s="619"/>
      <c r="C1564" s="619"/>
      <c r="D1564" s="619"/>
      <c r="E1564" s="619"/>
      <c r="F1564" s="619"/>
      <c r="G1564" s="619"/>
      <c r="H1564" s="619"/>
      <c r="I1564" s="619"/>
      <c r="J1564" s="619"/>
      <c r="K1564" s="619"/>
      <c r="L1564" s="619"/>
      <c r="M1564" s="619"/>
      <c r="N1564" s="52"/>
      <c r="O1564" s="52"/>
      <c r="P1564" s="52"/>
      <c r="Q1564" s="52"/>
      <c r="R1564" s="52"/>
      <c r="S1564" s="52"/>
      <c r="T1564" s="52"/>
      <c r="U1564" s="52"/>
      <c r="V1564" s="52"/>
      <c r="W1564" s="52"/>
      <c r="X1564" s="52"/>
      <c r="Y1564" s="52"/>
    </row>
    <row r="1565" spans="2:25" s="51" customFormat="1">
      <c r="B1565" s="619"/>
      <c r="C1565" s="619"/>
      <c r="D1565" s="619"/>
      <c r="E1565" s="619"/>
      <c r="F1565" s="619"/>
      <c r="G1565" s="619"/>
      <c r="H1565" s="619"/>
      <c r="I1565" s="619"/>
      <c r="J1565" s="619"/>
      <c r="K1565" s="619"/>
      <c r="L1565" s="619"/>
      <c r="M1565" s="619"/>
      <c r="N1565" s="52"/>
      <c r="O1565" s="52"/>
      <c r="P1565" s="52"/>
      <c r="Q1565" s="52"/>
      <c r="R1565" s="52"/>
      <c r="S1565" s="52"/>
      <c r="T1565" s="52"/>
      <c r="U1565" s="52"/>
      <c r="V1565" s="52"/>
      <c r="W1565" s="52"/>
      <c r="X1565" s="52"/>
      <c r="Y1565" s="52"/>
    </row>
    <row r="1566" spans="2:25" s="51" customFormat="1">
      <c r="B1566" s="619"/>
      <c r="C1566" s="619"/>
      <c r="D1566" s="619"/>
      <c r="E1566" s="619"/>
      <c r="F1566" s="619"/>
      <c r="G1566" s="619"/>
      <c r="H1566" s="619"/>
      <c r="I1566" s="619"/>
      <c r="J1566" s="619"/>
      <c r="K1566" s="619"/>
      <c r="L1566" s="619"/>
      <c r="M1566" s="619"/>
      <c r="N1566" s="52"/>
      <c r="O1566" s="52"/>
      <c r="P1566" s="52"/>
      <c r="Q1566" s="52"/>
      <c r="R1566" s="52"/>
      <c r="S1566" s="52"/>
      <c r="T1566" s="52"/>
      <c r="U1566" s="52"/>
      <c r="V1566" s="52"/>
      <c r="W1566" s="52"/>
      <c r="X1566" s="52"/>
      <c r="Y1566" s="52"/>
    </row>
    <row r="1567" spans="2:25" s="51" customFormat="1">
      <c r="B1567" s="619"/>
      <c r="C1567" s="619"/>
      <c r="D1567" s="619"/>
      <c r="E1567" s="619"/>
      <c r="F1567" s="619"/>
      <c r="G1567" s="619"/>
      <c r="H1567" s="619"/>
      <c r="I1567" s="619"/>
      <c r="J1567" s="619"/>
      <c r="K1567" s="619"/>
      <c r="L1567" s="619"/>
      <c r="M1567" s="619"/>
      <c r="N1567" s="52"/>
      <c r="O1567" s="52"/>
      <c r="P1567" s="52"/>
      <c r="Q1567" s="52"/>
      <c r="R1567" s="52"/>
      <c r="S1567" s="52"/>
      <c r="T1567" s="52"/>
      <c r="U1567" s="52"/>
      <c r="V1567" s="52"/>
      <c r="W1567" s="52"/>
      <c r="X1567" s="52"/>
      <c r="Y1567" s="52"/>
    </row>
    <row r="1568" spans="2:25" s="51" customFormat="1">
      <c r="B1568" s="619"/>
      <c r="C1568" s="619"/>
      <c r="D1568" s="619"/>
      <c r="E1568" s="619"/>
      <c r="F1568" s="619"/>
      <c r="G1568" s="619"/>
      <c r="H1568" s="619"/>
      <c r="I1568" s="619"/>
      <c r="J1568" s="619"/>
      <c r="K1568" s="619"/>
      <c r="L1568" s="619"/>
      <c r="M1568" s="619"/>
      <c r="N1568" s="52"/>
      <c r="O1568" s="52"/>
      <c r="P1568" s="52"/>
      <c r="Q1568" s="52"/>
      <c r="R1568" s="52"/>
      <c r="S1568" s="52"/>
      <c r="T1568" s="52"/>
      <c r="U1568" s="52"/>
      <c r="V1568" s="52"/>
      <c r="W1568" s="52"/>
      <c r="X1568" s="52"/>
      <c r="Y1568" s="52"/>
    </row>
    <row r="1569" spans="2:25" s="51" customFormat="1">
      <c r="B1569" s="619"/>
      <c r="C1569" s="619"/>
      <c r="D1569" s="619"/>
      <c r="E1569" s="619"/>
      <c r="F1569" s="619"/>
      <c r="G1569" s="619"/>
      <c r="H1569" s="619"/>
      <c r="I1569" s="619"/>
      <c r="J1569" s="619"/>
      <c r="K1569" s="619"/>
      <c r="L1569" s="619"/>
      <c r="M1569" s="619"/>
      <c r="N1569" s="52"/>
      <c r="O1569" s="52"/>
      <c r="P1569" s="52"/>
      <c r="Q1569" s="52"/>
      <c r="R1569" s="52"/>
      <c r="S1569" s="52"/>
      <c r="T1569" s="52"/>
      <c r="U1569" s="52"/>
      <c r="V1569" s="52"/>
      <c r="W1569" s="52"/>
      <c r="X1569" s="52"/>
      <c r="Y1569" s="52"/>
    </row>
    <row r="1570" spans="2:25" s="51" customFormat="1">
      <c r="B1570" s="619"/>
      <c r="C1570" s="619"/>
      <c r="D1570" s="619"/>
      <c r="E1570" s="619"/>
      <c r="F1570" s="619"/>
      <c r="G1570" s="619"/>
      <c r="H1570" s="619"/>
      <c r="I1570" s="619"/>
      <c r="J1570" s="619"/>
      <c r="K1570" s="619"/>
      <c r="L1570" s="619"/>
      <c r="M1570" s="619"/>
      <c r="N1570" s="52"/>
      <c r="O1570" s="52"/>
      <c r="P1570" s="52"/>
      <c r="Q1570" s="52"/>
      <c r="R1570" s="52"/>
      <c r="S1570" s="52"/>
      <c r="T1570" s="52"/>
      <c r="U1570" s="52"/>
      <c r="V1570" s="52"/>
      <c r="W1570" s="52"/>
      <c r="X1570" s="52"/>
      <c r="Y1570" s="52"/>
    </row>
    <row r="1571" spans="2:25" s="51" customFormat="1">
      <c r="B1571" s="619"/>
      <c r="C1571" s="619"/>
      <c r="D1571" s="619"/>
      <c r="E1571" s="619"/>
      <c r="F1571" s="619"/>
      <c r="G1571" s="619"/>
      <c r="H1571" s="619"/>
      <c r="I1571" s="619"/>
      <c r="J1571" s="619"/>
      <c r="K1571" s="619"/>
      <c r="L1571" s="619"/>
      <c r="M1571" s="619"/>
      <c r="N1571" s="52"/>
      <c r="O1571" s="52"/>
      <c r="P1571" s="52"/>
      <c r="Q1571" s="52"/>
      <c r="R1571" s="52"/>
      <c r="S1571" s="52"/>
      <c r="T1571" s="52"/>
      <c r="U1571" s="52"/>
      <c r="V1571" s="52"/>
      <c r="W1571" s="52"/>
      <c r="X1571" s="52"/>
      <c r="Y1571" s="52"/>
    </row>
    <row r="1572" spans="2:25" s="51" customFormat="1">
      <c r="B1572" s="619"/>
      <c r="C1572" s="619"/>
      <c r="D1572" s="619"/>
      <c r="E1572" s="619"/>
      <c r="F1572" s="619"/>
      <c r="G1572" s="619"/>
      <c r="H1572" s="619"/>
      <c r="I1572" s="619"/>
      <c r="J1572" s="619"/>
      <c r="K1572" s="619"/>
      <c r="L1572" s="619"/>
      <c r="M1572" s="619"/>
      <c r="N1572" s="52"/>
      <c r="O1572" s="52"/>
      <c r="P1572" s="52"/>
      <c r="Q1572" s="52"/>
      <c r="R1572" s="52"/>
      <c r="S1572" s="52"/>
      <c r="T1572" s="52"/>
      <c r="U1572" s="52"/>
      <c r="V1572" s="52"/>
      <c r="W1572" s="52"/>
      <c r="X1572" s="52"/>
      <c r="Y1572" s="52"/>
    </row>
    <row r="1573" spans="2:25" s="51" customFormat="1">
      <c r="B1573" s="619"/>
      <c r="C1573" s="619"/>
      <c r="D1573" s="619"/>
      <c r="E1573" s="619"/>
      <c r="F1573" s="619"/>
      <c r="G1573" s="619"/>
      <c r="H1573" s="619"/>
      <c r="I1573" s="619"/>
      <c r="J1573" s="619"/>
      <c r="K1573" s="619"/>
      <c r="L1573" s="619"/>
      <c r="M1573" s="619"/>
      <c r="N1573" s="52"/>
      <c r="O1573" s="52"/>
      <c r="P1573" s="52"/>
      <c r="Q1573" s="52"/>
      <c r="R1573" s="52"/>
      <c r="S1573" s="52"/>
      <c r="T1573" s="52"/>
      <c r="U1573" s="52"/>
      <c r="V1573" s="52"/>
      <c r="W1573" s="52"/>
      <c r="X1573" s="52"/>
      <c r="Y1573" s="52"/>
    </row>
    <row r="1574" spans="2:25" s="51" customFormat="1">
      <c r="B1574" s="619"/>
      <c r="C1574" s="619"/>
      <c r="D1574" s="619"/>
      <c r="E1574" s="619"/>
      <c r="F1574" s="619"/>
      <c r="G1574" s="619"/>
      <c r="H1574" s="619"/>
      <c r="I1574" s="619"/>
      <c r="J1574" s="619"/>
      <c r="K1574" s="619"/>
      <c r="L1574" s="619"/>
      <c r="M1574" s="619"/>
      <c r="N1574" s="52"/>
      <c r="O1574" s="52"/>
      <c r="P1574" s="52"/>
      <c r="Q1574" s="52"/>
      <c r="R1574" s="52"/>
      <c r="S1574" s="52"/>
      <c r="T1574" s="52"/>
      <c r="U1574" s="52"/>
      <c r="V1574" s="52"/>
      <c r="W1574" s="52"/>
      <c r="X1574" s="52"/>
      <c r="Y1574" s="52"/>
    </row>
    <row r="1575" spans="2:25" s="51" customFormat="1">
      <c r="B1575" s="619"/>
      <c r="C1575" s="619"/>
      <c r="D1575" s="619"/>
      <c r="E1575" s="619"/>
      <c r="F1575" s="619"/>
      <c r="G1575" s="619"/>
      <c r="H1575" s="619"/>
      <c r="I1575" s="619"/>
      <c r="J1575" s="619"/>
      <c r="K1575" s="619"/>
      <c r="L1575" s="619"/>
      <c r="M1575" s="619"/>
      <c r="N1575" s="52"/>
      <c r="O1575" s="52"/>
      <c r="P1575" s="52"/>
      <c r="Q1575" s="52"/>
      <c r="R1575" s="52"/>
      <c r="S1575" s="52"/>
      <c r="T1575" s="52"/>
      <c r="U1575" s="52"/>
      <c r="V1575" s="52"/>
      <c r="W1575" s="52"/>
      <c r="X1575" s="52"/>
      <c r="Y1575" s="52"/>
    </row>
    <row r="1576" spans="2:25" s="51" customFormat="1">
      <c r="B1576" s="619"/>
      <c r="C1576" s="619"/>
      <c r="D1576" s="619"/>
      <c r="E1576" s="619"/>
      <c r="F1576" s="619"/>
      <c r="G1576" s="619"/>
      <c r="H1576" s="619"/>
      <c r="I1576" s="619"/>
      <c r="J1576" s="619"/>
      <c r="K1576" s="619"/>
      <c r="L1576" s="619"/>
      <c r="M1576" s="619"/>
      <c r="N1576" s="52"/>
      <c r="O1576" s="52"/>
      <c r="P1576" s="52"/>
      <c r="Q1576" s="52"/>
      <c r="R1576" s="52"/>
      <c r="S1576" s="52"/>
      <c r="T1576" s="52"/>
      <c r="U1576" s="52"/>
      <c r="V1576" s="52"/>
      <c r="W1576" s="52"/>
      <c r="X1576" s="52"/>
      <c r="Y1576" s="52"/>
    </row>
    <row r="1577" spans="2:25" s="51" customFormat="1">
      <c r="B1577" s="619"/>
      <c r="C1577" s="619"/>
      <c r="D1577" s="619"/>
      <c r="E1577" s="619"/>
      <c r="F1577" s="619"/>
      <c r="G1577" s="619"/>
      <c r="H1577" s="619"/>
      <c r="I1577" s="619"/>
      <c r="J1577" s="619"/>
      <c r="K1577" s="619"/>
      <c r="L1577" s="619"/>
      <c r="M1577" s="619"/>
      <c r="N1577" s="52"/>
      <c r="O1577" s="52"/>
      <c r="P1577" s="52"/>
      <c r="Q1577" s="52"/>
      <c r="R1577" s="52"/>
      <c r="S1577" s="52"/>
      <c r="T1577" s="52"/>
      <c r="U1577" s="52"/>
      <c r="V1577" s="52"/>
      <c r="W1577" s="52"/>
      <c r="X1577" s="52"/>
      <c r="Y1577" s="52"/>
    </row>
    <row r="1578" spans="2:25" s="51" customFormat="1">
      <c r="B1578" s="619"/>
      <c r="C1578" s="619"/>
      <c r="D1578" s="619"/>
      <c r="E1578" s="619"/>
      <c r="F1578" s="619"/>
      <c r="G1578" s="619"/>
      <c r="H1578" s="619"/>
      <c r="I1578" s="619"/>
      <c r="J1578" s="619"/>
      <c r="K1578" s="619"/>
      <c r="L1578" s="619"/>
      <c r="M1578" s="619"/>
      <c r="N1578" s="52"/>
      <c r="O1578" s="52"/>
      <c r="P1578" s="52"/>
      <c r="Q1578" s="52"/>
      <c r="R1578" s="52"/>
      <c r="S1578" s="52"/>
      <c r="T1578" s="52"/>
      <c r="U1578" s="52"/>
      <c r="V1578" s="52"/>
      <c r="W1578" s="52"/>
      <c r="X1578" s="52"/>
      <c r="Y1578" s="52"/>
    </row>
    <row r="1579" spans="2:25" s="51" customFormat="1">
      <c r="B1579" s="619"/>
      <c r="C1579" s="619"/>
      <c r="D1579" s="619"/>
      <c r="E1579" s="619"/>
      <c r="F1579" s="619"/>
      <c r="G1579" s="619"/>
      <c r="H1579" s="619"/>
      <c r="I1579" s="619"/>
      <c r="J1579" s="619"/>
      <c r="K1579" s="619"/>
      <c r="L1579" s="619"/>
      <c r="M1579" s="619"/>
      <c r="N1579" s="52"/>
      <c r="O1579" s="52"/>
      <c r="P1579" s="52"/>
      <c r="Q1579" s="52"/>
      <c r="R1579" s="52"/>
      <c r="S1579" s="52"/>
      <c r="T1579" s="52"/>
      <c r="U1579" s="52"/>
      <c r="V1579" s="52"/>
      <c r="W1579" s="52"/>
      <c r="X1579" s="52"/>
      <c r="Y1579" s="52"/>
    </row>
    <row r="1580" spans="2:25" s="51" customFormat="1">
      <c r="B1580" s="619"/>
      <c r="C1580" s="619"/>
      <c r="D1580" s="619"/>
      <c r="E1580" s="619"/>
      <c r="F1580" s="619"/>
      <c r="G1580" s="619"/>
      <c r="H1580" s="619"/>
      <c r="I1580" s="619"/>
      <c r="J1580" s="619"/>
      <c r="K1580" s="619"/>
      <c r="L1580" s="619"/>
      <c r="M1580" s="619"/>
      <c r="N1580" s="52"/>
      <c r="O1580" s="52"/>
      <c r="P1580" s="52"/>
      <c r="Q1580" s="52"/>
      <c r="R1580" s="52"/>
      <c r="S1580" s="52"/>
      <c r="T1580" s="52"/>
      <c r="U1580" s="52"/>
      <c r="V1580" s="52"/>
      <c r="W1580" s="52"/>
      <c r="X1580" s="52"/>
      <c r="Y1580" s="52"/>
    </row>
    <row r="1581" spans="2:25" s="51" customFormat="1">
      <c r="B1581" s="619"/>
      <c r="C1581" s="619"/>
      <c r="D1581" s="619"/>
      <c r="E1581" s="619"/>
      <c r="F1581" s="619"/>
      <c r="G1581" s="619"/>
      <c r="H1581" s="619"/>
      <c r="I1581" s="619"/>
      <c r="J1581" s="619"/>
      <c r="K1581" s="619"/>
      <c r="L1581" s="619"/>
      <c r="M1581" s="619"/>
      <c r="N1581" s="52"/>
      <c r="O1581" s="52"/>
      <c r="P1581" s="52"/>
      <c r="Q1581" s="52"/>
      <c r="R1581" s="52"/>
      <c r="S1581" s="52"/>
      <c r="T1581" s="52"/>
      <c r="U1581" s="52"/>
      <c r="V1581" s="52"/>
      <c r="W1581" s="52"/>
      <c r="X1581" s="52"/>
      <c r="Y1581" s="52"/>
    </row>
    <row r="1582" spans="2:25" s="51" customFormat="1">
      <c r="B1582" s="619"/>
      <c r="C1582" s="619"/>
      <c r="D1582" s="619"/>
      <c r="E1582" s="619"/>
      <c r="F1582" s="619"/>
      <c r="G1582" s="619"/>
      <c r="H1582" s="619"/>
      <c r="I1582" s="619"/>
      <c r="J1582" s="619"/>
      <c r="K1582" s="619"/>
      <c r="L1582" s="619"/>
      <c r="M1582" s="619"/>
      <c r="N1582" s="52"/>
      <c r="O1582" s="52"/>
      <c r="P1582" s="52"/>
      <c r="Q1582" s="52"/>
      <c r="R1582" s="52"/>
      <c r="S1582" s="52"/>
      <c r="T1582" s="52"/>
      <c r="U1582" s="52"/>
      <c r="V1582" s="52"/>
      <c r="W1582" s="52"/>
      <c r="X1582" s="52"/>
      <c r="Y1582" s="52"/>
    </row>
    <row r="1583" spans="2:25" s="51" customFormat="1">
      <c r="B1583" s="619"/>
      <c r="C1583" s="619"/>
      <c r="D1583" s="619"/>
      <c r="E1583" s="619"/>
      <c r="F1583" s="619"/>
      <c r="G1583" s="619"/>
      <c r="H1583" s="619"/>
      <c r="I1583" s="619"/>
      <c r="J1583" s="619"/>
      <c r="K1583" s="619"/>
      <c r="L1583" s="619"/>
      <c r="M1583" s="619"/>
      <c r="N1583" s="52"/>
      <c r="O1583" s="52"/>
      <c r="P1583" s="52"/>
      <c r="Q1583" s="52"/>
      <c r="R1583" s="52"/>
      <c r="S1583" s="52"/>
      <c r="T1583" s="52"/>
      <c r="U1583" s="52"/>
      <c r="V1583" s="52"/>
      <c r="W1583" s="52"/>
      <c r="X1583" s="52"/>
      <c r="Y1583" s="52"/>
    </row>
    <row r="1584" spans="2:25" s="51" customFormat="1">
      <c r="B1584" s="619"/>
      <c r="C1584" s="619"/>
      <c r="D1584" s="619"/>
      <c r="E1584" s="619"/>
      <c r="F1584" s="619"/>
      <c r="G1584" s="619"/>
      <c r="H1584" s="619"/>
      <c r="I1584" s="619"/>
      <c r="J1584" s="619"/>
      <c r="K1584" s="619"/>
      <c r="L1584" s="619"/>
      <c r="M1584" s="619"/>
      <c r="N1584" s="52"/>
      <c r="O1584" s="52"/>
      <c r="P1584" s="52"/>
      <c r="Q1584" s="52"/>
      <c r="R1584" s="52"/>
      <c r="S1584" s="52"/>
      <c r="T1584" s="52"/>
      <c r="U1584" s="52"/>
      <c r="V1584" s="52"/>
      <c r="W1584" s="52"/>
      <c r="X1584" s="52"/>
      <c r="Y1584" s="52"/>
    </row>
    <row r="1585" spans="2:25" s="51" customFormat="1">
      <c r="B1585" s="619"/>
      <c r="C1585" s="619"/>
      <c r="D1585" s="619"/>
      <c r="E1585" s="619"/>
      <c r="F1585" s="619"/>
      <c r="G1585" s="619"/>
      <c r="H1585" s="619"/>
      <c r="I1585" s="619"/>
      <c r="J1585" s="619"/>
      <c r="K1585" s="619"/>
      <c r="L1585" s="619"/>
      <c r="M1585" s="619"/>
      <c r="N1585" s="52"/>
      <c r="O1585" s="52"/>
      <c r="P1585" s="52"/>
      <c r="Q1585" s="52"/>
      <c r="R1585" s="52"/>
      <c r="S1585" s="52"/>
      <c r="T1585" s="52"/>
      <c r="U1585" s="52"/>
      <c r="V1585" s="52"/>
      <c r="W1585" s="52"/>
      <c r="X1585" s="52"/>
      <c r="Y1585" s="52"/>
    </row>
    <row r="1586" spans="2:25" s="51" customFormat="1">
      <c r="B1586" s="619"/>
      <c r="C1586" s="619"/>
      <c r="D1586" s="619"/>
      <c r="E1586" s="619"/>
      <c r="F1586" s="619"/>
      <c r="G1586" s="619"/>
      <c r="H1586" s="619"/>
      <c r="I1586" s="619"/>
      <c r="J1586" s="619"/>
      <c r="K1586" s="619"/>
      <c r="L1586" s="619"/>
      <c r="M1586" s="619"/>
      <c r="N1586" s="52"/>
      <c r="O1586" s="52"/>
      <c r="P1586" s="52"/>
      <c r="Q1586" s="52"/>
      <c r="R1586" s="52"/>
      <c r="S1586" s="52"/>
      <c r="T1586" s="52"/>
      <c r="U1586" s="52"/>
      <c r="V1586" s="52"/>
      <c r="W1586" s="52"/>
      <c r="X1586" s="52"/>
      <c r="Y1586" s="52"/>
    </row>
    <row r="1587" spans="2:25" s="51" customFormat="1">
      <c r="B1587" s="619"/>
      <c r="C1587" s="619"/>
      <c r="D1587" s="619"/>
      <c r="E1587" s="619"/>
      <c r="F1587" s="619"/>
      <c r="G1587" s="619"/>
      <c r="H1587" s="619"/>
      <c r="I1587" s="619"/>
      <c r="J1587" s="619"/>
      <c r="K1587" s="619"/>
      <c r="L1587" s="619"/>
      <c r="M1587" s="619"/>
      <c r="N1587" s="52"/>
      <c r="O1587" s="52"/>
      <c r="P1587" s="52"/>
      <c r="Q1587" s="52"/>
      <c r="R1587" s="52"/>
      <c r="S1587" s="52"/>
      <c r="T1587" s="52"/>
      <c r="U1587" s="52"/>
      <c r="V1587" s="52"/>
      <c r="W1587" s="52"/>
      <c r="X1587" s="52"/>
      <c r="Y1587" s="52"/>
    </row>
    <row r="1588" spans="2:25" s="51" customFormat="1">
      <c r="B1588" s="619"/>
      <c r="C1588" s="619"/>
      <c r="D1588" s="619"/>
      <c r="E1588" s="619"/>
      <c r="F1588" s="619"/>
      <c r="G1588" s="619"/>
      <c r="H1588" s="619"/>
      <c r="I1588" s="619"/>
      <c r="J1588" s="619"/>
      <c r="K1588" s="619"/>
      <c r="L1588" s="619"/>
      <c r="M1588" s="619"/>
      <c r="N1588" s="52"/>
      <c r="O1588" s="52"/>
      <c r="P1588" s="52"/>
      <c r="Q1588" s="52"/>
      <c r="R1588" s="52"/>
      <c r="S1588" s="52"/>
      <c r="T1588" s="52"/>
      <c r="U1588" s="52"/>
      <c r="V1588" s="52"/>
      <c r="W1588" s="52"/>
      <c r="X1588" s="52"/>
      <c r="Y1588" s="52"/>
    </row>
    <row r="1589" spans="2:25" s="51" customFormat="1">
      <c r="B1589" s="619"/>
      <c r="C1589" s="619"/>
      <c r="D1589" s="619"/>
      <c r="E1589" s="619"/>
      <c r="F1589" s="619"/>
      <c r="G1589" s="619"/>
      <c r="H1589" s="619"/>
      <c r="I1589" s="619"/>
      <c r="J1589" s="619"/>
      <c r="K1589" s="619"/>
      <c r="L1589" s="619"/>
      <c r="M1589" s="619"/>
      <c r="N1589" s="52"/>
      <c r="O1589" s="52"/>
      <c r="P1589" s="52"/>
      <c r="Q1589" s="52"/>
      <c r="R1589" s="52"/>
      <c r="S1589" s="52"/>
      <c r="T1589" s="52"/>
      <c r="U1589" s="52"/>
      <c r="V1589" s="52"/>
      <c r="W1589" s="52"/>
      <c r="X1589" s="52"/>
      <c r="Y1589" s="52"/>
    </row>
    <row r="1590" spans="2:25" s="51" customFormat="1">
      <c r="B1590" s="619"/>
      <c r="C1590" s="619"/>
      <c r="D1590" s="619"/>
      <c r="E1590" s="619"/>
      <c r="F1590" s="619"/>
      <c r="G1590" s="619"/>
      <c r="H1590" s="619"/>
      <c r="I1590" s="619"/>
      <c r="J1590" s="619"/>
      <c r="K1590" s="619"/>
      <c r="L1590" s="619"/>
      <c r="M1590" s="619"/>
      <c r="N1590" s="52"/>
      <c r="O1590" s="52"/>
      <c r="P1590" s="52"/>
      <c r="Q1590" s="52"/>
      <c r="R1590" s="52"/>
      <c r="S1590" s="52"/>
      <c r="T1590" s="52"/>
      <c r="U1590" s="52"/>
      <c r="V1590" s="52"/>
      <c r="W1590" s="52"/>
      <c r="X1590" s="52"/>
      <c r="Y1590" s="52"/>
    </row>
    <row r="1591" spans="2:25" s="51" customFormat="1">
      <c r="B1591" s="619"/>
      <c r="C1591" s="619"/>
      <c r="D1591" s="619"/>
      <c r="E1591" s="619"/>
      <c r="F1591" s="619"/>
      <c r="G1591" s="619"/>
      <c r="H1591" s="619"/>
      <c r="I1591" s="619"/>
      <c r="J1591" s="619"/>
      <c r="K1591" s="619"/>
      <c r="L1591" s="619"/>
      <c r="M1591" s="619"/>
      <c r="N1591" s="52"/>
      <c r="O1591" s="52"/>
      <c r="P1591" s="52"/>
      <c r="Q1591" s="52"/>
      <c r="R1591" s="52"/>
      <c r="S1591" s="52"/>
      <c r="T1591" s="52"/>
      <c r="U1591" s="52"/>
      <c r="V1591" s="52"/>
      <c r="W1591" s="52"/>
      <c r="X1591" s="52"/>
      <c r="Y1591" s="52"/>
    </row>
    <row r="1592" spans="2:25" s="51" customFormat="1">
      <c r="B1592" s="619"/>
      <c r="C1592" s="619"/>
      <c r="D1592" s="619"/>
      <c r="E1592" s="619"/>
      <c r="F1592" s="619"/>
      <c r="G1592" s="619"/>
      <c r="H1592" s="619"/>
      <c r="I1592" s="619"/>
      <c r="J1592" s="619"/>
      <c r="K1592" s="619"/>
      <c r="L1592" s="619"/>
      <c r="M1592" s="619"/>
      <c r="N1592" s="52"/>
      <c r="O1592" s="52"/>
      <c r="P1592" s="52"/>
      <c r="Q1592" s="52"/>
      <c r="R1592" s="52"/>
      <c r="S1592" s="52"/>
      <c r="T1592" s="52"/>
      <c r="U1592" s="52"/>
      <c r="V1592" s="52"/>
      <c r="W1592" s="52"/>
      <c r="X1592" s="52"/>
      <c r="Y1592" s="52"/>
    </row>
    <row r="1593" spans="2:25" s="51" customFormat="1">
      <c r="B1593" s="619"/>
      <c r="C1593" s="619"/>
      <c r="D1593" s="619"/>
      <c r="E1593" s="619"/>
      <c r="F1593" s="619"/>
      <c r="G1593" s="619"/>
      <c r="H1593" s="619"/>
      <c r="I1593" s="619"/>
      <c r="J1593" s="619"/>
      <c r="K1593" s="619"/>
      <c r="L1593" s="619"/>
      <c r="M1593" s="619"/>
      <c r="N1593" s="52"/>
      <c r="O1593" s="52"/>
      <c r="P1593" s="52"/>
      <c r="Q1593" s="52"/>
      <c r="R1593" s="52"/>
      <c r="S1593" s="52"/>
      <c r="T1593" s="52"/>
      <c r="U1593" s="52"/>
      <c r="V1593" s="52"/>
      <c r="W1593" s="52"/>
      <c r="X1593" s="52"/>
      <c r="Y1593" s="52"/>
    </row>
    <row r="1594" spans="2:25" s="51" customFormat="1">
      <c r="B1594" s="619"/>
      <c r="C1594" s="619"/>
      <c r="D1594" s="619"/>
      <c r="E1594" s="619"/>
      <c r="F1594" s="619"/>
      <c r="G1594" s="619"/>
      <c r="H1594" s="619"/>
      <c r="I1594" s="619"/>
      <c r="J1594" s="619"/>
      <c r="K1594" s="619"/>
      <c r="L1594" s="619"/>
      <c r="M1594" s="619"/>
      <c r="N1594" s="52"/>
      <c r="O1594" s="52"/>
      <c r="P1594" s="52"/>
      <c r="Q1594" s="52"/>
      <c r="R1594" s="52"/>
      <c r="S1594" s="52"/>
      <c r="T1594" s="52"/>
      <c r="U1594" s="52"/>
      <c r="V1594" s="52"/>
      <c r="W1594" s="52"/>
      <c r="X1594" s="52"/>
      <c r="Y1594" s="52"/>
    </row>
    <row r="1595" spans="2:25" s="51" customFormat="1">
      <c r="B1595" s="619"/>
      <c r="C1595" s="619"/>
      <c r="D1595" s="619"/>
      <c r="E1595" s="619"/>
      <c r="F1595" s="619"/>
      <c r="G1595" s="619"/>
      <c r="H1595" s="619"/>
      <c r="I1595" s="619"/>
      <c r="J1595" s="619"/>
      <c r="K1595" s="619"/>
      <c r="L1595" s="619"/>
      <c r="M1595" s="619"/>
      <c r="N1595" s="52"/>
      <c r="O1595" s="52"/>
      <c r="P1595" s="52"/>
      <c r="Q1595" s="52"/>
      <c r="R1595" s="52"/>
      <c r="S1595" s="52"/>
      <c r="T1595" s="52"/>
      <c r="U1595" s="52"/>
      <c r="V1595" s="52"/>
      <c r="W1595" s="52"/>
      <c r="X1595" s="52"/>
      <c r="Y1595" s="52"/>
    </row>
    <row r="1596" spans="2:25" s="51" customFormat="1">
      <c r="B1596" s="619"/>
      <c r="C1596" s="619"/>
      <c r="D1596" s="619"/>
      <c r="E1596" s="619"/>
      <c r="F1596" s="619"/>
      <c r="G1596" s="619"/>
      <c r="H1596" s="619"/>
      <c r="I1596" s="619"/>
      <c r="J1596" s="619"/>
      <c r="K1596" s="619"/>
      <c r="L1596" s="619"/>
      <c r="M1596" s="619"/>
      <c r="N1596" s="52"/>
      <c r="O1596" s="52"/>
      <c r="P1596" s="52"/>
      <c r="Q1596" s="52"/>
      <c r="R1596" s="52"/>
      <c r="S1596" s="52"/>
      <c r="T1596" s="52"/>
      <c r="U1596" s="52"/>
      <c r="V1596" s="52"/>
      <c r="W1596" s="52"/>
      <c r="X1596" s="52"/>
      <c r="Y1596" s="52"/>
    </row>
    <row r="1597" spans="2:25" s="51" customFormat="1">
      <c r="B1597" s="619"/>
      <c r="C1597" s="619"/>
      <c r="D1597" s="619"/>
      <c r="E1597" s="619"/>
      <c r="F1597" s="619"/>
      <c r="G1597" s="619"/>
      <c r="H1597" s="619"/>
      <c r="I1597" s="619"/>
      <c r="J1597" s="619"/>
      <c r="K1597" s="619"/>
      <c r="L1597" s="619"/>
      <c r="M1597" s="619"/>
      <c r="N1597" s="52"/>
      <c r="O1597" s="52"/>
      <c r="P1597" s="52"/>
      <c r="Q1597" s="52"/>
      <c r="R1597" s="52"/>
      <c r="S1597" s="52"/>
      <c r="T1597" s="52"/>
      <c r="U1597" s="52"/>
      <c r="V1597" s="52"/>
      <c r="W1597" s="52"/>
      <c r="X1597" s="52"/>
      <c r="Y1597" s="52"/>
    </row>
    <row r="1598" spans="2:25" s="51" customFormat="1">
      <c r="B1598" s="619"/>
      <c r="C1598" s="619"/>
      <c r="D1598" s="619"/>
      <c r="E1598" s="619"/>
      <c r="F1598" s="619"/>
      <c r="G1598" s="619"/>
      <c r="H1598" s="619"/>
      <c r="I1598" s="619"/>
      <c r="J1598" s="619"/>
      <c r="K1598" s="619"/>
      <c r="L1598" s="619"/>
      <c r="M1598" s="619"/>
      <c r="N1598" s="52"/>
      <c r="O1598" s="52"/>
      <c r="P1598" s="52"/>
      <c r="Q1598" s="52"/>
      <c r="R1598" s="52"/>
      <c r="S1598" s="52"/>
      <c r="T1598" s="52"/>
      <c r="U1598" s="52"/>
      <c r="V1598" s="52"/>
      <c r="W1598" s="52"/>
      <c r="X1598" s="52"/>
      <c r="Y1598" s="52"/>
    </row>
    <row r="1599" spans="2:25" s="51" customFormat="1">
      <c r="B1599" s="619"/>
      <c r="C1599" s="619"/>
      <c r="D1599" s="619"/>
      <c r="E1599" s="619"/>
      <c r="F1599" s="619"/>
      <c r="G1599" s="619"/>
      <c r="H1599" s="619"/>
      <c r="I1599" s="619"/>
      <c r="J1599" s="619"/>
      <c r="K1599" s="619"/>
      <c r="L1599" s="619"/>
      <c r="M1599" s="619"/>
      <c r="N1599" s="52"/>
      <c r="O1599" s="52"/>
      <c r="P1599" s="52"/>
      <c r="Q1599" s="52"/>
      <c r="R1599" s="52"/>
      <c r="S1599" s="52"/>
      <c r="T1599" s="52"/>
      <c r="U1599" s="52"/>
      <c r="V1599" s="52"/>
      <c r="W1599" s="52"/>
      <c r="X1599" s="52"/>
      <c r="Y1599" s="52"/>
    </row>
    <row r="1600" spans="2:25" s="51" customFormat="1">
      <c r="B1600" s="619"/>
      <c r="C1600" s="619"/>
      <c r="D1600" s="619"/>
      <c r="E1600" s="619"/>
      <c r="F1600" s="619"/>
      <c r="G1600" s="619"/>
      <c r="H1600" s="619"/>
      <c r="I1600" s="619"/>
      <c r="J1600" s="619"/>
      <c r="K1600" s="619"/>
      <c r="L1600" s="619"/>
      <c r="M1600" s="619"/>
      <c r="N1600" s="52"/>
      <c r="O1600" s="52"/>
      <c r="P1600" s="52"/>
      <c r="Q1600" s="52"/>
      <c r="R1600" s="52"/>
      <c r="S1600" s="52"/>
      <c r="T1600" s="52"/>
      <c r="U1600" s="52"/>
      <c r="V1600" s="52"/>
      <c r="W1600" s="52"/>
      <c r="X1600" s="52"/>
      <c r="Y1600" s="52"/>
    </row>
    <row r="1601" spans="2:25" s="51" customFormat="1">
      <c r="B1601" s="619"/>
      <c r="C1601" s="619"/>
      <c r="D1601" s="619"/>
      <c r="E1601" s="619"/>
      <c r="F1601" s="619"/>
      <c r="G1601" s="619"/>
      <c r="H1601" s="619"/>
      <c r="I1601" s="619"/>
      <c r="J1601" s="619"/>
      <c r="K1601" s="619"/>
      <c r="L1601" s="619"/>
      <c r="M1601" s="619"/>
      <c r="N1601" s="52"/>
      <c r="O1601" s="52"/>
      <c r="P1601" s="52"/>
      <c r="Q1601" s="52"/>
      <c r="R1601" s="52"/>
      <c r="S1601" s="52"/>
      <c r="T1601" s="52"/>
      <c r="U1601" s="52"/>
      <c r="V1601" s="52"/>
      <c r="W1601" s="52"/>
      <c r="X1601" s="52"/>
      <c r="Y1601" s="52"/>
    </row>
    <row r="1602" spans="2:25" s="51" customFormat="1">
      <c r="B1602" s="619"/>
      <c r="C1602" s="619"/>
      <c r="D1602" s="619"/>
      <c r="E1602" s="619"/>
      <c r="F1602" s="619"/>
      <c r="G1602" s="619"/>
      <c r="H1602" s="619"/>
      <c r="I1602" s="619"/>
      <c r="J1602" s="619"/>
      <c r="K1602" s="619"/>
      <c r="L1602" s="619"/>
      <c r="M1602" s="619"/>
      <c r="N1602" s="52"/>
      <c r="O1602" s="52"/>
      <c r="P1602" s="52"/>
      <c r="Q1602" s="52"/>
      <c r="R1602" s="52"/>
      <c r="S1602" s="52"/>
      <c r="T1602" s="52"/>
      <c r="U1602" s="52"/>
      <c r="V1602" s="52"/>
      <c r="W1602" s="52"/>
      <c r="X1602" s="52"/>
      <c r="Y1602" s="52"/>
    </row>
    <row r="1603" spans="2:25" s="51" customFormat="1">
      <c r="B1603" s="619"/>
      <c r="C1603" s="619"/>
      <c r="D1603" s="619"/>
      <c r="E1603" s="619"/>
      <c r="F1603" s="619"/>
      <c r="G1603" s="619"/>
      <c r="H1603" s="619"/>
      <c r="I1603" s="619"/>
      <c r="J1603" s="619"/>
      <c r="K1603" s="619"/>
      <c r="L1603" s="619"/>
      <c r="M1603" s="619"/>
      <c r="N1603" s="52"/>
      <c r="O1603" s="52"/>
      <c r="P1603" s="52"/>
      <c r="Q1603" s="52"/>
      <c r="R1603" s="52"/>
      <c r="S1603" s="52"/>
      <c r="T1603" s="52"/>
      <c r="U1603" s="52"/>
      <c r="V1603" s="52"/>
      <c r="W1603" s="52"/>
      <c r="X1603" s="52"/>
      <c r="Y1603" s="52"/>
    </row>
    <row r="1604" spans="2:25" s="51" customFormat="1">
      <c r="B1604" s="619"/>
      <c r="C1604" s="619"/>
      <c r="D1604" s="619"/>
      <c r="E1604" s="619"/>
      <c r="F1604" s="619"/>
      <c r="G1604" s="619"/>
      <c r="H1604" s="619"/>
      <c r="I1604" s="619"/>
      <c r="J1604" s="619"/>
      <c r="K1604" s="619"/>
      <c r="L1604" s="619"/>
      <c r="M1604" s="619"/>
      <c r="N1604" s="52"/>
      <c r="O1604" s="52"/>
      <c r="P1604" s="52"/>
      <c r="Q1604" s="52"/>
      <c r="R1604" s="52"/>
      <c r="S1604" s="52"/>
      <c r="T1604" s="52"/>
      <c r="U1604" s="52"/>
      <c r="V1604" s="52"/>
      <c r="W1604" s="52"/>
      <c r="X1604" s="52"/>
      <c r="Y1604" s="52"/>
    </row>
    <row r="1605" spans="2:25" s="51" customFormat="1">
      <c r="B1605" s="619"/>
      <c r="C1605" s="619"/>
      <c r="D1605" s="619"/>
      <c r="E1605" s="619"/>
      <c r="F1605" s="619"/>
      <c r="G1605" s="619"/>
      <c r="H1605" s="619"/>
      <c r="I1605" s="619"/>
      <c r="J1605" s="619"/>
      <c r="K1605" s="619"/>
      <c r="L1605" s="619"/>
      <c r="M1605" s="619"/>
      <c r="N1605" s="52"/>
      <c r="O1605" s="52"/>
      <c r="P1605" s="52"/>
      <c r="Q1605" s="52"/>
      <c r="R1605" s="52"/>
      <c r="S1605" s="52"/>
      <c r="T1605" s="52"/>
      <c r="U1605" s="52"/>
      <c r="V1605" s="52"/>
      <c r="W1605" s="52"/>
      <c r="X1605" s="52"/>
      <c r="Y1605" s="52"/>
    </row>
    <row r="1606" spans="2:25" s="51" customFormat="1">
      <c r="B1606" s="619"/>
      <c r="C1606" s="619"/>
      <c r="D1606" s="619"/>
      <c r="E1606" s="619"/>
      <c r="F1606" s="619"/>
      <c r="G1606" s="619"/>
      <c r="H1606" s="619"/>
      <c r="I1606" s="619"/>
      <c r="J1606" s="619"/>
      <c r="K1606" s="619"/>
      <c r="L1606" s="619"/>
      <c r="M1606" s="619"/>
      <c r="N1606" s="52"/>
      <c r="O1606" s="52"/>
      <c r="P1606" s="52"/>
      <c r="Q1606" s="52"/>
      <c r="R1606" s="52"/>
      <c r="S1606" s="52"/>
      <c r="T1606" s="52"/>
      <c r="U1606" s="52"/>
      <c r="V1606" s="52"/>
      <c r="W1606" s="52"/>
      <c r="X1606" s="52"/>
      <c r="Y1606" s="52"/>
    </row>
    <row r="1607" spans="2:25" s="51" customFormat="1">
      <c r="B1607" s="619"/>
      <c r="C1607" s="619"/>
      <c r="D1607" s="619"/>
      <c r="E1607" s="619"/>
      <c r="F1607" s="619"/>
      <c r="G1607" s="619"/>
      <c r="H1607" s="619"/>
      <c r="I1607" s="619"/>
      <c r="J1607" s="619"/>
      <c r="K1607" s="619"/>
      <c r="L1607" s="619"/>
      <c r="M1607" s="619"/>
      <c r="N1607" s="52"/>
      <c r="O1607" s="52"/>
      <c r="P1607" s="52"/>
      <c r="Q1607" s="52"/>
      <c r="R1607" s="52"/>
      <c r="S1607" s="52"/>
      <c r="T1607" s="52"/>
      <c r="U1607" s="52"/>
      <c r="V1607" s="52"/>
      <c r="W1607" s="52"/>
      <c r="X1607" s="52"/>
      <c r="Y1607" s="52"/>
    </row>
    <row r="1608" spans="2:25" s="51" customFormat="1">
      <c r="B1608" s="619"/>
      <c r="C1608" s="619"/>
      <c r="D1608" s="619"/>
      <c r="E1608" s="619"/>
      <c r="F1608" s="619"/>
      <c r="G1608" s="619"/>
      <c r="H1608" s="619"/>
      <c r="I1608" s="619"/>
      <c r="J1608" s="619"/>
      <c r="K1608" s="619"/>
      <c r="L1608" s="619"/>
      <c r="M1608" s="619"/>
      <c r="N1608" s="52"/>
      <c r="O1608" s="52"/>
      <c r="P1608" s="52"/>
      <c r="Q1608" s="52"/>
      <c r="R1608" s="52"/>
      <c r="S1608" s="52"/>
      <c r="T1608" s="52"/>
      <c r="U1608" s="52"/>
      <c r="V1608" s="52"/>
      <c r="W1608" s="52"/>
      <c r="X1608" s="52"/>
      <c r="Y1608" s="52"/>
    </row>
    <row r="1609" spans="2:25" s="51" customFormat="1">
      <c r="B1609" s="619"/>
      <c r="C1609" s="619"/>
      <c r="D1609" s="619"/>
      <c r="E1609" s="619"/>
      <c r="F1609" s="619"/>
      <c r="G1609" s="619"/>
      <c r="H1609" s="619"/>
      <c r="I1609" s="619"/>
      <c r="J1609" s="619"/>
      <c r="K1609" s="619"/>
      <c r="L1609" s="619"/>
      <c r="M1609" s="619"/>
      <c r="N1609" s="52"/>
      <c r="O1609" s="52"/>
      <c r="P1609" s="52"/>
      <c r="Q1609" s="52"/>
      <c r="R1609" s="52"/>
      <c r="S1609" s="52"/>
      <c r="T1609" s="52"/>
      <c r="U1609" s="52"/>
      <c r="V1609" s="52"/>
      <c r="W1609" s="52"/>
      <c r="X1609" s="52"/>
      <c r="Y1609" s="52"/>
    </row>
    <row r="1610" spans="2:25" s="51" customFormat="1">
      <c r="B1610" s="619"/>
      <c r="C1610" s="619"/>
      <c r="D1610" s="619"/>
      <c r="E1610" s="619"/>
      <c r="F1610" s="619"/>
      <c r="G1610" s="619"/>
      <c r="H1610" s="619"/>
      <c r="I1610" s="619"/>
      <c r="J1610" s="619"/>
      <c r="K1610" s="619"/>
      <c r="L1610" s="619"/>
      <c r="M1610" s="619"/>
      <c r="N1610" s="52"/>
      <c r="O1610" s="52"/>
      <c r="P1610" s="52"/>
      <c r="Q1610" s="52"/>
      <c r="R1610" s="52"/>
      <c r="S1610" s="52"/>
      <c r="T1610" s="52"/>
      <c r="U1610" s="52"/>
      <c r="V1610" s="52"/>
      <c r="W1610" s="52"/>
      <c r="X1610" s="52"/>
      <c r="Y1610" s="52"/>
    </row>
    <row r="1611" spans="2:25" s="51" customFormat="1">
      <c r="B1611" s="619"/>
      <c r="C1611" s="619"/>
      <c r="D1611" s="619"/>
      <c r="E1611" s="619"/>
      <c r="F1611" s="619"/>
      <c r="G1611" s="619"/>
      <c r="H1611" s="619"/>
      <c r="I1611" s="619"/>
      <c r="J1611" s="619"/>
      <c r="K1611" s="619"/>
      <c r="L1611" s="619"/>
      <c r="M1611" s="619"/>
      <c r="N1611" s="52"/>
      <c r="O1611" s="52"/>
      <c r="P1611" s="52"/>
      <c r="Q1611" s="52"/>
      <c r="R1611" s="52"/>
      <c r="S1611" s="52"/>
      <c r="T1611" s="52"/>
      <c r="U1611" s="52"/>
      <c r="V1611" s="52"/>
      <c r="W1611" s="52"/>
      <c r="X1611" s="52"/>
      <c r="Y1611" s="52"/>
    </row>
    <row r="1612" spans="2:25" s="51" customFormat="1">
      <c r="B1612" s="619"/>
      <c r="C1612" s="619"/>
      <c r="D1612" s="619"/>
      <c r="E1612" s="619"/>
      <c r="F1612" s="619"/>
      <c r="G1612" s="619"/>
      <c r="H1612" s="619"/>
      <c r="I1612" s="619"/>
      <c r="J1612" s="619"/>
      <c r="K1612" s="619"/>
      <c r="L1612" s="619"/>
      <c r="M1612" s="619"/>
      <c r="N1612" s="52"/>
      <c r="O1612" s="52"/>
      <c r="P1612" s="52"/>
      <c r="Q1612" s="52"/>
      <c r="R1612" s="52"/>
      <c r="S1612" s="52"/>
      <c r="T1612" s="52"/>
      <c r="U1612" s="52"/>
      <c r="V1612" s="52"/>
      <c r="W1612" s="52"/>
      <c r="X1612" s="52"/>
      <c r="Y1612" s="52"/>
    </row>
    <row r="1613" spans="2:25" s="51" customFormat="1">
      <c r="B1613" s="619"/>
      <c r="C1613" s="619"/>
      <c r="D1613" s="619"/>
      <c r="E1613" s="619"/>
      <c r="F1613" s="619"/>
      <c r="G1613" s="619"/>
      <c r="H1613" s="619"/>
      <c r="I1613" s="619"/>
      <c r="J1613" s="619"/>
      <c r="K1613" s="619"/>
      <c r="L1613" s="619"/>
      <c r="M1613" s="619"/>
      <c r="N1613" s="52"/>
      <c r="O1613" s="52"/>
      <c r="P1613" s="52"/>
      <c r="Q1613" s="52"/>
      <c r="R1613" s="52"/>
      <c r="S1613" s="52"/>
      <c r="T1613" s="52"/>
      <c r="U1613" s="52"/>
      <c r="V1613" s="52"/>
      <c r="W1613" s="52"/>
      <c r="X1613" s="52"/>
      <c r="Y1613" s="52"/>
    </row>
    <row r="1614" spans="2:25" s="51" customFormat="1">
      <c r="B1614" s="619"/>
      <c r="C1614" s="619"/>
      <c r="D1614" s="619"/>
      <c r="E1614" s="619"/>
      <c r="F1614" s="619"/>
      <c r="G1614" s="619"/>
      <c r="H1614" s="619"/>
      <c r="I1614" s="619"/>
      <c r="J1614" s="619"/>
      <c r="K1614" s="619"/>
      <c r="L1614" s="619"/>
      <c r="M1614" s="619"/>
      <c r="N1614" s="52"/>
      <c r="O1614" s="52"/>
      <c r="P1614" s="52"/>
      <c r="Q1614" s="52"/>
      <c r="R1614" s="52"/>
      <c r="S1614" s="52"/>
      <c r="T1614" s="52"/>
      <c r="U1614" s="52"/>
      <c r="V1614" s="52"/>
      <c r="W1614" s="52"/>
      <c r="X1614" s="52"/>
      <c r="Y1614" s="52"/>
    </row>
    <row r="1615" spans="2:25" s="51" customFormat="1">
      <c r="B1615" s="619"/>
      <c r="C1615" s="619"/>
      <c r="D1615" s="619"/>
      <c r="E1615" s="619"/>
      <c r="F1615" s="619"/>
      <c r="G1615" s="619"/>
      <c r="H1615" s="619"/>
      <c r="I1615" s="619"/>
      <c r="J1615" s="619"/>
      <c r="K1615" s="619"/>
      <c r="L1615" s="619"/>
      <c r="M1615" s="619"/>
      <c r="N1615" s="52"/>
      <c r="O1615" s="52"/>
      <c r="P1615" s="52"/>
      <c r="Q1615" s="52"/>
      <c r="R1615" s="52"/>
      <c r="S1615" s="52"/>
      <c r="T1615" s="52"/>
      <c r="U1615" s="52"/>
      <c r="V1615" s="52"/>
      <c r="W1615" s="52"/>
      <c r="X1615" s="52"/>
      <c r="Y1615" s="52"/>
    </row>
    <row r="1616" spans="2:25" s="51" customFormat="1">
      <c r="B1616" s="619"/>
      <c r="C1616" s="619"/>
      <c r="D1616" s="619"/>
      <c r="E1616" s="619"/>
      <c r="F1616" s="619"/>
      <c r="G1616" s="619"/>
      <c r="H1616" s="619"/>
      <c r="I1616" s="619"/>
      <c r="J1616" s="619"/>
      <c r="K1616" s="619"/>
      <c r="L1616" s="619"/>
      <c r="M1616" s="619"/>
      <c r="N1616" s="52"/>
      <c r="O1616" s="52"/>
      <c r="P1616" s="52"/>
      <c r="Q1616" s="52"/>
      <c r="R1616" s="52"/>
      <c r="S1616" s="52"/>
      <c r="T1616" s="52"/>
      <c r="U1616" s="52"/>
      <c r="V1616" s="52"/>
      <c r="W1616" s="52"/>
      <c r="X1616" s="52"/>
      <c r="Y1616" s="52"/>
    </row>
    <row r="1617" spans="2:25" s="51" customFormat="1">
      <c r="B1617" s="619"/>
      <c r="C1617" s="619"/>
      <c r="D1617" s="619"/>
      <c r="E1617" s="619"/>
      <c r="F1617" s="619"/>
      <c r="G1617" s="619"/>
      <c r="H1617" s="619"/>
      <c r="I1617" s="619"/>
      <c r="J1617" s="619"/>
      <c r="K1617" s="619"/>
      <c r="L1617" s="619"/>
      <c r="M1617" s="619"/>
      <c r="N1617" s="52"/>
      <c r="O1617" s="52"/>
      <c r="P1617" s="52"/>
      <c r="Q1617" s="52"/>
      <c r="R1617" s="52"/>
      <c r="S1617" s="52"/>
      <c r="T1617" s="52"/>
      <c r="U1617" s="52"/>
      <c r="V1617" s="52"/>
      <c r="W1617" s="52"/>
      <c r="X1617" s="52"/>
      <c r="Y1617" s="52"/>
    </row>
    <row r="1618" spans="2:25" s="51" customFormat="1">
      <c r="B1618" s="619"/>
      <c r="C1618" s="619"/>
      <c r="D1618" s="619"/>
      <c r="E1618" s="619"/>
      <c r="F1618" s="619"/>
      <c r="G1618" s="619"/>
      <c r="H1618" s="619"/>
      <c r="I1618" s="619"/>
      <c r="J1618" s="619"/>
      <c r="K1618" s="619"/>
      <c r="L1618" s="619"/>
      <c r="M1618" s="619"/>
      <c r="N1618" s="52"/>
      <c r="O1618" s="52"/>
      <c r="P1618" s="52"/>
      <c r="Q1618" s="52"/>
      <c r="R1618" s="52"/>
      <c r="S1618" s="52"/>
      <c r="T1618" s="52"/>
      <c r="U1618" s="52"/>
      <c r="V1618" s="52"/>
      <c r="W1618" s="52"/>
      <c r="X1618" s="52"/>
      <c r="Y1618" s="52"/>
    </row>
    <row r="1619" spans="2:25" s="51" customFormat="1">
      <c r="B1619" s="619"/>
      <c r="C1619" s="619"/>
      <c r="D1619" s="619"/>
      <c r="E1619" s="619"/>
      <c r="F1619" s="619"/>
      <c r="G1619" s="619"/>
      <c r="H1619" s="619"/>
      <c r="I1619" s="619"/>
      <c r="J1619" s="619"/>
      <c r="K1619" s="619"/>
      <c r="L1619" s="619"/>
      <c r="M1619" s="619"/>
      <c r="N1619" s="52"/>
      <c r="O1619" s="52"/>
      <c r="P1619" s="52"/>
      <c r="Q1619" s="52"/>
      <c r="R1619" s="52"/>
      <c r="S1619" s="52"/>
      <c r="T1619" s="52"/>
      <c r="U1619" s="52"/>
      <c r="V1619" s="52"/>
      <c r="W1619" s="52"/>
      <c r="X1619" s="52"/>
      <c r="Y1619" s="52"/>
    </row>
    <row r="1620" spans="2:25" s="51" customFormat="1">
      <c r="B1620" s="619"/>
      <c r="C1620" s="619"/>
      <c r="D1620" s="619"/>
      <c r="E1620" s="619"/>
      <c r="F1620" s="619"/>
      <c r="G1620" s="619"/>
      <c r="H1620" s="619"/>
      <c r="I1620" s="619"/>
      <c r="J1620" s="619"/>
      <c r="K1620" s="619"/>
      <c r="L1620" s="619"/>
      <c r="M1620" s="619"/>
      <c r="N1620" s="52"/>
      <c r="O1620" s="52"/>
      <c r="P1620" s="52"/>
      <c r="Q1620" s="52"/>
      <c r="R1620" s="52"/>
      <c r="S1620" s="52"/>
      <c r="T1620" s="52"/>
      <c r="U1620" s="52"/>
      <c r="V1620" s="52"/>
      <c r="W1620" s="52"/>
      <c r="X1620" s="52"/>
      <c r="Y1620" s="52"/>
    </row>
    <row r="1621" spans="2:25" s="51" customFormat="1">
      <c r="B1621" s="619"/>
      <c r="C1621" s="619"/>
      <c r="D1621" s="619"/>
      <c r="E1621" s="619"/>
      <c r="F1621" s="619"/>
      <c r="G1621" s="619"/>
      <c r="H1621" s="619"/>
      <c r="I1621" s="619"/>
      <c r="J1621" s="619"/>
      <c r="K1621" s="619"/>
      <c r="L1621" s="619"/>
      <c r="M1621" s="619"/>
      <c r="N1621" s="52"/>
      <c r="O1621" s="52"/>
      <c r="P1621" s="52"/>
      <c r="Q1621" s="52"/>
      <c r="R1621" s="52"/>
      <c r="S1621" s="52"/>
      <c r="T1621" s="52"/>
      <c r="U1621" s="52"/>
      <c r="V1621" s="52"/>
      <c r="W1621" s="52"/>
      <c r="X1621" s="52"/>
      <c r="Y1621" s="52"/>
    </row>
    <row r="1622" spans="2:25" s="51" customFormat="1">
      <c r="B1622" s="619"/>
      <c r="C1622" s="619"/>
      <c r="D1622" s="619"/>
      <c r="E1622" s="619"/>
      <c r="F1622" s="619"/>
      <c r="G1622" s="619"/>
      <c r="H1622" s="619"/>
      <c r="I1622" s="619"/>
      <c r="J1622" s="619"/>
      <c r="K1622" s="619"/>
      <c r="L1622" s="619"/>
      <c r="M1622" s="619"/>
      <c r="N1622" s="52"/>
      <c r="O1622" s="52"/>
      <c r="P1622" s="52"/>
      <c r="Q1622" s="52"/>
      <c r="R1622" s="52"/>
      <c r="S1622" s="52"/>
      <c r="T1622" s="52"/>
      <c r="U1622" s="52"/>
      <c r="V1622" s="52"/>
      <c r="W1622" s="52"/>
      <c r="X1622" s="52"/>
      <c r="Y1622" s="52"/>
    </row>
    <row r="1623" spans="2:25" s="51" customFormat="1">
      <c r="B1623" s="619"/>
      <c r="C1623" s="619"/>
      <c r="D1623" s="619"/>
      <c r="E1623" s="619"/>
      <c r="F1623" s="619"/>
      <c r="G1623" s="619"/>
      <c r="H1623" s="619"/>
      <c r="I1623" s="619"/>
      <c r="J1623" s="619"/>
      <c r="K1623" s="619"/>
      <c r="L1623" s="619"/>
      <c r="M1623" s="619"/>
      <c r="N1623" s="52"/>
      <c r="O1623" s="52"/>
      <c r="P1623" s="52"/>
      <c r="Q1623" s="52"/>
      <c r="R1623" s="52"/>
      <c r="S1623" s="52"/>
      <c r="T1623" s="52"/>
      <c r="U1623" s="52"/>
      <c r="V1623" s="52"/>
      <c r="W1623" s="52"/>
      <c r="X1623" s="52"/>
      <c r="Y1623" s="52"/>
    </row>
    <row r="1624" spans="2:25" s="51" customFormat="1">
      <c r="B1624" s="619"/>
      <c r="C1624" s="619"/>
      <c r="D1624" s="619"/>
      <c r="E1624" s="619"/>
      <c r="F1624" s="619"/>
      <c r="G1624" s="619"/>
      <c r="H1624" s="619"/>
      <c r="I1624" s="619"/>
      <c r="J1624" s="619"/>
      <c r="K1624" s="619"/>
      <c r="L1624" s="619"/>
      <c r="M1624" s="619"/>
      <c r="N1624" s="52"/>
      <c r="O1624" s="52"/>
      <c r="P1624" s="52"/>
      <c r="Q1624" s="52"/>
      <c r="R1624" s="52"/>
      <c r="S1624" s="52"/>
      <c r="T1624" s="52"/>
      <c r="U1624" s="52"/>
      <c r="V1624" s="52"/>
      <c r="W1624" s="52"/>
      <c r="X1624" s="52"/>
      <c r="Y1624" s="52"/>
    </row>
    <row r="1625" spans="2:25" s="51" customFormat="1">
      <c r="B1625" s="619"/>
      <c r="C1625" s="619"/>
      <c r="D1625" s="619"/>
      <c r="E1625" s="619"/>
      <c r="F1625" s="619"/>
      <c r="G1625" s="619"/>
      <c r="H1625" s="619"/>
      <c r="I1625" s="619"/>
      <c r="J1625" s="619"/>
      <c r="K1625" s="619"/>
      <c r="L1625" s="619"/>
      <c r="M1625" s="619"/>
      <c r="N1625" s="52"/>
      <c r="O1625" s="52"/>
      <c r="P1625" s="52"/>
      <c r="Q1625" s="52"/>
      <c r="R1625" s="52"/>
      <c r="S1625" s="52"/>
      <c r="T1625" s="52"/>
      <c r="U1625" s="52"/>
      <c r="V1625" s="52"/>
      <c r="W1625" s="52"/>
      <c r="X1625" s="52"/>
      <c r="Y1625" s="52"/>
    </row>
    <row r="1626" spans="2:25" s="51" customFormat="1">
      <c r="B1626" s="619"/>
      <c r="C1626" s="619"/>
      <c r="D1626" s="619"/>
      <c r="E1626" s="619"/>
      <c r="F1626" s="619"/>
      <c r="G1626" s="619"/>
      <c r="H1626" s="619"/>
      <c r="I1626" s="619"/>
      <c r="J1626" s="619"/>
      <c r="K1626" s="619"/>
      <c r="L1626" s="619"/>
      <c r="M1626" s="619"/>
      <c r="N1626" s="52"/>
      <c r="O1626" s="52"/>
      <c r="P1626" s="52"/>
      <c r="Q1626" s="52"/>
      <c r="R1626" s="52"/>
      <c r="S1626" s="52"/>
      <c r="T1626" s="52"/>
      <c r="U1626" s="52"/>
      <c r="V1626" s="52"/>
      <c r="W1626" s="52"/>
      <c r="X1626" s="52"/>
      <c r="Y1626" s="52"/>
    </row>
    <row r="1627" spans="2:25" s="51" customFormat="1">
      <c r="B1627" s="619"/>
      <c r="C1627" s="619"/>
      <c r="D1627" s="619"/>
      <c r="E1627" s="619"/>
      <c r="F1627" s="619"/>
      <c r="G1627" s="619"/>
      <c r="H1627" s="619"/>
      <c r="I1627" s="619"/>
      <c r="J1627" s="619"/>
      <c r="K1627" s="619"/>
      <c r="L1627" s="619"/>
      <c r="M1627" s="619"/>
      <c r="N1627" s="52"/>
      <c r="O1627" s="52"/>
      <c r="P1627" s="52"/>
      <c r="Q1627" s="52"/>
      <c r="R1627" s="52"/>
      <c r="S1627" s="52"/>
      <c r="T1627" s="52"/>
      <c r="U1627" s="52"/>
      <c r="V1627" s="52"/>
      <c r="W1627" s="52"/>
      <c r="X1627" s="52"/>
      <c r="Y1627" s="52"/>
    </row>
    <row r="1628" spans="2:25" s="51" customFormat="1">
      <c r="B1628" s="619"/>
      <c r="C1628" s="619"/>
      <c r="D1628" s="619"/>
      <c r="E1628" s="619"/>
      <c r="F1628" s="619"/>
      <c r="G1628" s="619"/>
      <c r="H1628" s="619"/>
      <c r="I1628" s="619"/>
      <c r="J1628" s="619"/>
      <c r="K1628" s="619"/>
      <c r="L1628" s="619"/>
      <c r="M1628" s="619"/>
      <c r="N1628" s="52"/>
      <c r="O1628" s="52"/>
      <c r="P1628" s="52"/>
      <c r="Q1628" s="52"/>
      <c r="R1628" s="52"/>
      <c r="S1628" s="52"/>
      <c r="T1628" s="52"/>
      <c r="U1628" s="52"/>
      <c r="V1628" s="52"/>
      <c r="W1628" s="52"/>
      <c r="X1628" s="52"/>
      <c r="Y1628" s="52"/>
    </row>
    <row r="1629" spans="2:25" s="51" customFormat="1">
      <c r="B1629" s="619"/>
      <c r="C1629" s="619"/>
      <c r="D1629" s="619"/>
      <c r="E1629" s="619"/>
      <c r="F1629" s="619"/>
      <c r="G1629" s="619"/>
      <c r="H1629" s="619"/>
      <c r="I1629" s="619"/>
      <c r="J1629" s="619"/>
      <c r="K1629" s="619"/>
      <c r="L1629" s="619"/>
      <c r="M1629" s="619"/>
      <c r="N1629" s="52"/>
      <c r="O1629" s="52"/>
      <c r="P1629" s="52"/>
      <c r="Q1629" s="52"/>
      <c r="R1629" s="52"/>
      <c r="S1629" s="52"/>
      <c r="T1629" s="52"/>
      <c r="U1629" s="52"/>
      <c r="V1629" s="52"/>
      <c r="W1629" s="52"/>
      <c r="X1629" s="52"/>
      <c r="Y1629" s="52"/>
    </row>
    <row r="1630" spans="2:25" s="51" customFormat="1">
      <c r="B1630" s="619"/>
      <c r="C1630" s="619"/>
      <c r="D1630" s="619"/>
      <c r="E1630" s="619"/>
      <c r="F1630" s="619"/>
      <c r="G1630" s="619"/>
      <c r="H1630" s="619"/>
      <c r="I1630" s="619"/>
      <c r="J1630" s="619"/>
      <c r="K1630" s="619"/>
      <c r="L1630" s="619"/>
      <c r="M1630" s="619"/>
      <c r="N1630" s="52"/>
      <c r="O1630" s="52"/>
      <c r="P1630" s="52"/>
      <c r="Q1630" s="52"/>
      <c r="R1630" s="52"/>
      <c r="S1630" s="52"/>
      <c r="T1630" s="52"/>
      <c r="U1630" s="52"/>
      <c r="V1630" s="52"/>
      <c r="W1630" s="52"/>
      <c r="X1630" s="52"/>
      <c r="Y1630" s="52"/>
    </row>
    <row r="1631" spans="2:25" s="51" customFormat="1">
      <c r="B1631" s="619"/>
      <c r="C1631" s="619"/>
      <c r="D1631" s="619"/>
      <c r="E1631" s="619"/>
      <c r="F1631" s="619"/>
      <c r="G1631" s="619"/>
      <c r="H1631" s="619"/>
      <c r="I1631" s="619"/>
      <c r="J1631" s="619"/>
      <c r="K1631" s="619"/>
      <c r="L1631" s="619"/>
      <c r="M1631" s="619"/>
      <c r="N1631" s="52"/>
      <c r="O1631" s="52"/>
      <c r="P1631" s="52"/>
      <c r="Q1631" s="52"/>
      <c r="R1631" s="52"/>
      <c r="S1631" s="52"/>
      <c r="T1631" s="52"/>
      <c r="U1631" s="52"/>
      <c r="V1631" s="52"/>
      <c r="W1631" s="52"/>
      <c r="X1631" s="52"/>
      <c r="Y1631" s="52"/>
    </row>
    <row r="1632" spans="2:25" s="51" customFormat="1">
      <c r="B1632" s="619"/>
      <c r="C1632" s="619"/>
      <c r="D1632" s="619"/>
      <c r="E1632" s="619"/>
      <c r="F1632" s="619"/>
      <c r="G1632" s="619"/>
      <c r="H1632" s="619"/>
      <c r="I1632" s="619"/>
      <c r="J1632" s="619"/>
      <c r="K1632" s="619"/>
      <c r="L1632" s="619"/>
      <c r="M1632" s="619"/>
      <c r="N1632" s="52"/>
      <c r="O1632" s="52"/>
      <c r="P1632" s="52"/>
      <c r="Q1632" s="52"/>
      <c r="R1632" s="52"/>
      <c r="S1632" s="52"/>
      <c r="T1632" s="52"/>
      <c r="U1632" s="52"/>
      <c r="V1632" s="52"/>
      <c r="W1632" s="52"/>
      <c r="X1632" s="52"/>
      <c r="Y1632" s="52"/>
    </row>
    <row r="1633" spans="2:25" s="51" customFormat="1">
      <c r="B1633" s="619"/>
      <c r="C1633" s="619"/>
      <c r="D1633" s="619"/>
      <c r="E1633" s="619"/>
      <c r="F1633" s="619"/>
      <c r="G1633" s="619"/>
      <c r="H1633" s="619"/>
      <c r="I1633" s="619"/>
      <c r="J1633" s="619"/>
      <c r="K1633" s="619"/>
      <c r="L1633" s="619"/>
      <c r="M1633" s="619"/>
      <c r="N1633" s="52"/>
      <c r="O1633" s="52"/>
      <c r="P1633" s="52"/>
      <c r="Q1633" s="52"/>
      <c r="R1633" s="52"/>
      <c r="S1633" s="52"/>
      <c r="T1633" s="52"/>
      <c r="U1633" s="52"/>
      <c r="V1633" s="52"/>
      <c r="W1633" s="52"/>
      <c r="X1633" s="52"/>
      <c r="Y1633" s="52"/>
    </row>
    <row r="1634" spans="2:25" s="51" customFormat="1">
      <c r="B1634" s="619"/>
      <c r="C1634" s="619"/>
      <c r="D1634" s="619"/>
      <c r="E1634" s="619"/>
      <c r="F1634" s="619"/>
      <c r="G1634" s="619"/>
      <c r="H1634" s="619"/>
      <c r="I1634" s="619"/>
      <c r="J1634" s="619"/>
      <c r="K1634" s="619"/>
      <c r="L1634" s="619"/>
      <c r="M1634" s="619"/>
      <c r="N1634" s="52"/>
      <c r="O1634" s="52"/>
      <c r="P1634" s="52"/>
      <c r="Q1634" s="52"/>
      <c r="R1634" s="52"/>
      <c r="S1634" s="52"/>
      <c r="T1634" s="52"/>
      <c r="U1634" s="52"/>
      <c r="V1634" s="52"/>
      <c r="W1634" s="52"/>
      <c r="X1634" s="52"/>
      <c r="Y1634" s="52"/>
    </row>
    <row r="1635" spans="2:25" s="51" customFormat="1">
      <c r="B1635" s="619"/>
      <c r="C1635" s="619"/>
      <c r="D1635" s="619"/>
      <c r="E1635" s="619"/>
      <c r="F1635" s="619"/>
      <c r="G1635" s="619"/>
      <c r="H1635" s="619"/>
      <c r="I1635" s="619"/>
      <c r="J1635" s="619"/>
      <c r="K1635" s="619"/>
      <c r="L1635" s="619"/>
      <c r="M1635" s="619"/>
      <c r="N1635" s="52"/>
      <c r="O1635" s="52"/>
      <c r="P1635" s="52"/>
      <c r="Q1635" s="52"/>
      <c r="R1635" s="52"/>
      <c r="S1635" s="52"/>
      <c r="T1635" s="52"/>
      <c r="U1635" s="52"/>
      <c r="V1635" s="52"/>
      <c r="W1635" s="52"/>
      <c r="X1635" s="52"/>
      <c r="Y1635" s="52"/>
    </row>
    <row r="1636" spans="2:25" s="51" customFormat="1">
      <c r="B1636" s="619"/>
      <c r="C1636" s="619"/>
      <c r="D1636" s="619"/>
      <c r="E1636" s="619"/>
      <c r="F1636" s="619"/>
      <c r="G1636" s="619"/>
      <c r="H1636" s="619"/>
      <c r="I1636" s="619"/>
      <c r="J1636" s="619"/>
      <c r="K1636" s="619"/>
      <c r="L1636" s="619"/>
      <c r="M1636" s="619"/>
      <c r="N1636" s="52"/>
      <c r="O1636" s="52"/>
      <c r="P1636" s="52"/>
      <c r="Q1636" s="52"/>
      <c r="R1636" s="52"/>
      <c r="S1636" s="52"/>
      <c r="T1636" s="52"/>
      <c r="U1636" s="52"/>
      <c r="V1636" s="52"/>
      <c r="W1636" s="52"/>
      <c r="X1636" s="52"/>
      <c r="Y1636" s="52"/>
    </row>
    <row r="1637" spans="2:25" s="51" customFormat="1">
      <c r="B1637" s="619"/>
      <c r="C1637" s="619"/>
      <c r="D1637" s="619"/>
      <c r="E1637" s="619"/>
      <c r="F1637" s="619"/>
      <c r="G1637" s="619"/>
      <c r="H1637" s="619"/>
      <c r="I1637" s="619"/>
      <c r="J1637" s="619"/>
      <c r="K1637" s="619"/>
      <c r="L1637" s="619"/>
      <c r="M1637" s="619"/>
      <c r="N1637" s="52"/>
      <c r="O1637" s="52"/>
      <c r="P1637" s="52"/>
      <c r="Q1637" s="52"/>
      <c r="R1637" s="52"/>
      <c r="S1637" s="52"/>
      <c r="T1637" s="52"/>
      <c r="U1637" s="52"/>
      <c r="V1637" s="52"/>
      <c r="W1637" s="52"/>
      <c r="X1637" s="52"/>
      <c r="Y1637" s="52"/>
    </row>
    <row r="1638" spans="2:25" s="51" customFormat="1">
      <c r="B1638" s="619"/>
      <c r="C1638" s="619"/>
      <c r="D1638" s="619"/>
      <c r="E1638" s="619"/>
      <c r="F1638" s="619"/>
      <c r="G1638" s="619"/>
      <c r="H1638" s="619"/>
      <c r="I1638" s="619"/>
      <c r="J1638" s="619"/>
      <c r="K1638" s="619"/>
      <c r="L1638" s="619"/>
      <c r="M1638" s="619"/>
      <c r="N1638" s="52"/>
      <c r="O1638" s="52"/>
      <c r="P1638" s="52"/>
      <c r="Q1638" s="52"/>
      <c r="R1638" s="52"/>
      <c r="S1638" s="52"/>
      <c r="T1638" s="52"/>
      <c r="U1638" s="52"/>
      <c r="V1638" s="52"/>
      <c r="W1638" s="52"/>
      <c r="X1638" s="52"/>
      <c r="Y1638" s="52"/>
    </row>
    <row r="1639" spans="2:25" s="51" customFormat="1">
      <c r="B1639" s="619"/>
      <c r="C1639" s="619"/>
      <c r="D1639" s="619"/>
      <c r="E1639" s="619"/>
      <c r="F1639" s="619"/>
      <c r="G1639" s="619"/>
      <c r="H1639" s="619"/>
      <c r="I1639" s="619"/>
      <c r="J1639" s="619"/>
      <c r="K1639" s="619"/>
      <c r="L1639" s="619"/>
      <c r="M1639" s="619"/>
      <c r="N1639" s="52"/>
      <c r="O1639" s="52"/>
      <c r="P1639" s="52"/>
      <c r="Q1639" s="52"/>
      <c r="R1639" s="52"/>
      <c r="S1639" s="52"/>
      <c r="T1639" s="52"/>
      <c r="U1639" s="52"/>
      <c r="V1639" s="52"/>
      <c r="W1639" s="52"/>
      <c r="X1639" s="52"/>
      <c r="Y1639" s="52"/>
    </row>
    <row r="1640" spans="2:25" s="51" customFormat="1">
      <c r="B1640" s="619"/>
      <c r="C1640" s="619"/>
      <c r="D1640" s="619"/>
      <c r="E1640" s="619"/>
      <c r="F1640" s="619"/>
      <c r="G1640" s="619"/>
      <c r="H1640" s="619"/>
      <c r="I1640" s="619"/>
      <c r="J1640" s="619"/>
      <c r="K1640" s="619"/>
      <c r="L1640" s="619"/>
      <c r="M1640" s="619"/>
      <c r="N1640" s="52"/>
      <c r="O1640" s="52"/>
      <c r="P1640" s="52"/>
      <c r="Q1640" s="52"/>
      <c r="R1640" s="52"/>
      <c r="S1640" s="52"/>
      <c r="T1640" s="52"/>
      <c r="U1640" s="52"/>
      <c r="V1640" s="52"/>
      <c r="W1640" s="52"/>
      <c r="X1640" s="52"/>
      <c r="Y1640" s="52"/>
    </row>
    <row r="1641" spans="2:25" s="51" customFormat="1">
      <c r="B1641" s="619"/>
      <c r="C1641" s="619"/>
      <c r="D1641" s="619"/>
      <c r="E1641" s="619"/>
      <c r="F1641" s="619"/>
      <c r="G1641" s="619"/>
      <c r="H1641" s="619"/>
      <c r="I1641" s="619"/>
      <c r="J1641" s="619"/>
      <c r="K1641" s="619"/>
      <c r="L1641" s="619"/>
      <c r="M1641" s="619"/>
      <c r="N1641" s="52"/>
      <c r="O1641" s="52"/>
      <c r="P1641" s="52"/>
      <c r="Q1641" s="52"/>
      <c r="R1641" s="52"/>
      <c r="S1641" s="52"/>
      <c r="T1641" s="52"/>
      <c r="U1641" s="52"/>
      <c r="V1641" s="52"/>
      <c r="W1641" s="52"/>
      <c r="X1641" s="52"/>
      <c r="Y1641" s="52"/>
    </row>
    <row r="1642" spans="2:25" s="51" customFormat="1">
      <c r="B1642" s="619"/>
      <c r="C1642" s="619"/>
      <c r="D1642" s="619"/>
      <c r="E1642" s="619"/>
      <c r="F1642" s="619"/>
      <c r="G1642" s="619"/>
      <c r="H1642" s="619"/>
      <c r="I1642" s="619"/>
      <c r="J1642" s="619"/>
      <c r="K1642" s="619"/>
      <c r="L1642" s="619"/>
      <c r="M1642" s="619"/>
      <c r="N1642" s="52"/>
      <c r="O1642" s="52"/>
      <c r="P1642" s="52"/>
      <c r="Q1642" s="52"/>
      <c r="R1642" s="52"/>
      <c r="S1642" s="52"/>
      <c r="T1642" s="52"/>
      <c r="U1642" s="52"/>
      <c r="V1642" s="52"/>
      <c r="W1642" s="52"/>
      <c r="X1642" s="52"/>
      <c r="Y1642" s="52"/>
    </row>
    <row r="1643" spans="2:25" s="51" customFormat="1">
      <c r="B1643" s="619"/>
      <c r="C1643" s="619"/>
      <c r="D1643" s="619"/>
      <c r="E1643" s="619"/>
      <c r="F1643" s="619"/>
      <c r="G1643" s="619"/>
      <c r="H1643" s="619"/>
      <c r="I1643" s="619"/>
      <c r="J1643" s="619"/>
      <c r="K1643" s="619"/>
      <c r="L1643" s="619"/>
      <c r="M1643" s="619"/>
      <c r="N1643" s="52"/>
      <c r="O1643" s="52"/>
      <c r="P1643" s="52"/>
      <c r="Q1643" s="52"/>
      <c r="R1643" s="52"/>
      <c r="S1643" s="52"/>
      <c r="T1643" s="52"/>
      <c r="U1643" s="52"/>
      <c r="V1643" s="52"/>
      <c r="W1643" s="52"/>
      <c r="X1643" s="52"/>
      <c r="Y1643" s="52"/>
    </row>
    <row r="1644" spans="2:25" s="51" customFormat="1">
      <c r="B1644" s="619"/>
      <c r="C1644" s="619"/>
      <c r="D1644" s="619"/>
      <c r="E1644" s="619"/>
      <c r="F1644" s="619"/>
      <c r="G1644" s="619"/>
      <c r="H1644" s="619"/>
      <c r="I1644" s="619"/>
      <c r="J1644" s="619"/>
      <c r="K1644" s="619"/>
      <c r="L1644" s="619"/>
      <c r="M1644" s="619"/>
      <c r="N1644" s="52"/>
      <c r="O1644" s="52"/>
      <c r="P1644" s="52"/>
      <c r="Q1644" s="52"/>
      <c r="R1644" s="52"/>
      <c r="S1644" s="52"/>
      <c r="T1644" s="52"/>
      <c r="U1644" s="52"/>
      <c r="V1644" s="52"/>
      <c r="W1644" s="52"/>
      <c r="X1644" s="52"/>
      <c r="Y1644" s="52"/>
    </row>
    <row r="1645" spans="2:25" s="51" customFormat="1">
      <c r="B1645" s="619"/>
      <c r="C1645" s="619"/>
      <c r="D1645" s="619"/>
      <c r="E1645" s="619"/>
      <c r="F1645" s="619"/>
      <c r="G1645" s="619"/>
      <c r="H1645" s="619"/>
      <c r="I1645" s="619"/>
      <c r="J1645" s="619"/>
      <c r="K1645" s="619"/>
      <c r="L1645" s="619"/>
      <c r="M1645" s="619"/>
      <c r="N1645" s="52"/>
      <c r="O1645" s="52"/>
      <c r="P1645" s="52"/>
      <c r="Q1645" s="52"/>
      <c r="R1645" s="52"/>
      <c r="S1645" s="52"/>
      <c r="T1645" s="52"/>
      <c r="U1645" s="52"/>
      <c r="V1645" s="52"/>
      <c r="W1645" s="52"/>
      <c r="X1645" s="52"/>
      <c r="Y1645" s="52"/>
    </row>
    <row r="1646" spans="2:25" s="51" customFormat="1">
      <c r="B1646" s="619"/>
      <c r="C1646" s="619"/>
      <c r="D1646" s="619"/>
      <c r="E1646" s="619"/>
      <c r="F1646" s="619"/>
      <c r="G1646" s="619"/>
      <c r="H1646" s="619"/>
      <c r="I1646" s="619"/>
      <c r="J1646" s="619"/>
      <c r="K1646" s="619"/>
      <c r="L1646" s="619"/>
      <c r="M1646" s="619"/>
      <c r="N1646" s="52"/>
      <c r="O1646" s="52"/>
      <c r="P1646" s="52"/>
      <c r="Q1646" s="52"/>
      <c r="R1646" s="52"/>
      <c r="S1646" s="52"/>
      <c r="T1646" s="52"/>
      <c r="U1646" s="52"/>
      <c r="V1646" s="52"/>
      <c r="W1646" s="52"/>
      <c r="X1646" s="52"/>
      <c r="Y1646" s="52"/>
    </row>
    <row r="1647" spans="2:25" s="51" customFormat="1">
      <c r="B1647" s="619"/>
      <c r="C1647" s="619"/>
      <c r="D1647" s="619"/>
      <c r="E1647" s="619"/>
      <c r="F1647" s="619"/>
      <c r="G1647" s="619"/>
      <c r="H1647" s="619"/>
      <c r="I1647" s="619"/>
      <c r="J1647" s="619"/>
      <c r="K1647" s="619"/>
      <c r="L1647" s="619"/>
      <c r="M1647" s="619"/>
      <c r="N1647" s="52"/>
      <c r="O1647" s="52"/>
      <c r="P1647" s="52"/>
      <c r="Q1647" s="52"/>
      <c r="R1647" s="52"/>
      <c r="S1647" s="52"/>
      <c r="T1647" s="52"/>
      <c r="U1647" s="52"/>
      <c r="V1647" s="52"/>
      <c r="W1647" s="52"/>
      <c r="X1647" s="52"/>
      <c r="Y1647" s="52"/>
    </row>
    <row r="1648" spans="2:25" s="51" customFormat="1">
      <c r="B1648" s="619"/>
      <c r="C1648" s="619"/>
      <c r="D1648" s="619"/>
      <c r="E1648" s="619"/>
      <c r="F1648" s="619"/>
      <c r="G1648" s="619"/>
      <c r="H1648" s="619"/>
      <c r="I1648" s="619"/>
      <c r="J1648" s="619"/>
      <c r="K1648" s="619"/>
      <c r="L1648" s="619"/>
      <c r="M1648" s="619"/>
      <c r="N1648" s="52"/>
      <c r="O1648" s="52"/>
      <c r="P1648" s="52"/>
      <c r="Q1648" s="52"/>
      <c r="R1648" s="52"/>
      <c r="S1648" s="52"/>
      <c r="T1648" s="52"/>
      <c r="U1648" s="52"/>
      <c r="V1648" s="52"/>
      <c r="W1648" s="52"/>
      <c r="X1648" s="52"/>
      <c r="Y1648" s="52"/>
    </row>
    <row r="1649" spans="2:25" s="51" customFormat="1">
      <c r="B1649" s="619"/>
      <c r="C1649" s="619"/>
      <c r="D1649" s="619"/>
      <c r="E1649" s="619"/>
      <c r="F1649" s="619"/>
      <c r="G1649" s="619"/>
      <c r="H1649" s="619"/>
      <c r="I1649" s="619"/>
      <c r="J1649" s="619"/>
      <c r="K1649" s="619"/>
      <c r="L1649" s="619"/>
      <c r="M1649" s="619"/>
      <c r="N1649" s="52"/>
      <c r="O1649" s="52"/>
      <c r="P1649" s="52"/>
      <c r="Q1649" s="52"/>
      <c r="R1649" s="52"/>
      <c r="S1649" s="52"/>
      <c r="T1649" s="52"/>
      <c r="U1649" s="52"/>
      <c r="V1649" s="52"/>
      <c r="W1649" s="52"/>
      <c r="X1649" s="52"/>
      <c r="Y1649" s="52"/>
    </row>
    <row r="1650" spans="2:25" s="51" customFormat="1">
      <c r="B1650" s="619"/>
      <c r="C1650" s="619"/>
      <c r="D1650" s="619"/>
      <c r="E1650" s="619"/>
      <c r="F1650" s="619"/>
      <c r="G1650" s="619"/>
      <c r="H1650" s="619"/>
      <c r="I1650" s="619"/>
      <c r="J1650" s="619"/>
      <c r="K1650" s="619"/>
      <c r="L1650" s="619"/>
      <c r="M1650" s="619"/>
      <c r="N1650" s="52"/>
      <c r="O1650" s="52"/>
      <c r="P1650" s="52"/>
      <c r="Q1650" s="52"/>
      <c r="R1650" s="52"/>
      <c r="S1650" s="52"/>
      <c r="T1650" s="52"/>
      <c r="U1650" s="52"/>
      <c r="V1650" s="52"/>
      <c r="W1650" s="52"/>
      <c r="X1650" s="52"/>
      <c r="Y1650" s="52"/>
    </row>
    <row r="1651" spans="2:25" s="51" customFormat="1">
      <c r="B1651" s="619"/>
      <c r="C1651" s="619"/>
      <c r="D1651" s="619"/>
      <c r="E1651" s="619"/>
      <c r="F1651" s="619"/>
      <c r="G1651" s="619"/>
      <c r="H1651" s="619"/>
      <c r="I1651" s="619"/>
      <c r="J1651" s="619"/>
      <c r="K1651" s="619"/>
      <c r="L1651" s="619"/>
      <c r="M1651" s="619"/>
      <c r="N1651" s="52"/>
      <c r="O1651" s="52"/>
      <c r="P1651" s="52"/>
      <c r="Q1651" s="52"/>
      <c r="R1651" s="52"/>
      <c r="S1651" s="52"/>
      <c r="T1651" s="52"/>
      <c r="U1651" s="52"/>
      <c r="V1651" s="52"/>
      <c r="W1651" s="52"/>
      <c r="X1651" s="52"/>
      <c r="Y1651" s="52"/>
    </row>
    <row r="1652" spans="2:25" s="51" customFormat="1">
      <c r="B1652" s="619"/>
      <c r="C1652" s="619"/>
      <c r="D1652" s="619"/>
      <c r="E1652" s="619"/>
      <c r="F1652" s="619"/>
      <c r="G1652" s="619"/>
      <c r="H1652" s="619"/>
      <c r="I1652" s="619"/>
      <c r="J1652" s="619"/>
      <c r="K1652" s="619"/>
      <c r="L1652" s="619"/>
      <c r="M1652" s="619"/>
      <c r="N1652" s="52"/>
      <c r="O1652" s="52"/>
      <c r="P1652" s="52"/>
      <c r="Q1652" s="52"/>
      <c r="R1652" s="52"/>
      <c r="S1652" s="52"/>
      <c r="T1652" s="52"/>
      <c r="U1652" s="52"/>
      <c r="V1652" s="52"/>
      <c r="W1652" s="52"/>
      <c r="X1652" s="52"/>
      <c r="Y1652" s="52"/>
    </row>
    <row r="1653" spans="2:25" s="51" customFormat="1">
      <c r="B1653" s="619"/>
      <c r="C1653" s="619"/>
      <c r="D1653" s="619"/>
      <c r="E1653" s="619"/>
      <c r="F1653" s="619"/>
      <c r="G1653" s="619"/>
      <c r="H1653" s="619"/>
      <c r="I1653" s="619"/>
      <c r="J1653" s="619"/>
      <c r="K1653" s="619"/>
      <c r="L1653" s="619"/>
      <c r="M1653" s="619"/>
      <c r="N1653" s="52"/>
      <c r="O1653" s="52"/>
      <c r="P1653" s="52"/>
      <c r="Q1653" s="52"/>
      <c r="R1653" s="52"/>
      <c r="S1653" s="52"/>
      <c r="T1653" s="52"/>
      <c r="U1653" s="52"/>
      <c r="V1653" s="52"/>
      <c r="W1653" s="52"/>
      <c r="X1653" s="52"/>
      <c r="Y1653" s="52"/>
    </row>
    <row r="1654" spans="2:25" s="51" customFormat="1">
      <c r="B1654" s="619"/>
      <c r="C1654" s="619"/>
      <c r="D1654" s="619"/>
      <c r="E1654" s="619"/>
      <c r="F1654" s="619"/>
      <c r="G1654" s="619"/>
      <c r="H1654" s="619"/>
      <c r="I1654" s="619"/>
      <c r="J1654" s="619"/>
      <c r="K1654" s="619"/>
      <c r="L1654" s="619"/>
      <c r="M1654" s="619"/>
      <c r="N1654" s="52"/>
      <c r="O1654" s="52"/>
      <c r="P1654" s="52"/>
      <c r="Q1654" s="52"/>
      <c r="R1654" s="52"/>
      <c r="S1654" s="52"/>
      <c r="T1654" s="52"/>
      <c r="U1654" s="52"/>
      <c r="V1654" s="52"/>
      <c r="W1654" s="52"/>
      <c r="X1654" s="52"/>
      <c r="Y1654" s="52"/>
    </row>
    <row r="1655" spans="2:25" s="51" customFormat="1">
      <c r="B1655" s="619"/>
      <c r="C1655" s="619"/>
      <c r="D1655" s="619"/>
      <c r="E1655" s="619"/>
      <c r="F1655" s="619"/>
      <c r="G1655" s="619"/>
      <c r="H1655" s="619"/>
      <c r="I1655" s="619"/>
      <c r="J1655" s="619"/>
      <c r="K1655" s="619"/>
      <c r="L1655" s="619"/>
      <c r="M1655" s="619"/>
      <c r="N1655" s="52"/>
      <c r="O1655" s="52"/>
      <c r="P1655" s="52"/>
      <c r="Q1655" s="52"/>
      <c r="R1655" s="52"/>
      <c r="S1655" s="52"/>
      <c r="T1655" s="52"/>
      <c r="U1655" s="52"/>
      <c r="V1655" s="52"/>
      <c r="W1655" s="52"/>
      <c r="X1655" s="52"/>
      <c r="Y1655" s="52"/>
    </row>
    <row r="1656" spans="2:25" s="51" customFormat="1">
      <c r="B1656" s="619"/>
      <c r="C1656" s="619"/>
      <c r="D1656" s="619"/>
      <c r="E1656" s="619"/>
      <c r="F1656" s="619"/>
      <c r="G1656" s="619"/>
      <c r="H1656" s="619"/>
      <c r="I1656" s="619"/>
      <c r="J1656" s="619"/>
      <c r="K1656" s="619"/>
      <c r="L1656" s="619"/>
      <c r="M1656" s="619"/>
      <c r="N1656" s="52"/>
      <c r="O1656" s="52"/>
      <c r="P1656" s="52"/>
      <c r="Q1656" s="52"/>
      <c r="R1656" s="52"/>
      <c r="S1656" s="52"/>
      <c r="T1656" s="52"/>
      <c r="U1656" s="52"/>
      <c r="V1656" s="52"/>
      <c r="W1656" s="52"/>
      <c r="X1656" s="52"/>
      <c r="Y1656" s="52"/>
    </row>
    <row r="1657" spans="2:25" s="51" customFormat="1">
      <c r="B1657" s="619"/>
      <c r="C1657" s="619"/>
      <c r="D1657" s="619"/>
      <c r="E1657" s="619"/>
      <c r="F1657" s="619"/>
      <c r="G1657" s="619"/>
      <c r="H1657" s="619"/>
      <c r="I1657" s="619"/>
      <c r="J1657" s="619"/>
      <c r="K1657" s="619"/>
      <c r="L1657" s="619"/>
      <c r="M1657" s="619"/>
      <c r="N1657" s="52"/>
      <c r="O1657" s="52"/>
      <c r="P1657" s="52"/>
      <c r="Q1657" s="52"/>
      <c r="R1657" s="52"/>
      <c r="S1657" s="52"/>
      <c r="T1657" s="52"/>
      <c r="U1657" s="52"/>
      <c r="V1657" s="52"/>
      <c r="W1657" s="52"/>
      <c r="X1657" s="52"/>
      <c r="Y1657" s="52"/>
    </row>
    <row r="1658" spans="2:25" s="51" customFormat="1">
      <c r="B1658" s="619"/>
      <c r="C1658" s="619"/>
      <c r="D1658" s="619"/>
      <c r="E1658" s="619"/>
      <c r="F1658" s="619"/>
      <c r="G1658" s="619"/>
      <c r="H1658" s="619"/>
      <c r="I1658" s="619"/>
      <c r="J1658" s="619"/>
      <c r="K1658" s="619"/>
      <c r="L1658" s="619"/>
      <c r="M1658" s="619"/>
      <c r="N1658" s="52"/>
      <c r="O1658" s="52"/>
      <c r="P1658" s="52"/>
      <c r="Q1658" s="52"/>
      <c r="R1658" s="52"/>
      <c r="S1658" s="52"/>
      <c r="T1658" s="52"/>
      <c r="U1658" s="52"/>
      <c r="V1658" s="52"/>
      <c r="W1658" s="52"/>
      <c r="X1658" s="52"/>
      <c r="Y1658" s="52"/>
    </row>
    <row r="1659" spans="2:25" s="51" customFormat="1">
      <c r="B1659" s="619"/>
      <c r="C1659" s="619"/>
      <c r="D1659" s="619"/>
      <c r="E1659" s="619"/>
      <c r="F1659" s="619"/>
      <c r="G1659" s="619"/>
      <c r="H1659" s="619"/>
      <c r="I1659" s="619"/>
      <c r="J1659" s="619"/>
      <c r="K1659" s="619"/>
      <c r="L1659" s="619"/>
      <c r="M1659" s="619"/>
      <c r="N1659" s="52"/>
      <c r="O1659" s="52"/>
      <c r="P1659" s="52"/>
      <c r="Q1659" s="52"/>
      <c r="R1659" s="52"/>
      <c r="S1659" s="52"/>
      <c r="T1659" s="52"/>
      <c r="U1659" s="52"/>
      <c r="V1659" s="52"/>
      <c r="W1659" s="52"/>
      <c r="X1659" s="52"/>
      <c r="Y1659" s="52"/>
    </row>
    <row r="1660" spans="2:25" s="51" customFormat="1">
      <c r="B1660" s="619"/>
      <c r="C1660" s="619"/>
      <c r="D1660" s="619"/>
      <c r="E1660" s="619"/>
      <c r="F1660" s="619"/>
      <c r="G1660" s="619"/>
      <c r="H1660" s="619"/>
      <c r="I1660" s="619"/>
      <c r="J1660" s="619"/>
      <c r="K1660" s="619"/>
      <c r="L1660" s="619"/>
      <c r="M1660" s="619"/>
      <c r="N1660" s="52"/>
      <c r="O1660" s="52"/>
      <c r="P1660" s="52"/>
      <c r="Q1660" s="52"/>
      <c r="R1660" s="52"/>
      <c r="S1660" s="52"/>
      <c r="T1660" s="52"/>
      <c r="U1660" s="52"/>
      <c r="V1660" s="52"/>
      <c r="W1660" s="52"/>
      <c r="X1660" s="52"/>
      <c r="Y1660" s="52"/>
    </row>
    <row r="1661" spans="2:25" s="51" customFormat="1">
      <c r="B1661" s="619"/>
      <c r="C1661" s="619"/>
      <c r="D1661" s="619"/>
      <c r="E1661" s="619"/>
      <c r="F1661" s="619"/>
      <c r="G1661" s="619"/>
      <c r="H1661" s="619"/>
      <c r="I1661" s="619"/>
      <c r="J1661" s="619"/>
      <c r="K1661" s="619"/>
      <c r="L1661" s="619"/>
      <c r="M1661" s="619"/>
      <c r="N1661" s="52"/>
      <c r="O1661" s="52"/>
      <c r="P1661" s="52"/>
      <c r="Q1661" s="52"/>
      <c r="R1661" s="52"/>
      <c r="S1661" s="52"/>
      <c r="T1661" s="52"/>
      <c r="U1661" s="52"/>
      <c r="V1661" s="52"/>
      <c r="W1661" s="52"/>
      <c r="X1661" s="52"/>
      <c r="Y1661" s="52"/>
    </row>
    <row r="1662" spans="2:25" s="51" customFormat="1">
      <c r="B1662" s="619"/>
      <c r="C1662" s="619"/>
      <c r="D1662" s="619"/>
      <c r="E1662" s="619"/>
      <c r="F1662" s="619"/>
      <c r="G1662" s="619"/>
      <c r="H1662" s="619"/>
      <c r="I1662" s="619"/>
      <c r="J1662" s="619"/>
      <c r="K1662" s="619"/>
      <c r="L1662" s="619"/>
      <c r="M1662" s="619"/>
      <c r="N1662" s="52"/>
      <c r="O1662" s="52"/>
      <c r="P1662" s="52"/>
      <c r="Q1662" s="52"/>
      <c r="R1662" s="52"/>
      <c r="S1662" s="52"/>
      <c r="T1662" s="52"/>
      <c r="U1662" s="52"/>
      <c r="V1662" s="52"/>
      <c r="W1662" s="52"/>
      <c r="X1662" s="52"/>
      <c r="Y1662" s="52"/>
    </row>
    <row r="1663" spans="2:25" s="51" customFormat="1">
      <c r="B1663" s="619"/>
      <c r="C1663" s="619"/>
      <c r="D1663" s="619"/>
      <c r="E1663" s="619"/>
      <c r="F1663" s="619"/>
      <c r="G1663" s="619"/>
      <c r="H1663" s="619"/>
      <c r="I1663" s="619"/>
      <c r="J1663" s="619"/>
      <c r="K1663" s="619"/>
      <c r="L1663" s="619"/>
      <c r="M1663" s="619"/>
      <c r="N1663" s="52"/>
      <c r="O1663" s="52"/>
      <c r="P1663" s="52"/>
      <c r="Q1663" s="52"/>
      <c r="R1663" s="52"/>
      <c r="S1663" s="52"/>
      <c r="T1663" s="52"/>
      <c r="U1663" s="52"/>
      <c r="V1663" s="52"/>
      <c r="W1663" s="52"/>
      <c r="X1663" s="52"/>
      <c r="Y1663" s="52"/>
    </row>
    <row r="1664" spans="2:25" s="51" customFormat="1">
      <c r="B1664" s="619"/>
      <c r="C1664" s="619"/>
      <c r="D1664" s="619"/>
      <c r="E1664" s="619"/>
      <c r="F1664" s="619"/>
      <c r="G1664" s="619"/>
      <c r="H1664" s="619"/>
      <c r="I1664" s="619"/>
      <c r="J1664" s="619"/>
      <c r="K1664" s="619"/>
      <c r="L1664" s="619"/>
      <c r="M1664" s="619"/>
      <c r="N1664" s="52"/>
      <c r="O1664" s="52"/>
      <c r="P1664" s="52"/>
      <c r="Q1664" s="52"/>
      <c r="R1664" s="52"/>
      <c r="S1664" s="52"/>
      <c r="T1664" s="52"/>
      <c r="U1664" s="52"/>
      <c r="V1664" s="52"/>
      <c r="W1664" s="52"/>
      <c r="X1664" s="52"/>
      <c r="Y1664" s="52"/>
    </row>
    <row r="1665" spans="2:25" s="51" customFormat="1">
      <c r="B1665" s="619"/>
      <c r="C1665" s="619"/>
      <c r="D1665" s="619"/>
      <c r="E1665" s="619"/>
      <c r="F1665" s="619"/>
      <c r="G1665" s="619"/>
      <c r="H1665" s="619"/>
      <c r="I1665" s="619"/>
      <c r="J1665" s="619"/>
      <c r="K1665" s="619"/>
      <c r="L1665" s="619"/>
      <c r="M1665" s="619"/>
      <c r="N1665" s="52"/>
      <c r="O1665" s="52"/>
      <c r="P1665" s="52"/>
      <c r="Q1665" s="52"/>
      <c r="R1665" s="52"/>
      <c r="S1665" s="52"/>
      <c r="T1665" s="52"/>
      <c r="U1665" s="52"/>
      <c r="V1665" s="52"/>
      <c r="W1665" s="52"/>
      <c r="X1665" s="52"/>
      <c r="Y1665" s="52"/>
    </row>
    <row r="1666" spans="2:25" s="51" customFormat="1">
      <c r="B1666" s="619"/>
      <c r="C1666" s="619"/>
      <c r="D1666" s="619"/>
      <c r="E1666" s="619"/>
      <c r="F1666" s="619"/>
      <c r="G1666" s="619"/>
      <c r="H1666" s="619"/>
      <c r="I1666" s="619"/>
      <c r="J1666" s="619"/>
      <c r="K1666" s="619"/>
      <c r="L1666" s="619"/>
      <c r="M1666" s="619"/>
      <c r="N1666" s="52"/>
      <c r="O1666" s="52"/>
      <c r="P1666" s="52"/>
      <c r="Q1666" s="52"/>
      <c r="R1666" s="52"/>
      <c r="S1666" s="52"/>
      <c r="T1666" s="52"/>
      <c r="U1666" s="52"/>
      <c r="V1666" s="52"/>
      <c r="W1666" s="52"/>
      <c r="X1666" s="52"/>
      <c r="Y1666" s="52"/>
    </row>
    <row r="1667" spans="2:25" s="51" customFormat="1">
      <c r="B1667" s="619"/>
      <c r="C1667" s="619"/>
      <c r="D1667" s="619"/>
      <c r="E1667" s="619"/>
      <c r="F1667" s="619"/>
      <c r="G1667" s="619"/>
      <c r="H1667" s="619"/>
      <c r="I1667" s="619"/>
      <c r="J1667" s="619"/>
      <c r="K1667" s="619"/>
      <c r="L1667" s="619"/>
      <c r="M1667" s="619"/>
      <c r="N1667" s="52"/>
      <c r="O1667" s="52"/>
      <c r="P1667" s="52"/>
      <c r="Q1667" s="52"/>
      <c r="R1667" s="52"/>
      <c r="S1667" s="52"/>
      <c r="T1667" s="52"/>
      <c r="U1667" s="52"/>
      <c r="V1667" s="52"/>
      <c r="W1667" s="52"/>
      <c r="X1667" s="52"/>
      <c r="Y1667" s="52"/>
    </row>
    <row r="1668" spans="2:25" s="51" customFormat="1">
      <c r="B1668" s="619"/>
      <c r="C1668" s="619"/>
      <c r="D1668" s="619"/>
      <c r="E1668" s="619"/>
      <c r="F1668" s="619"/>
      <c r="G1668" s="619"/>
      <c r="H1668" s="619"/>
      <c r="I1668" s="619"/>
      <c r="J1668" s="619"/>
      <c r="K1668" s="619"/>
      <c r="L1668" s="619"/>
      <c r="M1668" s="619"/>
      <c r="N1668" s="52"/>
      <c r="O1668" s="52"/>
      <c r="P1668" s="52"/>
      <c r="Q1668" s="52"/>
      <c r="R1668" s="52"/>
      <c r="S1668" s="52"/>
      <c r="T1668" s="52"/>
      <c r="U1668" s="52"/>
      <c r="V1668" s="52"/>
      <c r="W1668" s="52"/>
      <c r="X1668" s="52"/>
      <c r="Y1668" s="52"/>
    </row>
    <row r="1669" spans="2:25" s="51" customFormat="1">
      <c r="B1669" s="619"/>
      <c r="C1669" s="619"/>
      <c r="D1669" s="619"/>
      <c r="E1669" s="619"/>
      <c r="F1669" s="619"/>
      <c r="G1669" s="619"/>
      <c r="H1669" s="619"/>
      <c r="I1669" s="619"/>
      <c r="J1669" s="619"/>
      <c r="K1669" s="619"/>
      <c r="L1669" s="619"/>
      <c r="M1669" s="619"/>
      <c r="N1669" s="52"/>
      <c r="O1669" s="52"/>
      <c r="P1669" s="52"/>
      <c r="Q1669" s="52"/>
      <c r="R1669" s="52"/>
      <c r="S1669" s="52"/>
      <c r="T1669" s="52"/>
      <c r="U1669" s="52"/>
      <c r="V1669" s="52"/>
      <c r="W1669" s="52"/>
      <c r="X1669" s="52"/>
      <c r="Y1669" s="52"/>
    </row>
    <row r="1670" spans="2:25" s="51" customFormat="1">
      <c r="B1670" s="619"/>
      <c r="C1670" s="619"/>
      <c r="D1670" s="619"/>
      <c r="E1670" s="619"/>
      <c r="F1670" s="619"/>
      <c r="G1670" s="619"/>
      <c r="H1670" s="619"/>
      <c r="I1670" s="619"/>
      <c r="J1670" s="619"/>
      <c r="K1670" s="619"/>
      <c r="L1670" s="619"/>
      <c r="M1670" s="619"/>
      <c r="N1670" s="52"/>
      <c r="O1670" s="52"/>
      <c r="P1670" s="52"/>
      <c r="Q1670" s="52"/>
      <c r="R1670" s="52"/>
      <c r="S1670" s="52"/>
      <c r="T1670" s="52"/>
      <c r="U1670" s="52"/>
      <c r="V1670" s="52"/>
      <c r="W1670" s="52"/>
      <c r="X1670" s="52"/>
      <c r="Y1670" s="52"/>
    </row>
    <row r="1671" spans="2:25" s="51" customFormat="1">
      <c r="B1671" s="619"/>
      <c r="C1671" s="619"/>
      <c r="D1671" s="619"/>
      <c r="E1671" s="619"/>
      <c r="F1671" s="619"/>
      <c r="G1671" s="619"/>
      <c r="H1671" s="619"/>
      <c r="I1671" s="619"/>
      <c r="J1671" s="619"/>
      <c r="K1671" s="619"/>
      <c r="L1671" s="619"/>
      <c r="M1671" s="619"/>
      <c r="N1671" s="52"/>
      <c r="O1671" s="52"/>
      <c r="P1671" s="52"/>
      <c r="Q1671" s="52"/>
      <c r="R1671" s="52"/>
      <c r="S1671" s="52"/>
      <c r="T1671" s="52"/>
      <c r="U1671" s="52"/>
      <c r="V1671" s="52"/>
      <c r="W1671" s="52"/>
      <c r="X1671" s="52"/>
      <c r="Y1671" s="52"/>
    </row>
    <row r="1672" spans="2:25" s="51" customFormat="1">
      <c r="B1672" s="619"/>
      <c r="C1672" s="619"/>
      <c r="D1672" s="619"/>
      <c r="E1672" s="619"/>
      <c r="F1672" s="619"/>
      <c r="G1672" s="619"/>
      <c r="H1672" s="619"/>
      <c r="I1672" s="619"/>
      <c r="J1672" s="619"/>
      <c r="K1672" s="619"/>
      <c r="L1672" s="619"/>
      <c r="M1672" s="619"/>
      <c r="N1672" s="52"/>
      <c r="O1672" s="52"/>
      <c r="P1672" s="52"/>
      <c r="Q1672" s="52"/>
      <c r="R1672" s="52"/>
      <c r="S1672" s="52"/>
      <c r="T1672" s="52"/>
      <c r="U1672" s="52"/>
      <c r="V1672" s="52"/>
      <c r="W1672" s="52"/>
      <c r="X1672" s="52"/>
      <c r="Y1672" s="52"/>
    </row>
    <row r="1673" spans="2:25" s="51" customFormat="1">
      <c r="B1673" s="619"/>
      <c r="C1673" s="619"/>
      <c r="D1673" s="619"/>
      <c r="E1673" s="619"/>
      <c r="F1673" s="619"/>
      <c r="G1673" s="619"/>
      <c r="H1673" s="619"/>
      <c r="I1673" s="619"/>
      <c r="J1673" s="619"/>
      <c r="K1673" s="619"/>
      <c r="L1673" s="619"/>
      <c r="M1673" s="619"/>
      <c r="N1673" s="52"/>
      <c r="O1673" s="52"/>
      <c r="P1673" s="52"/>
      <c r="Q1673" s="52"/>
      <c r="R1673" s="52"/>
      <c r="S1673" s="52"/>
      <c r="T1673" s="52"/>
      <c r="U1673" s="52"/>
      <c r="V1673" s="52"/>
      <c r="W1673" s="52"/>
      <c r="X1673" s="52"/>
      <c r="Y1673" s="52"/>
    </row>
    <row r="1674" spans="2:25" s="51" customFormat="1">
      <c r="B1674" s="619"/>
      <c r="C1674" s="619"/>
      <c r="D1674" s="619"/>
      <c r="E1674" s="619"/>
      <c r="F1674" s="619"/>
      <c r="G1674" s="619"/>
      <c r="H1674" s="619"/>
      <c r="I1674" s="619"/>
      <c r="J1674" s="619"/>
      <c r="K1674" s="619"/>
      <c r="L1674" s="619"/>
      <c r="M1674" s="619"/>
      <c r="N1674" s="52"/>
      <c r="O1674" s="52"/>
      <c r="P1674" s="52"/>
      <c r="Q1674" s="52"/>
      <c r="R1674" s="52"/>
      <c r="S1674" s="52"/>
      <c r="T1674" s="52"/>
      <c r="U1674" s="52"/>
      <c r="V1674" s="52"/>
      <c r="W1674" s="52"/>
      <c r="X1674" s="52"/>
      <c r="Y1674" s="52"/>
    </row>
    <row r="1675" spans="2:25" s="51" customFormat="1">
      <c r="B1675" s="619"/>
      <c r="C1675" s="619"/>
      <c r="D1675" s="619"/>
      <c r="E1675" s="619"/>
      <c r="F1675" s="619"/>
      <c r="G1675" s="619"/>
      <c r="H1675" s="619"/>
      <c r="I1675" s="619"/>
      <c r="J1675" s="619"/>
      <c r="K1675" s="619"/>
      <c r="L1675" s="619"/>
      <c r="M1675" s="619"/>
      <c r="N1675" s="52"/>
      <c r="O1675" s="52"/>
      <c r="P1675" s="52"/>
      <c r="Q1675" s="52"/>
      <c r="R1675" s="52"/>
      <c r="S1675" s="52"/>
      <c r="T1675" s="52"/>
      <c r="U1675" s="52"/>
      <c r="V1675" s="52"/>
      <c r="W1675" s="52"/>
      <c r="X1675" s="52"/>
      <c r="Y1675" s="52"/>
    </row>
    <row r="1676" spans="2:25" s="51" customFormat="1">
      <c r="B1676" s="619"/>
      <c r="C1676" s="619"/>
      <c r="D1676" s="619"/>
      <c r="E1676" s="619"/>
      <c r="F1676" s="619"/>
      <c r="G1676" s="619"/>
      <c r="H1676" s="619"/>
      <c r="I1676" s="619"/>
      <c r="J1676" s="619"/>
      <c r="K1676" s="619"/>
      <c r="L1676" s="619"/>
      <c r="M1676" s="619"/>
      <c r="N1676" s="52"/>
      <c r="O1676" s="52"/>
      <c r="P1676" s="52"/>
      <c r="Q1676" s="52"/>
      <c r="R1676" s="52"/>
      <c r="S1676" s="52"/>
      <c r="T1676" s="52"/>
      <c r="U1676" s="52"/>
      <c r="V1676" s="52"/>
      <c r="W1676" s="52"/>
      <c r="X1676" s="52"/>
      <c r="Y1676" s="52"/>
    </row>
    <row r="1677" spans="2:25" s="51" customFormat="1">
      <c r="B1677" s="619"/>
      <c r="C1677" s="619"/>
      <c r="D1677" s="619"/>
      <c r="E1677" s="619"/>
      <c r="F1677" s="619"/>
      <c r="G1677" s="619"/>
      <c r="H1677" s="619"/>
      <c r="I1677" s="619"/>
      <c r="J1677" s="619"/>
      <c r="K1677" s="619"/>
      <c r="L1677" s="619"/>
      <c r="M1677" s="619"/>
      <c r="N1677" s="52"/>
      <c r="O1677" s="52"/>
      <c r="P1677" s="52"/>
      <c r="Q1677" s="52"/>
      <c r="R1677" s="52"/>
      <c r="S1677" s="52"/>
      <c r="T1677" s="52"/>
      <c r="U1677" s="52"/>
      <c r="V1677" s="52"/>
      <c r="W1677" s="52"/>
      <c r="X1677" s="52"/>
      <c r="Y1677" s="52"/>
    </row>
    <row r="1678" spans="2:25" s="51" customFormat="1">
      <c r="B1678" s="619"/>
      <c r="C1678" s="619"/>
      <c r="D1678" s="619"/>
      <c r="E1678" s="619"/>
      <c r="F1678" s="619"/>
      <c r="G1678" s="619"/>
      <c r="H1678" s="619"/>
      <c r="I1678" s="619"/>
      <c r="J1678" s="619"/>
      <c r="K1678" s="619"/>
      <c r="L1678" s="619"/>
      <c r="M1678" s="619"/>
      <c r="N1678" s="52"/>
      <c r="O1678" s="52"/>
      <c r="P1678" s="52"/>
      <c r="Q1678" s="52"/>
      <c r="R1678" s="52"/>
      <c r="S1678" s="52"/>
      <c r="T1678" s="52"/>
      <c r="U1678" s="52"/>
      <c r="V1678" s="52"/>
      <c r="W1678" s="52"/>
      <c r="X1678" s="52"/>
      <c r="Y1678" s="52"/>
    </row>
    <row r="1679" spans="2:25" s="51" customFormat="1">
      <c r="B1679" s="619"/>
      <c r="C1679" s="619"/>
      <c r="D1679" s="619"/>
      <c r="E1679" s="619"/>
      <c r="F1679" s="619"/>
      <c r="G1679" s="619"/>
      <c r="H1679" s="619"/>
      <c r="I1679" s="619"/>
      <c r="J1679" s="619"/>
      <c r="K1679" s="619"/>
      <c r="L1679" s="619"/>
      <c r="M1679" s="619"/>
      <c r="N1679" s="52"/>
      <c r="O1679" s="52"/>
      <c r="P1679" s="52"/>
      <c r="Q1679" s="52"/>
      <c r="R1679" s="52"/>
      <c r="S1679" s="52"/>
      <c r="T1679" s="52"/>
      <c r="U1679" s="52"/>
      <c r="V1679" s="52"/>
      <c r="W1679" s="52"/>
      <c r="X1679" s="52"/>
      <c r="Y1679" s="52"/>
    </row>
    <row r="1680" spans="2:25" s="51" customFormat="1">
      <c r="B1680" s="619"/>
      <c r="C1680" s="619"/>
      <c r="D1680" s="619"/>
      <c r="E1680" s="619"/>
      <c r="F1680" s="619"/>
      <c r="G1680" s="619"/>
      <c r="H1680" s="619"/>
      <c r="I1680" s="619"/>
      <c r="J1680" s="619"/>
      <c r="K1680" s="619"/>
      <c r="L1680" s="619"/>
      <c r="M1680" s="619"/>
      <c r="N1680" s="52"/>
      <c r="O1680" s="52"/>
      <c r="P1680" s="52"/>
      <c r="Q1680" s="52"/>
      <c r="R1680" s="52"/>
      <c r="S1680" s="52"/>
      <c r="T1680" s="52"/>
      <c r="U1680" s="52"/>
      <c r="V1680" s="52"/>
      <c r="W1680" s="52"/>
      <c r="X1680" s="52"/>
      <c r="Y1680" s="52"/>
    </row>
    <row r="1681" spans="2:25" s="51" customFormat="1">
      <c r="B1681" s="619"/>
      <c r="C1681" s="619"/>
      <c r="D1681" s="619"/>
      <c r="E1681" s="619"/>
      <c r="F1681" s="619"/>
      <c r="G1681" s="619"/>
      <c r="H1681" s="619"/>
      <c r="I1681" s="619"/>
      <c r="J1681" s="619"/>
      <c r="K1681" s="619"/>
      <c r="L1681" s="619"/>
      <c r="M1681" s="619"/>
      <c r="N1681" s="52"/>
      <c r="O1681" s="52"/>
      <c r="P1681" s="52"/>
      <c r="Q1681" s="52"/>
      <c r="R1681" s="52"/>
      <c r="S1681" s="52"/>
      <c r="T1681" s="52"/>
      <c r="U1681" s="52"/>
      <c r="V1681" s="52"/>
      <c r="W1681" s="52"/>
      <c r="X1681" s="52"/>
      <c r="Y1681" s="52"/>
    </row>
    <row r="1682" spans="2:25" s="51" customFormat="1">
      <c r="B1682" s="619"/>
      <c r="C1682" s="619"/>
      <c r="D1682" s="619"/>
      <c r="E1682" s="619"/>
      <c r="F1682" s="619"/>
      <c r="G1682" s="619"/>
      <c r="H1682" s="619"/>
      <c r="I1682" s="619"/>
      <c r="J1682" s="619"/>
      <c r="K1682" s="619"/>
      <c r="L1682" s="619"/>
      <c r="M1682" s="619"/>
      <c r="N1682" s="52"/>
      <c r="O1682" s="52"/>
      <c r="P1682" s="52"/>
      <c r="Q1682" s="52"/>
      <c r="R1682" s="52"/>
      <c r="S1682" s="52"/>
      <c r="T1682" s="52"/>
      <c r="U1682" s="52"/>
      <c r="V1682" s="52"/>
      <c r="W1682" s="52"/>
      <c r="X1682" s="52"/>
      <c r="Y1682" s="52"/>
    </row>
    <row r="1683" spans="2:25" s="51" customFormat="1">
      <c r="B1683" s="619"/>
      <c r="C1683" s="619"/>
      <c r="D1683" s="619"/>
      <c r="E1683" s="619"/>
      <c r="F1683" s="619"/>
      <c r="G1683" s="619"/>
      <c r="H1683" s="619"/>
      <c r="I1683" s="619"/>
      <c r="J1683" s="619"/>
      <c r="K1683" s="619"/>
      <c r="L1683" s="619"/>
      <c r="M1683" s="619"/>
      <c r="N1683" s="52"/>
      <c r="O1683" s="52"/>
      <c r="P1683" s="52"/>
      <c r="Q1683" s="52"/>
      <c r="R1683" s="52"/>
      <c r="S1683" s="52"/>
      <c r="T1683" s="52"/>
      <c r="U1683" s="52"/>
      <c r="V1683" s="52"/>
      <c r="W1683" s="52"/>
      <c r="X1683" s="52"/>
      <c r="Y1683" s="52"/>
    </row>
    <row r="1684" spans="2:25" s="51" customFormat="1">
      <c r="B1684" s="619"/>
      <c r="C1684" s="619"/>
      <c r="D1684" s="619"/>
      <c r="E1684" s="619"/>
      <c r="F1684" s="619"/>
      <c r="G1684" s="619"/>
      <c r="H1684" s="619"/>
      <c r="I1684" s="619"/>
      <c r="J1684" s="619"/>
      <c r="K1684" s="619"/>
      <c r="L1684" s="619"/>
      <c r="M1684" s="619"/>
      <c r="N1684" s="52"/>
      <c r="O1684" s="52"/>
      <c r="P1684" s="52"/>
      <c r="Q1684" s="52"/>
      <c r="R1684" s="52"/>
      <c r="S1684" s="52"/>
      <c r="T1684" s="52"/>
      <c r="U1684" s="52"/>
      <c r="V1684" s="52"/>
      <c r="W1684" s="52"/>
      <c r="X1684" s="52"/>
      <c r="Y1684" s="52"/>
    </row>
    <row r="1685" spans="2:25" s="51" customFormat="1">
      <c r="B1685" s="619"/>
      <c r="C1685" s="619"/>
      <c r="D1685" s="619"/>
      <c r="E1685" s="619"/>
      <c r="F1685" s="619"/>
      <c r="G1685" s="619"/>
      <c r="H1685" s="619"/>
      <c r="I1685" s="619"/>
      <c r="J1685" s="619"/>
      <c r="K1685" s="619"/>
      <c r="L1685" s="619"/>
      <c r="M1685" s="619"/>
      <c r="N1685" s="52"/>
      <c r="O1685" s="52"/>
      <c r="P1685" s="52"/>
      <c r="Q1685" s="52"/>
      <c r="R1685" s="52"/>
      <c r="S1685" s="52"/>
      <c r="T1685" s="52"/>
      <c r="U1685" s="52"/>
      <c r="V1685" s="52"/>
      <c r="W1685" s="52"/>
      <c r="X1685" s="52"/>
      <c r="Y1685" s="52"/>
    </row>
    <row r="1686" spans="2:25" s="51" customFormat="1">
      <c r="B1686" s="619"/>
      <c r="C1686" s="619"/>
      <c r="D1686" s="619"/>
      <c r="E1686" s="619"/>
      <c r="F1686" s="619"/>
      <c r="G1686" s="619"/>
      <c r="H1686" s="619"/>
      <c r="I1686" s="619"/>
      <c r="J1686" s="619"/>
      <c r="K1686" s="619"/>
      <c r="L1686" s="619"/>
      <c r="M1686" s="619"/>
      <c r="N1686" s="52"/>
      <c r="O1686" s="52"/>
      <c r="P1686" s="52"/>
      <c r="Q1686" s="52"/>
      <c r="R1686" s="52"/>
      <c r="S1686" s="52"/>
      <c r="T1686" s="52"/>
      <c r="U1686" s="52"/>
      <c r="V1686" s="52"/>
      <c r="W1686" s="52"/>
      <c r="X1686" s="52"/>
      <c r="Y1686" s="52"/>
    </row>
    <row r="1687" spans="2:25" s="51" customFormat="1">
      <c r="B1687" s="619"/>
      <c r="C1687" s="619"/>
      <c r="D1687" s="619"/>
      <c r="E1687" s="619"/>
      <c r="F1687" s="619"/>
      <c r="G1687" s="619"/>
      <c r="H1687" s="619"/>
      <c r="I1687" s="619"/>
      <c r="J1687" s="619"/>
      <c r="K1687" s="619"/>
      <c r="L1687" s="619"/>
      <c r="M1687" s="619"/>
      <c r="N1687" s="52"/>
      <c r="O1687" s="52"/>
      <c r="P1687" s="52"/>
      <c r="Q1687" s="52"/>
      <c r="R1687" s="52"/>
      <c r="S1687" s="52"/>
      <c r="T1687" s="52"/>
      <c r="U1687" s="52"/>
      <c r="V1687" s="52"/>
      <c r="W1687" s="52"/>
      <c r="X1687" s="52"/>
      <c r="Y1687" s="52"/>
    </row>
    <row r="1688" spans="2:25" s="51" customFormat="1">
      <c r="B1688" s="619"/>
      <c r="C1688" s="619"/>
      <c r="D1688" s="619"/>
      <c r="E1688" s="619"/>
      <c r="F1688" s="619"/>
      <c r="G1688" s="619"/>
      <c r="H1688" s="619"/>
      <c r="I1688" s="619"/>
      <c r="J1688" s="619"/>
      <c r="K1688" s="619"/>
      <c r="L1688" s="619"/>
      <c r="M1688" s="619"/>
      <c r="N1688" s="52"/>
      <c r="O1688" s="52"/>
      <c r="P1688" s="52"/>
      <c r="Q1688" s="52"/>
      <c r="R1688" s="52"/>
      <c r="S1688" s="52"/>
      <c r="T1688" s="52"/>
      <c r="U1688" s="52"/>
      <c r="V1688" s="52"/>
      <c r="W1688" s="52"/>
      <c r="X1688" s="52"/>
      <c r="Y1688" s="52"/>
    </row>
    <row r="1689" spans="2:25" s="51" customFormat="1">
      <c r="B1689" s="619"/>
      <c r="C1689" s="619"/>
      <c r="D1689" s="619"/>
      <c r="E1689" s="619"/>
      <c r="F1689" s="619"/>
      <c r="G1689" s="619"/>
      <c r="H1689" s="619"/>
      <c r="I1689" s="619"/>
      <c r="J1689" s="619"/>
      <c r="K1689" s="619"/>
      <c r="L1689" s="619"/>
      <c r="M1689" s="619"/>
      <c r="N1689" s="52"/>
      <c r="O1689" s="52"/>
      <c r="P1689" s="52"/>
      <c r="Q1689" s="52"/>
      <c r="R1689" s="52"/>
      <c r="S1689" s="52"/>
      <c r="T1689" s="52"/>
      <c r="U1689" s="52"/>
      <c r="V1689" s="52"/>
      <c r="W1689" s="52"/>
      <c r="X1689" s="52"/>
      <c r="Y1689" s="52"/>
    </row>
    <row r="1690" spans="2:25" s="51" customFormat="1">
      <c r="B1690" s="619"/>
      <c r="C1690" s="619"/>
      <c r="D1690" s="619"/>
      <c r="E1690" s="619"/>
      <c r="F1690" s="619"/>
      <c r="G1690" s="619"/>
      <c r="H1690" s="619"/>
      <c r="I1690" s="619"/>
      <c r="J1690" s="619"/>
      <c r="K1690" s="619"/>
      <c r="L1690" s="619"/>
      <c r="M1690" s="619"/>
      <c r="N1690" s="52"/>
      <c r="O1690" s="52"/>
      <c r="P1690" s="52"/>
      <c r="Q1690" s="52"/>
      <c r="R1690" s="52"/>
      <c r="S1690" s="52"/>
      <c r="T1690" s="52"/>
      <c r="U1690" s="52"/>
      <c r="V1690" s="52"/>
      <c r="W1690" s="52"/>
      <c r="X1690" s="52"/>
      <c r="Y1690" s="52"/>
    </row>
    <row r="1691" spans="2:25" s="51" customFormat="1">
      <c r="B1691" s="619"/>
      <c r="C1691" s="619"/>
      <c r="D1691" s="619"/>
      <c r="E1691" s="619"/>
      <c r="F1691" s="619"/>
      <c r="G1691" s="619"/>
      <c r="H1691" s="619"/>
      <c r="I1691" s="619"/>
      <c r="J1691" s="619"/>
      <c r="K1691" s="619"/>
      <c r="L1691" s="619"/>
      <c r="M1691" s="619"/>
      <c r="N1691" s="52"/>
      <c r="O1691" s="52"/>
      <c r="P1691" s="52"/>
      <c r="Q1691" s="52"/>
      <c r="R1691" s="52"/>
      <c r="S1691" s="52"/>
      <c r="T1691" s="52"/>
      <c r="U1691" s="52"/>
      <c r="V1691" s="52"/>
      <c r="W1691" s="52"/>
      <c r="X1691" s="52"/>
      <c r="Y1691" s="52"/>
    </row>
    <row r="1692" spans="2:25" s="51" customFormat="1">
      <c r="B1692" s="619"/>
      <c r="C1692" s="619"/>
      <c r="D1692" s="619"/>
      <c r="E1692" s="619"/>
      <c r="F1692" s="619"/>
      <c r="G1692" s="619"/>
      <c r="H1692" s="619"/>
      <c r="I1692" s="619"/>
      <c r="J1692" s="619"/>
      <c r="K1692" s="619"/>
      <c r="L1692" s="619"/>
      <c r="M1692" s="619"/>
      <c r="N1692" s="52"/>
      <c r="O1692" s="52"/>
      <c r="P1692" s="52"/>
      <c r="Q1692" s="52"/>
      <c r="R1692" s="52"/>
      <c r="S1692" s="52"/>
      <c r="T1692" s="52"/>
      <c r="U1692" s="52"/>
      <c r="V1692" s="52"/>
      <c r="W1692" s="52"/>
      <c r="X1692" s="52"/>
      <c r="Y1692" s="52"/>
    </row>
    <row r="1693" spans="2:25" s="51" customFormat="1">
      <c r="B1693" s="619"/>
      <c r="C1693" s="619"/>
      <c r="D1693" s="619"/>
      <c r="E1693" s="619"/>
      <c r="F1693" s="619"/>
      <c r="G1693" s="619"/>
      <c r="H1693" s="619"/>
      <c r="I1693" s="619"/>
      <c r="J1693" s="619"/>
      <c r="K1693" s="619"/>
      <c r="L1693" s="619"/>
      <c r="M1693" s="619"/>
      <c r="N1693" s="52"/>
      <c r="O1693" s="52"/>
      <c r="P1693" s="52"/>
      <c r="Q1693" s="52"/>
      <c r="R1693" s="52"/>
      <c r="S1693" s="52"/>
      <c r="T1693" s="52"/>
      <c r="U1693" s="52"/>
      <c r="V1693" s="52"/>
      <c r="W1693" s="52"/>
      <c r="X1693" s="52"/>
      <c r="Y1693" s="52"/>
    </row>
    <row r="1694" spans="2:25" s="51" customFormat="1">
      <c r="B1694" s="619"/>
      <c r="C1694" s="619"/>
      <c r="D1694" s="619"/>
      <c r="E1694" s="619"/>
      <c r="F1694" s="619"/>
      <c r="G1694" s="619"/>
      <c r="H1694" s="619"/>
      <c r="I1694" s="619"/>
      <c r="J1694" s="619"/>
      <c r="K1694" s="619"/>
      <c r="L1694" s="619"/>
      <c r="M1694" s="619"/>
      <c r="N1694" s="52"/>
      <c r="O1694" s="52"/>
      <c r="P1694" s="52"/>
      <c r="Q1694" s="52"/>
      <c r="R1694" s="52"/>
      <c r="S1694" s="52"/>
      <c r="T1694" s="52"/>
      <c r="U1694" s="52"/>
      <c r="V1694" s="52"/>
      <c r="W1694" s="52"/>
      <c r="X1694" s="52"/>
      <c r="Y1694" s="52"/>
    </row>
    <row r="1695" spans="2:25" s="51" customFormat="1">
      <c r="B1695" s="619"/>
      <c r="C1695" s="619"/>
      <c r="D1695" s="619"/>
      <c r="E1695" s="619"/>
      <c r="F1695" s="619"/>
      <c r="G1695" s="619"/>
      <c r="H1695" s="619"/>
      <c r="I1695" s="619"/>
      <c r="J1695" s="619"/>
      <c r="K1695" s="619"/>
      <c r="L1695" s="619"/>
      <c r="M1695" s="619"/>
      <c r="N1695" s="52"/>
      <c r="O1695" s="52"/>
      <c r="P1695" s="52"/>
      <c r="Q1695" s="52"/>
      <c r="R1695" s="52"/>
      <c r="S1695" s="52"/>
      <c r="T1695" s="52"/>
      <c r="U1695" s="52"/>
      <c r="V1695" s="52"/>
      <c r="W1695" s="52"/>
      <c r="X1695" s="52"/>
      <c r="Y1695" s="52"/>
    </row>
    <row r="1696" spans="2:25" s="51" customFormat="1">
      <c r="B1696" s="619"/>
      <c r="C1696" s="619"/>
      <c r="D1696" s="619"/>
      <c r="E1696" s="619"/>
      <c r="F1696" s="619"/>
      <c r="G1696" s="619"/>
      <c r="H1696" s="619"/>
      <c r="I1696" s="619"/>
      <c r="J1696" s="619"/>
      <c r="K1696" s="619"/>
      <c r="L1696" s="619"/>
      <c r="M1696" s="619"/>
      <c r="N1696" s="52"/>
      <c r="O1696" s="52"/>
      <c r="P1696" s="52"/>
      <c r="Q1696" s="52"/>
      <c r="R1696" s="52"/>
      <c r="S1696" s="52"/>
      <c r="T1696" s="52"/>
      <c r="U1696" s="52"/>
      <c r="V1696" s="52"/>
      <c r="W1696" s="52"/>
      <c r="X1696" s="52"/>
      <c r="Y1696" s="52"/>
    </row>
    <row r="1697" spans="2:25" s="51" customFormat="1">
      <c r="B1697" s="619"/>
      <c r="C1697" s="619"/>
      <c r="D1697" s="619"/>
      <c r="E1697" s="619"/>
      <c r="F1697" s="619"/>
      <c r="G1697" s="619"/>
      <c r="H1697" s="619"/>
      <c r="I1697" s="619"/>
      <c r="J1697" s="619"/>
      <c r="K1697" s="619"/>
      <c r="L1697" s="619"/>
      <c r="M1697" s="619"/>
      <c r="N1697" s="52"/>
      <c r="O1697" s="52"/>
      <c r="P1697" s="52"/>
      <c r="Q1697" s="52"/>
      <c r="R1697" s="52"/>
      <c r="S1697" s="52"/>
      <c r="T1697" s="52"/>
      <c r="U1697" s="52"/>
      <c r="V1697" s="52"/>
      <c r="W1697" s="52"/>
      <c r="X1697" s="52"/>
      <c r="Y1697" s="52"/>
    </row>
    <row r="1698" spans="2:25" s="51" customFormat="1">
      <c r="B1698" s="619"/>
      <c r="C1698" s="619"/>
      <c r="D1698" s="619"/>
      <c r="E1698" s="619"/>
      <c r="F1698" s="619"/>
      <c r="G1698" s="619"/>
      <c r="H1698" s="619"/>
      <c r="I1698" s="619"/>
      <c r="J1698" s="619"/>
      <c r="K1698" s="619"/>
      <c r="L1698" s="619"/>
      <c r="M1698" s="619"/>
      <c r="N1698" s="52"/>
      <c r="O1698" s="52"/>
      <c r="P1698" s="52"/>
      <c r="Q1698" s="52"/>
      <c r="R1698" s="52"/>
      <c r="S1698" s="52"/>
      <c r="T1698" s="52"/>
      <c r="U1698" s="52"/>
      <c r="V1698" s="52"/>
      <c r="W1698" s="52"/>
      <c r="X1698" s="52"/>
      <c r="Y1698" s="52"/>
    </row>
    <row r="1699" spans="2:25" s="51" customFormat="1">
      <c r="B1699" s="619"/>
      <c r="C1699" s="619"/>
      <c r="D1699" s="619"/>
      <c r="E1699" s="619"/>
      <c r="F1699" s="619"/>
      <c r="G1699" s="619"/>
      <c r="H1699" s="619"/>
      <c r="I1699" s="619"/>
      <c r="J1699" s="619"/>
      <c r="K1699" s="619"/>
      <c r="L1699" s="619"/>
      <c r="M1699" s="619"/>
      <c r="N1699" s="52"/>
      <c r="O1699" s="52"/>
      <c r="P1699" s="52"/>
      <c r="Q1699" s="52"/>
      <c r="R1699" s="52"/>
      <c r="S1699" s="52"/>
      <c r="T1699" s="52"/>
      <c r="U1699" s="52"/>
      <c r="V1699" s="52"/>
      <c r="W1699" s="52"/>
      <c r="X1699" s="52"/>
      <c r="Y1699" s="52"/>
    </row>
    <row r="1700" spans="2:25" s="51" customFormat="1">
      <c r="B1700" s="619"/>
      <c r="C1700" s="619"/>
      <c r="D1700" s="619"/>
      <c r="E1700" s="619"/>
      <c r="F1700" s="619"/>
      <c r="G1700" s="619"/>
      <c r="H1700" s="619"/>
      <c r="I1700" s="619"/>
      <c r="J1700" s="619"/>
      <c r="K1700" s="619"/>
      <c r="L1700" s="619"/>
      <c r="M1700" s="619"/>
      <c r="N1700" s="52"/>
      <c r="O1700" s="52"/>
      <c r="P1700" s="52"/>
      <c r="Q1700" s="52"/>
      <c r="R1700" s="52"/>
      <c r="S1700" s="52"/>
      <c r="T1700" s="52"/>
      <c r="U1700" s="52"/>
      <c r="V1700" s="52"/>
      <c r="W1700" s="52"/>
      <c r="X1700" s="52"/>
      <c r="Y1700" s="52"/>
    </row>
    <row r="1701" spans="2:25" s="51" customFormat="1">
      <c r="B1701" s="619"/>
      <c r="C1701" s="619"/>
      <c r="D1701" s="619"/>
      <c r="E1701" s="619"/>
      <c r="F1701" s="619"/>
      <c r="G1701" s="619"/>
      <c r="H1701" s="619"/>
      <c r="I1701" s="619"/>
      <c r="J1701" s="619"/>
      <c r="K1701" s="619"/>
      <c r="L1701" s="619"/>
      <c r="M1701" s="619"/>
      <c r="N1701" s="52"/>
      <c r="O1701" s="52"/>
      <c r="P1701" s="52"/>
      <c r="Q1701" s="52"/>
      <c r="R1701" s="52"/>
      <c r="S1701" s="52"/>
      <c r="T1701" s="52"/>
      <c r="U1701" s="52"/>
      <c r="V1701" s="52"/>
      <c r="W1701" s="52"/>
      <c r="X1701" s="52"/>
      <c r="Y1701" s="52"/>
    </row>
    <row r="1702" spans="2:25" s="51" customFormat="1">
      <c r="B1702" s="619"/>
      <c r="C1702" s="619"/>
      <c r="D1702" s="619"/>
      <c r="E1702" s="619"/>
      <c r="F1702" s="619"/>
      <c r="G1702" s="619"/>
      <c r="H1702" s="619"/>
      <c r="I1702" s="619"/>
      <c r="J1702" s="619"/>
      <c r="K1702" s="619"/>
      <c r="L1702" s="619"/>
      <c r="M1702" s="619"/>
      <c r="N1702" s="52"/>
      <c r="O1702" s="52"/>
      <c r="P1702" s="52"/>
      <c r="Q1702" s="52"/>
      <c r="R1702" s="52"/>
      <c r="S1702" s="52"/>
      <c r="T1702" s="52"/>
      <c r="U1702" s="52"/>
      <c r="V1702" s="52"/>
      <c r="W1702" s="52"/>
      <c r="X1702" s="52"/>
      <c r="Y1702" s="52"/>
    </row>
    <row r="1703" spans="2:25" s="51" customFormat="1">
      <c r="B1703" s="619"/>
      <c r="C1703" s="619"/>
      <c r="D1703" s="619"/>
      <c r="E1703" s="619"/>
      <c r="F1703" s="619"/>
      <c r="G1703" s="619"/>
      <c r="H1703" s="619"/>
      <c r="I1703" s="619"/>
      <c r="J1703" s="619"/>
      <c r="K1703" s="619"/>
      <c r="L1703" s="619"/>
      <c r="M1703" s="619"/>
      <c r="N1703" s="52"/>
      <c r="O1703" s="52"/>
      <c r="P1703" s="52"/>
      <c r="Q1703" s="52"/>
      <c r="R1703" s="52"/>
      <c r="S1703" s="52"/>
      <c r="T1703" s="52"/>
      <c r="U1703" s="52"/>
      <c r="V1703" s="52"/>
      <c r="W1703" s="52"/>
      <c r="X1703" s="52"/>
      <c r="Y1703" s="52"/>
    </row>
    <row r="1704" spans="2:25" s="51" customFormat="1">
      <c r="B1704" s="619"/>
      <c r="C1704" s="619"/>
      <c r="D1704" s="619"/>
      <c r="E1704" s="619"/>
      <c r="F1704" s="619"/>
      <c r="G1704" s="619"/>
      <c r="H1704" s="619"/>
      <c r="I1704" s="619"/>
      <c r="J1704" s="619"/>
      <c r="K1704" s="619"/>
      <c r="L1704" s="619"/>
      <c r="M1704" s="619"/>
      <c r="N1704" s="52"/>
      <c r="O1704" s="52"/>
      <c r="P1704" s="52"/>
      <c r="Q1704" s="52"/>
      <c r="R1704" s="52"/>
      <c r="S1704" s="52"/>
      <c r="T1704" s="52"/>
      <c r="U1704" s="52"/>
      <c r="V1704" s="52"/>
      <c r="W1704" s="52"/>
      <c r="X1704" s="52"/>
      <c r="Y1704" s="52"/>
    </row>
    <row r="1705" spans="2:25" s="51" customFormat="1">
      <c r="B1705" s="619"/>
      <c r="C1705" s="619"/>
      <c r="D1705" s="619"/>
      <c r="E1705" s="619"/>
      <c r="F1705" s="619"/>
      <c r="G1705" s="619"/>
      <c r="H1705" s="619"/>
      <c r="I1705" s="619"/>
      <c r="J1705" s="619"/>
      <c r="K1705" s="619"/>
      <c r="L1705" s="619"/>
      <c r="M1705" s="619"/>
      <c r="N1705" s="52"/>
      <c r="O1705" s="52"/>
      <c r="P1705" s="52"/>
      <c r="Q1705" s="52"/>
      <c r="R1705" s="52"/>
      <c r="S1705" s="52"/>
      <c r="T1705" s="52"/>
      <c r="U1705" s="52"/>
      <c r="V1705" s="52"/>
      <c r="W1705" s="52"/>
      <c r="X1705" s="52"/>
      <c r="Y1705" s="52"/>
    </row>
    <row r="1706" spans="2:25" s="51" customFormat="1">
      <c r="B1706" s="619"/>
      <c r="C1706" s="619"/>
      <c r="D1706" s="619"/>
      <c r="E1706" s="619"/>
      <c r="F1706" s="619"/>
      <c r="G1706" s="619"/>
      <c r="H1706" s="619"/>
      <c r="I1706" s="619"/>
      <c r="J1706" s="619"/>
      <c r="K1706" s="619"/>
      <c r="L1706" s="619"/>
      <c r="M1706" s="619"/>
      <c r="N1706" s="52"/>
      <c r="O1706" s="52"/>
      <c r="P1706" s="52"/>
      <c r="Q1706" s="52"/>
      <c r="R1706" s="52"/>
      <c r="S1706" s="52"/>
      <c r="T1706" s="52"/>
      <c r="U1706" s="52"/>
      <c r="V1706" s="52"/>
      <c r="W1706" s="52"/>
      <c r="X1706" s="52"/>
      <c r="Y1706" s="52"/>
    </row>
    <row r="1707" spans="2:25" s="51" customFormat="1">
      <c r="B1707" s="619"/>
      <c r="C1707" s="619"/>
      <c r="D1707" s="619"/>
      <c r="E1707" s="619"/>
      <c r="F1707" s="619"/>
      <c r="G1707" s="619"/>
      <c r="H1707" s="619"/>
      <c r="I1707" s="619"/>
      <c r="J1707" s="619"/>
      <c r="K1707" s="619"/>
      <c r="L1707" s="619"/>
      <c r="M1707" s="619"/>
      <c r="N1707" s="52"/>
      <c r="O1707" s="52"/>
      <c r="P1707" s="52"/>
      <c r="Q1707" s="52"/>
      <c r="R1707" s="52"/>
      <c r="S1707" s="52"/>
      <c r="T1707" s="52"/>
      <c r="U1707" s="52"/>
      <c r="V1707" s="52"/>
      <c r="W1707" s="52"/>
      <c r="X1707" s="52"/>
      <c r="Y1707" s="52"/>
    </row>
    <row r="1708" spans="2:25" s="51" customFormat="1">
      <c r="B1708" s="619"/>
      <c r="C1708" s="619"/>
      <c r="D1708" s="619"/>
      <c r="E1708" s="619"/>
      <c r="F1708" s="619"/>
      <c r="G1708" s="619"/>
      <c r="H1708" s="619"/>
      <c r="I1708" s="619"/>
      <c r="J1708" s="619"/>
      <c r="K1708" s="619"/>
      <c r="L1708" s="619"/>
      <c r="M1708" s="619"/>
      <c r="N1708" s="52"/>
      <c r="O1708" s="52"/>
      <c r="P1708" s="52"/>
      <c r="Q1708" s="52"/>
      <c r="R1708" s="52"/>
      <c r="S1708" s="52"/>
      <c r="T1708" s="52"/>
      <c r="U1708" s="52"/>
      <c r="V1708" s="52"/>
      <c r="W1708" s="52"/>
      <c r="X1708" s="52"/>
      <c r="Y1708" s="52"/>
    </row>
    <row r="1709" spans="2:25" s="51" customFormat="1">
      <c r="B1709" s="619"/>
      <c r="C1709" s="619"/>
      <c r="D1709" s="619"/>
      <c r="E1709" s="619"/>
      <c r="F1709" s="619"/>
      <c r="G1709" s="619"/>
      <c r="H1709" s="619"/>
      <c r="I1709" s="619"/>
      <c r="J1709" s="619"/>
      <c r="K1709" s="619"/>
      <c r="L1709" s="619"/>
      <c r="M1709" s="619"/>
      <c r="N1709" s="52"/>
      <c r="O1709" s="52"/>
      <c r="P1709" s="52"/>
      <c r="Q1709" s="52"/>
      <c r="R1709" s="52"/>
      <c r="S1709" s="52"/>
      <c r="T1709" s="52"/>
      <c r="U1709" s="52"/>
      <c r="V1709" s="52"/>
      <c r="W1709" s="52"/>
      <c r="X1709" s="52"/>
      <c r="Y1709" s="52"/>
    </row>
    <row r="1710" spans="2:25" s="51" customFormat="1">
      <c r="B1710" s="619"/>
      <c r="C1710" s="619"/>
      <c r="D1710" s="619"/>
      <c r="E1710" s="619"/>
      <c r="F1710" s="619"/>
      <c r="G1710" s="619"/>
      <c r="H1710" s="619"/>
      <c r="I1710" s="619"/>
      <c r="J1710" s="619"/>
      <c r="K1710" s="619"/>
      <c r="L1710" s="619"/>
      <c r="M1710" s="619"/>
      <c r="N1710" s="52"/>
      <c r="O1710" s="52"/>
      <c r="P1710" s="52"/>
      <c r="Q1710" s="52"/>
      <c r="R1710" s="52"/>
      <c r="S1710" s="52"/>
      <c r="T1710" s="52"/>
      <c r="U1710" s="52"/>
      <c r="V1710" s="52"/>
      <c r="W1710" s="52"/>
      <c r="X1710" s="52"/>
      <c r="Y1710" s="52"/>
    </row>
    <row r="1711" spans="2:25" s="51" customFormat="1">
      <c r="B1711" s="619"/>
      <c r="C1711" s="619"/>
      <c r="D1711" s="619"/>
      <c r="E1711" s="619"/>
      <c r="F1711" s="619"/>
      <c r="G1711" s="619"/>
      <c r="H1711" s="619"/>
      <c r="I1711" s="619"/>
      <c r="J1711" s="619"/>
      <c r="K1711" s="619"/>
      <c r="L1711" s="619"/>
      <c r="M1711" s="619"/>
      <c r="N1711" s="52"/>
      <c r="O1711" s="52"/>
      <c r="P1711" s="52"/>
      <c r="Q1711" s="52"/>
      <c r="R1711" s="52"/>
      <c r="S1711" s="52"/>
      <c r="T1711" s="52"/>
      <c r="U1711" s="52"/>
      <c r="V1711" s="52"/>
      <c r="W1711" s="52"/>
      <c r="X1711" s="52"/>
      <c r="Y1711" s="52"/>
    </row>
    <row r="1712" spans="2:25" s="51" customFormat="1">
      <c r="B1712" s="619"/>
      <c r="C1712" s="619"/>
      <c r="D1712" s="619"/>
      <c r="E1712" s="619"/>
      <c r="F1712" s="619"/>
      <c r="G1712" s="619"/>
      <c r="H1712" s="619"/>
      <c r="I1712" s="619"/>
      <c r="J1712" s="619"/>
      <c r="K1712" s="619"/>
      <c r="L1712" s="619"/>
      <c r="M1712" s="619"/>
      <c r="N1712" s="52"/>
      <c r="O1712" s="52"/>
      <c r="P1712" s="52"/>
      <c r="Q1712" s="52"/>
      <c r="R1712" s="52"/>
      <c r="S1712" s="52"/>
      <c r="T1712" s="52"/>
      <c r="U1712" s="52"/>
      <c r="V1712" s="52"/>
      <c r="W1712" s="52"/>
      <c r="X1712" s="52"/>
      <c r="Y1712" s="52"/>
    </row>
    <row r="1713" spans="2:25" s="51" customFormat="1">
      <c r="B1713" s="619"/>
      <c r="C1713" s="619"/>
      <c r="D1713" s="619"/>
      <c r="E1713" s="619"/>
      <c r="F1713" s="619"/>
      <c r="G1713" s="619"/>
      <c r="H1713" s="619"/>
      <c r="I1713" s="619"/>
      <c r="J1713" s="619"/>
      <c r="K1713" s="619"/>
      <c r="L1713" s="619"/>
      <c r="M1713" s="619"/>
      <c r="N1713" s="52"/>
      <c r="O1713" s="52"/>
      <c r="P1713" s="52"/>
      <c r="Q1713" s="52"/>
      <c r="R1713" s="52"/>
      <c r="S1713" s="52"/>
      <c r="T1713" s="52"/>
      <c r="U1713" s="52"/>
      <c r="V1713" s="52"/>
      <c r="W1713" s="52"/>
      <c r="X1713" s="52"/>
      <c r="Y1713" s="52"/>
    </row>
    <row r="1714" spans="2:25" s="51" customFormat="1">
      <c r="B1714" s="619"/>
      <c r="C1714" s="619"/>
      <c r="D1714" s="619"/>
      <c r="E1714" s="619"/>
      <c r="F1714" s="619"/>
      <c r="G1714" s="619"/>
      <c r="H1714" s="619"/>
      <c r="I1714" s="619"/>
      <c r="J1714" s="619"/>
      <c r="K1714" s="619"/>
      <c r="L1714" s="619"/>
      <c r="M1714" s="619"/>
      <c r="N1714" s="52"/>
      <c r="O1714" s="52"/>
      <c r="P1714" s="52"/>
      <c r="Q1714" s="52"/>
      <c r="R1714" s="52"/>
      <c r="S1714" s="52"/>
      <c r="T1714" s="52"/>
      <c r="U1714" s="52"/>
      <c r="V1714" s="52"/>
      <c r="W1714" s="52"/>
      <c r="X1714" s="52"/>
      <c r="Y1714" s="52"/>
    </row>
    <row r="1715" spans="2:25" s="51" customFormat="1">
      <c r="B1715" s="619"/>
      <c r="C1715" s="619"/>
      <c r="D1715" s="619"/>
      <c r="E1715" s="619"/>
      <c r="F1715" s="619"/>
      <c r="G1715" s="619"/>
      <c r="H1715" s="619"/>
      <c r="I1715" s="619"/>
      <c r="J1715" s="619"/>
      <c r="K1715" s="619"/>
      <c r="L1715" s="619"/>
      <c r="M1715" s="619"/>
      <c r="N1715" s="52"/>
      <c r="O1715" s="52"/>
      <c r="P1715" s="52"/>
      <c r="Q1715" s="52"/>
      <c r="R1715" s="52"/>
      <c r="S1715" s="52"/>
      <c r="T1715" s="52"/>
      <c r="U1715" s="52"/>
      <c r="V1715" s="52"/>
      <c r="W1715" s="52"/>
      <c r="X1715" s="52"/>
      <c r="Y1715" s="52"/>
    </row>
    <row r="1716" spans="2:25" s="51" customFormat="1">
      <c r="B1716" s="619"/>
      <c r="C1716" s="619"/>
      <c r="D1716" s="619"/>
      <c r="E1716" s="619"/>
      <c r="F1716" s="619"/>
      <c r="G1716" s="619"/>
      <c r="H1716" s="619"/>
      <c r="I1716" s="619"/>
      <c r="J1716" s="619"/>
      <c r="K1716" s="619"/>
      <c r="L1716" s="619"/>
      <c r="M1716" s="619"/>
      <c r="N1716" s="52"/>
      <c r="O1716" s="52"/>
      <c r="P1716" s="52"/>
      <c r="Q1716" s="52"/>
      <c r="R1716" s="52"/>
      <c r="S1716" s="52"/>
      <c r="T1716" s="52"/>
      <c r="U1716" s="52"/>
      <c r="V1716" s="52"/>
      <c r="W1716" s="52"/>
      <c r="X1716" s="52"/>
      <c r="Y1716" s="52"/>
    </row>
    <row r="1717" spans="2:25" s="51" customFormat="1">
      <c r="B1717" s="619"/>
      <c r="C1717" s="619"/>
      <c r="D1717" s="619"/>
      <c r="E1717" s="619"/>
      <c r="F1717" s="619"/>
      <c r="G1717" s="619"/>
      <c r="H1717" s="619"/>
      <c r="I1717" s="619"/>
      <c r="J1717" s="619"/>
      <c r="K1717" s="619"/>
      <c r="L1717" s="619"/>
      <c r="M1717" s="619"/>
      <c r="N1717" s="52"/>
      <c r="O1717" s="52"/>
      <c r="P1717" s="52"/>
      <c r="Q1717" s="52"/>
      <c r="R1717" s="52"/>
      <c r="S1717" s="52"/>
      <c r="T1717" s="52"/>
      <c r="U1717" s="52"/>
      <c r="V1717" s="52"/>
      <c r="W1717" s="52"/>
      <c r="X1717" s="52"/>
      <c r="Y1717" s="52"/>
    </row>
    <row r="1718" spans="2:25" s="51" customFormat="1">
      <c r="B1718" s="619"/>
      <c r="C1718" s="619"/>
      <c r="D1718" s="619"/>
      <c r="E1718" s="619"/>
      <c r="F1718" s="619"/>
      <c r="G1718" s="619"/>
      <c r="H1718" s="619"/>
      <c r="I1718" s="619"/>
      <c r="J1718" s="619"/>
      <c r="K1718" s="619"/>
      <c r="L1718" s="619"/>
      <c r="M1718" s="619"/>
      <c r="N1718" s="52"/>
      <c r="O1718" s="52"/>
      <c r="P1718" s="52"/>
      <c r="Q1718" s="52"/>
      <c r="R1718" s="52"/>
      <c r="S1718" s="52"/>
      <c r="T1718" s="52"/>
      <c r="U1718" s="52"/>
      <c r="V1718" s="52"/>
      <c r="W1718" s="52"/>
      <c r="X1718" s="52"/>
      <c r="Y1718" s="52"/>
    </row>
    <row r="1719" spans="2:25" s="51" customFormat="1">
      <c r="B1719" s="619"/>
      <c r="C1719" s="619"/>
      <c r="D1719" s="619"/>
      <c r="E1719" s="619"/>
      <c r="F1719" s="619"/>
      <c r="G1719" s="619"/>
      <c r="H1719" s="619"/>
      <c r="I1719" s="619"/>
      <c r="J1719" s="619"/>
      <c r="K1719" s="619"/>
      <c r="L1719" s="619"/>
      <c r="M1719" s="619"/>
      <c r="N1719" s="52"/>
      <c r="O1719" s="52"/>
      <c r="P1719" s="52"/>
      <c r="Q1719" s="52"/>
      <c r="R1719" s="52"/>
      <c r="S1719" s="52"/>
      <c r="T1719" s="52"/>
      <c r="U1719" s="52"/>
      <c r="V1719" s="52"/>
      <c r="W1719" s="52"/>
      <c r="X1719" s="52"/>
      <c r="Y1719" s="52"/>
    </row>
    <row r="1720" spans="2:25" s="51" customFormat="1">
      <c r="B1720" s="619"/>
      <c r="C1720" s="619"/>
      <c r="D1720" s="619"/>
      <c r="E1720" s="619"/>
      <c r="F1720" s="619"/>
      <c r="G1720" s="619"/>
      <c r="H1720" s="619"/>
      <c r="I1720" s="619"/>
      <c r="J1720" s="619"/>
      <c r="K1720" s="619"/>
      <c r="L1720" s="619"/>
      <c r="M1720" s="619"/>
      <c r="N1720" s="52"/>
      <c r="O1720" s="52"/>
      <c r="P1720" s="52"/>
      <c r="Q1720" s="52"/>
      <c r="R1720" s="52"/>
      <c r="S1720" s="52"/>
      <c r="T1720" s="52"/>
      <c r="U1720" s="52"/>
      <c r="V1720" s="52"/>
      <c r="W1720" s="52"/>
      <c r="X1720" s="52"/>
      <c r="Y1720" s="52"/>
    </row>
    <row r="1721" spans="2:25" s="51" customFormat="1">
      <c r="B1721" s="619"/>
      <c r="C1721" s="619"/>
      <c r="D1721" s="619"/>
      <c r="E1721" s="619"/>
      <c r="F1721" s="619"/>
      <c r="G1721" s="619"/>
      <c r="H1721" s="619"/>
      <c r="I1721" s="619"/>
      <c r="J1721" s="619"/>
      <c r="K1721" s="619"/>
      <c r="L1721" s="619"/>
      <c r="M1721" s="619"/>
      <c r="N1721" s="52"/>
      <c r="O1721" s="52"/>
      <c r="P1721" s="52"/>
      <c r="Q1721" s="52"/>
      <c r="R1721" s="52"/>
      <c r="S1721" s="52"/>
      <c r="T1721" s="52"/>
      <c r="U1721" s="52"/>
      <c r="V1721" s="52"/>
      <c r="W1721" s="52"/>
      <c r="X1721" s="52"/>
      <c r="Y1721" s="52"/>
    </row>
    <row r="1722" spans="2:25" s="51" customFormat="1">
      <c r="B1722" s="619"/>
      <c r="C1722" s="619"/>
      <c r="D1722" s="619"/>
      <c r="E1722" s="619"/>
      <c r="F1722" s="619"/>
      <c r="G1722" s="619"/>
      <c r="H1722" s="619"/>
      <c r="I1722" s="619"/>
      <c r="J1722" s="619"/>
      <c r="K1722" s="619"/>
      <c r="L1722" s="619"/>
      <c r="M1722" s="619"/>
      <c r="N1722" s="52"/>
      <c r="O1722" s="52"/>
      <c r="P1722" s="52"/>
      <c r="Q1722" s="52"/>
      <c r="R1722" s="52"/>
      <c r="S1722" s="52"/>
      <c r="T1722" s="52"/>
      <c r="U1722" s="52"/>
      <c r="V1722" s="52"/>
      <c r="W1722" s="52"/>
      <c r="X1722" s="52"/>
      <c r="Y1722" s="52"/>
    </row>
    <row r="1723" spans="2:25" s="51" customFormat="1">
      <c r="B1723" s="619"/>
      <c r="C1723" s="619"/>
      <c r="D1723" s="619"/>
      <c r="E1723" s="619"/>
      <c r="F1723" s="619"/>
      <c r="G1723" s="619"/>
      <c r="H1723" s="619"/>
      <c r="I1723" s="619"/>
      <c r="J1723" s="619"/>
      <c r="K1723" s="619"/>
      <c r="L1723" s="619"/>
      <c r="M1723" s="619"/>
      <c r="N1723" s="52"/>
      <c r="O1723" s="52"/>
      <c r="P1723" s="52"/>
      <c r="Q1723" s="52"/>
      <c r="R1723" s="52"/>
      <c r="S1723" s="52"/>
      <c r="T1723" s="52"/>
      <c r="U1723" s="52"/>
      <c r="V1723" s="52"/>
      <c r="W1723" s="52"/>
      <c r="X1723" s="52"/>
      <c r="Y1723" s="52"/>
    </row>
    <row r="1724" spans="2:25" s="51" customFormat="1">
      <c r="B1724" s="619"/>
      <c r="C1724" s="619"/>
      <c r="D1724" s="619"/>
      <c r="E1724" s="619"/>
      <c r="F1724" s="619"/>
      <c r="G1724" s="619"/>
      <c r="H1724" s="619"/>
      <c r="I1724" s="619"/>
      <c r="J1724" s="619"/>
      <c r="K1724" s="619"/>
      <c r="L1724" s="619"/>
      <c r="M1724" s="619"/>
      <c r="N1724" s="52"/>
      <c r="O1724" s="52"/>
      <c r="P1724" s="52"/>
      <c r="Q1724" s="52"/>
      <c r="R1724" s="52"/>
      <c r="S1724" s="52"/>
      <c r="T1724" s="52"/>
      <c r="U1724" s="52"/>
      <c r="V1724" s="52"/>
      <c r="W1724" s="52"/>
      <c r="X1724" s="52"/>
      <c r="Y1724" s="52"/>
    </row>
    <row r="1725" spans="2:25" s="51" customFormat="1">
      <c r="B1725" s="619"/>
      <c r="C1725" s="619"/>
      <c r="D1725" s="619"/>
      <c r="E1725" s="619"/>
      <c r="F1725" s="619"/>
      <c r="G1725" s="619"/>
      <c r="H1725" s="619"/>
      <c r="I1725" s="619"/>
      <c r="J1725" s="619"/>
      <c r="K1725" s="619"/>
      <c r="L1725" s="619"/>
      <c r="M1725" s="619"/>
      <c r="N1725" s="52"/>
      <c r="O1725" s="52"/>
      <c r="P1725" s="52"/>
      <c r="Q1725" s="52"/>
      <c r="R1725" s="52"/>
      <c r="S1725" s="52"/>
      <c r="T1725" s="52"/>
      <c r="U1725" s="52"/>
      <c r="V1725" s="52"/>
      <c r="W1725" s="52"/>
      <c r="X1725" s="52"/>
      <c r="Y1725" s="52"/>
    </row>
    <row r="1726" spans="2:25" s="51" customFormat="1">
      <c r="B1726" s="619"/>
      <c r="C1726" s="619"/>
      <c r="D1726" s="619"/>
      <c r="E1726" s="619"/>
      <c r="F1726" s="619"/>
      <c r="G1726" s="619"/>
      <c r="H1726" s="619"/>
      <c r="I1726" s="619"/>
      <c r="J1726" s="619"/>
      <c r="K1726" s="619"/>
      <c r="L1726" s="619"/>
      <c r="M1726" s="619"/>
      <c r="N1726" s="52"/>
      <c r="O1726" s="52"/>
      <c r="P1726" s="52"/>
      <c r="Q1726" s="52"/>
      <c r="R1726" s="52"/>
      <c r="S1726" s="52"/>
      <c r="T1726" s="52"/>
      <c r="U1726" s="52"/>
      <c r="V1726" s="52"/>
      <c r="W1726" s="52"/>
      <c r="X1726" s="52"/>
      <c r="Y1726" s="52"/>
    </row>
    <row r="1727" spans="2:25" s="51" customFormat="1">
      <c r="B1727" s="619"/>
      <c r="C1727" s="619"/>
      <c r="D1727" s="619"/>
      <c r="E1727" s="619"/>
      <c r="F1727" s="619"/>
      <c r="G1727" s="619"/>
      <c r="H1727" s="619"/>
      <c r="I1727" s="619"/>
      <c r="J1727" s="619"/>
      <c r="K1727" s="619"/>
      <c r="L1727" s="619"/>
      <c r="M1727" s="619"/>
      <c r="N1727" s="52"/>
      <c r="O1727" s="52"/>
      <c r="P1727" s="52"/>
      <c r="Q1727" s="52"/>
      <c r="R1727" s="52"/>
      <c r="S1727" s="52"/>
      <c r="T1727" s="52"/>
      <c r="U1727" s="52"/>
      <c r="V1727" s="52"/>
      <c r="W1727" s="52"/>
      <c r="X1727" s="52"/>
      <c r="Y1727" s="52"/>
    </row>
    <row r="1728" spans="2:25" s="51" customFormat="1">
      <c r="B1728" s="619"/>
      <c r="C1728" s="619"/>
      <c r="D1728" s="619"/>
      <c r="E1728" s="619"/>
      <c r="F1728" s="619"/>
      <c r="G1728" s="619"/>
      <c r="H1728" s="619"/>
      <c r="I1728" s="619"/>
      <c r="J1728" s="619"/>
      <c r="K1728" s="619"/>
      <c r="L1728" s="619"/>
      <c r="M1728" s="619"/>
      <c r="N1728" s="52"/>
      <c r="O1728" s="52"/>
      <c r="P1728" s="52"/>
      <c r="Q1728" s="52"/>
      <c r="R1728" s="52"/>
      <c r="S1728" s="52"/>
      <c r="T1728" s="52"/>
      <c r="U1728" s="52"/>
      <c r="V1728" s="52"/>
      <c r="W1728" s="52"/>
      <c r="X1728" s="52"/>
      <c r="Y1728" s="52"/>
    </row>
    <row r="1729" spans="2:25" s="51" customFormat="1">
      <c r="B1729" s="619"/>
      <c r="C1729" s="619"/>
      <c r="D1729" s="619"/>
      <c r="E1729" s="619"/>
      <c r="F1729" s="619"/>
      <c r="G1729" s="619"/>
      <c r="H1729" s="619"/>
      <c r="I1729" s="619"/>
      <c r="J1729" s="619"/>
      <c r="K1729" s="619"/>
      <c r="L1729" s="619"/>
      <c r="M1729" s="619"/>
      <c r="N1729" s="52"/>
      <c r="O1729" s="52"/>
      <c r="P1729" s="52"/>
      <c r="Q1729" s="52"/>
      <c r="R1729" s="52"/>
      <c r="S1729" s="52"/>
      <c r="T1729" s="52"/>
      <c r="U1729" s="52"/>
      <c r="V1729" s="52"/>
      <c r="W1729" s="52"/>
      <c r="X1729" s="52"/>
      <c r="Y1729" s="52"/>
    </row>
    <row r="1730" spans="2:25" s="51" customFormat="1">
      <c r="B1730" s="619"/>
      <c r="C1730" s="619"/>
      <c r="D1730" s="619"/>
      <c r="E1730" s="619"/>
      <c r="F1730" s="619"/>
      <c r="G1730" s="619"/>
      <c r="H1730" s="619"/>
      <c r="I1730" s="619"/>
      <c r="J1730" s="619"/>
      <c r="K1730" s="619"/>
      <c r="L1730" s="619"/>
      <c r="M1730" s="619"/>
      <c r="N1730" s="52"/>
      <c r="O1730" s="52"/>
      <c r="P1730" s="52"/>
      <c r="Q1730" s="52"/>
      <c r="R1730" s="52"/>
      <c r="S1730" s="52"/>
      <c r="T1730" s="52"/>
      <c r="U1730" s="52"/>
      <c r="V1730" s="52"/>
      <c r="W1730" s="52"/>
      <c r="X1730" s="52"/>
      <c r="Y1730" s="52"/>
    </row>
    <row r="1731" spans="2:25" s="51" customFormat="1">
      <c r="B1731" s="619"/>
      <c r="C1731" s="619"/>
      <c r="D1731" s="619"/>
      <c r="E1731" s="619"/>
      <c r="F1731" s="619"/>
      <c r="G1731" s="619"/>
      <c r="H1731" s="619"/>
      <c r="I1731" s="619"/>
      <c r="J1731" s="619"/>
      <c r="K1731" s="619"/>
      <c r="L1731" s="619"/>
      <c r="M1731" s="619"/>
      <c r="N1731" s="52"/>
      <c r="O1731" s="52"/>
      <c r="P1731" s="52"/>
      <c r="Q1731" s="52"/>
      <c r="R1731" s="52"/>
      <c r="S1731" s="52"/>
      <c r="T1731" s="52"/>
      <c r="U1731" s="52"/>
      <c r="V1731" s="52"/>
      <c r="W1731" s="52"/>
      <c r="X1731" s="52"/>
      <c r="Y1731" s="52"/>
    </row>
    <row r="1732" spans="2:25" s="51" customFormat="1">
      <c r="B1732" s="619"/>
      <c r="C1732" s="619"/>
      <c r="D1732" s="619"/>
      <c r="E1732" s="619"/>
      <c r="F1732" s="619"/>
      <c r="G1732" s="619"/>
      <c r="H1732" s="619"/>
      <c r="I1732" s="619"/>
      <c r="J1732" s="619"/>
      <c r="K1732" s="619"/>
      <c r="L1732" s="619"/>
      <c r="M1732" s="619"/>
      <c r="N1732" s="52"/>
      <c r="O1732" s="52"/>
      <c r="P1732" s="52"/>
      <c r="Q1732" s="52"/>
      <c r="R1732" s="52"/>
      <c r="S1732" s="52"/>
      <c r="T1732" s="52"/>
      <c r="U1732" s="52"/>
      <c r="V1732" s="52"/>
      <c r="W1732" s="52"/>
      <c r="X1732" s="52"/>
      <c r="Y1732" s="52"/>
    </row>
    <row r="1733" spans="2:25" s="51" customFormat="1">
      <c r="B1733" s="619"/>
      <c r="C1733" s="619"/>
      <c r="D1733" s="619"/>
      <c r="E1733" s="619"/>
      <c r="F1733" s="619"/>
      <c r="G1733" s="619"/>
      <c r="H1733" s="619"/>
      <c r="I1733" s="619"/>
      <c r="J1733" s="619"/>
      <c r="K1733" s="619"/>
      <c r="L1733" s="619"/>
      <c r="M1733" s="619"/>
      <c r="N1733" s="52"/>
      <c r="O1733" s="52"/>
      <c r="P1733" s="52"/>
      <c r="Q1733" s="52"/>
      <c r="R1733" s="52"/>
      <c r="S1733" s="52"/>
      <c r="T1733" s="52"/>
      <c r="U1733" s="52"/>
      <c r="V1733" s="52"/>
      <c r="W1733" s="52"/>
      <c r="X1733" s="52"/>
      <c r="Y1733" s="52"/>
    </row>
    <row r="1734" spans="2:25" s="51" customFormat="1">
      <c r="B1734" s="619"/>
      <c r="C1734" s="619"/>
      <c r="D1734" s="619"/>
      <c r="E1734" s="619"/>
      <c r="F1734" s="619"/>
      <c r="G1734" s="619"/>
      <c r="H1734" s="619"/>
      <c r="I1734" s="619"/>
      <c r="J1734" s="619"/>
      <c r="K1734" s="619"/>
      <c r="L1734" s="619"/>
      <c r="M1734" s="619"/>
      <c r="N1734" s="52"/>
      <c r="O1734" s="52"/>
      <c r="P1734" s="52"/>
      <c r="Q1734" s="52"/>
      <c r="R1734" s="52"/>
      <c r="S1734" s="52"/>
      <c r="T1734" s="52"/>
      <c r="U1734" s="52"/>
      <c r="V1734" s="52"/>
      <c r="W1734" s="52"/>
      <c r="X1734" s="52"/>
      <c r="Y1734" s="52"/>
    </row>
    <row r="1735" spans="2:25" s="51" customFormat="1">
      <c r="B1735" s="619"/>
      <c r="C1735" s="619"/>
      <c r="D1735" s="619"/>
      <c r="E1735" s="619"/>
      <c r="F1735" s="619"/>
      <c r="G1735" s="619"/>
      <c r="H1735" s="619"/>
      <c r="I1735" s="619"/>
      <c r="J1735" s="619"/>
      <c r="K1735" s="619"/>
      <c r="L1735" s="619"/>
      <c r="M1735" s="619"/>
      <c r="N1735" s="52"/>
      <c r="O1735" s="52"/>
      <c r="P1735" s="52"/>
      <c r="Q1735" s="52"/>
      <c r="R1735" s="52"/>
      <c r="S1735" s="52"/>
      <c r="T1735" s="52"/>
      <c r="U1735" s="52"/>
      <c r="V1735" s="52"/>
      <c r="W1735" s="52"/>
      <c r="X1735" s="52"/>
      <c r="Y1735" s="52"/>
    </row>
    <row r="1736" spans="2:25" s="51" customFormat="1">
      <c r="B1736" s="619"/>
      <c r="C1736" s="619"/>
      <c r="D1736" s="619"/>
      <c r="E1736" s="619"/>
      <c r="F1736" s="619"/>
      <c r="G1736" s="619"/>
      <c r="H1736" s="619"/>
      <c r="I1736" s="619"/>
      <c r="J1736" s="619"/>
      <c r="K1736" s="619"/>
      <c r="L1736" s="619"/>
      <c r="M1736" s="619"/>
      <c r="N1736" s="52"/>
      <c r="O1736" s="52"/>
      <c r="P1736" s="52"/>
      <c r="Q1736" s="52"/>
      <c r="R1736" s="52"/>
      <c r="S1736" s="52"/>
      <c r="T1736" s="52"/>
      <c r="U1736" s="52"/>
      <c r="V1736" s="52"/>
      <c r="W1736" s="52"/>
      <c r="X1736" s="52"/>
      <c r="Y1736" s="52"/>
    </row>
    <row r="1737" spans="2:25" s="51" customFormat="1">
      <c r="B1737" s="619"/>
      <c r="C1737" s="619"/>
      <c r="D1737" s="619"/>
      <c r="E1737" s="619"/>
      <c r="F1737" s="619"/>
      <c r="G1737" s="619"/>
      <c r="H1737" s="619"/>
      <c r="I1737" s="619"/>
      <c r="J1737" s="619"/>
      <c r="K1737" s="619"/>
      <c r="L1737" s="619"/>
      <c r="M1737" s="619"/>
      <c r="N1737" s="52"/>
      <c r="O1737" s="52"/>
      <c r="P1737" s="52"/>
      <c r="Q1737" s="52"/>
      <c r="R1737" s="52"/>
      <c r="S1737" s="52"/>
      <c r="T1737" s="52"/>
      <c r="U1737" s="52"/>
      <c r="V1737" s="52"/>
      <c r="W1737" s="52"/>
      <c r="X1737" s="52"/>
      <c r="Y1737" s="52"/>
    </row>
    <row r="1738" spans="2:25" s="51" customFormat="1">
      <c r="B1738" s="619"/>
      <c r="C1738" s="619"/>
      <c r="D1738" s="619"/>
      <c r="E1738" s="619"/>
      <c r="F1738" s="619"/>
      <c r="G1738" s="619"/>
      <c r="H1738" s="619"/>
      <c r="I1738" s="619"/>
      <c r="J1738" s="619"/>
      <c r="K1738" s="619"/>
      <c r="L1738" s="619"/>
      <c r="M1738" s="619"/>
      <c r="N1738" s="52"/>
      <c r="O1738" s="52"/>
      <c r="P1738" s="52"/>
      <c r="Q1738" s="52"/>
      <c r="R1738" s="52"/>
      <c r="S1738" s="52"/>
      <c r="T1738" s="52"/>
      <c r="U1738" s="52"/>
      <c r="V1738" s="52"/>
      <c r="W1738" s="52"/>
      <c r="X1738" s="52"/>
      <c r="Y1738" s="52"/>
    </row>
    <row r="1739" spans="2:25" s="51" customFormat="1">
      <c r="B1739" s="619"/>
      <c r="C1739" s="619"/>
      <c r="D1739" s="619"/>
      <c r="E1739" s="619"/>
      <c r="F1739" s="619"/>
      <c r="G1739" s="619"/>
      <c r="H1739" s="619"/>
      <c r="I1739" s="619"/>
      <c r="J1739" s="619"/>
      <c r="K1739" s="619"/>
      <c r="L1739" s="619"/>
      <c r="M1739" s="619"/>
      <c r="N1739" s="52"/>
      <c r="O1739" s="52"/>
      <c r="P1739" s="52"/>
      <c r="Q1739" s="52"/>
      <c r="R1739" s="52"/>
      <c r="S1739" s="52"/>
      <c r="T1739" s="52"/>
      <c r="U1739" s="52"/>
      <c r="V1739" s="52"/>
      <c r="W1739" s="52"/>
      <c r="X1739" s="52"/>
      <c r="Y1739" s="52"/>
    </row>
    <row r="1740" spans="2:25" s="51" customFormat="1">
      <c r="B1740" s="619"/>
      <c r="C1740" s="619"/>
      <c r="D1740" s="619"/>
      <c r="E1740" s="619"/>
      <c r="F1740" s="619"/>
      <c r="G1740" s="619"/>
      <c r="H1740" s="619"/>
      <c r="I1740" s="619"/>
      <c r="J1740" s="619"/>
      <c r="K1740" s="619"/>
      <c r="L1740" s="619"/>
      <c r="M1740" s="619"/>
      <c r="N1740" s="52"/>
      <c r="O1740" s="52"/>
      <c r="P1740" s="52"/>
      <c r="Q1740" s="52"/>
      <c r="R1740" s="52"/>
      <c r="S1740" s="52"/>
      <c r="T1740" s="52"/>
      <c r="U1740" s="52"/>
      <c r="V1740" s="52"/>
      <c r="W1740" s="52"/>
      <c r="X1740" s="52"/>
      <c r="Y1740" s="52"/>
    </row>
    <row r="1741" spans="2:25" s="51" customFormat="1">
      <c r="B1741" s="619"/>
      <c r="C1741" s="619"/>
      <c r="D1741" s="619"/>
      <c r="E1741" s="619"/>
      <c r="F1741" s="619"/>
      <c r="G1741" s="619"/>
      <c r="H1741" s="619"/>
      <c r="I1741" s="619"/>
      <c r="J1741" s="619"/>
      <c r="K1741" s="619"/>
      <c r="L1741" s="619"/>
      <c r="M1741" s="619"/>
      <c r="N1741" s="52"/>
      <c r="O1741" s="52"/>
      <c r="P1741" s="52"/>
      <c r="Q1741" s="52"/>
      <c r="R1741" s="52"/>
      <c r="S1741" s="52"/>
      <c r="T1741" s="52"/>
      <c r="U1741" s="52"/>
      <c r="V1741" s="52"/>
      <c r="W1741" s="52"/>
      <c r="X1741" s="52"/>
      <c r="Y1741" s="52"/>
    </row>
    <row r="1742" spans="2:25" s="51" customFormat="1">
      <c r="B1742" s="619"/>
      <c r="C1742" s="619"/>
      <c r="D1742" s="619"/>
      <c r="E1742" s="619"/>
      <c r="F1742" s="619"/>
      <c r="G1742" s="619"/>
      <c r="H1742" s="619"/>
      <c r="I1742" s="619"/>
      <c r="J1742" s="619"/>
      <c r="K1742" s="619"/>
      <c r="L1742" s="619"/>
      <c r="M1742" s="619"/>
      <c r="N1742" s="52"/>
      <c r="O1742" s="52"/>
      <c r="P1742" s="52"/>
      <c r="Q1742" s="52"/>
      <c r="R1742" s="52"/>
      <c r="S1742" s="52"/>
      <c r="T1742" s="52"/>
      <c r="U1742" s="52"/>
      <c r="V1742" s="52"/>
      <c r="W1742" s="52"/>
      <c r="X1742" s="52"/>
      <c r="Y1742" s="52"/>
    </row>
  </sheetData>
  <sheetProtection algorithmName="SHA-512" hashValue="W7xsLZw9FcI7bCzqt75Q+vQcLNZ8vcbqrjdj17/Q04LJTNT4tH8HhsOu1wqXMGcIyVgRSBJrRmLKQX3t6fgT5Q==" saltValue="0yuh1eD9mFyQXPghB8thzw==" spinCount="100000" sheet="1" objects="1" scenarios="1" formatCells="0" formatColumns="0" formatRows="0" selectLockedCells="1"/>
  <mergeCells count="380">
    <mergeCell ref="B218:G219"/>
    <mergeCell ref="H218:M219"/>
    <mergeCell ref="N218:Y219"/>
    <mergeCell ref="B214:G215"/>
    <mergeCell ref="H214:M215"/>
    <mergeCell ref="N214:S215"/>
    <mergeCell ref="T214:Y215"/>
    <mergeCell ref="B216:G217"/>
    <mergeCell ref="H216:M217"/>
    <mergeCell ref="N216:S217"/>
    <mergeCell ref="T216:Y217"/>
    <mergeCell ref="B210:G211"/>
    <mergeCell ref="H210:M211"/>
    <mergeCell ref="N210:S211"/>
    <mergeCell ref="T210:Y211"/>
    <mergeCell ref="B212:G213"/>
    <mergeCell ref="H212:M213"/>
    <mergeCell ref="N212:S213"/>
    <mergeCell ref="T212:Y213"/>
    <mergeCell ref="B205:G206"/>
    <mergeCell ref="H205:M206"/>
    <mergeCell ref="N205:S206"/>
    <mergeCell ref="T205:Y206"/>
    <mergeCell ref="B207:G208"/>
    <mergeCell ref="H207:M208"/>
    <mergeCell ref="N207:Y208"/>
    <mergeCell ref="B201:G202"/>
    <mergeCell ref="H201:M202"/>
    <mergeCell ref="N201:S202"/>
    <mergeCell ref="T201:Y202"/>
    <mergeCell ref="B203:G204"/>
    <mergeCell ref="H203:M204"/>
    <mergeCell ref="N203:S204"/>
    <mergeCell ref="T203:Y204"/>
    <mergeCell ref="B196:G197"/>
    <mergeCell ref="H196:M197"/>
    <mergeCell ref="N196:Y197"/>
    <mergeCell ref="B199:G200"/>
    <mergeCell ref="H199:M200"/>
    <mergeCell ref="N199:S200"/>
    <mergeCell ref="T199:Y200"/>
    <mergeCell ref="B192:G193"/>
    <mergeCell ref="H192:M193"/>
    <mergeCell ref="N192:S193"/>
    <mergeCell ref="T192:Y193"/>
    <mergeCell ref="B194:G195"/>
    <mergeCell ref="H194:M195"/>
    <mergeCell ref="N194:S195"/>
    <mergeCell ref="T194:Y195"/>
    <mergeCell ref="B188:G189"/>
    <mergeCell ref="H188:M189"/>
    <mergeCell ref="N188:S189"/>
    <mergeCell ref="T188:Y189"/>
    <mergeCell ref="B190:G191"/>
    <mergeCell ref="H190:M191"/>
    <mergeCell ref="N190:S191"/>
    <mergeCell ref="T190:Y191"/>
    <mergeCell ref="B183:G184"/>
    <mergeCell ref="H183:M184"/>
    <mergeCell ref="N183:S184"/>
    <mergeCell ref="T183:Y184"/>
    <mergeCell ref="B185:G186"/>
    <mergeCell ref="H185:M186"/>
    <mergeCell ref="N185:Y186"/>
    <mergeCell ref="B179:G180"/>
    <mergeCell ref="H179:M180"/>
    <mergeCell ref="N179:S180"/>
    <mergeCell ref="T179:Y180"/>
    <mergeCell ref="B181:G182"/>
    <mergeCell ref="H181:M182"/>
    <mergeCell ref="N181:S182"/>
    <mergeCell ref="T181:Y182"/>
    <mergeCell ref="B174:G175"/>
    <mergeCell ref="H174:M175"/>
    <mergeCell ref="N174:Y175"/>
    <mergeCell ref="B177:G178"/>
    <mergeCell ref="H177:M178"/>
    <mergeCell ref="N177:S178"/>
    <mergeCell ref="T177:Y178"/>
    <mergeCell ref="B170:G171"/>
    <mergeCell ref="H170:M171"/>
    <mergeCell ref="N170:S171"/>
    <mergeCell ref="T170:Y171"/>
    <mergeCell ref="B172:G173"/>
    <mergeCell ref="H172:M173"/>
    <mergeCell ref="N172:S173"/>
    <mergeCell ref="T172:Y173"/>
    <mergeCell ref="B166:G167"/>
    <mergeCell ref="H166:M167"/>
    <mergeCell ref="N166:S167"/>
    <mergeCell ref="T166:Y167"/>
    <mergeCell ref="B168:G169"/>
    <mergeCell ref="H168:M169"/>
    <mergeCell ref="N168:S169"/>
    <mergeCell ref="T168:Y169"/>
    <mergeCell ref="B161:G162"/>
    <mergeCell ref="H161:M162"/>
    <mergeCell ref="N161:S162"/>
    <mergeCell ref="T161:Y162"/>
    <mergeCell ref="B163:G164"/>
    <mergeCell ref="H163:M164"/>
    <mergeCell ref="N163:Y164"/>
    <mergeCell ref="B157:G158"/>
    <mergeCell ref="H157:M158"/>
    <mergeCell ref="N157:S158"/>
    <mergeCell ref="T157:Y158"/>
    <mergeCell ref="B159:G160"/>
    <mergeCell ref="H159:M160"/>
    <mergeCell ref="N159:S160"/>
    <mergeCell ref="T159:Y160"/>
    <mergeCell ref="B152:G153"/>
    <mergeCell ref="H152:M153"/>
    <mergeCell ref="N152:Y153"/>
    <mergeCell ref="B155:G156"/>
    <mergeCell ref="H155:M156"/>
    <mergeCell ref="N155:S156"/>
    <mergeCell ref="T155:Y156"/>
    <mergeCell ref="B148:G149"/>
    <mergeCell ref="H148:M149"/>
    <mergeCell ref="N148:S149"/>
    <mergeCell ref="T148:Y149"/>
    <mergeCell ref="B150:G151"/>
    <mergeCell ref="H150:M151"/>
    <mergeCell ref="N150:S151"/>
    <mergeCell ref="T150:Y151"/>
    <mergeCell ref="B144:G145"/>
    <mergeCell ref="H144:M145"/>
    <mergeCell ref="N144:S145"/>
    <mergeCell ref="T144:Y145"/>
    <mergeCell ref="B146:G147"/>
    <mergeCell ref="H146:M147"/>
    <mergeCell ref="N146:S147"/>
    <mergeCell ref="T146:Y147"/>
    <mergeCell ref="B139:G140"/>
    <mergeCell ref="H139:M140"/>
    <mergeCell ref="N139:S140"/>
    <mergeCell ref="T139:Y140"/>
    <mergeCell ref="B141:G142"/>
    <mergeCell ref="H141:M142"/>
    <mergeCell ref="N141:Y142"/>
    <mergeCell ref="B135:G136"/>
    <mergeCell ref="H135:M136"/>
    <mergeCell ref="N135:S136"/>
    <mergeCell ref="T135:Y136"/>
    <mergeCell ref="B137:G138"/>
    <mergeCell ref="H137:M138"/>
    <mergeCell ref="N137:S138"/>
    <mergeCell ref="T137:Y138"/>
    <mergeCell ref="B130:G131"/>
    <mergeCell ref="H130:M131"/>
    <mergeCell ref="N130:Y131"/>
    <mergeCell ref="B133:G134"/>
    <mergeCell ref="H133:M134"/>
    <mergeCell ref="N133:S134"/>
    <mergeCell ref="T133:Y134"/>
    <mergeCell ref="B126:G127"/>
    <mergeCell ref="H126:M127"/>
    <mergeCell ref="N126:S127"/>
    <mergeCell ref="T126:Y127"/>
    <mergeCell ref="B128:G129"/>
    <mergeCell ref="H128:M129"/>
    <mergeCell ref="N128:S129"/>
    <mergeCell ref="T128:Y129"/>
    <mergeCell ref="B122:G123"/>
    <mergeCell ref="H122:M123"/>
    <mergeCell ref="N122:S123"/>
    <mergeCell ref="T122:Y123"/>
    <mergeCell ref="B124:G125"/>
    <mergeCell ref="H124:M125"/>
    <mergeCell ref="N124:S125"/>
    <mergeCell ref="T124:Y125"/>
    <mergeCell ref="B117:G118"/>
    <mergeCell ref="H117:M118"/>
    <mergeCell ref="N117:S118"/>
    <mergeCell ref="T117:Y118"/>
    <mergeCell ref="B119:G120"/>
    <mergeCell ref="H119:M120"/>
    <mergeCell ref="N119:Y120"/>
    <mergeCell ref="B113:G114"/>
    <mergeCell ref="H113:M114"/>
    <mergeCell ref="N113:S114"/>
    <mergeCell ref="T113:Y114"/>
    <mergeCell ref="B115:G116"/>
    <mergeCell ref="H115:M116"/>
    <mergeCell ref="N115:S116"/>
    <mergeCell ref="T115:Y116"/>
    <mergeCell ref="B108:G109"/>
    <mergeCell ref="H108:M109"/>
    <mergeCell ref="N108:Y109"/>
    <mergeCell ref="B111:G112"/>
    <mergeCell ref="H111:M112"/>
    <mergeCell ref="N111:S112"/>
    <mergeCell ref="T111:Y112"/>
    <mergeCell ref="B104:G105"/>
    <mergeCell ref="H104:M105"/>
    <mergeCell ref="N104:S105"/>
    <mergeCell ref="T104:Y105"/>
    <mergeCell ref="B106:G107"/>
    <mergeCell ref="H106:M107"/>
    <mergeCell ref="N106:S107"/>
    <mergeCell ref="T106:Y107"/>
    <mergeCell ref="B100:G101"/>
    <mergeCell ref="H100:M101"/>
    <mergeCell ref="N100:S101"/>
    <mergeCell ref="T100:Y101"/>
    <mergeCell ref="B102:G103"/>
    <mergeCell ref="H102:M103"/>
    <mergeCell ref="N102:S103"/>
    <mergeCell ref="T102:Y103"/>
    <mergeCell ref="B95:G96"/>
    <mergeCell ref="H95:M96"/>
    <mergeCell ref="N95:S96"/>
    <mergeCell ref="T95:Y96"/>
    <mergeCell ref="B97:G98"/>
    <mergeCell ref="H97:M98"/>
    <mergeCell ref="N97:Y98"/>
    <mergeCell ref="B91:G92"/>
    <mergeCell ref="H91:M92"/>
    <mergeCell ref="N91:S92"/>
    <mergeCell ref="T91:Y92"/>
    <mergeCell ref="B93:G94"/>
    <mergeCell ref="H93:M94"/>
    <mergeCell ref="N93:S94"/>
    <mergeCell ref="T93:Y94"/>
    <mergeCell ref="B86:G87"/>
    <mergeCell ref="H86:M87"/>
    <mergeCell ref="N86:Y87"/>
    <mergeCell ref="B89:G90"/>
    <mergeCell ref="H89:M90"/>
    <mergeCell ref="N89:S90"/>
    <mergeCell ref="T89:Y90"/>
    <mergeCell ref="B82:G83"/>
    <mergeCell ref="H82:M83"/>
    <mergeCell ref="N82:S83"/>
    <mergeCell ref="T82:Y83"/>
    <mergeCell ref="B84:G85"/>
    <mergeCell ref="H84:M85"/>
    <mergeCell ref="N84:S85"/>
    <mergeCell ref="T84:Y85"/>
    <mergeCell ref="B78:G79"/>
    <mergeCell ref="H78:M79"/>
    <mergeCell ref="N78:S79"/>
    <mergeCell ref="T78:Y79"/>
    <mergeCell ref="B80:G81"/>
    <mergeCell ref="H80:M81"/>
    <mergeCell ref="N80:S81"/>
    <mergeCell ref="T80:Y81"/>
    <mergeCell ref="B73:G74"/>
    <mergeCell ref="H73:M74"/>
    <mergeCell ref="N73:S74"/>
    <mergeCell ref="T73:Y74"/>
    <mergeCell ref="B75:G76"/>
    <mergeCell ref="H75:M76"/>
    <mergeCell ref="N75:Y76"/>
    <mergeCell ref="B69:G70"/>
    <mergeCell ref="H69:M70"/>
    <mergeCell ref="N69:S70"/>
    <mergeCell ref="T69:Y70"/>
    <mergeCell ref="B71:G72"/>
    <mergeCell ref="H71:M72"/>
    <mergeCell ref="N71:S72"/>
    <mergeCell ref="T71:Y72"/>
    <mergeCell ref="B64:G65"/>
    <mergeCell ref="H64:M65"/>
    <mergeCell ref="N64:Y65"/>
    <mergeCell ref="B67:G68"/>
    <mergeCell ref="H67:M68"/>
    <mergeCell ref="N67:S68"/>
    <mergeCell ref="T67:Y68"/>
    <mergeCell ref="B60:G61"/>
    <mergeCell ref="H60:M61"/>
    <mergeCell ref="N60:S61"/>
    <mergeCell ref="T60:Y61"/>
    <mergeCell ref="B62:G63"/>
    <mergeCell ref="H62:M63"/>
    <mergeCell ref="N62:S63"/>
    <mergeCell ref="T62:Y63"/>
    <mergeCell ref="B56:G57"/>
    <mergeCell ref="H56:M57"/>
    <mergeCell ref="N56:S57"/>
    <mergeCell ref="T56:Y57"/>
    <mergeCell ref="B58:G59"/>
    <mergeCell ref="H58:M59"/>
    <mergeCell ref="N58:S59"/>
    <mergeCell ref="T58:Y59"/>
    <mergeCell ref="B51:G52"/>
    <mergeCell ref="H51:M52"/>
    <mergeCell ref="N51:S52"/>
    <mergeCell ref="T51:Y52"/>
    <mergeCell ref="B47:G48"/>
    <mergeCell ref="H47:M48"/>
    <mergeCell ref="N47:S48"/>
    <mergeCell ref="T47:Y48"/>
    <mergeCell ref="B49:G50"/>
    <mergeCell ref="H49:M50"/>
    <mergeCell ref="N49:S50"/>
    <mergeCell ref="T49:Y50"/>
    <mergeCell ref="B42:G43"/>
    <mergeCell ref="H42:M43"/>
    <mergeCell ref="N42:Y43"/>
    <mergeCell ref="B45:G46"/>
    <mergeCell ref="H45:M46"/>
    <mergeCell ref="N45:S46"/>
    <mergeCell ref="T45:Y46"/>
    <mergeCell ref="B38:G39"/>
    <mergeCell ref="H38:M39"/>
    <mergeCell ref="N38:S39"/>
    <mergeCell ref="T38:Y39"/>
    <mergeCell ref="B40:G41"/>
    <mergeCell ref="H40:M41"/>
    <mergeCell ref="N40:S41"/>
    <mergeCell ref="T40:Y41"/>
    <mergeCell ref="B34:G35"/>
    <mergeCell ref="H34:M35"/>
    <mergeCell ref="N34:S35"/>
    <mergeCell ref="T34:Y35"/>
    <mergeCell ref="B36:G37"/>
    <mergeCell ref="H36:M37"/>
    <mergeCell ref="N36:S37"/>
    <mergeCell ref="T36:Y37"/>
    <mergeCell ref="H29:M30"/>
    <mergeCell ref="N29:S30"/>
    <mergeCell ref="T29:Y30"/>
    <mergeCell ref="B31:G32"/>
    <mergeCell ref="H31:M32"/>
    <mergeCell ref="N31:Y32"/>
    <mergeCell ref="B25:G26"/>
    <mergeCell ref="H25:M26"/>
    <mergeCell ref="N25:S26"/>
    <mergeCell ref="T25:Y26"/>
    <mergeCell ref="B27:G28"/>
    <mergeCell ref="H27:M28"/>
    <mergeCell ref="N27:S28"/>
    <mergeCell ref="T27:Y28"/>
    <mergeCell ref="B29:G30"/>
    <mergeCell ref="B53:G54"/>
    <mergeCell ref="H53:M54"/>
    <mergeCell ref="N53:Y54"/>
    <mergeCell ref="B1:G2"/>
    <mergeCell ref="H1:M2"/>
    <mergeCell ref="N1:S2"/>
    <mergeCell ref="T1:Y2"/>
    <mergeCell ref="B3:G4"/>
    <mergeCell ref="H3:M4"/>
    <mergeCell ref="N3:S4"/>
    <mergeCell ref="T3:Y4"/>
    <mergeCell ref="B5:G6"/>
    <mergeCell ref="H5:M6"/>
    <mergeCell ref="N5:S6"/>
    <mergeCell ref="T5:Y6"/>
    <mergeCell ref="B7:G8"/>
    <mergeCell ref="H7:M8"/>
    <mergeCell ref="N7:S8"/>
    <mergeCell ref="T7:Y8"/>
    <mergeCell ref="B9:G10"/>
    <mergeCell ref="H9:M10"/>
    <mergeCell ref="N9:Y10"/>
    <mergeCell ref="B20:G21"/>
    <mergeCell ref="H20:M21"/>
    <mergeCell ref="B12:G13"/>
    <mergeCell ref="H12:M13"/>
    <mergeCell ref="N12:S13"/>
    <mergeCell ref="T12:Y13"/>
    <mergeCell ref="B14:G15"/>
    <mergeCell ref="H14:M15"/>
    <mergeCell ref="N14:S15"/>
    <mergeCell ref="T14:Y15"/>
    <mergeCell ref="B23:G24"/>
    <mergeCell ref="H23:M24"/>
    <mergeCell ref="N23:S24"/>
    <mergeCell ref="T23:Y24"/>
    <mergeCell ref="N20:Y21"/>
    <mergeCell ref="B16:G17"/>
    <mergeCell ref="H16:M17"/>
    <mergeCell ref="N16:S17"/>
    <mergeCell ref="T16:Y17"/>
    <mergeCell ref="B18:G19"/>
    <mergeCell ref="H18:M19"/>
    <mergeCell ref="N18:S19"/>
    <mergeCell ref="T18:Y19"/>
  </mergeCells>
  <printOptions horizontalCentered="1" verticalCentered="1"/>
  <pageMargins left="0.17" right="0" top="0" bottom="0" header="0" footer="0"/>
  <pageSetup scale="74" fitToHeight="52" orientation="landscape" verticalDpi="4" r:id="rId1"/>
  <headerFooter scaleWithDoc="0"/>
  <rowBreaks count="3" manualBreakCount="3">
    <brk id="55" max="16383" man="1"/>
    <brk id="109" max="16383" man="1"/>
    <brk id="164" max="16383" man="1"/>
  </rowBreaks>
</worksheet>
</file>

<file path=xl/worksheets/sheet6.xml><?xml version="1.0" encoding="utf-8"?>
<worksheet xmlns="http://schemas.openxmlformats.org/spreadsheetml/2006/main" xmlns:r="http://schemas.openxmlformats.org/officeDocument/2006/relationships">
  <sheetPr codeName="Sheet1">
    <tabColor rgb="FF00B050"/>
  </sheetPr>
  <dimension ref="A1:AN98"/>
  <sheetViews>
    <sheetView view="pageBreakPreview" zoomScale="75" zoomScaleNormal="75" zoomScaleSheetLayoutView="75" zoomScalePageLayoutView="75" workbookViewId="0">
      <selection activeCell="D6" sqref="D6:H6"/>
    </sheetView>
  </sheetViews>
  <sheetFormatPr defaultRowHeight="15"/>
  <cols>
    <col min="1" max="1" width="10" style="47" customWidth="1"/>
    <col min="2" max="2" width="11.85546875" style="47" customWidth="1"/>
    <col min="3" max="3" width="1.140625" style="47" customWidth="1"/>
    <col min="4" max="4" width="15.42578125" style="47" customWidth="1"/>
    <col min="5" max="5" width="2.28515625" style="47" customWidth="1"/>
    <col min="6" max="6" width="6.7109375" style="47" customWidth="1"/>
    <col min="7" max="8" width="7.140625" style="47" customWidth="1"/>
    <col min="9" max="9" width="6.140625" style="47" customWidth="1"/>
    <col min="10" max="10" width="6.5703125" style="47" customWidth="1"/>
    <col min="11" max="11" width="6.42578125" style="47" customWidth="1"/>
    <col min="12" max="12" width="6.28515625" style="47" customWidth="1"/>
    <col min="13" max="13" width="7.42578125" style="47" customWidth="1"/>
    <col min="14" max="14" width="7.5703125" style="47" customWidth="1"/>
    <col min="15" max="15" width="2.28515625" style="47" customWidth="1"/>
    <col min="16" max="16" width="5.85546875" style="47" customWidth="1"/>
    <col min="17" max="17" width="7.28515625" style="47" customWidth="1"/>
    <col min="18" max="18" width="6.28515625" style="47" customWidth="1"/>
    <col min="19" max="19" width="6.85546875" style="47" customWidth="1"/>
    <col min="20" max="20" width="4.140625" style="47" hidden="1" customWidth="1"/>
    <col min="21" max="21" width="3.85546875" style="47" customWidth="1"/>
    <col min="22" max="22" width="4.28515625" style="47" customWidth="1"/>
    <col min="23" max="23" width="2.7109375" style="47" customWidth="1"/>
    <col min="24" max="24" width="8.140625" style="47" bestFit="1" customWidth="1"/>
    <col min="25" max="25" width="6.28515625" style="47" bestFit="1" customWidth="1"/>
    <col min="26" max="26" width="2.140625" style="47" bestFit="1" customWidth="1"/>
    <col min="27" max="27" width="8.140625" style="47" bestFit="1" customWidth="1"/>
    <col min="28" max="28" width="6.28515625" style="47" bestFit="1" customWidth="1"/>
    <col min="29" max="29" width="14.85546875" style="47" bestFit="1" customWidth="1"/>
    <col min="30" max="30" width="15.140625" style="47" bestFit="1" customWidth="1"/>
    <col min="31" max="31" width="2.42578125" style="47" bestFit="1" customWidth="1"/>
    <col min="32" max="32" width="11.7109375" style="47" bestFit="1" customWidth="1"/>
    <col min="33" max="33" width="14.7109375" style="47" bestFit="1" customWidth="1"/>
    <col min="34" max="34" width="2.42578125" style="47" bestFit="1" customWidth="1"/>
    <col min="35" max="35" width="15" style="47" bestFit="1" customWidth="1"/>
    <col min="36" max="36" width="14.5703125" style="47" bestFit="1" customWidth="1"/>
    <col min="37" max="37" width="15.7109375" style="47" bestFit="1" customWidth="1"/>
    <col min="38" max="38" width="11.42578125" style="47" bestFit="1" customWidth="1"/>
    <col min="39" max="39" width="9.5703125" style="47" bestFit="1" customWidth="1"/>
    <col min="40" max="40" width="9.85546875" style="47" bestFit="1" customWidth="1"/>
    <col min="41" max="41" width="11.42578125" style="47" bestFit="1" customWidth="1"/>
    <col min="42" max="42" width="11" style="47" bestFit="1" customWidth="1"/>
    <col min="43" max="43" width="8.85546875" style="47" bestFit="1" customWidth="1"/>
    <col min="44" max="44" width="8" style="47" bestFit="1" customWidth="1"/>
    <col min="45" max="45" width="7" style="47" bestFit="1" customWidth="1"/>
    <col min="46" max="46" width="7.42578125" style="47" bestFit="1" customWidth="1"/>
    <col min="47" max="47" width="6.7109375" style="47" bestFit="1" customWidth="1"/>
    <col min="48" max="48" width="8.28515625" style="47" bestFit="1" customWidth="1"/>
    <col min="49" max="49" width="6.85546875" style="47" bestFit="1" customWidth="1"/>
    <col min="50" max="50" width="5.85546875" style="47" bestFit="1" customWidth="1"/>
    <col min="51" max="51" width="6.85546875" style="47" bestFit="1" customWidth="1"/>
    <col min="52" max="52" width="9.42578125" style="47" bestFit="1" customWidth="1"/>
    <col min="53" max="53" width="6.28515625" style="47" bestFit="1" customWidth="1"/>
    <col min="54" max="54" width="7.7109375" style="47" bestFit="1" customWidth="1"/>
    <col min="55" max="55" width="6.42578125" style="47" bestFit="1" customWidth="1"/>
    <col min="56" max="56" width="11.42578125" style="47" bestFit="1" customWidth="1"/>
    <col min="57" max="57" width="6.140625" style="47" bestFit="1" customWidth="1"/>
    <col min="58" max="58" width="6.85546875" style="47" bestFit="1" customWidth="1"/>
    <col min="59" max="59" width="4.85546875" style="47" bestFit="1" customWidth="1"/>
    <col min="60" max="60" width="5.28515625" style="47" bestFit="1" customWidth="1"/>
    <col min="61" max="61" width="8.85546875" style="47" bestFit="1" customWidth="1"/>
    <col min="62" max="62" width="2.28515625" style="47" bestFit="1" customWidth="1"/>
    <col min="63" max="63" width="12.140625" style="47" bestFit="1" customWidth="1"/>
    <col min="64" max="64" width="6.140625" style="47" bestFit="1" customWidth="1"/>
    <col min="65" max="65" width="5.5703125" style="47" bestFit="1" customWidth="1"/>
    <col min="66" max="66" width="12.7109375" style="47" bestFit="1" customWidth="1"/>
    <col min="67" max="67" width="10.28515625" style="47" bestFit="1" customWidth="1"/>
    <col min="68" max="68" width="10.7109375" style="47" bestFit="1" customWidth="1"/>
    <col min="69" max="69" width="2.28515625" style="47" bestFit="1" customWidth="1"/>
    <col min="70" max="70" width="7" style="47" bestFit="1" customWidth="1"/>
    <col min="71" max="71" width="8.140625" style="47" bestFit="1" customWidth="1"/>
    <col min="72" max="72" width="9.7109375" style="47" bestFit="1" customWidth="1"/>
    <col min="73" max="73" width="13.140625" style="47" bestFit="1" customWidth="1"/>
    <col min="74" max="74" width="10.42578125" style="47" bestFit="1" customWidth="1"/>
    <col min="75" max="75" width="10.140625" style="47" bestFit="1" customWidth="1"/>
    <col min="76" max="76" width="14.85546875" style="47" bestFit="1" customWidth="1"/>
    <col min="77" max="77" width="12.140625" style="47" bestFit="1" customWidth="1"/>
    <col min="78" max="78" width="10.42578125" style="47" bestFit="1" customWidth="1"/>
    <col min="79" max="79" width="7" style="47" bestFit="1" customWidth="1"/>
    <col min="80" max="80" width="5.140625" style="47" bestFit="1" customWidth="1"/>
    <col min="81" max="81" width="5.7109375" style="47" bestFit="1" customWidth="1"/>
    <col min="82" max="82" width="7.7109375" style="47" bestFit="1" customWidth="1"/>
    <col min="83" max="83" width="6.5703125" style="47" bestFit="1" customWidth="1"/>
    <col min="84" max="84" width="11.42578125" style="47" bestFit="1" customWidth="1"/>
    <col min="85" max="85" width="8.140625" style="47" bestFit="1" customWidth="1"/>
    <col min="86" max="86" width="14.5703125" style="47" bestFit="1" customWidth="1"/>
    <col min="87" max="87" width="9.28515625" style="47" bestFit="1" customWidth="1"/>
    <col min="88" max="88" width="4.85546875" style="47" bestFit="1" customWidth="1"/>
    <col min="89" max="89" width="6.140625" style="47" bestFit="1" customWidth="1"/>
    <col min="90" max="90" width="6.85546875" style="47" bestFit="1" customWidth="1"/>
    <col min="91" max="91" width="8" style="47" bestFit="1" customWidth="1"/>
    <col min="92" max="92" width="9.42578125" style="47" bestFit="1" customWidth="1"/>
    <col min="93" max="93" width="9.140625" style="47"/>
    <col min="94" max="94" width="7.7109375" style="47" bestFit="1" customWidth="1"/>
    <col min="95" max="95" width="11.42578125" style="47" bestFit="1" customWidth="1"/>
    <col min="96" max="96" width="9.85546875" style="47" bestFit="1" customWidth="1"/>
    <col min="97" max="97" width="10" style="47" bestFit="1" customWidth="1"/>
    <col min="98" max="98" width="8.42578125" style="47" bestFit="1" customWidth="1"/>
    <col min="99" max="99" width="9.7109375" style="47" bestFit="1" customWidth="1"/>
    <col min="100" max="100" width="7.42578125" style="47" bestFit="1" customWidth="1"/>
    <col min="101" max="101" width="14.85546875" style="47" bestFit="1" customWidth="1"/>
    <col min="102" max="16384" width="9.140625" style="47"/>
  </cols>
  <sheetData>
    <row r="1" spans="1:39" ht="8.25" customHeight="1">
      <c r="A1" s="57"/>
      <c r="B1" s="58"/>
      <c r="C1" s="58"/>
      <c r="D1" s="58"/>
      <c r="E1" s="59"/>
      <c r="F1" s="59"/>
      <c r="G1" s="59"/>
      <c r="H1" s="59"/>
      <c r="I1" s="59"/>
      <c r="J1" s="60"/>
      <c r="K1" s="59"/>
      <c r="L1" s="59"/>
      <c r="M1" s="59"/>
      <c r="N1" s="59"/>
      <c r="O1" s="59"/>
      <c r="P1" s="59"/>
      <c r="Q1" s="59"/>
      <c r="R1" s="59"/>
      <c r="S1" s="61"/>
    </row>
    <row r="2" spans="1:39" ht="16.5" customHeight="1">
      <c r="A2" s="733" t="s">
        <v>0</v>
      </c>
      <c r="B2" s="734"/>
      <c r="C2" s="734"/>
      <c r="D2" s="734"/>
      <c r="E2" s="734"/>
      <c r="F2" s="734"/>
      <c r="G2" s="734"/>
      <c r="H2" s="734"/>
      <c r="I2" s="734"/>
      <c r="J2" s="734"/>
      <c r="K2" s="734"/>
      <c r="L2" s="734"/>
      <c r="M2" s="734"/>
      <c r="N2" s="734"/>
      <c r="O2" s="734"/>
      <c r="P2" s="734"/>
      <c r="Q2" s="734"/>
      <c r="R2" s="734"/>
      <c r="S2" s="683"/>
    </row>
    <row r="3" spans="1:39" ht="4.5" customHeight="1">
      <c r="A3" s="63"/>
      <c r="B3" s="980"/>
      <c r="C3" s="980"/>
      <c r="D3" s="980"/>
      <c r="E3" s="980"/>
      <c r="F3" s="980"/>
      <c r="G3" s="980"/>
      <c r="H3" s="980"/>
      <c r="I3" s="980"/>
      <c r="J3" s="980"/>
      <c r="K3" s="17"/>
      <c r="L3" s="17"/>
      <c r="M3" s="17"/>
      <c r="N3" s="17"/>
      <c r="O3" s="17"/>
      <c r="P3" s="17"/>
      <c r="Q3" s="17"/>
      <c r="R3" s="17"/>
      <c r="S3" s="62"/>
    </row>
    <row r="4" spans="1:39" ht="16.5">
      <c r="A4" s="1026" t="s">
        <v>15</v>
      </c>
      <c r="B4" s="1027"/>
      <c r="C4" s="905"/>
      <c r="D4" s="939" t="str">
        <f>IF('Summary Page'!I13="","",'Summary Page'!I13)</f>
        <v>Highway 20</v>
      </c>
      <c r="E4" s="940"/>
      <c r="F4" s="940"/>
      <c r="G4" s="940"/>
      <c r="H4" s="941"/>
      <c r="I4" s="925"/>
      <c r="J4" s="925"/>
      <c r="K4" s="925"/>
      <c r="L4" s="925"/>
      <c r="M4" s="925"/>
      <c r="N4" s="925"/>
      <c r="O4" s="925"/>
      <c r="P4" s="925"/>
      <c r="Q4" s="925"/>
      <c r="R4" s="925"/>
      <c r="S4" s="926"/>
      <c r="V4" s="31"/>
      <c r="X4" s="48"/>
      <c r="Y4" s="48"/>
      <c r="Z4" s="48"/>
      <c r="AA4" s="48"/>
      <c r="AB4" s="48"/>
      <c r="AC4" s="48"/>
      <c r="AD4" s="48"/>
      <c r="AE4" s="48"/>
      <c r="AF4" s="48"/>
      <c r="AG4" s="48"/>
      <c r="AH4" s="48"/>
      <c r="AI4" s="48"/>
      <c r="AJ4" s="48"/>
      <c r="AK4" s="48"/>
      <c r="AL4" s="48"/>
      <c r="AM4" s="48"/>
    </row>
    <row r="5" spans="1:39" ht="6" customHeight="1">
      <c r="A5" s="25"/>
      <c r="B5" s="33"/>
      <c r="C5" s="33"/>
      <c r="D5" s="33"/>
      <c r="E5" s="33"/>
      <c r="F5" s="33"/>
      <c r="G5" s="33"/>
      <c r="H5" s="288"/>
      <c r="I5" s="999" t="s">
        <v>906</v>
      </c>
      <c r="J5" s="1000"/>
      <c r="K5" s="1000"/>
      <c r="L5" s="1000"/>
      <c r="M5" s="1000"/>
      <c r="N5" s="1000"/>
      <c r="O5" s="1000"/>
      <c r="P5" s="1000"/>
      <c r="Q5" s="1000"/>
      <c r="R5" s="1000"/>
      <c r="S5" s="1001"/>
      <c r="X5" s="48"/>
      <c r="Y5" s="48"/>
      <c r="Z5" s="48"/>
      <c r="AA5" s="48"/>
      <c r="AB5" s="48"/>
      <c r="AC5" s="48"/>
      <c r="AD5" s="48"/>
      <c r="AE5" s="48"/>
      <c r="AF5" s="48"/>
      <c r="AG5" s="48"/>
      <c r="AH5" s="48"/>
      <c r="AI5" s="48"/>
      <c r="AJ5" s="48"/>
      <c r="AK5" s="48"/>
      <c r="AL5" s="48"/>
      <c r="AM5" s="48"/>
    </row>
    <row r="6" spans="1:39" ht="16.5">
      <c r="A6" s="1026" t="s">
        <v>14</v>
      </c>
      <c r="B6" s="1027"/>
      <c r="C6" s="1027"/>
      <c r="D6" s="968" t="str">
        <f>'Summary Page'!B9</f>
        <v>Trinity Engineering Laboratories Inc.</v>
      </c>
      <c r="E6" s="968"/>
      <c r="F6" s="968"/>
      <c r="G6" s="968"/>
      <c r="H6" s="968"/>
      <c r="I6" s="1002"/>
      <c r="J6" s="1003"/>
      <c r="K6" s="1003"/>
      <c r="L6" s="1003"/>
      <c r="M6" s="1003"/>
      <c r="N6" s="1003"/>
      <c r="O6" s="1003"/>
      <c r="P6" s="1003"/>
      <c r="Q6" s="1003"/>
      <c r="R6" s="1003"/>
      <c r="S6" s="1004"/>
      <c r="X6" s="48"/>
      <c r="Y6" s="48"/>
      <c r="Z6" s="48"/>
      <c r="AA6" s="48"/>
      <c r="AB6" s="48"/>
      <c r="AC6" s="48"/>
      <c r="AD6" s="48"/>
      <c r="AE6" s="48"/>
      <c r="AF6" s="48"/>
      <c r="AG6" s="48"/>
      <c r="AH6" s="48"/>
      <c r="AI6" s="48"/>
      <c r="AJ6" s="48"/>
      <c r="AK6" s="48"/>
      <c r="AL6" s="48"/>
      <c r="AM6" s="48"/>
    </row>
    <row r="7" spans="1:39" ht="3.75" customHeight="1">
      <c r="A7" s="63"/>
      <c r="B7" s="289"/>
      <c r="C7" s="289"/>
      <c r="D7" s="289"/>
      <c r="E7" s="289"/>
      <c r="F7" s="289"/>
      <c r="G7" s="289"/>
      <c r="H7" s="288"/>
      <c r="I7" s="1002"/>
      <c r="J7" s="1003"/>
      <c r="K7" s="1003"/>
      <c r="L7" s="1003"/>
      <c r="M7" s="1003"/>
      <c r="N7" s="1003"/>
      <c r="O7" s="1003"/>
      <c r="P7" s="1003"/>
      <c r="Q7" s="1003"/>
      <c r="R7" s="1003"/>
      <c r="S7" s="1004"/>
      <c r="X7" s="48"/>
      <c r="Y7" s="48"/>
      <c r="Z7" s="48"/>
      <c r="AA7" s="48"/>
      <c r="AB7" s="48"/>
      <c r="AC7" s="48"/>
      <c r="AD7" s="48"/>
      <c r="AE7" s="48"/>
      <c r="AF7" s="48"/>
      <c r="AG7" s="48"/>
      <c r="AH7" s="48"/>
      <c r="AI7" s="48"/>
      <c r="AJ7" s="48"/>
      <c r="AK7" s="48"/>
      <c r="AL7" s="48"/>
      <c r="AM7" s="48"/>
    </row>
    <row r="8" spans="1:39" ht="16.5">
      <c r="A8" s="1026" t="s">
        <v>8</v>
      </c>
      <c r="B8" s="1027"/>
      <c r="C8" s="901"/>
      <c r="D8" s="1035" t="str">
        <f>IF('Summary Page'!B14="","",'Summary Page'!B14)</f>
        <v>Mark Horn</v>
      </c>
      <c r="E8" s="1035"/>
      <c r="F8" s="1035"/>
      <c r="G8" s="1035"/>
      <c r="H8" s="1035"/>
      <c r="I8" s="1002"/>
      <c r="J8" s="1003"/>
      <c r="K8" s="1003"/>
      <c r="L8" s="1003"/>
      <c r="M8" s="1003"/>
      <c r="N8" s="1003"/>
      <c r="O8" s="1003"/>
      <c r="P8" s="1003"/>
      <c r="Q8" s="1003"/>
      <c r="R8" s="1003"/>
      <c r="S8" s="1004"/>
      <c r="X8" s="48"/>
      <c r="Y8" s="48"/>
      <c r="Z8" s="48"/>
      <c r="AA8" s="48"/>
      <c r="AB8" s="48"/>
      <c r="AC8" s="48"/>
      <c r="AD8" s="48"/>
      <c r="AE8" s="48"/>
      <c r="AF8" s="48"/>
      <c r="AG8" s="48"/>
      <c r="AH8" s="48"/>
      <c r="AI8" s="48"/>
      <c r="AJ8" s="48"/>
      <c r="AK8" s="48"/>
      <c r="AL8" s="48"/>
      <c r="AM8" s="48"/>
    </row>
    <row r="9" spans="1:39" ht="3.75" customHeight="1">
      <c r="A9" s="63"/>
      <c r="B9" s="163"/>
      <c r="C9" s="163"/>
      <c r="D9" s="163"/>
      <c r="E9" s="163"/>
      <c r="F9" s="163"/>
      <c r="G9" s="163"/>
      <c r="H9" s="288"/>
      <c r="I9" s="1002"/>
      <c r="J9" s="1003"/>
      <c r="K9" s="1003"/>
      <c r="L9" s="1003"/>
      <c r="M9" s="1003"/>
      <c r="N9" s="1003"/>
      <c r="O9" s="1003"/>
      <c r="P9" s="1003"/>
      <c r="Q9" s="1003"/>
      <c r="R9" s="1003"/>
      <c r="S9" s="1004"/>
      <c r="X9" s="48"/>
      <c r="Y9" s="48"/>
      <c r="Z9" s="48"/>
      <c r="AA9" s="48"/>
      <c r="AB9" s="48"/>
      <c r="AC9" s="48"/>
      <c r="AD9" s="48"/>
      <c r="AE9" s="48"/>
      <c r="AF9" s="48"/>
      <c r="AG9" s="48"/>
      <c r="AH9" s="48"/>
      <c r="AI9" s="48"/>
      <c r="AJ9" s="48"/>
      <c r="AK9" s="48"/>
      <c r="AL9" s="48"/>
      <c r="AM9" s="48"/>
    </row>
    <row r="10" spans="1:39" ht="16.5">
      <c r="A10" s="1026" t="s">
        <v>9</v>
      </c>
      <c r="B10" s="1027"/>
      <c r="C10" s="901"/>
      <c r="D10" s="1036">
        <f>'Summary Page'!B12:B12</f>
        <v>5592606841</v>
      </c>
      <c r="E10" s="1036"/>
      <c r="F10" s="1036"/>
      <c r="G10" s="1036"/>
      <c r="H10" s="1036"/>
      <c r="I10" s="1002"/>
      <c r="J10" s="1003"/>
      <c r="K10" s="1003"/>
      <c r="L10" s="1003"/>
      <c r="M10" s="1003"/>
      <c r="N10" s="1003"/>
      <c r="O10" s="1003"/>
      <c r="P10" s="1003"/>
      <c r="Q10" s="1003"/>
      <c r="R10" s="1003"/>
      <c r="S10" s="1004"/>
      <c r="X10" s="48"/>
      <c r="Y10" s="48"/>
      <c r="Z10" s="48"/>
      <c r="AA10" s="48"/>
      <c r="AB10" s="48"/>
      <c r="AC10" s="48"/>
      <c r="AD10" s="48"/>
      <c r="AE10" s="48"/>
      <c r="AF10" s="48"/>
      <c r="AG10" s="48"/>
      <c r="AH10" s="48"/>
      <c r="AI10" s="48"/>
      <c r="AJ10" s="48"/>
      <c r="AK10" s="48"/>
      <c r="AL10" s="48"/>
      <c r="AM10" s="48"/>
    </row>
    <row r="11" spans="1:39" ht="4.5" customHeight="1">
      <c r="A11" s="63"/>
      <c r="B11" s="64"/>
      <c r="C11" s="64"/>
      <c r="D11" s="64"/>
      <c r="E11" s="64"/>
      <c r="F11" s="64"/>
      <c r="G11" s="64"/>
      <c r="H11" s="288"/>
      <c r="I11" s="1002"/>
      <c r="J11" s="1003"/>
      <c r="K11" s="1003"/>
      <c r="L11" s="1003"/>
      <c r="M11" s="1003"/>
      <c r="N11" s="1003"/>
      <c r="O11" s="1003"/>
      <c r="P11" s="1003"/>
      <c r="Q11" s="1003"/>
      <c r="R11" s="1003"/>
      <c r="S11" s="1004"/>
      <c r="X11" s="48"/>
      <c r="Y11" s="48"/>
      <c r="Z11" s="48"/>
      <c r="AA11" s="48"/>
      <c r="AB11" s="48"/>
      <c r="AC11" s="48"/>
      <c r="AD11" s="48"/>
      <c r="AE11" s="48"/>
      <c r="AF11" s="48"/>
      <c r="AG11" s="48"/>
      <c r="AH11" s="48"/>
      <c r="AI11" s="48"/>
      <c r="AJ11" s="48"/>
      <c r="AK11" s="48"/>
      <c r="AL11" s="48"/>
      <c r="AM11" s="48"/>
    </row>
    <row r="12" spans="1:39" ht="16.5">
      <c r="A12" s="1033" t="s">
        <v>113</v>
      </c>
      <c r="B12" s="1034"/>
      <c r="C12" s="904"/>
      <c r="D12" s="164" t="str">
        <f>'Summary Page'!B19</f>
        <v>0A730</v>
      </c>
      <c r="E12" s="288"/>
      <c r="F12" s="1028"/>
      <c r="G12" s="1028"/>
      <c r="H12" s="1028"/>
      <c r="I12" s="1002"/>
      <c r="J12" s="1003"/>
      <c r="K12" s="1003"/>
      <c r="L12" s="1003"/>
      <c r="M12" s="1003"/>
      <c r="N12" s="1003"/>
      <c r="O12" s="1003"/>
      <c r="P12" s="1003"/>
      <c r="Q12" s="1003"/>
      <c r="R12" s="1003"/>
      <c r="S12" s="1004"/>
      <c r="X12" s="48"/>
      <c r="Y12" s="48"/>
      <c r="Z12" s="48"/>
      <c r="AA12" s="48"/>
      <c r="AB12" s="48"/>
      <c r="AC12" s="48"/>
      <c r="AD12" s="48"/>
      <c r="AE12" s="48"/>
      <c r="AF12" s="48"/>
      <c r="AG12" s="48"/>
      <c r="AH12" s="48"/>
      <c r="AI12" s="48"/>
      <c r="AJ12" s="48"/>
      <c r="AK12" s="48"/>
      <c r="AL12" s="48"/>
      <c r="AM12" s="48"/>
    </row>
    <row r="13" spans="1:39" ht="4.5" customHeight="1">
      <c r="A13" s="39"/>
      <c r="B13" s="290"/>
      <c r="C13" s="290"/>
      <c r="D13" s="65"/>
      <c r="E13" s="287"/>
      <c r="F13" s="1028"/>
      <c r="G13" s="1028"/>
      <c r="H13" s="1028"/>
      <c r="I13" s="1002"/>
      <c r="J13" s="1003"/>
      <c r="K13" s="1003"/>
      <c r="L13" s="1003"/>
      <c r="M13" s="1003"/>
      <c r="N13" s="1003"/>
      <c r="O13" s="1003"/>
      <c r="P13" s="1003"/>
      <c r="Q13" s="1003"/>
      <c r="R13" s="1003"/>
      <c r="S13" s="1004"/>
      <c r="X13" s="48"/>
      <c r="Y13" s="48"/>
      <c r="Z13" s="48"/>
      <c r="AA13" s="48"/>
      <c r="AB13" s="48"/>
      <c r="AC13" s="48"/>
      <c r="AD13" s="48"/>
      <c r="AE13" s="48"/>
      <c r="AF13" s="48"/>
      <c r="AG13" s="48"/>
      <c r="AH13" s="48"/>
      <c r="AI13" s="48"/>
      <c r="AJ13" s="48"/>
      <c r="AK13" s="48"/>
      <c r="AL13" s="48"/>
      <c r="AM13" s="48"/>
    </row>
    <row r="14" spans="1:39" ht="15" customHeight="1">
      <c r="A14" s="1029" t="s">
        <v>29</v>
      </c>
      <c r="B14" s="1030"/>
      <c r="C14" s="40"/>
      <c r="D14" s="165" t="str">
        <f>IFERROR(HLOOKUP('Summary Page'!D3,List!H2:S3,2,0),"")</f>
        <v>01</v>
      </c>
      <c r="E14" s="36"/>
      <c r="F14" s="1028"/>
      <c r="G14" s="1028"/>
      <c r="H14" s="1028"/>
      <c r="I14" s="1002"/>
      <c r="J14" s="1003"/>
      <c r="K14" s="1003"/>
      <c r="L14" s="1003"/>
      <c r="M14" s="1003"/>
      <c r="N14" s="1003"/>
      <c r="O14" s="1003"/>
      <c r="P14" s="1003"/>
      <c r="Q14" s="1003"/>
      <c r="R14" s="1003"/>
      <c r="S14" s="1004"/>
      <c r="X14" s="48"/>
      <c r="Y14" s="48"/>
      <c r="Z14" s="48"/>
      <c r="AA14" s="48"/>
      <c r="AB14" s="48"/>
      <c r="AC14" s="48"/>
      <c r="AD14" s="48"/>
      <c r="AE14" s="48"/>
      <c r="AF14" s="48"/>
      <c r="AG14" s="48"/>
      <c r="AH14" s="48"/>
      <c r="AI14" s="48"/>
      <c r="AJ14" s="48"/>
      <c r="AK14" s="48"/>
      <c r="AL14" s="48"/>
      <c r="AM14" s="48"/>
    </row>
    <row r="15" spans="1:39" ht="5.25" customHeight="1">
      <c r="A15" s="39"/>
      <c r="B15" s="38"/>
      <c r="C15" s="40"/>
      <c r="D15" s="2"/>
      <c r="E15" s="16"/>
      <c r="F15" s="1028"/>
      <c r="G15" s="1028"/>
      <c r="H15" s="1028"/>
      <c r="I15" s="1002"/>
      <c r="J15" s="1003"/>
      <c r="K15" s="1003"/>
      <c r="L15" s="1003"/>
      <c r="M15" s="1003"/>
      <c r="N15" s="1003"/>
      <c r="O15" s="1003"/>
      <c r="P15" s="1003"/>
      <c r="Q15" s="1003"/>
      <c r="R15" s="1003"/>
      <c r="S15" s="1004"/>
      <c r="X15" s="48"/>
      <c r="Y15" s="48"/>
      <c r="Z15" s="48"/>
      <c r="AA15" s="48"/>
      <c r="AB15" s="48"/>
      <c r="AC15" s="48"/>
      <c r="AD15" s="48"/>
      <c r="AE15" s="48"/>
      <c r="AF15" s="48"/>
      <c r="AG15" s="48"/>
      <c r="AH15" s="48"/>
      <c r="AI15" s="48"/>
      <c r="AJ15" s="48"/>
      <c r="AK15" s="48"/>
      <c r="AL15" s="48"/>
      <c r="AM15" s="48"/>
    </row>
    <row r="16" spans="1:39" ht="16.5">
      <c r="A16" s="1029" t="s">
        <v>17</v>
      </c>
      <c r="B16" s="1030"/>
      <c r="C16" s="40"/>
      <c r="D16" s="166" t="str">
        <f>'Summary Page'!B21</f>
        <v>MEN</v>
      </c>
      <c r="E16" s="3"/>
      <c r="F16" s="1028"/>
      <c r="G16" s="1028"/>
      <c r="H16" s="1028"/>
      <c r="I16" s="1002"/>
      <c r="J16" s="1003"/>
      <c r="K16" s="1003"/>
      <c r="L16" s="1003"/>
      <c r="M16" s="1003"/>
      <c r="N16" s="1003"/>
      <c r="O16" s="1003"/>
      <c r="P16" s="1003"/>
      <c r="Q16" s="1003"/>
      <c r="R16" s="1003"/>
      <c r="S16" s="1004"/>
      <c r="X16" s="48"/>
      <c r="Y16" s="48"/>
      <c r="Z16" s="48"/>
      <c r="AA16" s="48"/>
      <c r="AB16" s="48"/>
      <c r="AC16" s="48"/>
      <c r="AD16" s="48"/>
      <c r="AE16" s="48"/>
      <c r="AF16" s="48"/>
      <c r="AG16" s="48"/>
      <c r="AH16" s="48"/>
      <c r="AI16" s="48"/>
      <c r="AJ16" s="48"/>
      <c r="AK16" s="48"/>
      <c r="AL16" s="48"/>
      <c r="AM16" s="48"/>
    </row>
    <row r="17" spans="1:40" ht="6" customHeight="1">
      <c r="A17" s="39"/>
      <c r="B17" s="902"/>
      <c r="C17" s="40"/>
      <c r="D17" s="1"/>
      <c r="E17" s="15"/>
      <c r="F17" s="1028"/>
      <c r="G17" s="1028"/>
      <c r="H17" s="1028"/>
      <c r="I17" s="1002"/>
      <c r="J17" s="1003"/>
      <c r="K17" s="1003"/>
      <c r="L17" s="1003"/>
      <c r="M17" s="1003"/>
      <c r="N17" s="1003"/>
      <c r="O17" s="1003"/>
      <c r="P17" s="1003"/>
      <c r="Q17" s="1003"/>
      <c r="R17" s="1003"/>
      <c r="S17" s="1004"/>
      <c r="X17" s="48"/>
      <c r="Y17" s="48"/>
      <c r="Z17" s="48"/>
      <c r="AA17" s="48"/>
      <c r="AB17" s="48"/>
      <c r="AC17" s="48"/>
      <c r="AD17" s="48"/>
      <c r="AE17" s="48"/>
      <c r="AF17" s="48"/>
      <c r="AG17" s="48"/>
      <c r="AH17" s="48"/>
      <c r="AI17" s="48"/>
      <c r="AJ17" s="48"/>
      <c r="AK17" s="48"/>
      <c r="AL17" s="48"/>
      <c r="AM17" s="48"/>
    </row>
    <row r="18" spans="1:40" ht="16.5">
      <c r="A18" s="1029" t="s">
        <v>18</v>
      </c>
      <c r="B18" s="1030"/>
      <c r="C18" s="40"/>
      <c r="D18" s="166" t="str">
        <f>'Summary Page'!G21</f>
        <v>20</v>
      </c>
      <c r="E18" s="15"/>
      <c r="F18" s="3"/>
      <c r="G18" s="15"/>
      <c r="H18" s="15"/>
      <c r="I18" s="1002"/>
      <c r="J18" s="1003"/>
      <c r="K18" s="1003"/>
      <c r="L18" s="1003"/>
      <c r="M18" s="1003"/>
      <c r="N18" s="1003"/>
      <c r="O18" s="1003"/>
      <c r="P18" s="1003"/>
      <c r="Q18" s="1003"/>
      <c r="R18" s="1003"/>
      <c r="S18" s="1004"/>
      <c r="X18" s="48"/>
      <c r="Y18" s="48"/>
      <c r="Z18" s="48"/>
      <c r="AA18" s="48"/>
      <c r="AB18" s="48"/>
      <c r="AC18" s="48"/>
      <c r="AD18" s="48"/>
      <c r="AE18" s="48"/>
      <c r="AF18" s="48"/>
      <c r="AG18" s="48"/>
      <c r="AH18" s="48"/>
      <c r="AI18" s="48"/>
      <c r="AJ18" s="48"/>
      <c r="AK18" s="48"/>
      <c r="AL18" s="48"/>
      <c r="AM18" s="48"/>
    </row>
    <row r="19" spans="1:40" ht="6" customHeight="1">
      <c r="A19" s="39"/>
      <c r="B19" s="902"/>
      <c r="C19" s="40"/>
      <c r="D19" s="1"/>
      <c r="E19" s="15"/>
      <c r="F19" s="3"/>
      <c r="G19" s="15"/>
      <c r="H19" s="15"/>
      <c r="I19" s="1002"/>
      <c r="J19" s="1003"/>
      <c r="K19" s="1003"/>
      <c r="L19" s="1003"/>
      <c r="M19" s="1003"/>
      <c r="N19" s="1003"/>
      <c r="O19" s="1003"/>
      <c r="P19" s="1003"/>
      <c r="Q19" s="1003"/>
      <c r="R19" s="1003"/>
      <c r="S19" s="1004"/>
      <c r="X19" s="48"/>
      <c r="Y19" s="48"/>
      <c r="Z19" s="48"/>
      <c r="AA19" s="48"/>
      <c r="AB19" s="48"/>
      <c r="AC19" s="48"/>
      <c r="AD19" s="48"/>
      <c r="AE19" s="48"/>
      <c r="AF19" s="48"/>
      <c r="AG19" s="48"/>
      <c r="AH19" s="48"/>
      <c r="AI19" s="48"/>
      <c r="AJ19" s="48"/>
      <c r="AK19" s="48"/>
      <c r="AL19" s="48"/>
      <c r="AM19" s="48"/>
    </row>
    <row r="20" spans="1:40" ht="16.5">
      <c r="A20" s="1029" t="s">
        <v>24</v>
      </c>
      <c r="B20" s="1030"/>
      <c r="C20" s="40"/>
      <c r="D20" s="284" t="str">
        <f>IF('Summary Page'!G25="","",'Summary Page'!G25)</f>
        <v/>
      </c>
      <c r="E20" s="15"/>
      <c r="F20" s="15"/>
      <c r="G20" s="15"/>
      <c r="H20" s="15"/>
      <c r="I20" s="1002"/>
      <c r="J20" s="1003"/>
      <c r="K20" s="1003"/>
      <c r="L20" s="1003"/>
      <c r="M20" s="1003"/>
      <c r="N20" s="1003"/>
      <c r="O20" s="1003"/>
      <c r="P20" s="1003"/>
      <c r="Q20" s="1003"/>
      <c r="R20" s="1003"/>
      <c r="S20" s="1004"/>
      <c r="X20" s="48"/>
      <c r="Y20" s="48"/>
      <c r="Z20" s="48"/>
      <c r="AA20" s="48"/>
      <c r="AB20" s="48"/>
      <c r="AC20" s="48"/>
      <c r="AD20" s="48"/>
      <c r="AE20" s="48"/>
      <c r="AF20" s="48"/>
      <c r="AG20" s="48"/>
      <c r="AH20" s="48"/>
      <c r="AI20" s="48"/>
      <c r="AJ20" s="48"/>
      <c r="AK20" s="48"/>
      <c r="AL20" s="48"/>
      <c r="AM20" s="48"/>
    </row>
    <row r="21" spans="1:40" ht="4.5" customHeight="1">
      <c r="A21" s="39"/>
      <c r="B21" s="902"/>
      <c r="C21" s="40"/>
      <c r="D21" s="1"/>
      <c r="E21" s="15"/>
      <c r="F21" s="15"/>
      <c r="G21" s="15"/>
      <c r="H21" s="15"/>
      <c r="I21" s="1002"/>
      <c r="J21" s="1003"/>
      <c r="K21" s="1003"/>
      <c r="L21" s="1003"/>
      <c r="M21" s="1003"/>
      <c r="N21" s="1003"/>
      <c r="O21" s="1003"/>
      <c r="P21" s="1003"/>
      <c r="Q21" s="1003"/>
      <c r="R21" s="1003"/>
      <c r="S21" s="1004"/>
      <c r="X21" s="48"/>
      <c r="Y21" s="48"/>
      <c r="Z21" s="48"/>
      <c r="AA21" s="48"/>
      <c r="AB21" s="48"/>
      <c r="AC21" s="48"/>
      <c r="AD21" s="48"/>
      <c r="AE21" s="48"/>
      <c r="AF21" s="48"/>
      <c r="AG21" s="48"/>
      <c r="AH21" s="48"/>
      <c r="AI21" s="48"/>
      <c r="AJ21" s="48"/>
      <c r="AK21" s="48"/>
      <c r="AL21" s="48"/>
      <c r="AM21" s="48"/>
    </row>
    <row r="22" spans="1:40" ht="16.5">
      <c r="A22" s="1029" t="s">
        <v>129</v>
      </c>
      <c r="B22" s="1030"/>
      <c r="C22" s="40"/>
      <c r="D22" s="628" t="str">
        <f>'Summary Page'!B17</f>
        <v>0A730 - 01</v>
      </c>
      <c r="E22" s="16"/>
      <c r="F22" s="16"/>
      <c r="G22" s="16"/>
      <c r="H22" s="16"/>
      <c r="I22" s="1002"/>
      <c r="J22" s="1003"/>
      <c r="K22" s="1003"/>
      <c r="L22" s="1003"/>
      <c r="M22" s="1003"/>
      <c r="N22" s="1003"/>
      <c r="O22" s="1003"/>
      <c r="P22" s="1003"/>
      <c r="Q22" s="1003"/>
      <c r="R22" s="1003"/>
      <c r="S22" s="1004"/>
      <c r="X22" s="48"/>
      <c r="Y22" s="48"/>
      <c r="Z22" s="48"/>
      <c r="AA22" s="48"/>
      <c r="AB22" s="48"/>
      <c r="AC22" s="48"/>
      <c r="AD22" s="48"/>
      <c r="AE22" s="48"/>
      <c r="AF22" s="48"/>
      <c r="AG22" s="48"/>
      <c r="AH22" s="48"/>
      <c r="AI22" s="48"/>
      <c r="AJ22" s="48"/>
      <c r="AK22" s="48"/>
      <c r="AL22" s="48"/>
      <c r="AM22" s="48"/>
    </row>
    <row r="23" spans="1:40" ht="5.25" customHeight="1">
      <c r="A23" s="39"/>
      <c r="B23" s="902"/>
      <c r="C23" s="40"/>
      <c r="D23" s="1"/>
      <c r="E23" s="16"/>
      <c r="F23" s="16"/>
      <c r="G23" s="16"/>
      <c r="H23" s="16"/>
      <c r="I23" s="1002"/>
      <c r="J23" s="1003"/>
      <c r="K23" s="1003"/>
      <c r="L23" s="1003"/>
      <c r="M23" s="1003"/>
      <c r="N23" s="1003"/>
      <c r="O23" s="1003"/>
      <c r="P23" s="1003"/>
      <c r="Q23" s="1003"/>
      <c r="R23" s="1003"/>
      <c r="S23" s="1004"/>
      <c r="X23" s="48"/>
      <c r="Y23" s="48"/>
      <c r="Z23" s="48"/>
      <c r="AA23" s="48"/>
      <c r="AB23" s="48"/>
      <c r="AC23" s="48"/>
      <c r="AD23" s="48"/>
      <c r="AE23" s="48"/>
      <c r="AF23" s="48"/>
      <c r="AG23" s="48"/>
      <c r="AH23" s="48"/>
      <c r="AI23" s="48"/>
      <c r="AJ23" s="48"/>
      <c r="AK23" s="48"/>
      <c r="AL23" s="48"/>
      <c r="AM23" s="48"/>
    </row>
    <row r="24" spans="1:40" ht="16.5">
      <c r="A24" s="1029" t="s">
        <v>19</v>
      </c>
      <c r="B24" s="1030"/>
      <c r="C24" s="40"/>
      <c r="D24" s="168" t="str">
        <f>'Summary Page'!G19</f>
        <v>05-Nov-2012</v>
      </c>
      <c r="E24" s="16"/>
      <c r="F24" s="1010" t="s">
        <v>107</v>
      </c>
      <c r="G24" s="1010" t="s">
        <v>106</v>
      </c>
      <c r="H24" s="1031" t="s">
        <v>128</v>
      </c>
      <c r="I24" s="1002"/>
      <c r="J24" s="1003"/>
      <c r="K24" s="1003"/>
      <c r="L24" s="1003"/>
      <c r="M24" s="1003"/>
      <c r="N24" s="1003"/>
      <c r="O24" s="1003"/>
      <c r="P24" s="1003"/>
      <c r="Q24" s="1003"/>
      <c r="R24" s="1003"/>
      <c r="S24" s="1004"/>
      <c r="X24" s="75"/>
      <c r="Y24" s="75"/>
      <c r="Z24" s="75"/>
      <c r="AA24" s="75"/>
      <c r="AB24" s="75"/>
      <c r="AC24" s="75"/>
      <c r="AD24" s="75"/>
      <c r="AE24" s="75"/>
      <c r="AF24" s="75"/>
      <c r="AG24" s="75"/>
      <c r="AH24" s="75"/>
      <c r="AI24" s="75"/>
      <c r="AJ24" s="75"/>
      <c r="AK24" s="75"/>
      <c r="AL24" s="75"/>
      <c r="AM24" s="75"/>
      <c r="AN24" s="75"/>
    </row>
    <row r="25" spans="1:40" ht="6" customHeight="1">
      <c r="A25" s="8"/>
      <c r="B25" s="5"/>
      <c r="C25" s="5"/>
      <c r="D25" s="17"/>
      <c r="E25" s="17"/>
      <c r="F25" s="1011"/>
      <c r="G25" s="1011"/>
      <c r="H25" s="1032"/>
      <c r="I25" s="1002"/>
      <c r="J25" s="1003"/>
      <c r="K25" s="1003"/>
      <c r="L25" s="1003"/>
      <c r="M25" s="1003"/>
      <c r="N25" s="1003"/>
      <c r="O25" s="1003"/>
      <c r="P25" s="1003"/>
      <c r="Q25" s="1003"/>
      <c r="R25" s="1003"/>
      <c r="S25" s="1004"/>
      <c r="X25" s="75"/>
      <c r="Y25" s="75"/>
      <c r="Z25" s="75"/>
      <c r="AA25" s="75"/>
      <c r="AB25" s="75"/>
      <c r="AC25" s="75"/>
      <c r="AD25" s="75"/>
      <c r="AE25" s="75"/>
      <c r="AF25" s="75"/>
      <c r="AG25" s="75"/>
      <c r="AH25" s="75"/>
      <c r="AI25" s="75"/>
      <c r="AJ25" s="75"/>
      <c r="AK25" s="75"/>
      <c r="AL25" s="75"/>
      <c r="AM25" s="75"/>
      <c r="AN25" s="75"/>
    </row>
    <row r="26" spans="1:40" ht="15.75">
      <c r="A26" s="1008" t="s">
        <v>20</v>
      </c>
      <c r="B26" s="1009"/>
      <c r="C26" s="15"/>
      <c r="D26" s="285"/>
      <c r="E26" s="6"/>
      <c r="F26" s="240" t="str">
        <f>IF('Summary Page'!J4="","",'Summary Page'!J4)</f>
        <v/>
      </c>
      <c r="G26" s="816">
        <f>'Summary Page'!D23</f>
        <v>17.3</v>
      </c>
      <c r="H26" s="730" t="str">
        <f>IF('Summary Page'!L4="","",'Summary Page'!L4)</f>
        <v/>
      </c>
      <c r="I26" s="1005"/>
      <c r="J26" s="1006"/>
      <c r="K26" s="1006"/>
      <c r="L26" s="1006"/>
      <c r="M26" s="1006"/>
      <c r="N26" s="1006"/>
      <c r="O26" s="1006"/>
      <c r="P26" s="1006"/>
      <c r="Q26" s="1006"/>
      <c r="R26" s="1006"/>
      <c r="S26" s="1007"/>
      <c r="X26" s="75"/>
      <c r="Y26" s="75"/>
      <c r="Z26" s="75"/>
      <c r="AA26" s="75"/>
      <c r="AB26" s="75"/>
      <c r="AC26" s="75"/>
      <c r="AD26" s="75"/>
      <c r="AE26" s="75"/>
      <c r="AF26" s="75"/>
      <c r="AG26" s="75"/>
      <c r="AH26" s="75"/>
      <c r="AI26" s="75"/>
      <c r="AJ26" s="75"/>
      <c r="AK26" s="75"/>
      <c r="AL26" s="75"/>
      <c r="AM26" s="75"/>
      <c r="AN26" s="75"/>
    </row>
    <row r="27" spans="1:40" ht="6" customHeight="1">
      <c r="A27" s="695"/>
      <c r="B27" s="696"/>
      <c r="C27" s="16"/>
      <c r="D27" s="16"/>
      <c r="E27" s="7"/>
      <c r="F27" s="7"/>
      <c r="G27" s="7"/>
      <c r="H27" s="7"/>
      <c r="I27" s="7"/>
      <c r="J27" s="17"/>
      <c r="K27" s="17"/>
      <c r="L27" s="17"/>
      <c r="M27" s="17"/>
      <c r="N27" s="17"/>
      <c r="O27" s="17"/>
      <c r="P27" s="17"/>
      <c r="Q27" s="17"/>
      <c r="R27" s="17"/>
      <c r="S27" s="62"/>
      <c r="X27" s="49"/>
      <c r="Y27" s="49"/>
      <c r="Z27" s="49"/>
      <c r="AA27" s="49"/>
      <c r="AB27" s="49"/>
      <c r="AC27" s="49"/>
      <c r="AD27" s="49"/>
      <c r="AE27" s="49"/>
      <c r="AF27" s="49"/>
      <c r="AG27" s="49"/>
      <c r="AH27" s="49"/>
      <c r="AI27" s="49"/>
      <c r="AJ27" s="49"/>
      <c r="AK27" s="49"/>
      <c r="AL27" s="49"/>
      <c r="AM27" s="49"/>
      <c r="AN27" s="49"/>
    </row>
    <row r="28" spans="1:40" ht="18" customHeight="1">
      <c r="A28" s="765" t="s">
        <v>21</v>
      </c>
      <c r="B28" s="691"/>
      <c r="C28" s="689"/>
      <c r="D28" s="747" t="str">
        <f>IF('Summary Page'!G23="","",'Summary Page'!G23)</f>
        <v>01</v>
      </c>
      <c r="E28" s="819" t="s">
        <v>223</v>
      </c>
      <c r="F28" s="747" t="str">
        <f>'Summary Page'!D25</f>
        <v>East</v>
      </c>
      <c r="G28" s="689"/>
      <c r="H28" s="689"/>
      <c r="I28" s="981"/>
      <c r="J28" s="982"/>
      <c r="K28" s="982"/>
      <c r="L28" s="982"/>
      <c r="M28" s="982"/>
      <c r="N28" s="982"/>
      <c r="O28" s="982"/>
      <c r="P28" s="982"/>
      <c r="Q28" s="982"/>
      <c r="R28" s="982"/>
      <c r="S28" s="983"/>
      <c r="X28" s="49"/>
      <c r="Y28" s="49"/>
      <c r="Z28" s="49"/>
      <c r="AA28" s="49"/>
      <c r="AB28" s="49"/>
      <c r="AD28" s="49"/>
      <c r="AE28" s="49"/>
      <c r="AF28" s="49"/>
      <c r="AG28" s="49"/>
      <c r="AH28" s="49"/>
      <c r="AI28" s="49"/>
      <c r="AJ28" s="49"/>
      <c r="AK28" s="49"/>
      <c r="AL28" s="49"/>
      <c r="AM28" s="49"/>
      <c r="AN28" s="49"/>
    </row>
    <row r="29" spans="1:40" s="48" customFormat="1" ht="6.75" customHeight="1">
      <c r="A29" s="766"/>
      <c r="B29" s="689"/>
      <c r="C29" s="689"/>
      <c r="D29" s="689"/>
      <c r="E29" s="689"/>
      <c r="F29" s="689"/>
      <c r="G29" s="689"/>
      <c r="H29" s="689"/>
      <c r="I29" s="984"/>
      <c r="J29" s="985"/>
      <c r="K29" s="985"/>
      <c r="L29" s="985"/>
      <c r="M29" s="985"/>
      <c r="N29" s="985"/>
      <c r="O29" s="985"/>
      <c r="P29" s="985"/>
      <c r="Q29" s="985"/>
      <c r="R29" s="985"/>
      <c r="S29" s="986"/>
      <c r="X29" s="49"/>
      <c r="Y29" s="49"/>
      <c r="Z29" s="49"/>
      <c r="AA29" s="49"/>
      <c r="AB29" s="49"/>
      <c r="AC29" s="49"/>
      <c r="AD29" s="49"/>
      <c r="AE29" s="49"/>
      <c r="AF29" s="49"/>
      <c r="AG29" s="49"/>
      <c r="AH29" s="49"/>
      <c r="AI29" s="49"/>
      <c r="AJ29" s="49"/>
      <c r="AK29" s="49"/>
      <c r="AL29" s="49"/>
      <c r="AM29" s="49"/>
      <c r="AN29" s="49"/>
    </row>
    <row r="30" spans="1:40" ht="6" customHeight="1">
      <c r="A30" s="766"/>
      <c r="B30" s="689"/>
      <c r="C30" s="689"/>
      <c r="D30" s="689"/>
      <c r="E30" s="689"/>
      <c r="F30" s="689"/>
      <c r="G30" s="689"/>
      <c r="H30" s="689"/>
      <c r="I30" s="984"/>
      <c r="J30" s="985"/>
      <c r="K30" s="985"/>
      <c r="L30" s="985"/>
      <c r="M30" s="985"/>
      <c r="N30" s="985"/>
      <c r="O30" s="985"/>
      <c r="P30" s="985"/>
      <c r="Q30" s="985"/>
      <c r="R30" s="985"/>
      <c r="S30" s="986"/>
      <c r="X30" s="49"/>
      <c r="Y30" s="49"/>
      <c r="Z30" s="49"/>
      <c r="AA30" s="49"/>
      <c r="AB30" s="49"/>
      <c r="AC30" s="49"/>
      <c r="AD30" s="49"/>
      <c r="AE30" s="49"/>
      <c r="AF30" s="49"/>
      <c r="AG30" s="49"/>
      <c r="AH30" s="49"/>
      <c r="AI30" s="49"/>
      <c r="AJ30" s="49"/>
      <c r="AK30" s="49"/>
      <c r="AL30" s="49"/>
      <c r="AM30" s="49"/>
      <c r="AN30" s="49"/>
    </row>
    <row r="31" spans="1:40" ht="16.5" customHeight="1">
      <c r="A31" s="767" t="s">
        <v>907</v>
      </c>
      <c r="B31" s="692"/>
      <c r="C31" s="692"/>
      <c r="D31" s="692" t="s">
        <v>22</v>
      </c>
      <c r="E31" s="690"/>
      <c r="F31" s="801">
        <f>'Summary Page'!H28</f>
        <v>39.352592000071702</v>
      </c>
      <c r="G31" s="693"/>
      <c r="H31" s="693"/>
      <c r="I31" s="984"/>
      <c r="J31" s="985"/>
      <c r="K31" s="985"/>
      <c r="L31" s="985"/>
      <c r="M31" s="985"/>
      <c r="N31" s="985"/>
      <c r="O31" s="985"/>
      <c r="P31" s="985"/>
      <c r="Q31" s="985"/>
      <c r="R31" s="985"/>
      <c r="S31" s="986"/>
      <c r="X31" s="49"/>
      <c r="Y31" s="49"/>
      <c r="Z31" s="49"/>
      <c r="AA31" s="49"/>
      <c r="AB31" s="49"/>
      <c r="AC31" s="49"/>
      <c r="AD31" s="49"/>
      <c r="AE31" s="49"/>
      <c r="AF31" s="49"/>
      <c r="AG31" s="49"/>
      <c r="AH31" s="49"/>
      <c r="AI31" s="49"/>
      <c r="AJ31" s="49"/>
      <c r="AK31" s="49"/>
      <c r="AL31" s="49"/>
      <c r="AM31" s="49"/>
      <c r="AN31" s="49"/>
    </row>
    <row r="32" spans="1:40" ht="6" customHeight="1">
      <c r="A32" s="767"/>
      <c r="B32" s="692"/>
      <c r="C32" s="692"/>
      <c r="D32" s="692"/>
      <c r="E32" s="690"/>
      <c r="F32" s="690"/>
      <c r="G32" s="690"/>
      <c r="H32" s="690"/>
      <c r="I32" s="984"/>
      <c r="J32" s="985"/>
      <c r="K32" s="985"/>
      <c r="L32" s="985"/>
      <c r="M32" s="985"/>
      <c r="N32" s="985"/>
      <c r="O32" s="985"/>
      <c r="P32" s="985"/>
      <c r="Q32" s="985"/>
      <c r="R32" s="985"/>
      <c r="S32" s="986"/>
      <c r="X32" s="49"/>
      <c r="Y32" s="49"/>
      <c r="Z32" s="49"/>
      <c r="AA32" s="49"/>
      <c r="AB32" s="49"/>
      <c r="AC32" s="49"/>
      <c r="AD32" s="49"/>
      <c r="AE32" s="49"/>
      <c r="AF32" s="49"/>
      <c r="AG32" s="49"/>
      <c r="AH32" s="49"/>
      <c r="AI32" s="49"/>
      <c r="AJ32" s="49"/>
      <c r="AK32" s="49"/>
      <c r="AL32" s="49"/>
      <c r="AM32" s="49"/>
      <c r="AN32" s="49"/>
    </row>
    <row r="33" spans="1:40" ht="16.5" customHeight="1">
      <c r="A33" s="767"/>
      <c r="B33" s="692"/>
      <c r="C33" s="692"/>
      <c r="D33" s="692" t="s">
        <v>23</v>
      </c>
      <c r="E33" s="690"/>
      <c r="F33" s="801">
        <f>'Summary Page'!K28</f>
        <v>-123.55568749997801</v>
      </c>
      <c r="G33" s="693"/>
      <c r="H33" s="693"/>
      <c r="I33" s="984"/>
      <c r="J33" s="985"/>
      <c r="K33" s="985"/>
      <c r="L33" s="985"/>
      <c r="M33" s="985"/>
      <c r="N33" s="985"/>
      <c r="O33" s="985"/>
      <c r="P33" s="985"/>
      <c r="Q33" s="985"/>
      <c r="R33" s="985"/>
      <c r="S33" s="986"/>
      <c r="X33" s="49"/>
      <c r="Y33" s="49"/>
      <c r="Z33" s="49"/>
      <c r="AA33" s="49"/>
      <c r="AB33" s="49"/>
      <c r="AC33" s="49"/>
      <c r="AD33" s="49"/>
      <c r="AE33" s="49"/>
      <c r="AF33" s="49"/>
      <c r="AG33" s="49"/>
      <c r="AH33" s="49"/>
      <c r="AI33" s="49"/>
      <c r="AJ33" s="49"/>
      <c r="AK33" s="49"/>
      <c r="AL33" s="49"/>
      <c r="AM33" s="49"/>
      <c r="AN33" s="49"/>
    </row>
    <row r="34" spans="1:40" ht="6.75" customHeight="1">
      <c r="A34" s="767"/>
      <c r="B34" s="692"/>
      <c r="C34" s="692"/>
      <c r="D34" s="692"/>
      <c r="E34" s="690"/>
      <c r="F34" s="690"/>
      <c r="G34" s="690"/>
      <c r="H34" s="690"/>
      <c r="I34" s="984"/>
      <c r="J34" s="985"/>
      <c r="K34" s="985"/>
      <c r="L34" s="985"/>
      <c r="M34" s="985"/>
      <c r="N34" s="985"/>
      <c r="O34" s="985"/>
      <c r="P34" s="985"/>
      <c r="Q34" s="985"/>
      <c r="R34" s="985"/>
      <c r="S34" s="986"/>
      <c r="X34" s="49"/>
      <c r="Y34" s="49"/>
      <c r="Z34" s="49"/>
      <c r="AA34" s="49"/>
      <c r="AB34" s="49"/>
      <c r="AC34" s="49"/>
      <c r="AD34" s="49"/>
      <c r="AE34" s="49"/>
      <c r="AF34" s="49"/>
      <c r="AG34" s="49"/>
      <c r="AH34" s="49"/>
      <c r="AI34" s="49"/>
      <c r="AJ34" s="49"/>
      <c r="AK34" s="49"/>
      <c r="AL34" s="49"/>
      <c r="AM34" s="49"/>
      <c r="AN34" s="49"/>
    </row>
    <row r="35" spans="1:40" ht="16.5" customHeight="1">
      <c r="A35" s="767"/>
      <c r="B35" s="692"/>
      <c r="C35" s="692"/>
      <c r="D35" s="692" t="s">
        <v>75</v>
      </c>
      <c r="E35" s="690"/>
      <c r="F35" s="697">
        <f>'Summary Page'!N28</f>
        <v>78</v>
      </c>
      <c r="G35" s="693"/>
      <c r="H35" s="693"/>
      <c r="I35" s="984"/>
      <c r="J35" s="985"/>
      <c r="K35" s="985"/>
      <c r="L35" s="985"/>
      <c r="M35" s="985"/>
      <c r="N35" s="985"/>
      <c r="O35" s="985"/>
      <c r="P35" s="985"/>
      <c r="Q35" s="985"/>
      <c r="R35" s="985"/>
      <c r="S35" s="986"/>
      <c r="X35" s="49"/>
      <c r="Y35" s="49"/>
      <c r="Z35" s="49"/>
      <c r="AA35" s="49"/>
      <c r="AB35" s="49"/>
      <c r="AC35" s="49"/>
      <c r="AD35" s="49"/>
      <c r="AE35" s="49"/>
      <c r="AF35" s="49"/>
      <c r="AG35" s="49"/>
      <c r="AH35" s="49"/>
      <c r="AI35" s="49"/>
      <c r="AJ35" s="49"/>
      <c r="AK35" s="49"/>
      <c r="AL35" s="49"/>
      <c r="AM35" s="49"/>
      <c r="AN35" s="49"/>
    </row>
    <row r="36" spans="1:40" ht="6.75" customHeight="1">
      <c r="A36" s="767"/>
      <c r="B36" s="692"/>
      <c r="C36" s="692"/>
      <c r="D36" s="692"/>
      <c r="E36" s="690"/>
      <c r="F36" s="690"/>
      <c r="G36" s="690"/>
      <c r="H36" s="690"/>
      <c r="I36" s="984"/>
      <c r="J36" s="985"/>
      <c r="K36" s="985"/>
      <c r="L36" s="985"/>
      <c r="M36" s="985"/>
      <c r="N36" s="985"/>
      <c r="O36" s="985"/>
      <c r="P36" s="985"/>
      <c r="Q36" s="985"/>
      <c r="R36" s="985"/>
      <c r="S36" s="986"/>
      <c r="X36" s="49"/>
      <c r="Y36" s="49"/>
      <c r="Z36" s="49"/>
      <c r="AA36" s="49"/>
      <c r="AB36" s="49"/>
      <c r="AC36" s="49"/>
      <c r="AD36" s="49"/>
      <c r="AE36" s="49"/>
      <c r="AF36" s="49"/>
      <c r="AG36" s="49"/>
      <c r="AH36" s="49"/>
      <c r="AI36" s="49"/>
      <c r="AJ36" s="49"/>
      <c r="AK36" s="49"/>
      <c r="AL36" s="49"/>
      <c r="AM36" s="49"/>
      <c r="AN36" s="49"/>
    </row>
    <row r="37" spans="1:40" s="48" customFormat="1" ht="9.75" customHeight="1">
      <c r="A37" s="767"/>
      <c r="B37" s="692"/>
      <c r="C37" s="692"/>
      <c r="D37" s="692"/>
      <c r="E37" s="690"/>
      <c r="F37" s="690"/>
      <c r="G37" s="690"/>
      <c r="H37" s="690"/>
      <c r="I37" s="984"/>
      <c r="J37" s="985"/>
      <c r="K37" s="985"/>
      <c r="L37" s="985"/>
      <c r="M37" s="985"/>
      <c r="N37" s="985"/>
      <c r="O37" s="985"/>
      <c r="P37" s="985"/>
      <c r="Q37" s="985"/>
      <c r="R37" s="985"/>
      <c r="S37" s="986"/>
      <c r="X37" s="49"/>
      <c r="Y37" s="49"/>
      <c r="Z37" s="49"/>
      <c r="AA37" s="49"/>
      <c r="AB37" s="49"/>
      <c r="AC37" s="49"/>
      <c r="AD37" s="49"/>
      <c r="AE37" s="49"/>
      <c r="AF37" s="49"/>
      <c r="AG37" s="49"/>
      <c r="AH37" s="49"/>
      <c r="AI37" s="49"/>
      <c r="AJ37" s="49"/>
      <c r="AK37" s="49"/>
      <c r="AL37" s="49"/>
      <c r="AM37" s="49"/>
      <c r="AN37" s="49"/>
    </row>
    <row r="38" spans="1:40" ht="16.5">
      <c r="A38" s="768" t="s">
        <v>0</v>
      </c>
      <c r="B38" s="694"/>
      <c r="C38" s="694"/>
      <c r="D38" s="694"/>
      <c r="E38" s="693"/>
      <c r="F38" s="693"/>
      <c r="G38" s="693"/>
      <c r="H38" s="693"/>
      <c r="I38" s="984"/>
      <c r="J38" s="985"/>
      <c r="K38" s="985"/>
      <c r="L38" s="985"/>
      <c r="M38" s="985"/>
      <c r="N38" s="985"/>
      <c r="O38" s="985"/>
      <c r="P38" s="985"/>
      <c r="Q38" s="985"/>
      <c r="R38" s="985"/>
      <c r="S38" s="986"/>
      <c r="X38" s="48"/>
      <c r="Y38" s="48"/>
      <c r="Z38" s="48"/>
      <c r="AA38" s="48"/>
      <c r="AB38" s="48"/>
      <c r="AC38" s="48"/>
      <c r="AD38" s="48"/>
      <c r="AE38" s="48"/>
      <c r="AF38" s="48"/>
      <c r="AG38" s="48"/>
      <c r="AH38" s="48"/>
      <c r="AI38" s="48"/>
      <c r="AJ38" s="48"/>
      <c r="AK38" s="48"/>
      <c r="AL38" s="48"/>
      <c r="AM38" s="48"/>
    </row>
    <row r="39" spans="1:40" ht="8.25" customHeight="1">
      <c r="A39" s="9"/>
      <c r="B39" s="26"/>
      <c r="C39" s="10"/>
      <c r="D39" s="12"/>
      <c r="E39" s="15"/>
      <c r="F39" s="15"/>
      <c r="G39" s="15"/>
      <c r="H39" s="16"/>
      <c r="I39" s="984"/>
      <c r="J39" s="985"/>
      <c r="K39" s="985"/>
      <c r="L39" s="985"/>
      <c r="M39" s="985"/>
      <c r="N39" s="985"/>
      <c r="O39" s="985"/>
      <c r="P39" s="985"/>
      <c r="Q39" s="985"/>
      <c r="R39" s="985"/>
      <c r="S39" s="986"/>
      <c r="X39" s="48"/>
      <c r="Y39" s="48"/>
      <c r="Z39" s="48"/>
      <c r="AA39" s="48"/>
      <c r="AB39" s="48"/>
      <c r="AC39" s="48"/>
      <c r="AD39" s="48"/>
      <c r="AE39" s="48"/>
      <c r="AF39" s="48"/>
      <c r="AG39" s="48"/>
      <c r="AH39" s="48"/>
      <c r="AI39" s="48"/>
      <c r="AJ39" s="48"/>
      <c r="AK39" s="48"/>
      <c r="AL39" s="48"/>
      <c r="AM39" s="48"/>
    </row>
    <row r="40" spans="1:40" ht="16.5">
      <c r="A40" s="69"/>
      <c r="B40" s="238" t="s">
        <v>1</v>
      </c>
      <c r="C40" s="10"/>
      <c r="D40" s="15"/>
      <c r="E40" s="15"/>
      <c r="F40" s="15"/>
      <c r="G40" s="15"/>
      <c r="H40" s="13"/>
      <c r="I40" s="984"/>
      <c r="J40" s="985"/>
      <c r="K40" s="985"/>
      <c r="L40" s="985"/>
      <c r="M40" s="985"/>
      <c r="N40" s="985"/>
      <c r="O40" s="985"/>
      <c r="P40" s="985"/>
      <c r="Q40" s="985"/>
      <c r="R40" s="985"/>
      <c r="S40" s="986"/>
      <c r="X40" s="48"/>
      <c r="Y40" s="48"/>
      <c r="Z40" s="48"/>
      <c r="AA40" s="48"/>
      <c r="AB40" s="48"/>
      <c r="AC40" s="48"/>
      <c r="AD40" s="48"/>
      <c r="AE40" s="48"/>
      <c r="AF40" s="48"/>
      <c r="AG40" s="48"/>
      <c r="AH40" s="48"/>
      <c r="AI40" s="48"/>
      <c r="AJ40" s="48"/>
      <c r="AK40" s="48"/>
      <c r="AL40" s="48"/>
      <c r="AM40" s="48"/>
    </row>
    <row r="41" spans="1:40" ht="6.75" customHeight="1">
      <c r="A41" s="9"/>
      <c r="B41" s="26"/>
      <c r="C41" s="10"/>
      <c r="D41" s="12"/>
      <c r="E41" s="15"/>
      <c r="F41" s="15"/>
      <c r="G41" s="15"/>
      <c r="H41" s="15"/>
      <c r="I41" s="984"/>
      <c r="J41" s="985"/>
      <c r="K41" s="985"/>
      <c r="L41" s="985"/>
      <c r="M41" s="985"/>
      <c r="N41" s="985"/>
      <c r="O41" s="985"/>
      <c r="P41" s="985"/>
      <c r="Q41" s="985"/>
      <c r="R41" s="985"/>
      <c r="S41" s="986"/>
      <c r="X41" s="48"/>
      <c r="Y41" s="48"/>
      <c r="Z41" s="48"/>
      <c r="AA41" s="48"/>
      <c r="AB41" s="48"/>
      <c r="AC41" s="48"/>
      <c r="AD41" s="48"/>
      <c r="AE41" s="48"/>
      <c r="AF41" s="48"/>
      <c r="AG41" s="48"/>
      <c r="AH41" s="48"/>
      <c r="AI41" s="48"/>
      <c r="AJ41" s="48"/>
      <c r="AK41" s="48"/>
      <c r="AL41" s="48"/>
      <c r="AM41" s="48"/>
    </row>
    <row r="42" spans="1:40" ht="16.5">
      <c r="A42" s="750" t="s">
        <v>929</v>
      </c>
      <c r="C42" s="6"/>
      <c r="D42" s="6"/>
      <c r="E42" s="6"/>
      <c r="F42" s="6"/>
      <c r="G42" s="6"/>
      <c r="H42" s="6"/>
      <c r="I42" s="984"/>
      <c r="J42" s="985"/>
      <c r="K42" s="985"/>
      <c r="L42" s="985"/>
      <c r="M42" s="985"/>
      <c r="N42" s="985"/>
      <c r="O42" s="985"/>
      <c r="P42" s="985"/>
      <c r="Q42" s="985"/>
      <c r="R42" s="985"/>
      <c r="S42" s="986"/>
      <c r="X42" s="48"/>
      <c r="Y42" s="48"/>
      <c r="Z42" s="48"/>
      <c r="AA42" s="48"/>
      <c r="AB42" s="48"/>
      <c r="AC42" s="48"/>
      <c r="AD42" s="48"/>
      <c r="AE42" s="48"/>
      <c r="AF42" s="48"/>
      <c r="AG42" s="48"/>
      <c r="AH42" s="48"/>
      <c r="AI42" s="48"/>
      <c r="AJ42" s="48"/>
      <c r="AK42" s="48"/>
      <c r="AL42" s="48"/>
      <c r="AM42" s="48"/>
    </row>
    <row r="43" spans="1:40" ht="6.75" customHeight="1">
      <c r="A43" s="9"/>
      <c r="B43" s="6"/>
      <c r="C43" s="6"/>
      <c r="D43" s="6"/>
      <c r="E43" s="6"/>
      <c r="F43" s="6"/>
      <c r="G43" s="6"/>
      <c r="H43" s="6"/>
      <c r="I43" s="984"/>
      <c r="J43" s="985"/>
      <c r="K43" s="985"/>
      <c r="L43" s="985"/>
      <c r="M43" s="985"/>
      <c r="N43" s="985"/>
      <c r="O43" s="985"/>
      <c r="P43" s="985"/>
      <c r="Q43" s="985"/>
      <c r="R43" s="985"/>
      <c r="S43" s="986"/>
      <c r="X43" s="48"/>
      <c r="Y43" s="48"/>
      <c r="Z43" s="48"/>
      <c r="AA43" s="48"/>
      <c r="AB43" s="48"/>
      <c r="AC43" s="48"/>
      <c r="AD43" s="48"/>
      <c r="AE43" s="48"/>
      <c r="AF43" s="48"/>
      <c r="AG43" s="48"/>
      <c r="AH43" s="48"/>
      <c r="AI43" s="48"/>
      <c r="AJ43" s="48"/>
      <c r="AK43" s="48"/>
      <c r="AL43" s="48"/>
      <c r="AM43" s="48"/>
    </row>
    <row r="44" spans="1:40" ht="16.5">
      <c r="A44" s="9"/>
      <c r="B44" s="238" t="s">
        <v>2</v>
      </c>
      <c r="C44" s="6"/>
      <c r="D44" s="6"/>
      <c r="E44" s="6"/>
      <c r="F44" s="6"/>
      <c r="G44" s="6"/>
      <c r="H44" s="15"/>
      <c r="I44" s="984"/>
      <c r="J44" s="985"/>
      <c r="K44" s="985"/>
      <c r="L44" s="985"/>
      <c r="M44" s="985"/>
      <c r="N44" s="985"/>
      <c r="O44" s="985"/>
      <c r="P44" s="985"/>
      <c r="Q44" s="985"/>
      <c r="R44" s="985"/>
      <c r="S44" s="986"/>
      <c r="X44" s="48"/>
      <c r="Y44" s="48"/>
      <c r="Z44" s="48"/>
      <c r="AA44" s="48"/>
      <c r="AB44" s="48"/>
      <c r="AC44" s="48"/>
      <c r="AD44" s="48"/>
      <c r="AE44" s="48"/>
      <c r="AF44" s="48"/>
      <c r="AG44" s="48"/>
      <c r="AH44" s="48"/>
      <c r="AI44" s="48"/>
      <c r="AJ44" s="48"/>
      <c r="AK44" s="48"/>
      <c r="AL44" s="48"/>
      <c r="AM44" s="48"/>
    </row>
    <row r="45" spans="1:40" ht="8.25" customHeight="1">
      <c r="A45" s="9"/>
      <c r="B45" s="15"/>
      <c r="C45" s="6"/>
      <c r="D45" s="6"/>
      <c r="E45" s="6"/>
      <c r="F45" s="6"/>
      <c r="G45" s="6"/>
      <c r="H45" s="6"/>
      <c r="I45" s="984"/>
      <c r="J45" s="985"/>
      <c r="K45" s="985"/>
      <c r="L45" s="985"/>
      <c r="M45" s="985"/>
      <c r="N45" s="985"/>
      <c r="O45" s="985"/>
      <c r="P45" s="985"/>
      <c r="Q45" s="985"/>
      <c r="R45" s="985"/>
      <c r="S45" s="986"/>
      <c r="X45" s="48"/>
      <c r="Y45" s="48"/>
      <c r="Z45" s="48"/>
      <c r="AA45" s="48"/>
      <c r="AB45" s="48"/>
      <c r="AC45" s="48"/>
      <c r="AD45" s="48"/>
      <c r="AE45" s="48"/>
      <c r="AF45" s="48"/>
      <c r="AG45" s="48"/>
      <c r="AH45" s="48"/>
      <c r="AI45" s="48"/>
      <c r="AJ45" s="48"/>
      <c r="AK45" s="48"/>
      <c r="AL45" s="48"/>
      <c r="AM45" s="48"/>
    </row>
    <row r="46" spans="1:40" ht="16.5">
      <c r="A46" s="769" t="s">
        <v>25</v>
      </c>
      <c r="B46" s="770"/>
      <c r="C46" s="286"/>
      <c r="D46" s="286"/>
      <c r="E46" s="6"/>
      <c r="F46" s="680"/>
      <c r="G46" s="681"/>
      <c r="H46" s="681"/>
      <c r="I46" s="984"/>
      <c r="J46" s="985"/>
      <c r="K46" s="985"/>
      <c r="L46" s="985"/>
      <c r="M46" s="985"/>
      <c r="N46" s="985"/>
      <c r="O46" s="985"/>
      <c r="P46" s="985"/>
      <c r="Q46" s="985"/>
      <c r="R46" s="985"/>
      <c r="S46" s="986"/>
      <c r="X46" s="48"/>
      <c r="Y46" s="48"/>
      <c r="Z46" s="48"/>
      <c r="AA46" s="48"/>
      <c r="AB46" s="48"/>
      <c r="AC46" s="48"/>
      <c r="AD46" s="48"/>
      <c r="AE46" s="48"/>
      <c r="AF46" s="48"/>
      <c r="AG46" s="48"/>
      <c r="AH46" s="48"/>
      <c r="AI46" s="48"/>
      <c r="AJ46" s="48"/>
      <c r="AK46" s="48"/>
      <c r="AL46" s="48"/>
      <c r="AM46" s="48"/>
    </row>
    <row r="47" spans="1:40" ht="9.75" customHeight="1">
      <c r="A47" s="9"/>
      <c r="B47" s="15"/>
      <c r="C47" s="15"/>
      <c r="D47" s="15"/>
      <c r="E47" s="6"/>
      <c r="F47" s="15"/>
      <c r="G47" s="15"/>
      <c r="H47" s="15"/>
      <c r="I47" s="984"/>
      <c r="J47" s="985"/>
      <c r="K47" s="985"/>
      <c r="L47" s="985"/>
      <c r="M47" s="985"/>
      <c r="N47" s="985"/>
      <c r="O47" s="985"/>
      <c r="P47" s="985"/>
      <c r="Q47" s="985"/>
      <c r="R47" s="985"/>
      <c r="S47" s="986"/>
      <c r="X47" s="48"/>
      <c r="Y47" s="48"/>
      <c r="Z47" s="48"/>
      <c r="AA47" s="48"/>
      <c r="AB47" s="48"/>
      <c r="AC47" s="48"/>
      <c r="AD47" s="48"/>
      <c r="AE47" s="48"/>
      <c r="AF47" s="48"/>
      <c r="AG47" s="48"/>
      <c r="AH47" s="48"/>
      <c r="AI47" s="48"/>
      <c r="AJ47" s="48"/>
      <c r="AK47" s="48"/>
      <c r="AL47" s="48"/>
      <c r="AM47" s="48"/>
    </row>
    <row r="48" spans="1:40" ht="15" customHeight="1">
      <c r="A48" s="291" t="s">
        <v>3</v>
      </c>
      <c r="B48" s="292"/>
      <c r="C48" s="292"/>
      <c r="D48" s="292"/>
      <c r="E48" s="15"/>
      <c r="F48" s="676"/>
      <c r="G48" s="677"/>
      <c r="H48" s="872"/>
      <c r="I48" s="984"/>
      <c r="J48" s="985"/>
      <c r="K48" s="985"/>
      <c r="L48" s="985"/>
      <c r="M48" s="985"/>
      <c r="N48" s="985"/>
      <c r="O48" s="985"/>
      <c r="P48" s="985"/>
      <c r="Q48" s="985"/>
      <c r="R48" s="985"/>
      <c r="S48" s="986"/>
      <c r="X48" s="48"/>
      <c r="Y48" s="48"/>
      <c r="Z48" s="48"/>
      <c r="AA48" s="48"/>
      <c r="AB48" s="48"/>
      <c r="AC48" s="48"/>
      <c r="AD48" s="48"/>
      <c r="AE48" s="48"/>
      <c r="AF48" s="48"/>
      <c r="AG48" s="48"/>
      <c r="AH48" s="48"/>
      <c r="AI48" s="48"/>
      <c r="AJ48" s="48"/>
      <c r="AK48" s="48"/>
      <c r="AL48" s="48"/>
      <c r="AM48" s="48"/>
    </row>
    <row r="49" spans="1:39" ht="6" customHeight="1">
      <c r="A49" s="9"/>
      <c r="B49" s="6"/>
      <c r="C49" s="15"/>
      <c r="D49" s="15"/>
      <c r="E49" s="15"/>
      <c r="F49" s="15"/>
      <c r="G49" s="15"/>
      <c r="H49" s="15"/>
      <c r="I49" s="984"/>
      <c r="J49" s="985"/>
      <c r="K49" s="985"/>
      <c r="L49" s="985"/>
      <c r="M49" s="985"/>
      <c r="N49" s="985"/>
      <c r="O49" s="985"/>
      <c r="P49" s="985"/>
      <c r="Q49" s="985"/>
      <c r="R49" s="985"/>
      <c r="S49" s="986"/>
      <c r="X49" s="48"/>
      <c r="Y49" s="48"/>
      <c r="Z49" s="48"/>
      <c r="AA49" s="48"/>
      <c r="AB49" s="48"/>
      <c r="AC49" s="48"/>
      <c r="AD49" s="48"/>
      <c r="AE49" s="48"/>
      <c r="AF49" s="48"/>
      <c r="AG49" s="48"/>
      <c r="AH49" s="48"/>
      <c r="AI49" s="48"/>
      <c r="AJ49" s="48"/>
      <c r="AK49" s="48"/>
      <c r="AL49" s="48"/>
      <c r="AM49" s="48"/>
    </row>
    <row r="50" spans="1:39">
      <c r="A50" s="9"/>
      <c r="B50" s="27" t="s">
        <v>4</v>
      </c>
      <c r="C50" s="15"/>
      <c r="D50" s="15"/>
      <c r="E50" s="15"/>
      <c r="F50" s="15"/>
      <c r="G50" s="15"/>
      <c r="H50" s="15"/>
      <c r="I50" s="987"/>
      <c r="J50" s="988"/>
      <c r="K50" s="988"/>
      <c r="L50" s="988"/>
      <c r="M50" s="988"/>
      <c r="N50" s="988"/>
      <c r="O50" s="988"/>
      <c r="P50" s="988"/>
      <c r="Q50" s="988"/>
      <c r="R50" s="988"/>
      <c r="S50" s="989"/>
      <c r="X50" s="48"/>
      <c r="Y50" s="48"/>
      <c r="Z50" s="48"/>
      <c r="AA50" s="48"/>
      <c r="AB50" s="48"/>
      <c r="AC50" s="48"/>
      <c r="AD50" s="48"/>
      <c r="AE50" s="48"/>
      <c r="AF50" s="48"/>
      <c r="AG50" s="48"/>
      <c r="AH50" s="48"/>
      <c r="AI50" s="48"/>
      <c r="AJ50" s="48"/>
      <c r="AK50" s="48"/>
      <c r="AL50" s="48"/>
      <c r="AM50" s="48"/>
    </row>
    <row r="51" spans="1:39" ht="3.75" customHeight="1">
      <c r="A51" s="9"/>
      <c r="B51" s="15"/>
      <c r="C51" s="15"/>
      <c r="D51" s="15"/>
      <c r="E51" s="15"/>
      <c r="F51" s="15"/>
      <c r="G51" s="15"/>
      <c r="H51" s="15"/>
      <c r="I51" s="15"/>
      <c r="J51" s="15"/>
      <c r="K51" s="15"/>
      <c r="L51" s="15"/>
      <c r="M51" s="15"/>
      <c r="N51" s="15"/>
      <c r="O51" s="6"/>
      <c r="P51" s="67"/>
      <c r="Q51" s="67"/>
      <c r="R51" s="15"/>
      <c r="S51" s="68"/>
    </row>
    <row r="52" spans="1:39" ht="16.5" customHeight="1">
      <c r="A52" s="1019" t="s">
        <v>12</v>
      </c>
      <c r="B52" s="1016" t="s">
        <v>5</v>
      </c>
      <c r="C52" s="1016" t="s">
        <v>11</v>
      </c>
      <c r="D52" s="1016"/>
      <c r="E52" s="1016"/>
      <c r="F52" s="995" t="s">
        <v>10</v>
      </c>
      <c r="G52" s="995"/>
      <c r="H52" s="996"/>
      <c r="I52" s="994" t="s">
        <v>72</v>
      </c>
      <c r="J52" s="995"/>
      <c r="K52" s="995"/>
      <c r="L52" s="995"/>
      <c r="M52" s="995"/>
      <c r="N52" s="996"/>
      <c r="O52" s="6"/>
      <c r="P52" s="14"/>
      <c r="Q52" s="14"/>
      <c r="R52" s="15"/>
      <c r="S52" s="68"/>
    </row>
    <row r="53" spans="1:39" ht="15.75" customHeight="1">
      <c r="A53" s="1020"/>
      <c r="B53" s="1017"/>
      <c r="C53" s="1017"/>
      <c r="D53" s="1017"/>
      <c r="E53" s="1017"/>
      <c r="F53" s="1022"/>
      <c r="G53" s="1022"/>
      <c r="H53" s="1023"/>
      <c r="I53" s="997">
        <v>1</v>
      </c>
      <c r="J53" s="997">
        <v>2</v>
      </c>
      <c r="K53" s="997">
        <v>3</v>
      </c>
      <c r="L53" s="997">
        <v>4</v>
      </c>
      <c r="M53" s="990" t="s">
        <v>74</v>
      </c>
      <c r="N53" s="990" t="s">
        <v>77</v>
      </c>
      <c r="O53" s="15"/>
      <c r="P53" s="992"/>
      <c r="Q53" s="992"/>
      <c r="R53" s="992"/>
      <c r="S53" s="993"/>
    </row>
    <row r="54" spans="1:39" ht="15.75" customHeight="1">
      <c r="A54" s="1021"/>
      <c r="B54" s="1018"/>
      <c r="C54" s="1018"/>
      <c r="D54" s="1018"/>
      <c r="E54" s="1018"/>
      <c r="F54" s="1024"/>
      <c r="G54" s="1024"/>
      <c r="H54" s="1025"/>
      <c r="I54" s="998"/>
      <c r="J54" s="998"/>
      <c r="K54" s="998"/>
      <c r="L54" s="998"/>
      <c r="M54" s="991"/>
      <c r="N54" s="991"/>
      <c r="O54" s="6"/>
      <c r="P54" s="18"/>
      <c r="Q54" s="15"/>
      <c r="R54" s="15"/>
      <c r="S54" s="68"/>
    </row>
    <row r="55" spans="1:39" ht="28.5" customHeight="1">
      <c r="A55" s="30">
        <v>1</v>
      </c>
      <c r="B55" s="809" t="s">
        <v>940</v>
      </c>
      <c r="C55" s="23"/>
      <c r="D55" s="222" t="str">
        <f>IF('Summary Page'!I17="","",'Summary Page'!I17)</f>
        <v>HMA</v>
      </c>
      <c r="E55" s="23"/>
      <c r="F55" s="978"/>
      <c r="G55" s="978"/>
      <c r="H55" s="979"/>
      <c r="I55" s="352">
        <f>IF('Summary Page'!J17=0,"",'Summary Page'!J17)</f>
        <v>1.25</v>
      </c>
      <c r="J55" s="352">
        <f>IF('Summary Page'!K17=0,"",'Summary Page'!K17)</f>
        <v>1.25</v>
      </c>
      <c r="K55" s="352">
        <f>IF('Summary Page'!L17=0,"",'Summary Page'!L17)</f>
        <v>1.25</v>
      </c>
      <c r="L55" s="352">
        <f>IF('Summary Page'!M17=0,"",'Summary Page'!M17)</f>
        <v>1.25</v>
      </c>
      <c r="M55" s="353">
        <f>IF('Summary Page'!N17=0,"",'Summary Page'!N17)</f>
        <v>1.25</v>
      </c>
      <c r="N55" s="354">
        <f>M55</f>
        <v>1.25</v>
      </c>
      <c r="O55" s="15"/>
      <c r="P55" s="972"/>
      <c r="Q55" s="973"/>
      <c r="R55" s="973"/>
      <c r="S55" s="974"/>
    </row>
    <row r="56" spans="1:39" ht="28.5" customHeight="1">
      <c r="A56" s="30">
        <v>2</v>
      </c>
      <c r="B56" s="273" t="s">
        <v>941</v>
      </c>
      <c r="C56" s="23"/>
      <c r="D56" s="222" t="str">
        <f>IF('Summary Page'!I18="","",'Summary Page'!I18)</f>
        <v>HMA</v>
      </c>
      <c r="E56" s="23"/>
      <c r="F56" s="978"/>
      <c r="G56" s="978"/>
      <c r="H56" s="979"/>
      <c r="I56" s="352">
        <f>IF('Summary Page'!J18=0,"",'Summary Page'!J18)</f>
        <v>2</v>
      </c>
      <c r="J56" s="352">
        <f>IF('Summary Page'!K18=0,"",'Summary Page'!K18)</f>
        <v>2</v>
      </c>
      <c r="K56" s="352">
        <f>IF('Summary Page'!L18=0,"",'Summary Page'!L18)</f>
        <v>2</v>
      </c>
      <c r="L56" s="352">
        <f>IF('Summary Page'!M18=0,"",'Summary Page'!M18)</f>
        <v>2</v>
      </c>
      <c r="M56" s="353">
        <f>IF('Summary Page'!N18=0,"",'Summary Page'!N18)</f>
        <v>2</v>
      </c>
      <c r="N56" s="354">
        <f t="shared" ref="N56:N64" si="0">IFERROR(N55+M56,"")</f>
        <v>3.25</v>
      </c>
      <c r="O56" s="15"/>
      <c r="P56" s="973"/>
      <c r="Q56" s="973"/>
      <c r="R56" s="973"/>
      <c r="S56" s="974"/>
    </row>
    <row r="57" spans="1:39" ht="28.5" customHeight="1">
      <c r="A57" s="30">
        <v>3</v>
      </c>
      <c r="B57" s="273" t="s">
        <v>941</v>
      </c>
      <c r="C57" s="23"/>
      <c r="D57" s="222" t="str">
        <f>IF('Summary Page'!I19="","",'Summary Page'!I19)</f>
        <v>HMA</v>
      </c>
      <c r="E57" s="23"/>
      <c r="F57" s="978"/>
      <c r="G57" s="978"/>
      <c r="H57" s="979"/>
      <c r="I57" s="352">
        <f>IF('Summary Page'!J19=0,"",'Summary Page'!J19)</f>
        <v>3</v>
      </c>
      <c r="J57" s="352">
        <f>IF('Summary Page'!K19=0,"",'Summary Page'!K19)</f>
        <v>3</v>
      </c>
      <c r="K57" s="352">
        <f>IF('Summary Page'!L19=0,"",'Summary Page'!L19)</f>
        <v>3</v>
      </c>
      <c r="L57" s="352">
        <f>IF('Summary Page'!M19=0,"",'Summary Page'!M19)</f>
        <v>3</v>
      </c>
      <c r="M57" s="353">
        <f>IF('Summary Page'!N19=0,"",'Summary Page'!N19)</f>
        <v>3</v>
      </c>
      <c r="N57" s="354">
        <f t="shared" si="0"/>
        <v>6.25</v>
      </c>
      <c r="O57" s="15"/>
      <c r="P57" s="972"/>
      <c r="Q57" s="973"/>
      <c r="R57" s="973"/>
      <c r="S57" s="974"/>
    </row>
    <row r="58" spans="1:39" ht="28.5" customHeight="1">
      <c r="A58" s="30">
        <v>4</v>
      </c>
      <c r="B58" s="273"/>
      <c r="C58" s="23"/>
      <c r="D58" s="222" t="str">
        <f>IF('Summary Page'!I20="","",'Summary Page'!I20)</f>
        <v/>
      </c>
      <c r="E58" s="24"/>
      <c r="F58" s="978"/>
      <c r="G58" s="978"/>
      <c r="H58" s="979"/>
      <c r="I58" s="352" t="str">
        <f>IF('Summary Page'!J20=0,"",'Summary Page'!J20)</f>
        <v/>
      </c>
      <c r="J58" s="352" t="str">
        <f>IF('Summary Page'!K20=0,"",'Summary Page'!K20)</f>
        <v/>
      </c>
      <c r="K58" s="352" t="str">
        <f>IF('Summary Page'!L20=0,"",'Summary Page'!L20)</f>
        <v/>
      </c>
      <c r="L58" s="352" t="str">
        <f>IF('Summary Page'!M20=0,"",'Summary Page'!M20)</f>
        <v/>
      </c>
      <c r="M58" s="353" t="str">
        <f>IF('Summary Page'!N20=0,"",'Summary Page'!N20)</f>
        <v/>
      </c>
      <c r="N58" s="354" t="str">
        <f t="shared" si="0"/>
        <v/>
      </c>
      <c r="O58" s="15"/>
      <c r="P58" s="972"/>
      <c r="Q58" s="973"/>
      <c r="R58" s="973"/>
      <c r="S58" s="974"/>
    </row>
    <row r="59" spans="1:39" ht="28.5" customHeight="1">
      <c r="A59" s="30">
        <v>5</v>
      </c>
      <c r="B59" s="273"/>
      <c r="C59" s="23"/>
      <c r="D59" s="222" t="str">
        <f>IF('Summary Page'!I21="","",'Summary Page'!I21)</f>
        <v/>
      </c>
      <c r="E59" s="271"/>
      <c r="F59" s="978"/>
      <c r="G59" s="978"/>
      <c r="H59" s="979"/>
      <c r="I59" s="352" t="str">
        <f>IF('Summary Page'!J21=0,"",'Summary Page'!J21)</f>
        <v/>
      </c>
      <c r="J59" s="352" t="str">
        <f>IF('Summary Page'!K21=0,"",'Summary Page'!K21)</f>
        <v/>
      </c>
      <c r="K59" s="352" t="str">
        <f>IF('Summary Page'!L21=0,"",'Summary Page'!L21)</f>
        <v/>
      </c>
      <c r="L59" s="352" t="str">
        <f>IF('Summary Page'!M21=0,"",'Summary Page'!M21)</f>
        <v/>
      </c>
      <c r="M59" s="353" t="str">
        <f>IF('Summary Page'!N21=0,"",'Summary Page'!N21)</f>
        <v/>
      </c>
      <c r="N59" s="354" t="str">
        <f t="shared" si="0"/>
        <v/>
      </c>
      <c r="O59" s="15"/>
      <c r="P59" s="975"/>
      <c r="Q59" s="976"/>
      <c r="R59" s="976"/>
      <c r="S59" s="977"/>
    </row>
    <row r="60" spans="1:39" ht="28.5" customHeight="1">
      <c r="A60" s="30">
        <v>6</v>
      </c>
      <c r="B60" s="273"/>
      <c r="C60" s="23"/>
      <c r="D60" s="222" t="str">
        <f>IF('Summary Page'!I22="","",'Summary Page'!I22)</f>
        <v/>
      </c>
      <c r="E60" s="23"/>
      <c r="F60" s="978"/>
      <c r="G60" s="978"/>
      <c r="H60" s="979"/>
      <c r="I60" s="352" t="str">
        <f>IF('Summary Page'!J22=0,"",'Summary Page'!J22)</f>
        <v/>
      </c>
      <c r="J60" s="352" t="str">
        <f>IF('Summary Page'!K22=0,"",'Summary Page'!K22)</f>
        <v/>
      </c>
      <c r="K60" s="352" t="str">
        <f>IF('Summary Page'!L22=0,"",'Summary Page'!L22)</f>
        <v/>
      </c>
      <c r="L60" s="352" t="str">
        <f>IF('Summary Page'!M22=0,"",'Summary Page'!M22)</f>
        <v/>
      </c>
      <c r="M60" s="353" t="str">
        <f>IF('Summary Page'!N22=0,"",'Summary Page'!N22)</f>
        <v/>
      </c>
      <c r="N60" s="354" t="str">
        <f t="shared" si="0"/>
        <v/>
      </c>
      <c r="O60" s="15"/>
      <c r="P60" s="976"/>
      <c r="Q60" s="976"/>
      <c r="R60" s="976"/>
      <c r="S60" s="977"/>
    </row>
    <row r="61" spans="1:39" ht="28.5" customHeight="1">
      <c r="A61" s="30">
        <v>7</v>
      </c>
      <c r="B61" s="273"/>
      <c r="C61" s="23"/>
      <c r="D61" s="222" t="str">
        <f>IF('Summary Page'!I23="","",'Summary Page'!I23)</f>
        <v/>
      </c>
      <c r="E61" s="23"/>
      <c r="F61" s="978"/>
      <c r="G61" s="978"/>
      <c r="H61" s="979"/>
      <c r="I61" s="352" t="str">
        <f>IF('Summary Page'!J23=0,"",'Summary Page'!J23)</f>
        <v/>
      </c>
      <c r="J61" s="352" t="str">
        <f>IF('Summary Page'!K23=0,"",'Summary Page'!K23)</f>
        <v/>
      </c>
      <c r="K61" s="352" t="str">
        <f>IF('Summary Page'!L23=0,"",'Summary Page'!L23)</f>
        <v/>
      </c>
      <c r="L61" s="352" t="str">
        <f>IF('Summary Page'!M23=0,"",'Summary Page'!M23)</f>
        <v/>
      </c>
      <c r="M61" s="353" t="str">
        <f>IF('Summary Page'!N23=0,"",'Summary Page'!N23)</f>
        <v/>
      </c>
      <c r="N61" s="354" t="str">
        <f t="shared" si="0"/>
        <v/>
      </c>
      <c r="O61" s="15"/>
      <c r="P61" s="972"/>
      <c r="Q61" s="973"/>
      <c r="R61" s="973"/>
      <c r="S61" s="974"/>
    </row>
    <row r="62" spans="1:39" ht="28.5" customHeight="1">
      <c r="A62" s="30">
        <v>8</v>
      </c>
      <c r="B62" s="273"/>
      <c r="C62" s="23"/>
      <c r="D62" s="222" t="str">
        <f>IF('Summary Page'!Q18="","",'Summary Page'!Q18)</f>
        <v/>
      </c>
      <c r="E62" s="23"/>
      <c r="F62" s="978"/>
      <c r="G62" s="978"/>
      <c r="H62" s="979"/>
      <c r="I62" s="360" t="str">
        <f>IF('Summary Page'!S18="","",'Summary Page'!S18)</f>
        <v/>
      </c>
      <c r="J62" s="360" t="str">
        <f>IF('Summary Page'!T18="","",'Summary Page'!T18)</f>
        <v/>
      </c>
      <c r="K62" s="360" t="str">
        <f>IF('Summary Page'!U18="","",'Summary Page'!U18)</f>
        <v/>
      </c>
      <c r="L62" s="360" t="str">
        <f>IF('Summary Page'!V18="","",'Summary Page'!V18)</f>
        <v/>
      </c>
      <c r="M62" s="354" t="str">
        <f>IF('Summary Page'!W18="","",'Summary Page'!W18)</f>
        <v/>
      </c>
      <c r="N62" s="354" t="str">
        <f t="shared" si="0"/>
        <v/>
      </c>
      <c r="O62" s="15"/>
      <c r="P62" s="972"/>
      <c r="Q62" s="973"/>
      <c r="R62" s="973"/>
      <c r="S62" s="974"/>
    </row>
    <row r="63" spans="1:39" ht="28.5" customHeight="1">
      <c r="A63" s="30">
        <v>9</v>
      </c>
      <c r="B63" s="273"/>
      <c r="C63" s="23"/>
      <c r="D63" s="222" t="str">
        <f>IF('Summary Page'!Q19="","",'Summary Page'!Q19)</f>
        <v/>
      </c>
      <c r="E63" s="24"/>
      <c r="F63" s="978"/>
      <c r="G63" s="978"/>
      <c r="H63" s="979"/>
      <c r="I63" s="360" t="str">
        <f>IF('Summary Page'!S19="","",'Summary Page'!S19)</f>
        <v/>
      </c>
      <c r="J63" s="360" t="str">
        <f>IF('Summary Page'!T19="","",'Summary Page'!T19)</f>
        <v/>
      </c>
      <c r="K63" s="360" t="str">
        <f>IF('Summary Page'!U19="","",'Summary Page'!U19)</f>
        <v/>
      </c>
      <c r="L63" s="360" t="str">
        <f>IF('Summary Page'!V19="","",'Summary Page'!V19)</f>
        <v/>
      </c>
      <c r="M63" s="354" t="str">
        <f>IF('Summary Page'!W19="","",'Summary Page'!W19)</f>
        <v/>
      </c>
      <c r="N63" s="354" t="str">
        <f t="shared" si="0"/>
        <v/>
      </c>
      <c r="O63" s="15"/>
      <c r="P63" s="969"/>
      <c r="Q63" s="970"/>
      <c r="R63" s="970"/>
      <c r="S63" s="971"/>
    </row>
    <row r="64" spans="1:39" ht="26.25" customHeight="1">
      <c r="A64" s="30">
        <v>10</v>
      </c>
      <c r="B64" s="273"/>
      <c r="C64" s="24"/>
      <c r="D64" s="222" t="str">
        <f>IF('Summary Page'!Q20="","",'Summary Page'!Q20)</f>
        <v/>
      </c>
      <c r="E64" s="24"/>
      <c r="F64" s="978"/>
      <c r="G64" s="978"/>
      <c r="H64" s="979"/>
      <c r="I64" s="360" t="str">
        <f>IF('Summary Page'!S20="","",'Summary Page'!S20)</f>
        <v/>
      </c>
      <c r="J64" s="360" t="str">
        <f>IF('Summary Page'!T20="","",'Summary Page'!T20)</f>
        <v/>
      </c>
      <c r="K64" s="360" t="str">
        <f>IF('Summary Page'!U20="","",'Summary Page'!U20)</f>
        <v/>
      </c>
      <c r="L64" s="360" t="str">
        <f>IF('Summary Page'!V20="","",'Summary Page'!V20)</f>
        <v/>
      </c>
      <c r="M64" s="354" t="str">
        <f>IF('Summary Page'!W20="","",'Summary Page'!W20)</f>
        <v/>
      </c>
      <c r="N64" s="354" t="str">
        <f t="shared" si="0"/>
        <v/>
      </c>
      <c r="O64" s="15"/>
      <c r="P64" s="970"/>
      <c r="Q64" s="970"/>
      <c r="R64" s="970"/>
      <c r="S64" s="971"/>
    </row>
    <row r="65" spans="1:19" ht="5.25" customHeight="1">
      <c r="A65" s="9"/>
      <c r="B65" s="12"/>
      <c r="C65" s="5"/>
      <c r="D65" s="19"/>
      <c r="E65" s="17"/>
      <c r="F65" s="17"/>
      <c r="G65" s="17"/>
      <c r="H65" s="17"/>
      <c r="I65" s="17"/>
      <c r="J65" s="17"/>
      <c r="K65" s="17"/>
      <c r="L65" s="5"/>
      <c r="M65" s="5"/>
      <c r="N65" s="5"/>
      <c r="O65" s="5"/>
      <c r="P65" s="15"/>
      <c r="Q65" s="15"/>
      <c r="R65" s="15"/>
      <c r="S65" s="68"/>
    </row>
    <row r="66" spans="1:19" ht="17.25" thickBot="1">
      <c r="A66" s="69"/>
      <c r="B66" s="66"/>
      <c r="C66" s="6" t="s">
        <v>6</v>
      </c>
      <c r="D66" s="1015" t="s">
        <v>76</v>
      </c>
      <c r="E66" s="1015"/>
      <c r="F66" s="1015"/>
      <c r="G66" s="1015"/>
      <c r="H66" s="1015"/>
      <c r="I66" s="672"/>
      <c r="J66" s="270">
        <f>10-COUNTBLANK(I55:I64)</f>
        <v>3</v>
      </c>
      <c r="K66" s="1014" t="s">
        <v>16</v>
      </c>
      <c r="L66" s="1014"/>
      <c r="M66" s="1014"/>
      <c r="N66" s="355">
        <f>SUM(M55:M64)</f>
        <v>6.25</v>
      </c>
      <c r="O66" s="32" t="s">
        <v>73</v>
      </c>
      <c r="P66" s="15"/>
      <c r="Q66" s="822" t="s">
        <v>137</v>
      </c>
      <c r="R66" s="356">
        <f>(N66/12)</f>
        <v>0.52083333333333337</v>
      </c>
      <c r="S66" s="46" t="s">
        <v>285</v>
      </c>
    </row>
    <row r="67" spans="1:19" ht="15.75" customHeight="1" thickTop="1">
      <c r="A67" s="45" t="s">
        <v>13</v>
      </c>
      <c r="C67" s="15"/>
      <c r="D67" s="15"/>
      <c r="E67" s="15"/>
      <c r="F67" s="15"/>
      <c r="G67" s="15"/>
      <c r="H67" s="15"/>
      <c r="I67" s="15"/>
      <c r="J67" s="15"/>
      <c r="K67" s="15"/>
      <c r="L67" s="15"/>
      <c r="M67" s="15"/>
      <c r="N67" s="15"/>
      <c r="O67" s="15"/>
      <c r="P67" s="15"/>
      <c r="Q67" s="15"/>
      <c r="R67" s="15"/>
      <c r="S67" s="68"/>
    </row>
    <row r="68" spans="1:19" ht="5.25" customHeight="1">
      <c r="A68" s="63"/>
      <c r="B68" s="16"/>
      <c r="C68" s="16"/>
      <c r="D68" s="16"/>
      <c r="E68" s="16"/>
      <c r="F68" s="16"/>
      <c r="G68" s="16"/>
      <c r="H68" s="16"/>
      <c r="I68" s="16"/>
      <c r="J68" s="16"/>
      <c r="K68" s="16"/>
      <c r="L68" s="16"/>
      <c r="M68" s="15"/>
      <c r="N68" s="15"/>
      <c r="O68" s="15"/>
      <c r="P68" s="15"/>
      <c r="Q68" s="169"/>
      <c r="R68" s="169"/>
      <c r="S68" s="68"/>
    </row>
    <row r="69" spans="1:19">
      <c r="A69" s="28" t="s">
        <v>7</v>
      </c>
      <c r="B69" s="29"/>
      <c r="C69" s="11"/>
      <c r="D69" s="11"/>
      <c r="E69" s="11"/>
      <c r="F69" s="11"/>
      <c r="G69" s="11"/>
      <c r="H69" s="11"/>
      <c r="I69" s="11"/>
      <c r="J69" s="11"/>
      <c r="K69" s="1012" t="s">
        <v>138</v>
      </c>
      <c r="L69" s="1012"/>
      <c r="M69" s="1012"/>
      <c r="N69" s="1012"/>
      <c r="O69" s="1012"/>
      <c r="P69" s="1012"/>
      <c r="Q69" s="1012"/>
      <c r="R69" s="1012"/>
      <c r="S69" s="1013"/>
    </row>
    <row r="70" spans="1:19" ht="6" customHeight="1">
      <c r="A70" s="63"/>
      <c r="B70" s="7"/>
      <c r="C70" s="16"/>
      <c r="D70" s="16"/>
      <c r="E70" s="16"/>
      <c r="F70" s="16"/>
      <c r="G70" s="16"/>
      <c r="H70" s="16"/>
      <c r="I70" s="16"/>
      <c r="J70" s="16"/>
      <c r="K70" s="16"/>
      <c r="L70" s="16"/>
      <c r="M70" s="15"/>
      <c r="N70" s="15"/>
      <c r="O70" s="15"/>
      <c r="P70" s="15"/>
      <c r="Q70" s="169"/>
      <c r="R70" s="169"/>
      <c r="S70" s="68"/>
    </row>
    <row r="71" spans="1:19" ht="18" customHeight="1" thickBot="1">
      <c r="A71" s="180"/>
      <c r="B71" s="181"/>
      <c r="C71" s="181"/>
      <c r="D71" s="771"/>
      <c r="E71" s="181"/>
      <c r="F71" s="181"/>
      <c r="G71" s="181"/>
      <c r="H71" s="181"/>
      <c r="I71" s="772"/>
      <c r="J71" s="772"/>
      <c r="K71" s="773"/>
      <c r="L71" s="771"/>
      <c r="M71" s="774"/>
      <c r="N71" s="771"/>
      <c r="O71" s="774"/>
      <c r="P71" s="775" t="str">
        <f>IF('Summary Page'!H25="","",'Summary Page'!H25)</f>
        <v>2" Aggregate Base</v>
      </c>
      <c r="Q71" s="776">
        <f>IF('Summary Page'!L25="","",'Summary Page'!L25)</f>
        <v>2</v>
      </c>
      <c r="R71" s="774" t="s">
        <v>334</v>
      </c>
      <c r="S71" s="777"/>
    </row>
    <row r="72" spans="1:19" ht="2.25"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c r="N73" s="48" t="s">
        <v>6</v>
      </c>
    </row>
    <row r="74" spans="1:19" s="48" customFormat="1">
      <c r="P74" s="48" t="s">
        <v>6</v>
      </c>
    </row>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row r="94" s="48" customFormat="1"/>
    <row r="95" s="48" customFormat="1"/>
    <row r="96" s="48" customFormat="1"/>
    <row r="97" s="48" customFormat="1"/>
    <row r="98" s="48" customFormat="1"/>
  </sheetData>
  <sheetProtection formatCells="0" formatColumns="0" formatRows="0" selectLockedCells="1"/>
  <sortState ref="AH93:AH98">
    <sortCondition ref="AH92"/>
  </sortState>
  <dataConsolidate/>
  <mergeCells count="54">
    <mergeCell ref="A6:C6"/>
    <mergeCell ref="F12:H17"/>
    <mergeCell ref="A14:B14"/>
    <mergeCell ref="A24:B24"/>
    <mergeCell ref="A22:B22"/>
    <mergeCell ref="H24:H25"/>
    <mergeCell ref="A10:B10"/>
    <mergeCell ref="A8:B8"/>
    <mergeCell ref="F24:F25"/>
    <mergeCell ref="A20:B20"/>
    <mergeCell ref="A18:B18"/>
    <mergeCell ref="A16:B16"/>
    <mergeCell ref="A12:B12"/>
    <mergeCell ref="D8:H8"/>
    <mergeCell ref="D10:H10"/>
    <mergeCell ref="K69:S69"/>
    <mergeCell ref="K66:M66"/>
    <mergeCell ref="D66:H66"/>
    <mergeCell ref="B52:B54"/>
    <mergeCell ref="A52:A54"/>
    <mergeCell ref="F56:H56"/>
    <mergeCell ref="F55:H55"/>
    <mergeCell ref="C52:E54"/>
    <mergeCell ref="F52:H54"/>
    <mergeCell ref="F64:H64"/>
    <mergeCell ref="F57:H57"/>
    <mergeCell ref="F60:H60"/>
    <mergeCell ref="F63:H63"/>
    <mergeCell ref="F61:H61"/>
    <mergeCell ref="F62:H62"/>
    <mergeCell ref="F58:H58"/>
    <mergeCell ref="B3:J3"/>
    <mergeCell ref="I28:S50"/>
    <mergeCell ref="P62:S62"/>
    <mergeCell ref="M53:M54"/>
    <mergeCell ref="P61:S61"/>
    <mergeCell ref="P53:S53"/>
    <mergeCell ref="I52:N52"/>
    <mergeCell ref="I53:I54"/>
    <mergeCell ref="N53:N54"/>
    <mergeCell ref="K53:K54"/>
    <mergeCell ref="L53:L54"/>
    <mergeCell ref="J53:J54"/>
    <mergeCell ref="I5:S26"/>
    <mergeCell ref="A26:B26"/>
    <mergeCell ref="G24:G25"/>
    <mergeCell ref="A4:B4"/>
    <mergeCell ref="D6:H6"/>
    <mergeCell ref="P63:S64"/>
    <mergeCell ref="P57:S57"/>
    <mergeCell ref="P59:S60"/>
    <mergeCell ref="P55:S56"/>
    <mergeCell ref="P58:S58"/>
    <mergeCell ref="F59:H59"/>
  </mergeCells>
  <dataValidations count="1">
    <dataValidation allowBlank="1" showInputMessage="1" showErrorMessage="1" sqref="D18 H26 F26 D14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7.xml><?xml version="1.0" encoding="utf-8"?>
<worksheet xmlns="http://schemas.openxmlformats.org/spreadsheetml/2006/main" xmlns:r="http://schemas.openxmlformats.org/officeDocument/2006/relationships">
  <sheetPr codeName="Sheet4">
    <tabColor rgb="FF00B050"/>
  </sheetPr>
  <dimension ref="A1:AJ95"/>
  <sheetViews>
    <sheetView view="pageBreakPreview" zoomScale="75" zoomScaleNormal="75" zoomScaleSheetLayoutView="75" zoomScalePageLayoutView="75" workbookViewId="0">
      <selection activeCell="B58" sqref="B58"/>
    </sheetView>
  </sheetViews>
  <sheetFormatPr defaultRowHeight="15"/>
  <cols>
    <col min="1" max="1" width="8.5703125" style="47" customWidth="1"/>
    <col min="2" max="2" width="13.28515625" style="47" customWidth="1"/>
    <col min="3" max="3" width="1.140625" style="47" customWidth="1"/>
    <col min="4" max="4" width="15.7109375" style="47" customWidth="1"/>
    <col min="5" max="5" width="1.85546875" style="47" customWidth="1"/>
    <col min="6" max="6" width="7.140625" style="47" customWidth="1"/>
    <col min="7" max="8" width="7.42578125" style="47" customWidth="1"/>
    <col min="9" max="9" width="7" style="47" customWidth="1"/>
    <col min="10" max="12" width="7.140625" style="47" customWidth="1"/>
    <col min="13" max="14" width="7.5703125" style="47" customWidth="1"/>
    <col min="15" max="15" width="2.28515625" style="47" customWidth="1"/>
    <col min="16" max="16" width="4.85546875" style="47" customWidth="1"/>
    <col min="17" max="17" width="5.140625" style="47" customWidth="1"/>
    <col min="18" max="18" width="5.7109375" style="47" customWidth="1"/>
    <col min="19" max="19" width="6.28515625" style="47" customWidth="1"/>
    <col min="20" max="21" width="0" style="75" hidden="1" customWidth="1"/>
    <col min="22" max="22" width="1" style="75" hidden="1" customWidth="1"/>
    <col min="23" max="36" width="9.140625" style="75"/>
    <col min="37" max="16384" width="9.140625" style="47"/>
  </cols>
  <sheetData>
    <row r="1" spans="1:19" ht="4.5" customHeight="1" thickBot="1">
      <c r="A1" s="753"/>
      <c r="B1" s="754"/>
      <c r="C1" s="754"/>
      <c r="D1" s="754"/>
      <c r="E1" s="754"/>
      <c r="F1" s="754"/>
      <c r="G1" s="754"/>
      <c r="H1" s="754"/>
      <c r="I1" s="754"/>
      <c r="J1" s="754"/>
      <c r="K1" s="754"/>
      <c r="L1" s="754"/>
      <c r="M1" s="754"/>
      <c r="N1" s="754"/>
      <c r="O1" s="754"/>
      <c r="P1" s="754"/>
      <c r="Q1" s="754"/>
      <c r="R1" s="754"/>
      <c r="S1" s="755"/>
    </row>
    <row r="2" spans="1:19" ht="16.5" customHeight="1" thickTop="1" thickBot="1">
      <c r="A2" s="756" t="s">
        <v>0</v>
      </c>
      <c r="B2" s="737"/>
      <c r="C2" s="737"/>
      <c r="D2" s="737"/>
      <c r="E2" s="737"/>
      <c r="F2" s="737"/>
      <c r="G2" s="737"/>
      <c r="H2" s="737"/>
      <c r="I2" s="737"/>
      <c r="J2" s="737"/>
      <c r="K2" s="737"/>
      <c r="L2" s="737"/>
      <c r="M2" s="737"/>
      <c r="N2" s="737"/>
      <c r="O2" s="737"/>
      <c r="P2" s="737"/>
      <c r="Q2" s="737"/>
      <c r="R2" s="737"/>
      <c r="S2" s="757"/>
    </row>
    <row r="3" spans="1:19" ht="4.5" customHeight="1" thickTop="1">
      <c r="A3" s="63"/>
      <c r="B3" s="980"/>
      <c r="C3" s="980"/>
      <c r="D3" s="980"/>
      <c r="E3" s="980"/>
      <c r="F3" s="980"/>
      <c r="G3" s="980"/>
      <c r="H3" s="980"/>
      <c r="I3" s="980"/>
      <c r="J3" s="980"/>
      <c r="K3" s="17"/>
      <c r="L3" s="17"/>
      <c r="M3" s="17"/>
      <c r="N3" s="17"/>
      <c r="O3" s="17"/>
      <c r="P3" s="17"/>
      <c r="Q3" s="17"/>
      <c r="R3" s="17"/>
      <c r="S3" s="62"/>
    </row>
    <row r="4" spans="1:19" ht="15.75">
      <c r="A4" s="1037" t="s">
        <v>15</v>
      </c>
      <c r="B4" s="1038"/>
      <c r="C4" s="839"/>
      <c r="D4" s="931" t="str">
        <f>IF('Summary Page'!I13="","",'Summary Page'!I13)</f>
        <v>Highway 20</v>
      </c>
      <c r="E4" s="917"/>
      <c r="F4" s="917"/>
      <c r="G4" s="917"/>
      <c r="H4" s="917"/>
      <c r="I4" s="932"/>
      <c r="J4" s="932"/>
      <c r="K4" s="932"/>
      <c r="L4" s="932"/>
      <c r="M4" s="932"/>
      <c r="N4" s="932"/>
      <c r="O4" s="932"/>
      <c r="P4" s="932"/>
      <c r="Q4" s="932"/>
      <c r="R4" s="932"/>
      <c r="S4" s="933"/>
    </row>
    <row r="5" spans="1:19" ht="6" customHeight="1">
      <c r="A5" s="25"/>
      <c r="B5" s="33"/>
      <c r="C5" s="33"/>
      <c r="D5" s="33"/>
      <c r="E5" s="33"/>
      <c r="F5" s="33"/>
      <c r="G5" s="33"/>
      <c r="H5" s="33"/>
      <c r="I5" s="1042"/>
      <c r="J5" s="1043"/>
      <c r="K5" s="1043"/>
      <c r="L5" s="1043"/>
      <c r="M5" s="1043"/>
      <c r="N5" s="1043"/>
      <c r="O5" s="1043"/>
      <c r="P5" s="1043"/>
      <c r="Q5" s="1043"/>
      <c r="R5" s="1043"/>
      <c r="S5" s="1044"/>
    </row>
    <row r="6" spans="1:19">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44"/>
    </row>
    <row r="7" spans="1:19" ht="3.75" customHeight="1">
      <c r="A7" s="63"/>
      <c r="B7" s="34"/>
      <c r="C7" s="34"/>
      <c r="D7" s="34"/>
      <c r="E7" s="34"/>
      <c r="F7" s="34"/>
      <c r="G7" s="34"/>
      <c r="H7" s="34"/>
      <c r="I7" s="1042"/>
      <c r="J7" s="1043"/>
      <c r="K7" s="1043"/>
      <c r="L7" s="1043"/>
      <c r="M7" s="1043"/>
      <c r="N7" s="1043"/>
      <c r="O7" s="1043"/>
      <c r="P7" s="1043"/>
      <c r="Q7" s="1043"/>
      <c r="R7" s="1043"/>
      <c r="S7" s="1044"/>
    </row>
    <row r="8" spans="1:19">
      <c r="A8" s="1039" t="s">
        <v>8</v>
      </c>
      <c r="B8" s="1040"/>
      <c r="C8" s="674"/>
      <c r="D8" s="722" t="str">
        <f>IF('Summary Page'!B14="","",'Summary Page'!B14)</f>
        <v>Mark Horn</v>
      </c>
      <c r="E8" s="722"/>
      <c r="F8" s="723"/>
      <c r="G8" s="723"/>
      <c r="H8" s="723"/>
      <c r="I8" s="1042"/>
      <c r="J8" s="1043"/>
      <c r="K8" s="1043"/>
      <c r="L8" s="1043"/>
      <c r="M8" s="1043"/>
      <c r="N8" s="1043"/>
      <c r="O8" s="1043"/>
      <c r="P8" s="1043"/>
      <c r="Q8" s="1043"/>
      <c r="R8" s="1043"/>
      <c r="S8" s="1044"/>
    </row>
    <row r="9" spans="1:19" ht="3.75" customHeight="1">
      <c r="A9" s="63"/>
      <c r="B9" s="163"/>
      <c r="C9" s="163"/>
      <c r="D9" s="163"/>
      <c r="E9" s="163"/>
      <c r="F9" s="163"/>
      <c r="G9" s="163"/>
      <c r="H9" s="163"/>
      <c r="I9" s="1042"/>
      <c r="J9" s="1043"/>
      <c r="K9" s="1043"/>
      <c r="L9" s="1043"/>
      <c r="M9" s="1043"/>
      <c r="N9" s="1043"/>
      <c r="O9" s="1043"/>
      <c r="P9" s="1043"/>
      <c r="Q9" s="1043"/>
      <c r="R9" s="1043"/>
      <c r="S9" s="1044"/>
    </row>
    <row r="10" spans="1:19">
      <c r="A10" s="1039" t="s">
        <v>9</v>
      </c>
      <c r="B10" s="1040"/>
      <c r="C10" s="674"/>
      <c r="D10" s="726">
        <f>'Summary Page'!B12:B12</f>
        <v>5592606841</v>
      </c>
      <c r="E10" s="726"/>
      <c r="F10" s="727"/>
      <c r="G10" s="727"/>
      <c r="H10" s="727"/>
      <c r="I10" s="1042"/>
      <c r="J10" s="1043"/>
      <c r="K10" s="1043"/>
      <c r="L10" s="1043"/>
      <c r="M10" s="1043"/>
      <c r="N10" s="1043"/>
      <c r="O10" s="1043"/>
      <c r="P10" s="1043"/>
      <c r="Q10" s="1043"/>
      <c r="R10" s="1043"/>
      <c r="S10" s="1044"/>
    </row>
    <row r="11" spans="1:19" ht="4.5" customHeight="1">
      <c r="A11" s="63"/>
      <c r="B11" s="64"/>
      <c r="C11" s="64"/>
      <c r="D11" s="64"/>
      <c r="E11" s="64"/>
      <c r="F11" s="64"/>
      <c r="G11" s="64"/>
      <c r="H11" s="64"/>
      <c r="I11" s="1042"/>
      <c r="J11" s="1043"/>
      <c r="K11" s="1043"/>
      <c r="L11" s="1043"/>
      <c r="M11" s="1043"/>
      <c r="N11" s="1043"/>
      <c r="O11" s="1043"/>
      <c r="P11" s="1043"/>
      <c r="Q11" s="1043"/>
      <c r="R11" s="1043"/>
      <c r="S11" s="1044"/>
    </row>
    <row r="12" spans="1:19">
      <c r="A12" s="1053" t="s">
        <v>113</v>
      </c>
      <c r="B12" s="1054"/>
      <c r="C12" s="675"/>
      <c r="D12" s="164" t="str">
        <f>'Summary Page'!B33</f>
        <v>0A730</v>
      </c>
      <c r="E12" s="35"/>
      <c r="F12" s="1048"/>
      <c r="G12" s="1048"/>
      <c r="H12" s="1049"/>
      <c r="I12" s="1042"/>
      <c r="J12" s="1043"/>
      <c r="K12" s="1043"/>
      <c r="L12" s="1043"/>
      <c r="M12" s="1043"/>
      <c r="N12" s="1043"/>
      <c r="O12" s="1043"/>
      <c r="P12" s="1043"/>
      <c r="Q12" s="1043"/>
      <c r="R12" s="1043"/>
      <c r="S12" s="1044"/>
    </row>
    <row r="13" spans="1:19" ht="4.5" customHeight="1">
      <c r="A13" s="39"/>
      <c r="B13" s="671"/>
      <c r="C13" s="671"/>
      <c r="D13" s="65"/>
      <c r="E13" s="20"/>
      <c r="F13" s="1048"/>
      <c r="G13" s="1048"/>
      <c r="H13" s="1049"/>
      <c r="I13" s="1042"/>
      <c r="J13" s="1043"/>
      <c r="K13" s="1043"/>
      <c r="L13" s="1043"/>
      <c r="M13" s="1043"/>
      <c r="N13" s="1043"/>
      <c r="O13" s="1043"/>
      <c r="P13" s="1043"/>
      <c r="Q13" s="1043"/>
      <c r="R13" s="1043"/>
      <c r="S13" s="1044"/>
    </row>
    <row r="14" spans="1:19" ht="15" customHeight="1">
      <c r="A14" s="1050" t="s">
        <v>29</v>
      </c>
      <c r="B14" s="1051"/>
      <c r="C14" s="40"/>
      <c r="D14" s="165" t="str">
        <f>IFERROR(HLOOKUP('Summary Page'!D3,List!H2:S3,2,0),"")</f>
        <v>01</v>
      </c>
      <c r="E14" s="36"/>
      <c r="F14" s="1048"/>
      <c r="G14" s="1048"/>
      <c r="H14" s="1049"/>
      <c r="I14" s="1042"/>
      <c r="J14" s="1043"/>
      <c r="K14" s="1043"/>
      <c r="L14" s="1043"/>
      <c r="M14" s="1043"/>
      <c r="N14" s="1043"/>
      <c r="O14" s="1043"/>
      <c r="P14" s="1043"/>
      <c r="Q14" s="1043"/>
      <c r="R14" s="1043"/>
      <c r="S14" s="1044"/>
    </row>
    <row r="15" spans="1:19" ht="5.25" customHeight="1">
      <c r="A15" s="39"/>
      <c r="B15" s="38"/>
      <c r="C15" s="40"/>
      <c r="D15" s="2"/>
      <c r="E15" s="16"/>
      <c r="F15" s="1048"/>
      <c r="G15" s="1048"/>
      <c r="H15" s="1049"/>
      <c r="I15" s="1042"/>
      <c r="J15" s="1043"/>
      <c r="K15" s="1043"/>
      <c r="L15" s="1043"/>
      <c r="M15" s="1043"/>
      <c r="N15" s="1043"/>
      <c r="O15" s="1043"/>
      <c r="P15" s="1043"/>
      <c r="Q15" s="1043"/>
      <c r="R15" s="1043"/>
      <c r="S15" s="1044"/>
    </row>
    <row r="16" spans="1:19">
      <c r="A16" s="1050" t="s">
        <v>17</v>
      </c>
      <c r="B16" s="1051"/>
      <c r="C16" s="41"/>
      <c r="D16" s="166" t="str">
        <f>'Summary Page'!B21</f>
        <v>MEN</v>
      </c>
      <c r="E16" s="3"/>
      <c r="F16" s="1048"/>
      <c r="G16" s="1048"/>
      <c r="H16" s="1049"/>
      <c r="I16" s="1042"/>
      <c r="J16" s="1043"/>
      <c r="K16" s="1043"/>
      <c r="L16" s="1043"/>
      <c r="M16" s="1043"/>
      <c r="N16" s="1043"/>
      <c r="O16" s="1043"/>
      <c r="P16" s="1043"/>
      <c r="Q16" s="1043"/>
      <c r="R16" s="1043"/>
      <c r="S16" s="1044"/>
    </row>
    <row r="17" spans="1:36" ht="6" customHeight="1">
      <c r="A17" s="39"/>
      <c r="B17" s="673"/>
      <c r="C17" s="41"/>
      <c r="D17" s="4"/>
      <c r="E17" s="15"/>
      <c r="F17" s="1048"/>
      <c r="G17" s="1048"/>
      <c r="H17" s="1049"/>
      <c r="I17" s="1042"/>
      <c r="J17" s="1043"/>
      <c r="K17" s="1043"/>
      <c r="L17" s="1043"/>
      <c r="M17" s="1043"/>
      <c r="N17" s="1043"/>
      <c r="O17" s="1043"/>
      <c r="P17" s="1043"/>
      <c r="Q17" s="1043"/>
      <c r="R17" s="1043"/>
      <c r="S17" s="1044"/>
    </row>
    <row r="18" spans="1:36">
      <c r="A18" s="1050" t="s">
        <v>18</v>
      </c>
      <c r="B18" s="1051"/>
      <c r="C18" s="41"/>
      <c r="D18" s="166" t="str">
        <f>'Summary Page'!G21</f>
        <v>20</v>
      </c>
      <c r="E18" s="15"/>
      <c r="F18" s="1048"/>
      <c r="G18" s="1048"/>
      <c r="H18" s="1049"/>
      <c r="I18" s="1042"/>
      <c r="J18" s="1043"/>
      <c r="K18" s="1043"/>
      <c r="L18" s="1043"/>
      <c r="M18" s="1043"/>
      <c r="N18" s="1043"/>
      <c r="O18" s="1043"/>
      <c r="P18" s="1043"/>
      <c r="Q18" s="1043"/>
      <c r="R18" s="1043"/>
      <c r="S18" s="1044"/>
    </row>
    <row r="19" spans="1:36" ht="6" customHeight="1">
      <c r="A19" s="39"/>
      <c r="B19" s="673"/>
      <c r="C19" s="41"/>
      <c r="D19" s="4"/>
      <c r="E19" s="15"/>
      <c r="F19" s="36"/>
      <c r="G19" s="15"/>
      <c r="H19" s="15"/>
      <c r="I19" s="1042"/>
      <c r="J19" s="1043"/>
      <c r="K19" s="1043"/>
      <c r="L19" s="1043"/>
      <c r="M19" s="1043"/>
      <c r="N19" s="1043"/>
      <c r="O19" s="1043"/>
      <c r="P19" s="1043"/>
      <c r="Q19" s="1043"/>
      <c r="R19" s="1043"/>
      <c r="S19" s="1044"/>
    </row>
    <row r="20" spans="1:36">
      <c r="A20" s="1050" t="s">
        <v>24</v>
      </c>
      <c r="B20" s="1051"/>
      <c r="C20" s="41"/>
      <c r="D20" s="166" t="str">
        <f>IF('Summary Page'!G39="","",'Summary Page'!G39)</f>
        <v/>
      </c>
      <c r="E20" s="15"/>
      <c r="F20" s="36"/>
      <c r="G20" s="15"/>
      <c r="H20" s="15"/>
      <c r="I20" s="1042"/>
      <c r="J20" s="1043"/>
      <c r="K20" s="1043"/>
      <c r="L20" s="1043"/>
      <c r="M20" s="1043"/>
      <c r="N20" s="1043"/>
      <c r="O20" s="1043"/>
      <c r="P20" s="1043"/>
      <c r="Q20" s="1043"/>
      <c r="R20" s="1043"/>
      <c r="S20" s="1044"/>
    </row>
    <row r="21" spans="1:36" ht="4.5" customHeight="1">
      <c r="A21" s="39"/>
      <c r="B21" s="670"/>
      <c r="C21" s="40"/>
      <c r="D21" s="1"/>
      <c r="E21" s="15"/>
      <c r="F21" s="36"/>
      <c r="G21" s="15"/>
      <c r="H21" s="15"/>
      <c r="I21" s="1042"/>
      <c r="J21" s="1043"/>
      <c r="K21" s="1043"/>
      <c r="L21" s="1043"/>
      <c r="M21" s="1043"/>
      <c r="N21" s="1043"/>
      <c r="O21" s="1043"/>
      <c r="P21" s="1043"/>
      <c r="Q21" s="1043"/>
      <c r="R21" s="1043"/>
      <c r="S21" s="1044"/>
    </row>
    <row r="22" spans="1:36">
      <c r="A22" s="1050" t="s">
        <v>129</v>
      </c>
      <c r="B22" s="1051"/>
      <c r="C22" s="40"/>
      <c r="D22" s="167" t="str">
        <f>'Summary Page'!B31</f>
        <v>0A730 - 02</v>
      </c>
      <c r="E22" s="16"/>
      <c r="F22" s="36"/>
      <c r="G22" s="16"/>
      <c r="H22" s="16"/>
      <c r="I22" s="1042"/>
      <c r="J22" s="1043"/>
      <c r="K22" s="1043"/>
      <c r="L22" s="1043"/>
      <c r="M22" s="1043"/>
      <c r="N22" s="1043"/>
      <c r="O22" s="1043"/>
      <c r="P22" s="1043"/>
      <c r="Q22" s="1043"/>
      <c r="R22" s="1043"/>
      <c r="S22" s="1044"/>
    </row>
    <row r="23" spans="1:36" ht="5.25" customHeight="1">
      <c r="A23" s="39"/>
      <c r="B23" s="670"/>
      <c r="C23" s="40"/>
      <c r="D23" s="1"/>
      <c r="E23" s="16"/>
      <c r="F23" s="16"/>
      <c r="G23" s="16"/>
      <c r="H23" s="16"/>
      <c r="I23" s="1042"/>
      <c r="J23" s="1043"/>
      <c r="K23" s="1043"/>
      <c r="L23" s="1043"/>
      <c r="M23" s="1043"/>
      <c r="N23" s="1043"/>
      <c r="O23" s="1043"/>
      <c r="P23" s="1043"/>
      <c r="Q23" s="1043"/>
      <c r="R23" s="1043"/>
      <c r="S23" s="1044"/>
    </row>
    <row r="24" spans="1:36">
      <c r="A24" s="1050" t="s">
        <v>19</v>
      </c>
      <c r="B24" s="1051"/>
      <c r="C24" s="40"/>
      <c r="D24" s="168" t="str">
        <f>'Summary Page'!G33</f>
        <v>05-Nov-2012</v>
      </c>
      <c r="E24" s="16"/>
      <c r="F24" s="1052" t="s">
        <v>107</v>
      </c>
      <c r="G24" s="1052" t="s">
        <v>106</v>
      </c>
      <c r="H24" s="1055" t="s">
        <v>128</v>
      </c>
      <c r="I24" s="1042"/>
      <c r="J24" s="1043"/>
      <c r="K24" s="1043"/>
      <c r="L24" s="1043"/>
      <c r="M24" s="1043"/>
      <c r="N24" s="1043"/>
      <c r="O24" s="1043"/>
      <c r="P24" s="1043"/>
      <c r="Q24" s="1043"/>
      <c r="R24" s="1043"/>
      <c r="S24" s="1044"/>
    </row>
    <row r="25" spans="1:36" ht="6" customHeight="1">
      <c r="A25" s="8"/>
      <c r="B25" s="5"/>
      <c r="C25" s="5"/>
      <c r="D25" s="17"/>
      <c r="E25" s="17"/>
      <c r="F25" s="1052"/>
      <c r="G25" s="1052"/>
      <c r="H25" s="1055"/>
      <c r="I25" s="1042"/>
      <c r="J25" s="1043"/>
      <c r="K25" s="1043"/>
      <c r="L25" s="1043"/>
      <c r="M25" s="1043"/>
      <c r="N25" s="1043"/>
      <c r="O25" s="1043"/>
      <c r="P25" s="1043"/>
      <c r="Q25" s="1043"/>
      <c r="R25" s="1043"/>
      <c r="S25" s="1044"/>
    </row>
    <row r="26" spans="1:36" ht="16.5">
      <c r="A26" s="1061" t="s">
        <v>20</v>
      </c>
      <c r="B26" s="1062"/>
      <c r="C26" s="15"/>
      <c r="D26" s="272"/>
      <c r="E26" s="6"/>
      <c r="F26" s="240" t="str">
        <f>'Summary Page'!B37</f>
        <v/>
      </c>
      <c r="G26" s="816">
        <f>'Summary Page'!D37</f>
        <v>16.8</v>
      </c>
      <c r="H26" s="730" t="str">
        <f>'Summary Page'!E37</f>
        <v/>
      </c>
      <c r="I26" s="1045"/>
      <c r="J26" s="1046"/>
      <c r="K26" s="1046"/>
      <c r="L26" s="1046"/>
      <c r="M26" s="1046"/>
      <c r="N26" s="1046"/>
      <c r="O26" s="1046"/>
      <c r="P26" s="1046"/>
      <c r="Q26" s="1046"/>
      <c r="R26" s="1046"/>
      <c r="S26" s="1047"/>
    </row>
    <row r="27" spans="1:36" ht="6" customHeight="1">
      <c r="A27" s="695"/>
      <c r="B27" s="696"/>
      <c r="C27" s="16"/>
      <c r="D27" s="16"/>
      <c r="E27" s="7"/>
      <c r="F27" s="7"/>
      <c r="G27" s="7"/>
      <c r="H27" s="7"/>
      <c r="I27" s="7"/>
      <c r="J27" s="17"/>
      <c r="K27" s="17"/>
      <c r="L27" s="17"/>
      <c r="M27" s="17"/>
      <c r="N27" s="17"/>
      <c r="O27" s="17"/>
      <c r="P27" s="17"/>
      <c r="Q27" s="17"/>
      <c r="R27" s="17"/>
      <c r="S27" s="194"/>
    </row>
    <row r="28" spans="1:36" ht="15" customHeight="1">
      <c r="A28" s="698" t="s">
        <v>21</v>
      </c>
      <c r="B28" s="758"/>
      <c r="C28" s="759"/>
      <c r="D28" s="717" t="str">
        <f>IF('Summary Page'!G37="","",'Summary Page'!G37)</f>
        <v>01</v>
      </c>
      <c r="E28" s="820" t="s">
        <v>223</v>
      </c>
      <c r="F28" s="717" t="str">
        <f>'Summary Page'!D39</f>
        <v>West</v>
      </c>
      <c r="G28" s="760"/>
      <c r="H28" s="760"/>
      <c r="I28" s="1065"/>
      <c r="J28" s="1066"/>
      <c r="K28" s="1066"/>
      <c r="L28" s="1066"/>
      <c r="M28" s="1066"/>
      <c r="N28" s="1066"/>
      <c r="O28" s="1066"/>
      <c r="P28" s="1066"/>
      <c r="Q28" s="1066"/>
      <c r="R28" s="1066"/>
      <c r="S28" s="1067"/>
    </row>
    <row r="29" spans="1:36" s="48" customFormat="1" ht="6.75" customHeight="1">
      <c r="A29" s="679"/>
      <c r="B29" s="760"/>
      <c r="C29" s="760"/>
      <c r="D29" s="760"/>
      <c r="E29" s="760"/>
      <c r="F29" s="760"/>
      <c r="G29" s="760"/>
      <c r="H29" s="760"/>
      <c r="I29" s="1068"/>
      <c r="J29" s="1069"/>
      <c r="K29" s="1069"/>
      <c r="L29" s="1069"/>
      <c r="M29" s="1069"/>
      <c r="N29" s="1069"/>
      <c r="O29" s="1069"/>
      <c r="P29" s="1069"/>
      <c r="Q29" s="1069"/>
      <c r="R29" s="1069"/>
      <c r="S29" s="1070"/>
      <c r="T29" s="75"/>
      <c r="U29" s="75"/>
      <c r="V29" s="75"/>
      <c r="W29" s="75"/>
      <c r="X29" s="75"/>
      <c r="Y29" s="75"/>
      <c r="Z29" s="75"/>
      <c r="AA29" s="75"/>
      <c r="AB29" s="75"/>
      <c r="AC29" s="75"/>
      <c r="AD29" s="75"/>
      <c r="AE29" s="75"/>
      <c r="AF29" s="75"/>
      <c r="AG29" s="75"/>
      <c r="AH29" s="75"/>
      <c r="AI29" s="75"/>
      <c r="AJ29" s="75"/>
    </row>
    <row r="30" spans="1:36" ht="6" customHeight="1">
      <c r="A30" s="679"/>
      <c r="B30" s="760"/>
      <c r="C30" s="760"/>
      <c r="D30" s="760"/>
      <c r="E30" s="760"/>
      <c r="F30" s="760"/>
      <c r="G30" s="760"/>
      <c r="H30" s="760"/>
      <c r="I30" s="1068"/>
      <c r="J30" s="1069"/>
      <c r="K30" s="1069"/>
      <c r="L30" s="1069"/>
      <c r="M30" s="1069"/>
      <c r="N30" s="1069"/>
      <c r="O30" s="1069"/>
      <c r="P30" s="1069"/>
      <c r="Q30" s="1069"/>
      <c r="R30" s="1069"/>
      <c r="S30" s="1070"/>
    </row>
    <row r="31" spans="1:36" ht="16.5">
      <c r="A31" s="707" t="s">
        <v>907</v>
      </c>
      <c r="B31" s="761"/>
      <c r="C31" s="761"/>
      <c r="D31" s="761" t="s">
        <v>22</v>
      </c>
      <c r="E31" s="762"/>
      <c r="F31" s="800">
        <f>'Summary Page'!H42</f>
        <v>39.348260645239399</v>
      </c>
      <c r="G31" s="715"/>
      <c r="H31" s="715"/>
      <c r="I31" s="1068"/>
      <c r="J31" s="1069"/>
      <c r="K31" s="1069"/>
      <c r="L31" s="1069"/>
      <c r="M31" s="1069"/>
      <c r="N31" s="1069"/>
      <c r="O31" s="1069"/>
      <c r="P31" s="1069"/>
      <c r="Q31" s="1069"/>
      <c r="R31" s="1069"/>
      <c r="S31" s="1070"/>
    </row>
    <row r="32" spans="1:36" ht="6" customHeight="1">
      <c r="A32" s="707"/>
      <c r="B32" s="761"/>
      <c r="C32" s="761"/>
      <c r="D32" s="761"/>
      <c r="E32" s="762"/>
      <c r="F32" s="762"/>
      <c r="G32" s="762"/>
      <c r="H32" s="762"/>
      <c r="I32" s="1068"/>
      <c r="J32" s="1069"/>
      <c r="K32" s="1069"/>
      <c r="L32" s="1069"/>
      <c r="M32" s="1069"/>
      <c r="N32" s="1069"/>
      <c r="O32" s="1069"/>
      <c r="P32" s="1069"/>
      <c r="Q32" s="1069"/>
      <c r="R32" s="1069"/>
      <c r="S32" s="1070"/>
    </row>
    <row r="33" spans="1:36" ht="16.5">
      <c r="A33" s="707"/>
      <c r="B33" s="761"/>
      <c r="C33" s="761"/>
      <c r="D33" s="761" t="s">
        <v>23</v>
      </c>
      <c r="E33" s="762"/>
      <c r="F33" s="800">
        <f>'Summary Page'!K42</f>
        <v>-123.562057257075</v>
      </c>
      <c r="G33" s="715"/>
      <c r="H33" s="715"/>
      <c r="I33" s="1068"/>
      <c r="J33" s="1069"/>
      <c r="K33" s="1069"/>
      <c r="L33" s="1069"/>
      <c r="M33" s="1069"/>
      <c r="N33" s="1069"/>
      <c r="O33" s="1069"/>
      <c r="P33" s="1069"/>
      <c r="Q33" s="1069"/>
      <c r="R33" s="1069"/>
      <c r="S33" s="1070"/>
    </row>
    <row r="34" spans="1:36" ht="6.75" customHeight="1">
      <c r="A34" s="707"/>
      <c r="B34" s="761"/>
      <c r="C34" s="761"/>
      <c r="D34" s="761"/>
      <c r="E34" s="762"/>
      <c r="F34" s="762"/>
      <c r="G34" s="762"/>
      <c r="H34" s="762"/>
      <c r="I34" s="1068"/>
      <c r="J34" s="1069"/>
      <c r="K34" s="1069"/>
      <c r="L34" s="1069"/>
      <c r="M34" s="1069"/>
      <c r="N34" s="1069"/>
      <c r="O34" s="1069"/>
      <c r="P34" s="1069"/>
      <c r="Q34" s="1069"/>
      <c r="R34" s="1069"/>
      <c r="S34" s="1070"/>
    </row>
    <row r="35" spans="1:36" ht="16.5">
      <c r="A35" s="707"/>
      <c r="B35" s="761"/>
      <c r="C35" s="761"/>
      <c r="D35" s="761" t="s">
        <v>75</v>
      </c>
      <c r="E35" s="762"/>
      <c r="F35" s="714">
        <f>'Summary Page'!N42</f>
        <v>78</v>
      </c>
      <c r="G35" s="715"/>
      <c r="H35" s="715"/>
      <c r="I35" s="1068"/>
      <c r="J35" s="1069"/>
      <c r="K35" s="1069"/>
      <c r="L35" s="1069"/>
      <c r="M35" s="1069"/>
      <c r="N35" s="1069"/>
      <c r="O35" s="1069"/>
      <c r="P35" s="1069"/>
      <c r="Q35" s="1069"/>
      <c r="R35" s="1069"/>
      <c r="S35" s="1070"/>
    </row>
    <row r="36" spans="1:36" ht="6.75" customHeight="1">
      <c r="A36" s="707"/>
      <c r="B36" s="761"/>
      <c r="C36" s="761"/>
      <c r="D36" s="761"/>
      <c r="E36" s="762"/>
      <c r="F36" s="762"/>
      <c r="G36" s="762"/>
      <c r="H36" s="762"/>
      <c r="I36" s="1068"/>
      <c r="J36" s="1069"/>
      <c r="K36" s="1069"/>
      <c r="L36" s="1069"/>
      <c r="M36" s="1069"/>
      <c r="N36" s="1069"/>
      <c r="O36" s="1069"/>
      <c r="P36" s="1069"/>
      <c r="Q36" s="1069"/>
      <c r="R36" s="1069"/>
      <c r="S36" s="1070"/>
    </row>
    <row r="37" spans="1:36" s="48" customFormat="1" ht="6.75" customHeight="1">
      <c r="A37" s="707"/>
      <c r="B37" s="761"/>
      <c r="C37" s="761"/>
      <c r="D37" s="761"/>
      <c r="E37" s="762"/>
      <c r="F37" s="762"/>
      <c r="G37" s="762"/>
      <c r="H37" s="762"/>
      <c r="I37" s="1068"/>
      <c r="J37" s="1069"/>
      <c r="K37" s="1069"/>
      <c r="L37" s="1069"/>
      <c r="M37" s="1069"/>
      <c r="N37" s="1069"/>
      <c r="O37" s="1069"/>
      <c r="P37" s="1069"/>
      <c r="Q37" s="1069"/>
      <c r="R37" s="1069"/>
      <c r="S37" s="1070"/>
      <c r="T37" s="75"/>
      <c r="U37" s="75"/>
      <c r="V37" s="75"/>
      <c r="W37" s="75"/>
      <c r="X37" s="75"/>
      <c r="Y37" s="75"/>
      <c r="Z37" s="75"/>
      <c r="AA37" s="75"/>
      <c r="AB37" s="75"/>
      <c r="AC37" s="75"/>
      <c r="AD37" s="75"/>
      <c r="AE37" s="75"/>
      <c r="AF37" s="75"/>
      <c r="AG37" s="75"/>
      <c r="AH37" s="75"/>
      <c r="AI37" s="75"/>
      <c r="AJ37" s="75"/>
    </row>
    <row r="38" spans="1:36" ht="16.5">
      <c r="A38" s="763" t="s">
        <v>0</v>
      </c>
      <c r="B38" s="710"/>
      <c r="C38" s="710"/>
      <c r="D38" s="710"/>
      <c r="E38" s="716"/>
      <c r="F38" s="716"/>
      <c r="G38" s="716"/>
      <c r="H38" s="716"/>
      <c r="I38" s="1068"/>
      <c r="J38" s="1069"/>
      <c r="K38" s="1069"/>
      <c r="L38" s="1069"/>
      <c r="M38" s="1069"/>
      <c r="N38" s="1069"/>
      <c r="O38" s="1069"/>
      <c r="P38" s="1069"/>
      <c r="Q38" s="1069"/>
      <c r="R38" s="1069"/>
      <c r="S38" s="1070"/>
    </row>
    <row r="39" spans="1:36" ht="8.25" customHeight="1">
      <c r="A39" s="679"/>
      <c r="B39" s="760"/>
      <c r="C39" s="760"/>
      <c r="D39" s="760"/>
      <c r="E39" s="760"/>
      <c r="F39" s="760"/>
      <c r="G39" s="760"/>
      <c r="H39" s="760"/>
      <c r="I39" s="1068"/>
      <c r="J39" s="1069"/>
      <c r="K39" s="1069"/>
      <c r="L39" s="1069"/>
      <c r="M39" s="1069"/>
      <c r="N39" s="1069"/>
      <c r="O39" s="1069"/>
      <c r="P39" s="1069"/>
      <c r="Q39" s="1069"/>
      <c r="R39" s="1069"/>
      <c r="S39" s="1070"/>
    </row>
    <row r="40" spans="1:36" ht="16.5">
      <c r="A40" s="679"/>
      <c r="B40" s="238" t="s">
        <v>1</v>
      </c>
      <c r="C40" s="760"/>
      <c r="D40" s="760"/>
      <c r="E40" s="760"/>
      <c r="F40" s="760"/>
      <c r="G40" s="760"/>
      <c r="H40" s="760"/>
      <c r="I40" s="1068"/>
      <c r="J40" s="1069"/>
      <c r="K40" s="1069"/>
      <c r="L40" s="1069"/>
      <c r="M40" s="1069"/>
      <c r="N40" s="1069"/>
      <c r="O40" s="1069"/>
      <c r="P40" s="1069"/>
      <c r="Q40" s="1069"/>
      <c r="R40" s="1069"/>
      <c r="S40" s="1070"/>
    </row>
    <row r="41" spans="1:36" ht="6.75" customHeight="1">
      <c r="A41" s="679"/>
      <c r="B41" s="760"/>
      <c r="C41" s="760"/>
      <c r="D41" s="760"/>
      <c r="E41" s="760"/>
      <c r="F41" s="760"/>
      <c r="G41" s="760"/>
      <c r="H41" s="760"/>
      <c r="I41" s="1068"/>
      <c r="J41" s="1069"/>
      <c r="K41" s="1069"/>
      <c r="L41" s="1069"/>
      <c r="M41" s="1069"/>
      <c r="N41" s="1069"/>
      <c r="O41" s="1069"/>
      <c r="P41" s="1069"/>
      <c r="Q41" s="1069"/>
      <c r="R41" s="1069"/>
      <c r="S41" s="1070"/>
    </row>
    <row r="42" spans="1:36" ht="16.5">
      <c r="A42" s="679"/>
      <c r="B42" s="764" t="s">
        <v>868</v>
      </c>
      <c r="C42" s="760"/>
      <c r="D42" s="66"/>
      <c r="E42" s="760"/>
      <c r="F42" s="760"/>
      <c r="G42" s="760"/>
      <c r="H42" s="760"/>
      <c r="I42" s="1068"/>
      <c r="J42" s="1069"/>
      <c r="K42" s="1069"/>
      <c r="L42" s="1069"/>
      <c r="M42" s="1069"/>
      <c r="N42" s="1069"/>
      <c r="O42" s="1069"/>
      <c r="P42" s="1069"/>
      <c r="Q42" s="1069"/>
      <c r="R42" s="1069"/>
      <c r="S42" s="1070"/>
    </row>
    <row r="43" spans="1:36" ht="6.75" customHeight="1">
      <c r="A43" s="679"/>
      <c r="B43" s="760"/>
      <c r="C43" s="760"/>
      <c r="D43" s="760"/>
      <c r="E43" s="760"/>
      <c r="F43" s="760"/>
      <c r="G43" s="760"/>
      <c r="H43" s="760"/>
      <c r="I43" s="1068"/>
      <c r="J43" s="1069"/>
      <c r="K43" s="1069"/>
      <c r="L43" s="1069"/>
      <c r="M43" s="1069"/>
      <c r="N43" s="1069"/>
      <c r="O43" s="1069"/>
      <c r="P43" s="1069"/>
      <c r="Q43" s="1069"/>
      <c r="R43" s="1069"/>
      <c r="S43" s="1070"/>
    </row>
    <row r="44" spans="1:36" ht="16.5">
      <c r="A44" s="679"/>
      <c r="B44" s="238" t="s">
        <v>2</v>
      </c>
      <c r="C44" s="760"/>
      <c r="D44" s="760"/>
      <c r="E44" s="760"/>
      <c r="F44" s="760"/>
      <c r="G44" s="760"/>
      <c r="H44" s="760"/>
      <c r="I44" s="1068"/>
      <c r="J44" s="1069"/>
      <c r="K44" s="1069"/>
      <c r="L44" s="1069"/>
      <c r="M44" s="1069"/>
      <c r="N44" s="1069"/>
      <c r="O44" s="1069"/>
      <c r="P44" s="1069"/>
      <c r="Q44" s="1069"/>
      <c r="R44" s="1069"/>
      <c r="S44" s="1070"/>
    </row>
    <row r="45" spans="1:36" ht="8.25" customHeight="1">
      <c r="A45" s="679"/>
      <c r="B45" s="760"/>
      <c r="C45" s="760"/>
      <c r="D45" s="760"/>
      <c r="E45" s="760"/>
      <c r="F45" s="760"/>
      <c r="G45" s="760"/>
      <c r="H45" s="760"/>
      <c r="I45" s="1068"/>
      <c r="J45" s="1069"/>
      <c r="K45" s="1069"/>
      <c r="L45" s="1069"/>
      <c r="M45" s="1069"/>
      <c r="N45" s="1069"/>
      <c r="O45" s="1069"/>
      <c r="P45" s="1069"/>
      <c r="Q45" s="1069"/>
      <c r="R45" s="1069"/>
      <c r="S45" s="1070"/>
    </row>
    <row r="46" spans="1:36">
      <c r="A46" s="679"/>
      <c r="B46" s="760"/>
      <c r="C46" s="760"/>
      <c r="D46" s="760"/>
      <c r="E46" s="760"/>
      <c r="F46" s="760"/>
      <c r="G46" s="749"/>
      <c r="H46" s="749"/>
      <c r="I46" s="1068"/>
      <c r="J46" s="1069"/>
      <c r="K46" s="1069"/>
      <c r="L46" s="1069"/>
      <c r="M46" s="1069"/>
      <c r="N46" s="1069"/>
      <c r="O46" s="1069"/>
      <c r="P46" s="1069"/>
      <c r="Q46" s="1069"/>
      <c r="R46" s="1069"/>
      <c r="S46" s="1070"/>
    </row>
    <row r="47" spans="1:36" ht="6.75" customHeight="1">
      <c r="A47" s="9"/>
      <c r="B47" s="15"/>
      <c r="C47" s="15"/>
      <c r="D47" s="15"/>
      <c r="E47" s="15"/>
      <c r="F47" s="15"/>
      <c r="G47" s="15"/>
      <c r="H47" s="15"/>
      <c r="I47" s="1068"/>
      <c r="J47" s="1069"/>
      <c r="K47" s="1069"/>
      <c r="L47" s="1069"/>
      <c r="M47" s="1069"/>
      <c r="N47" s="1069"/>
      <c r="O47" s="1069"/>
      <c r="P47" s="1069"/>
      <c r="Q47" s="1069"/>
      <c r="R47" s="1069"/>
      <c r="S47" s="1070"/>
    </row>
    <row r="48" spans="1:36" ht="15" customHeight="1">
      <c r="A48" s="1056" t="s">
        <v>3</v>
      </c>
      <c r="B48" s="1057"/>
      <c r="C48" s="1057"/>
      <c r="D48" s="1057"/>
      <c r="E48" s="15"/>
      <c r="F48" s="640"/>
      <c r="G48" s="677"/>
      <c r="H48" s="677"/>
      <c r="I48" s="1068"/>
      <c r="J48" s="1069"/>
      <c r="K48" s="1069"/>
      <c r="L48" s="1069"/>
      <c r="M48" s="1069"/>
      <c r="N48" s="1069"/>
      <c r="O48" s="1069"/>
      <c r="P48" s="1069"/>
      <c r="Q48" s="1069"/>
      <c r="R48" s="1069"/>
      <c r="S48" s="1070"/>
    </row>
    <row r="49" spans="1:19" ht="6" customHeight="1">
      <c r="A49" s="9"/>
      <c r="B49" s="6"/>
      <c r="C49" s="15"/>
      <c r="D49" s="15"/>
      <c r="E49" s="15"/>
      <c r="F49" s="15"/>
      <c r="G49" s="15"/>
      <c r="H49" s="15"/>
      <c r="I49" s="1068"/>
      <c r="J49" s="1069"/>
      <c r="K49" s="1069"/>
      <c r="L49" s="1069"/>
      <c r="M49" s="1069"/>
      <c r="N49" s="1069"/>
      <c r="O49" s="1069"/>
      <c r="P49" s="1069"/>
      <c r="Q49" s="1069"/>
      <c r="R49" s="1069"/>
      <c r="S49" s="1070"/>
    </row>
    <row r="50" spans="1:19">
      <c r="A50" s="9"/>
      <c r="B50" s="27" t="s">
        <v>4</v>
      </c>
      <c r="C50" s="15"/>
      <c r="D50" s="15"/>
      <c r="E50" s="15"/>
      <c r="F50" s="15"/>
      <c r="G50" s="15"/>
      <c r="H50" s="15"/>
      <c r="I50" s="1071"/>
      <c r="J50" s="1072"/>
      <c r="K50" s="1072"/>
      <c r="L50" s="1072"/>
      <c r="M50" s="1072"/>
      <c r="N50" s="1072"/>
      <c r="O50" s="1072"/>
      <c r="P50" s="1072"/>
      <c r="Q50" s="1072"/>
      <c r="R50" s="1072"/>
      <c r="S50" s="1073"/>
    </row>
    <row r="51" spans="1:19" ht="3.7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7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22" t="str">
        <f>IF('Summary Page'!I31="","",'Summary Page'!I31)</f>
        <v>HMA</v>
      </c>
      <c r="E55" s="23"/>
      <c r="F55" s="978"/>
      <c r="G55" s="978"/>
      <c r="H55" s="979"/>
      <c r="I55" s="346">
        <f>IF('Summary Page'!J31=0,"",'Summary Page'!J31)</f>
        <v>1.25</v>
      </c>
      <c r="J55" s="346">
        <f>IF('Summary Page'!K31=0,"",'Summary Page'!K31)</f>
        <v>1.25</v>
      </c>
      <c r="K55" s="346">
        <f>IF('Summary Page'!L31=0,"",'Summary Page'!L31)</f>
        <v>1.25</v>
      </c>
      <c r="L55" s="346">
        <f>IF('Summary Page'!M31=0,"",'Summary Page'!M31)</f>
        <v>1.25</v>
      </c>
      <c r="M55" s="347">
        <f>IF('Summary Page'!N31=0,"",'Summary Page'!N31)</f>
        <v>1.25</v>
      </c>
      <c r="N55" s="348">
        <f>M55</f>
        <v>1.25</v>
      </c>
      <c r="O55" s="244"/>
      <c r="P55" s="972"/>
      <c r="Q55" s="973"/>
      <c r="R55" s="973"/>
      <c r="S55" s="974"/>
    </row>
    <row r="56" spans="1:19" ht="28.5" customHeight="1">
      <c r="A56" s="30">
        <v>2</v>
      </c>
      <c r="B56" s="273" t="s">
        <v>941</v>
      </c>
      <c r="C56" s="23"/>
      <c r="D56" s="222" t="str">
        <f>IF('Summary Page'!I32="","",'Summary Page'!I32)</f>
        <v>HMA</v>
      </c>
      <c r="E56" s="23"/>
      <c r="F56" s="978"/>
      <c r="G56" s="978"/>
      <c r="H56" s="979"/>
      <c r="I56" s="346">
        <f>IF('Summary Page'!J32=0,"",'Summary Page'!J32)</f>
        <v>1.5</v>
      </c>
      <c r="J56" s="346">
        <f>IF('Summary Page'!K32=0,"",'Summary Page'!K32)</f>
        <v>1.5</v>
      </c>
      <c r="K56" s="346">
        <f>IF('Summary Page'!L32=0,"",'Summary Page'!L32)</f>
        <v>1.5</v>
      </c>
      <c r="L56" s="346">
        <f>IF('Summary Page'!M32=0,"",'Summary Page'!M32)</f>
        <v>1.5</v>
      </c>
      <c r="M56" s="347">
        <f>IF('Summary Page'!N32=0,"",'Summary Page'!N32)</f>
        <v>1.5</v>
      </c>
      <c r="N56" s="348">
        <f t="shared" ref="N56:N64" si="0">IFERROR(N55+M56,"")</f>
        <v>2.75</v>
      </c>
      <c r="O56" s="244"/>
      <c r="P56" s="973"/>
      <c r="Q56" s="973"/>
      <c r="R56" s="973"/>
      <c r="S56" s="974"/>
    </row>
    <row r="57" spans="1:19" ht="28.5" customHeight="1">
      <c r="A57" s="30">
        <v>3</v>
      </c>
      <c r="B57" s="273" t="s">
        <v>941</v>
      </c>
      <c r="C57" s="23"/>
      <c r="D57" s="222" t="str">
        <f>IF('Summary Page'!I33="","",'Summary Page'!I33)</f>
        <v>HMA</v>
      </c>
      <c r="E57" s="23"/>
      <c r="F57" s="978"/>
      <c r="G57" s="978"/>
      <c r="H57" s="979"/>
      <c r="I57" s="346">
        <f>IF('Summary Page'!J33=0,"",'Summary Page'!J33)</f>
        <v>3</v>
      </c>
      <c r="J57" s="346">
        <f>IF('Summary Page'!K33=0,"",'Summary Page'!K33)</f>
        <v>3</v>
      </c>
      <c r="K57" s="346">
        <f>IF('Summary Page'!L33=0,"",'Summary Page'!L33)</f>
        <v>3</v>
      </c>
      <c r="L57" s="346">
        <f>IF('Summary Page'!M33=0,"",'Summary Page'!M33)</f>
        <v>3</v>
      </c>
      <c r="M57" s="347">
        <f>IF('Summary Page'!N33=0,"",'Summary Page'!N33)</f>
        <v>3</v>
      </c>
      <c r="N57" s="348">
        <f t="shared" si="0"/>
        <v>5.75</v>
      </c>
      <c r="O57" s="244"/>
      <c r="P57" s="972"/>
      <c r="Q57" s="973"/>
      <c r="R57" s="973"/>
      <c r="S57" s="974"/>
    </row>
    <row r="58" spans="1:19" ht="28.5" customHeight="1">
      <c r="A58" s="30">
        <v>4</v>
      </c>
      <c r="B58" s="273"/>
      <c r="C58" s="23"/>
      <c r="D58" s="222" t="str">
        <f>IF('Summary Page'!I34="","",'Summary Page'!I34)</f>
        <v/>
      </c>
      <c r="E58" s="24"/>
      <c r="F58" s="978"/>
      <c r="G58" s="978"/>
      <c r="H58" s="979"/>
      <c r="I58" s="346" t="str">
        <f>IF('Summary Page'!J34=0,"",'Summary Page'!J34)</f>
        <v/>
      </c>
      <c r="J58" s="346" t="str">
        <f>IF('Summary Page'!K34=0,"",'Summary Page'!K34)</f>
        <v/>
      </c>
      <c r="K58" s="346" t="str">
        <f>IF('Summary Page'!L34=0,"",'Summary Page'!L34)</f>
        <v/>
      </c>
      <c r="L58" s="346" t="str">
        <f>IF('Summary Page'!M34=0,"",'Summary Page'!M34)</f>
        <v/>
      </c>
      <c r="M58" s="347" t="str">
        <f>IF('Summary Page'!N34=0,"",'Summary Page'!N34)</f>
        <v/>
      </c>
      <c r="N58" s="348" t="str">
        <f t="shared" si="0"/>
        <v/>
      </c>
      <c r="O58" s="244"/>
      <c r="P58" s="972"/>
      <c r="Q58" s="973"/>
      <c r="R58" s="973"/>
      <c r="S58" s="974"/>
    </row>
    <row r="59" spans="1:19" ht="28.5" customHeight="1">
      <c r="A59" s="30">
        <v>5</v>
      </c>
      <c r="B59" s="273"/>
      <c r="C59" s="23"/>
      <c r="D59" s="222" t="str">
        <f>IF('Summary Page'!I35="","",'Summary Page'!I35)</f>
        <v/>
      </c>
      <c r="E59" s="271"/>
      <c r="F59" s="978"/>
      <c r="G59" s="978"/>
      <c r="H59" s="979"/>
      <c r="I59" s="346" t="str">
        <f>IF('Summary Page'!J35=0,"",'Summary Page'!J35)</f>
        <v/>
      </c>
      <c r="J59" s="346" t="str">
        <f>IF('Summary Page'!K35=0,"",'Summary Page'!K35)</f>
        <v/>
      </c>
      <c r="K59" s="346" t="str">
        <f>IF('Summary Page'!L35=0,"",'Summary Page'!L35)</f>
        <v/>
      </c>
      <c r="L59" s="346" t="str">
        <f>IF('Summary Page'!M35=0,"",'Summary Page'!M35)</f>
        <v/>
      </c>
      <c r="M59" s="347" t="str">
        <f>IF('Summary Page'!N35=0,"",'Summary Page'!N35)</f>
        <v/>
      </c>
      <c r="N59" s="348" t="str">
        <f t="shared" si="0"/>
        <v/>
      </c>
      <c r="O59" s="244"/>
      <c r="P59" s="975"/>
      <c r="Q59" s="976"/>
      <c r="R59" s="976"/>
      <c r="S59" s="977"/>
    </row>
    <row r="60" spans="1:19" ht="28.5" customHeight="1">
      <c r="A60" s="30">
        <v>6</v>
      </c>
      <c r="B60" s="273"/>
      <c r="C60" s="23"/>
      <c r="D60" s="222" t="str">
        <f>IF('Summary Page'!I36="","",'Summary Page'!I36)</f>
        <v/>
      </c>
      <c r="E60" s="23"/>
      <c r="F60" s="978"/>
      <c r="G60" s="978"/>
      <c r="H60" s="979"/>
      <c r="I60" s="346" t="str">
        <f>IF('Summary Page'!J36=0,"",'Summary Page'!J36)</f>
        <v/>
      </c>
      <c r="J60" s="346" t="str">
        <f>IF('Summary Page'!K36=0,"",'Summary Page'!K36)</f>
        <v/>
      </c>
      <c r="K60" s="346" t="str">
        <f>IF('Summary Page'!L36=0,"",'Summary Page'!L36)</f>
        <v/>
      </c>
      <c r="L60" s="346" t="str">
        <f>IF('Summary Page'!M36=0,"",'Summary Page'!M36)</f>
        <v/>
      </c>
      <c r="M60" s="347" t="str">
        <f>IF('Summary Page'!N36=0,"",'Summary Page'!N36)</f>
        <v/>
      </c>
      <c r="N60" s="221" t="str">
        <f t="shared" si="0"/>
        <v/>
      </c>
      <c r="O60" s="244"/>
      <c r="P60" s="976"/>
      <c r="Q60" s="976"/>
      <c r="R60" s="976"/>
      <c r="S60" s="977"/>
    </row>
    <row r="61" spans="1:19" ht="28.5" customHeight="1">
      <c r="A61" s="30">
        <v>7</v>
      </c>
      <c r="B61" s="273"/>
      <c r="C61" s="23"/>
      <c r="D61" s="222" t="str">
        <f>IF('Summary Page'!I37="","",'Summary Page'!I37)</f>
        <v/>
      </c>
      <c r="E61" s="23"/>
      <c r="F61" s="978"/>
      <c r="G61" s="978"/>
      <c r="H61" s="979"/>
      <c r="I61" s="346" t="str">
        <f>IF('Summary Page'!J37=0,"",'Summary Page'!J37)</f>
        <v/>
      </c>
      <c r="J61" s="346" t="str">
        <f>IF('Summary Page'!K37=0,"",'Summary Page'!K37)</f>
        <v/>
      </c>
      <c r="K61" s="346" t="str">
        <f>IF('Summary Page'!L37=0,"",'Summary Page'!L37)</f>
        <v/>
      </c>
      <c r="L61" s="346" t="str">
        <f>IF('Summary Page'!M37=0,"",'Summary Page'!M37)</f>
        <v/>
      </c>
      <c r="M61" s="347" t="str">
        <f>IF('Summary Page'!N37=0,"",'Summary Page'!N37)</f>
        <v/>
      </c>
      <c r="N61" s="221" t="str">
        <f t="shared" si="0"/>
        <v/>
      </c>
      <c r="O61" s="244"/>
      <c r="P61" s="972"/>
      <c r="Q61" s="973"/>
      <c r="R61" s="973"/>
      <c r="S61" s="974"/>
    </row>
    <row r="62" spans="1:19" ht="28.5" customHeight="1">
      <c r="A62" s="30">
        <v>8</v>
      </c>
      <c r="B62" s="273"/>
      <c r="C62" s="23"/>
      <c r="D62" s="222" t="str">
        <f>IF('Summary Page'!Q32="","",'Summary Page'!Q32)</f>
        <v/>
      </c>
      <c r="E62" s="23"/>
      <c r="F62" s="978"/>
      <c r="G62" s="978"/>
      <c r="H62" s="979"/>
      <c r="I62" s="339" t="str">
        <f>IF('Summary Page'!S32="","",'Summary Page'!S32)</f>
        <v/>
      </c>
      <c r="J62" s="339" t="str">
        <f>IF('Summary Page'!T32="","",'Summary Page'!T32)</f>
        <v/>
      </c>
      <c r="K62" s="339" t="str">
        <f>IF('Summary Page'!U32="","",'Summary Page'!U32)</f>
        <v/>
      </c>
      <c r="L62" s="339" t="str">
        <f>IF('Summary Page'!V32="","",'Summary Page'!V32)</f>
        <v/>
      </c>
      <c r="M62" s="221" t="str">
        <f>IF('Summary Page'!W32="","",'Summary Page'!W32)</f>
        <v/>
      </c>
      <c r="N62" s="221" t="str">
        <f t="shared" si="0"/>
        <v/>
      </c>
      <c r="O62" s="244"/>
      <c r="P62" s="972"/>
      <c r="Q62" s="973"/>
      <c r="R62" s="973"/>
      <c r="S62" s="974"/>
    </row>
    <row r="63" spans="1:19" ht="28.5" customHeight="1">
      <c r="A63" s="30">
        <v>9</v>
      </c>
      <c r="B63" s="273"/>
      <c r="C63" s="23"/>
      <c r="D63" s="222" t="str">
        <f>IF('Summary Page'!Q33="","",'Summary Page'!Q33)</f>
        <v/>
      </c>
      <c r="E63" s="24"/>
      <c r="F63" s="978"/>
      <c r="G63" s="978"/>
      <c r="H63" s="979"/>
      <c r="I63" s="339" t="str">
        <f>IF('Summary Page'!S33="","",'Summary Page'!S33)</f>
        <v/>
      </c>
      <c r="J63" s="339" t="str">
        <f>IF('Summary Page'!T33="","",'Summary Page'!T33)</f>
        <v/>
      </c>
      <c r="K63" s="339" t="str">
        <f>IF('Summary Page'!U33="","",'Summary Page'!U33)</f>
        <v/>
      </c>
      <c r="L63" s="339" t="str">
        <f>IF('Summary Page'!V33="","",'Summary Page'!V33)</f>
        <v/>
      </c>
      <c r="M63" s="221" t="str">
        <f>IF('Summary Page'!W33="","",'Summary Page'!W33)</f>
        <v/>
      </c>
      <c r="N63" s="221" t="str">
        <f t="shared" si="0"/>
        <v/>
      </c>
      <c r="O63" s="244"/>
      <c r="P63" s="969"/>
      <c r="Q63" s="970"/>
      <c r="R63" s="970"/>
      <c r="S63" s="971"/>
    </row>
    <row r="64" spans="1:19" ht="26.25" customHeight="1">
      <c r="A64" s="30">
        <v>10</v>
      </c>
      <c r="B64" s="273"/>
      <c r="C64" s="24"/>
      <c r="D64" s="222" t="str">
        <f>IF('Summary Page'!Q34="","",'Summary Page'!Q34)</f>
        <v/>
      </c>
      <c r="E64" s="24"/>
      <c r="F64" s="978"/>
      <c r="G64" s="978"/>
      <c r="H64" s="979"/>
      <c r="I64" s="339" t="str">
        <f>IF('Summary Page'!S34="","",'Summary Page'!S34)</f>
        <v/>
      </c>
      <c r="J64" s="339" t="str">
        <f>IF('Summary Page'!T34="","",'Summary Page'!T34)</f>
        <v/>
      </c>
      <c r="K64" s="339" t="str">
        <f>IF('Summary Page'!U34="","",'Summary Page'!U34)</f>
        <v/>
      </c>
      <c r="L64" s="339" t="str">
        <f>IF('Summary Page'!V34="","",'Summary Page'!V34)</f>
        <v/>
      </c>
      <c r="M64" s="221" t="str">
        <f>IF('Summary Page'!W34="","",'Summary Page'!W34)</f>
        <v/>
      </c>
      <c r="N64" s="221" t="str">
        <f t="shared" si="0"/>
        <v/>
      </c>
      <c r="O64" s="244"/>
      <c r="P64" s="970"/>
      <c r="Q64" s="970"/>
      <c r="R64" s="970"/>
      <c r="S64" s="971"/>
    </row>
    <row r="65" spans="1:36" ht="5.25" customHeight="1">
      <c r="A65" s="9"/>
      <c r="B65" s="12"/>
      <c r="C65" s="5"/>
      <c r="D65" s="19"/>
      <c r="E65" s="17"/>
      <c r="F65" s="17"/>
      <c r="G65" s="17"/>
      <c r="H65" s="17"/>
      <c r="I65" s="17"/>
      <c r="J65" s="17"/>
      <c r="K65" s="17"/>
      <c r="L65" s="5"/>
      <c r="M65" s="5"/>
      <c r="N65" s="5"/>
      <c r="O65" s="5"/>
      <c r="P65" s="15"/>
      <c r="Q65" s="67"/>
      <c r="R65" s="15"/>
      <c r="S65" s="68"/>
    </row>
    <row r="66" spans="1:36" ht="17.25" thickBot="1">
      <c r="A66" s="69"/>
      <c r="B66" s="66"/>
      <c r="C66" s="6" t="s">
        <v>6</v>
      </c>
      <c r="D66" s="1015" t="s">
        <v>76</v>
      </c>
      <c r="E66" s="1015"/>
      <c r="F66" s="1015"/>
      <c r="G66" s="1015"/>
      <c r="H66" s="1015"/>
      <c r="I66" s="672"/>
      <c r="J66" s="243">
        <f>10-COUNTBLANK(I55:I64)</f>
        <v>3</v>
      </c>
      <c r="K66" s="1014" t="s">
        <v>16</v>
      </c>
      <c r="L66" s="1014"/>
      <c r="M66" s="1014"/>
      <c r="N66" s="355">
        <f>SUM(M55:M64)</f>
        <v>5.75</v>
      </c>
      <c r="O66" s="32" t="s">
        <v>73</v>
      </c>
      <c r="P66" s="67"/>
      <c r="Q66" s="822" t="s">
        <v>137</v>
      </c>
      <c r="R66" s="356">
        <f>(N66/12)</f>
        <v>0.47916666666666669</v>
      </c>
      <c r="S66" s="46" t="s">
        <v>285</v>
      </c>
    </row>
    <row r="67" spans="1:36" ht="15.75" customHeight="1" thickTop="1">
      <c r="A67" s="63"/>
      <c r="B67" s="45" t="s">
        <v>13</v>
      </c>
      <c r="C67" s="15"/>
      <c r="D67" s="15"/>
      <c r="E67" s="15"/>
      <c r="F67" s="15"/>
      <c r="G67" s="15"/>
      <c r="H67" s="15"/>
      <c r="I67" s="15"/>
      <c r="J67" s="15"/>
      <c r="K67" s="15"/>
      <c r="L67" s="15"/>
      <c r="M67" s="15"/>
      <c r="N67" s="15"/>
      <c r="O67" s="67"/>
      <c r="P67" s="67"/>
      <c r="Q67" s="67"/>
      <c r="R67" s="15"/>
      <c r="S67" s="68"/>
    </row>
    <row r="68" spans="1:36" ht="5.25" customHeight="1">
      <c r="A68" s="63"/>
      <c r="B68" s="16"/>
      <c r="C68" s="16"/>
      <c r="D68" s="16"/>
      <c r="E68" s="16"/>
      <c r="F68" s="16"/>
      <c r="G68" s="16"/>
      <c r="H68" s="16"/>
      <c r="I68" s="16"/>
      <c r="J68" s="16"/>
      <c r="K68" s="16"/>
      <c r="L68" s="16"/>
      <c r="M68" s="67"/>
      <c r="N68" s="67"/>
      <c r="O68" s="67"/>
      <c r="P68" s="15"/>
      <c r="Q68" s="66"/>
      <c r="R68" s="66"/>
      <c r="S68" s="68"/>
    </row>
    <row r="69" spans="1:36">
      <c r="A69" s="28" t="s">
        <v>7</v>
      </c>
      <c r="B69" s="29"/>
      <c r="C69" s="11"/>
      <c r="D69" s="11"/>
      <c r="E69" s="11"/>
      <c r="F69" s="11"/>
      <c r="G69" s="11"/>
      <c r="H69" s="11"/>
      <c r="I69" s="11"/>
      <c r="J69" s="11"/>
      <c r="K69" s="1063" t="s">
        <v>138</v>
      </c>
      <c r="L69" s="1063"/>
      <c r="M69" s="1063"/>
      <c r="N69" s="1063"/>
      <c r="O69" s="1063"/>
      <c r="P69" s="1063"/>
      <c r="Q69" s="1063"/>
      <c r="R69" s="1063"/>
      <c r="S69" s="1064"/>
    </row>
    <row r="70" spans="1:36" ht="6" customHeight="1">
      <c r="A70" s="63"/>
      <c r="B70" s="7"/>
      <c r="C70" s="16"/>
      <c r="D70" s="16"/>
      <c r="E70" s="16"/>
      <c r="F70" s="16"/>
      <c r="G70" s="16"/>
      <c r="H70" s="16"/>
      <c r="I70" s="16"/>
      <c r="J70" s="16"/>
      <c r="K70" s="16"/>
      <c r="L70" s="16"/>
      <c r="M70" s="67"/>
      <c r="N70" s="67"/>
      <c r="O70" s="67"/>
      <c r="P70" s="15"/>
      <c r="Q70" s="66"/>
      <c r="R70" s="66"/>
      <c r="S70" s="68"/>
    </row>
    <row r="71" spans="1:36" ht="16.5" customHeight="1" thickBot="1">
      <c r="A71" s="180"/>
      <c r="B71" s="181"/>
      <c r="C71" s="181"/>
      <c r="D71" s="771"/>
      <c r="E71" s="181"/>
      <c r="F71" s="181"/>
      <c r="G71" s="181"/>
      <c r="H71" s="181"/>
      <c r="I71" s="771"/>
      <c r="J71" s="771"/>
      <c r="K71" s="771"/>
      <c r="L71" s="799"/>
      <c r="M71" s="782" t="str">
        <f>IF('Summary Page'!H39="","",'Summary Page'!H39)</f>
        <v>2" Aggregate Base</v>
      </c>
      <c r="N71" s="771"/>
      <c r="O71" s="782"/>
      <c r="P71" s="782"/>
      <c r="Q71" s="782" t="str">
        <f>IF('Summary Page'!L39="","",'Summary Page'!L39)</f>
        <v/>
      </c>
      <c r="R71" s="782" t="s">
        <v>334</v>
      </c>
      <c r="S71" s="182"/>
    </row>
    <row r="72" spans="1:36" s="48" customFormat="1">
      <c r="T72" s="75"/>
      <c r="U72" s="75"/>
      <c r="V72" s="75"/>
      <c r="W72" s="75"/>
      <c r="X72" s="75"/>
      <c r="Y72" s="75"/>
      <c r="Z72" s="75"/>
      <c r="AA72" s="75"/>
      <c r="AB72" s="75"/>
      <c r="AC72" s="75"/>
      <c r="AD72" s="75"/>
      <c r="AE72" s="75"/>
      <c r="AF72" s="75"/>
      <c r="AG72" s="75"/>
      <c r="AH72" s="75"/>
      <c r="AI72" s="75"/>
      <c r="AJ72" s="75"/>
    </row>
    <row r="73" spans="1:36" s="48" customFormat="1">
      <c r="T73" s="75"/>
      <c r="U73" s="75"/>
      <c r="V73" s="75"/>
      <c r="W73" s="75"/>
      <c r="X73" s="75"/>
      <c r="Y73" s="75"/>
      <c r="Z73" s="75"/>
      <c r="AA73" s="75"/>
      <c r="AB73" s="75"/>
      <c r="AC73" s="75"/>
      <c r="AD73" s="75"/>
      <c r="AE73" s="75"/>
      <c r="AF73" s="75"/>
      <c r="AG73" s="75"/>
      <c r="AH73" s="75"/>
      <c r="AI73" s="75"/>
      <c r="AJ73" s="75"/>
    </row>
    <row r="74" spans="1:36" s="48" customFormat="1">
      <c r="T74" s="75"/>
      <c r="U74" s="75"/>
      <c r="V74" s="75"/>
      <c r="W74" s="75"/>
      <c r="X74" s="75"/>
      <c r="Y74" s="75"/>
      <c r="Z74" s="75"/>
      <c r="AA74" s="75"/>
      <c r="AB74" s="75"/>
      <c r="AC74" s="75"/>
      <c r="AD74" s="75"/>
      <c r="AE74" s="75"/>
      <c r="AF74" s="75"/>
      <c r="AG74" s="75"/>
      <c r="AH74" s="75"/>
      <c r="AI74" s="75"/>
      <c r="AJ74" s="75"/>
    </row>
    <row r="75" spans="1:36" s="48" customFormat="1">
      <c r="T75" s="75"/>
      <c r="U75" s="75"/>
      <c r="V75" s="75"/>
      <c r="W75" s="75"/>
      <c r="X75" s="75"/>
      <c r="Y75" s="75"/>
      <c r="Z75" s="75"/>
      <c r="AA75" s="75"/>
      <c r="AB75" s="75"/>
      <c r="AC75" s="75"/>
      <c r="AD75" s="75"/>
      <c r="AE75" s="75"/>
      <c r="AF75" s="75"/>
      <c r="AG75" s="75"/>
      <c r="AH75" s="75"/>
      <c r="AI75" s="75"/>
      <c r="AJ75" s="75"/>
    </row>
    <row r="76" spans="1:36" s="48" customFormat="1">
      <c r="T76" s="75"/>
      <c r="U76" s="75"/>
      <c r="V76" s="75"/>
      <c r="W76" s="75"/>
      <c r="X76" s="75"/>
      <c r="Y76" s="75"/>
      <c r="Z76" s="75"/>
      <c r="AA76" s="75"/>
      <c r="AB76" s="75"/>
      <c r="AC76" s="75"/>
      <c r="AD76" s="75"/>
      <c r="AE76" s="75"/>
      <c r="AF76" s="75"/>
      <c r="AG76" s="75"/>
      <c r="AH76" s="75"/>
      <c r="AI76" s="75"/>
      <c r="AJ76" s="75"/>
    </row>
    <row r="77" spans="1:36" s="48" customFormat="1">
      <c r="T77" s="75"/>
      <c r="U77" s="75"/>
      <c r="V77" s="75"/>
      <c r="W77" s="75"/>
      <c r="X77" s="75"/>
      <c r="Y77" s="75"/>
      <c r="Z77" s="75"/>
      <c r="AA77" s="75"/>
      <c r="AB77" s="75"/>
      <c r="AC77" s="75"/>
      <c r="AD77" s="75"/>
      <c r="AE77" s="75"/>
      <c r="AF77" s="75"/>
      <c r="AG77" s="75"/>
      <c r="AH77" s="75"/>
      <c r="AI77" s="75"/>
      <c r="AJ77" s="75"/>
    </row>
    <row r="78" spans="1:36" s="48" customFormat="1">
      <c r="T78" s="75"/>
      <c r="U78" s="75"/>
      <c r="V78" s="75"/>
      <c r="W78" s="75"/>
      <c r="X78" s="75"/>
      <c r="Y78" s="75"/>
      <c r="Z78" s="75"/>
      <c r="AA78" s="75"/>
      <c r="AB78" s="75"/>
      <c r="AC78" s="75"/>
      <c r="AD78" s="75"/>
      <c r="AE78" s="75"/>
      <c r="AF78" s="75"/>
      <c r="AG78" s="75"/>
      <c r="AH78" s="75"/>
      <c r="AI78" s="75"/>
      <c r="AJ78" s="75"/>
    </row>
    <row r="79" spans="1:36" s="48" customFormat="1">
      <c r="T79" s="75"/>
      <c r="U79" s="75"/>
      <c r="V79" s="75"/>
      <c r="W79" s="75"/>
      <c r="X79" s="75"/>
      <c r="Y79" s="75"/>
      <c r="Z79" s="75"/>
      <c r="AA79" s="75"/>
      <c r="AB79" s="75"/>
      <c r="AC79" s="75"/>
      <c r="AD79" s="75"/>
      <c r="AE79" s="75"/>
      <c r="AF79" s="75"/>
      <c r="AG79" s="75"/>
      <c r="AH79" s="75"/>
      <c r="AI79" s="75"/>
      <c r="AJ79" s="75"/>
    </row>
    <row r="80" spans="1:36" s="48" customFormat="1">
      <c r="T80" s="75"/>
      <c r="U80" s="75"/>
      <c r="V80" s="75"/>
      <c r="W80" s="75"/>
      <c r="X80" s="75"/>
      <c r="Y80" s="75"/>
      <c r="Z80" s="75"/>
      <c r="AA80" s="75"/>
      <c r="AB80" s="75"/>
      <c r="AC80" s="75"/>
      <c r="AD80" s="75"/>
      <c r="AE80" s="75"/>
      <c r="AF80" s="75"/>
      <c r="AG80" s="75"/>
      <c r="AH80" s="75"/>
      <c r="AI80" s="75"/>
      <c r="AJ80" s="75"/>
    </row>
    <row r="81" spans="20:36" s="48" customFormat="1">
      <c r="T81" s="75"/>
      <c r="U81" s="75"/>
      <c r="V81" s="75"/>
      <c r="W81" s="75"/>
      <c r="X81" s="75"/>
      <c r="Y81" s="75"/>
      <c r="Z81" s="75"/>
      <c r="AA81" s="75"/>
      <c r="AB81" s="75"/>
      <c r="AC81" s="75"/>
      <c r="AD81" s="75"/>
      <c r="AE81" s="75"/>
      <c r="AF81" s="75"/>
      <c r="AG81" s="75"/>
      <c r="AH81" s="75"/>
      <c r="AI81" s="75"/>
      <c r="AJ81" s="75"/>
    </row>
    <row r="82" spans="20:36" s="48" customFormat="1">
      <c r="T82" s="75"/>
      <c r="U82" s="75"/>
      <c r="V82" s="75"/>
      <c r="W82" s="75"/>
      <c r="X82" s="75"/>
      <c r="Y82" s="75"/>
      <c r="Z82" s="75"/>
      <c r="AA82" s="75"/>
      <c r="AB82" s="75"/>
      <c r="AC82" s="75"/>
      <c r="AD82" s="75"/>
      <c r="AE82" s="75"/>
      <c r="AF82" s="75"/>
      <c r="AG82" s="75"/>
      <c r="AH82" s="75"/>
      <c r="AI82" s="75"/>
      <c r="AJ82" s="75"/>
    </row>
    <row r="83" spans="20:36" s="48" customFormat="1">
      <c r="T83" s="75"/>
      <c r="U83" s="75"/>
      <c r="V83" s="75"/>
      <c r="W83" s="75"/>
      <c r="X83" s="75"/>
      <c r="Y83" s="75"/>
      <c r="Z83" s="75"/>
      <c r="AA83" s="75"/>
      <c r="AB83" s="75"/>
      <c r="AC83" s="75"/>
      <c r="AD83" s="75"/>
      <c r="AE83" s="75"/>
      <c r="AF83" s="75"/>
      <c r="AG83" s="75"/>
      <c r="AH83" s="75"/>
      <c r="AI83" s="75"/>
      <c r="AJ83" s="75"/>
    </row>
    <row r="84" spans="20:36" s="48" customFormat="1">
      <c r="T84" s="75"/>
      <c r="U84" s="75"/>
      <c r="V84" s="75"/>
      <c r="W84" s="75"/>
      <c r="X84" s="75"/>
      <c r="Y84" s="75"/>
      <c r="Z84" s="75"/>
      <c r="AA84" s="75"/>
      <c r="AB84" s="75"/>
      <c r="AC84" s="75"/>
      <c r="AD84" s="75"/>
      <c r="AE84" s="75"/>
      <c r="AF84" s="75"/>
      <c r="AG84" s="75"/>
      <c r="AH84" s="75"/>
      <c r="AI84" s="75"/>
      <c r="AJ84" s="75"/>
    </row>
    <row r="85" spans="20:36" s="48" customFormat="1">
      <c r="T85" s="75"/>
      <c r="U85" s="75"/>
      <c r="V85" s="75"/>
      <c r="W85" s="75"/>
      <c r="X85" s="75"/>
      <c r="Y85" s="75"/>
      <c r="Z85" s="75"/>
      <c r="AA85" s="75"/>
      <c r="AB85" s="75"/>
      <c r="AC85" s="75"/>
      <c r="AD85" s="75"/>
      <c r="AE85" s="75"/>
      <c r="AF85" s="75"/>
      <c r="AG85" s="75"/>
      <c r="AH85" s="75"/>
      <c r="AI85" s="75"/>
      <c r="AJ85" s="75"/>
    </row>
    <row r="86" spans="20:36" s="48" customFormat="1">
      <c r="T86" s="75"/>
      <c r="U86" s="75"/>
      <c r="V86" s="75"/>
      <c r="W86" s="75"/>
      <c r="X86" s="75"/>
      <c r="Y86" s="75"/>
      <c r="Z86" s="75"/>
      <c r="AA86" s="75"/>
      <c r="AB86" s="75"/>
      <c r="AC86" s="75"/>
      <c r="AD86" s="75"/>
      <c r="AE86" s="75"/>
      <c r="AF86" s="75"/>
      <c r="AG86" s="75"/>
      <c r="AH86" s="75"/>
      <c r="AI86" s="75"/>
      <c r="AJ86" s="75"/>
    </row>
    <row r="87" spans="20:36" s="48" customFormat="1">
      <c r="T87" s="75"/>
      <c r="U87" s="75"/>
      <c r="V87" s="75"/>
      <c r="W87" s="75"/>
      <c r="X87" s="75"/>
      <c r="Y87" s="75"/>
      <c r="Z87" s="75"/>
      <c r="AA87" s="75"/>
      <c r="AB87" s="75"/>
      <c r="AC87" s="75"/>
      <c r="AD87" s="75"/>
      <c r="AE87" s="75"/>
      <c r="AF87" s="75"/>
      <c r="AG87" s="75"/>
      <c r="AH87" s="75"/>
      <c r="AI87" s="75"/>
      <c r="AJ87" s="75"/>
    </row>
    <row r="88" spans="20:36" s="48" customFormat="1">
      <c r="T88" s="75"/>
      <c r="U88" s="75"/>
      <c r="V88" s="75"/>
      <c r="W88" s="75"/>
      <c r="X88" s="75"/>
      <c r="Y88" s="75"/>
      <c r="Z88" s="75"/>
      <c r="AA88" s="75"/>
      <c r="AB88" s="75"/>
      <c r="AC88" s="75"/>
      <c r="AD88" s="75"/>
      <c r="AE88" s="75"/>
      <c r="AF88" s="75"/>
      <c r="AG88" s="75"/>
      <c r="AH88" s="75"/>
      <c r="AI88" s="75"/>
      <c r="AJ88" s="75"/>
    </row>
    <row r="89" spans="20:36" s="48" customFormat="1">
      <c r="T89" s="75"/>
      <c r="U89" s="75"/>
      <c r="V89" s="75"/>
      <c r="W89" s="75"/>
      <c r="X89" s="75"/>
      <c r="Y89" s="75"/>
      <c r="Z89" s="75"/>
      <c r="AA89" s="75"/>
      <c r="AB89" s="75"/>
      <c r="AC89" s="75"/>
      <c r="AD89" s="75"/>
      <c r="AE89" s="75"/>
      <c r="AF89" s="75"/>
      <c r="AG89" s="75"/>
      <c r="AH89" s="75"/>
      <c r="AI89" s="75"/>
      <c r="AJ89" s="75"/>
    </row>
    <row r="90" spans="20:36" s="48" customFormat="1">
      <c r="T90" s="75"/>
      <c r="U90" s="75"/>
      <c r="V90" s="75"/>
      <c r="W90" s="75"/>
      <c r="X90" s="75"/>
      <c r="Y90" s="75"/>
      <c r="Z90" s="75"/>
      <c r="AA90" s="75"/>
      <c r="AB90" s="75"/>
      <c r="AC90" s="75"/>
      <c r="AD90" s="75"/>
      <c r="AE90" s="75"/>
      <c r="AF90" s="75"/>
      <c r="AG90" s="75"/>
      <c r="AH90" s="75"/>
      <c r="AI90" s="75"/>
      <c r="AJ90" s="75"/>
    </row>
    <row r="91" spans="20:36" s="48" customFormat="1">
      <c r="T91" s="75"/>
      <c r="U91" s="75"/>
      <c r="V91" s="75"/>
      <c r="W91" s="75"/>
      <c r="X91" s="75"/>
      <c r="Y91" s="75"/>
      <c r="Z91" s="75"/>
      <c r="AA91" s="75"/>
      <c r="AB91" s="75"/>
      <c r="AC91" s="75"/>
      <c r="AD91" s="75"/>
      <c r="AE91" s="75"/>
      <c r="AF91" s="75"/>
      <c r="AG91" s="75"/>
      <c r="AH91" s="75"/>
      <c r="AI91" s="75"/>
      <c r="AJ91" s="75"/>
    </row>
    <row r="92" spans="20:36" s="48" customFormat="1">
      <c r="T92" s="75"/>
      <c r="U92" s="75"/>
      <c r="V92" s="75"/>
      <c r="W92" s="75"/>
      <c r="X92" s="75"/>
      <c r="Y92" s="75"/>
      <c r="Z92" s="75"/>
      <c r="AA92" s="75"/>
      <c r="AB92" s="75"/>
      <c r="AC92" s="75"/>
      <c r="AD92" s="75"/>
      <c r="AE92" s="75"/>
      <c r="AF92" s="75"/>
      <c r="AG92" s="75"/>
      <c r="AH92" s="75"/>
      <c r="AI92" s="75"/>
      <c r="AJ92" s="75"/>
    </row>
    <row r="93" spans="20:36" s="48" customFormat="1">
      <c r="T93" s="75"/>
      <c r="U93" s="75"/>
      <c r="V93" s="75"/>
      <c r="W93" s="75"/>
      <c r="X93" s="75"/>
      <c r="Y93" s="75"/>
      <c r="Z93" s="75"/>
      <c r="AA93" s="75"/>
      <c r="AB93" s="75"/>
      <c r="AC93" s="75"/>
      <c r="AD93" s="75"/>
      <c r="AE93" s="75"/>
      <c r="AF93" s="75"/>
      <c r="AG93" s="75"/>
      <c r="AH93" s="75"/>
      <c r="AI93" s="75"/>
      <c r="AJ93" s="75"/>
    </row>
    <row r="94" spans="20:36" s="48" customFormat="1">
      <c r="T94" s="75"/>
      <c r="U94" s="75"/>
      <c r="V94" s="75"/>
      <c r="W94" s="75"/>
      <c r="X94" s="75"/>
      <c r="Y94" s="75"/>
      <c r="Z94" s="75"/>
      <c r="AA94" s="75"/>
      <c r="AB94" s="75"/>
      <c r="AC94" s="75"/>
      <c r="AD94" s="75"/>
      <c r="AE94" s="75"/>
      <c r="AF94" s="75"/>
      <c r="AG94" s="75"/>
      <c r="AH94" s="75"/>
      <c r="AI94" s="75"/>
      <c r="AJ94" s="75"/>
    </row>
    <row r="95" spans="20:36" s="48" customFormat="1">
      <c r="T95" s="75"/>
      <c r="U95" s="75"/>
      <c r="V95" s="75"/>
      <c r="W95" s="75"/>
      <c r="X95" s="75"/>
      <c r="Y95" s="75"/>
      <c r="Z95" s="75"/>
      <c r="AA95" s="75"/>
      <c r="AB95" s="75"/>
      <c r="AC95" s="75"/>
      <c r="AD95" s="75"/>
      <c r="AE95" s="75"/>
      <c r="AF95" s="75"/>
      <c r="AG95" s="75"/>
      <c r="AH95" s="75"/>
      <c r="AI95" s="75"/>
      <c r="AJ95" s="75"/>
    </row>
  </sheetData>
  <sheetProtection algorithmName="SHA-512" hashValue="vANHyZwjweblELjUwVIgf69C1H4fbWLLrA4vyUNDHjF4v3p7DYtybojPwowfufGVg5uv5RgqaZNCwu6t+c4D3g==" saltValue="q5T2Z34H0pIWV/dGEAvKQA==" spinCount="100000" sheet="1" scenarios="1" formatCells="0" formatColumns="0" formatRows="0" selectLockedCells="1"/>
  <dataConsolidate/>
  <mergeCells count="52">
    <mergeCell ref="I28:S50"/>
    <mergeCell ref="D66:H66"/>
    <mergeCell ref="K66:M66"/>
    <mergeCell ref="P58:S58"/>
    <mergeCell ref="P59:S60"/>
    <mergeCell ref="F60:H60"/>
    <mergeCell ref="F58:H58"/>
    <mergeCell ref="F59:H59"/>
    <mergeCell ref="P53:S53"/>
    <mergeCell ref="F55:H55"/>
    <mergeCell ref="P55:S56"/>
    <mergeCell ref="F56:H56"/>
    <mergeCell ref="F57:H57"/>
    <mergeCell ref="P57:S57"/>
    <mergeCell ref="I52:N52"/>
    <mergeCell ref="I53:I54"/>
    <mergeCell ref="K69:S69"/>
    <mergeCell ref="F61:H61"/>
    <mergeCell ref="P61:S61"/>
    <mergeCell ref="F62:H62"/>
    <mergeCell ref="P62:S62"/>
    <mergeCell ref="F63:H63"/>
    <mergeCell ref="P63:S64"/>
    <mergeCell ref="F64:H64"/>
    <mergeCell ref="J53:J54"/>
    <mergeCell ref="K53:K54"/>
    <mergeCell ref="L53:L54"/>
    <mergeCell ref="M53:M54"/>
    <mergeCell ref="N53:N54"/>
    <mergeCell ref="H24:H25"/>
    <mergeCell ref="A48:D48"/>
    <mergeCell ref="A52:A54"/>
    <mergeCell ref="B52:B54"/>
    <mergeCell ref="C52:E54"/>
    <mergeCell ref="F52:H54"/>
    <mergeCell ref="A26:B26"/>
    <mergeCell ref="B3:J3"/>
    <mergeCell ref="A4:B4"/>
    <mergeCell ref="A6:C6"/>
    <mergeCell ref="A8:B8"/>
    <mergeCell ref="A10:B10"/>
    <mergeCell ref="I5:S26"/>
    <mergeCell ref="F12:H18"/>
    <mergeCell ref="A22:B22"/>
    <mergeCell ref="A24:B24"/>
    <mergeCell ref="F24:F25"/>
    <mergeCell ref="G24:G25"/>
    <mergeCell ref="A12:B12"/>
    <mergeCell ref="A14:B14"/>
    <mergeCell ref="A16:B16"/>
    <mergeCell ref="A18:B18"/>
    <mergeCell ref="A20:B20"/>
  </mergeCells>
  <dataValidations count="1">
    <dataValidation allowBlank="1" showInputMessage="1" showErrorMessage="1" sqref="D18 D16 F26 H26 D14"/>
  </dataValidations>
  <printOptions horizontalCentered="1" verticalCentered="1"/>
  <pageMargins left="0.16" right="0.16" top="0.17" bottom="0.42" header="0" footer="0.17"/>
  <pageSetup scale="78" fitToHeight="20" orientation="portrait" r:id="rId1"/>
  <headerFooter scaleWithDoc="0">
    <oddFooter>&amp;C&amp;A&amp;R&amp;P of &amp;N</oddFooter>
  </headerFooter>
  <drawing r:id="rId2"/>
  <legacyDrawing r:id="rId3"/>
</worksheet>
</file>

<file path=xl/worksheets/sheet8.xml><?xml version="1.0" encoding="utf-8"?>
<worksheet xmlns="http://schemas.openxmlformats.org/spreadsheetml/2006/main" xmlns:r="http://schemas.openxmlformats.org/officeDocument/2006/relationships">
  <sheetPr codeName="Sheet5">
    <tabColor rgb="FF00B050"/>
  </sheetPr>
  <dimension ref="A1:AM98"/>
  <sheetViews>
    <sheetView view="pageBreakPreview" zoomScale="75" zoomScaleNormal="200" zoomScaleSheetLayoutView="75" zoomScalePageLayoutView="75" workbookViewId="0">
      <selection activeCell="F56" sqref="F56:H56"/>
    </sheetView>
  </sheetViews>
  <sheetFormatPr defaultRowHeight="15"/>
  <cols>
    <col min="1" max="1" width="8.5703125" style="47" customWidth="1"/>
    <col min="2" max="2" width="13" style="47" customWidth="1"/>
    <col min="3" max="3" width="3.42578125" style="47" customWidth="1"/>
    <col min="4" max="4" width="14.42578125" style="47" customWidth="1"/>
    <col min="5" max="5" width="2" style="47" customWidth="1"/>
    <col min="6" max="6" width="8.7109375" style="47" customWidth="1"/>
    <col min="7" max="7" width="7.5703125" style="47" customWidth="1"/>
    <col min="8" max="8" width="6.28515625" style="47" customWidth="1"/>
    <col min="9" max="9" width="6.42578125" style="47" customWidth="1"/>
    <col min="10" max="10" width="6.5703125" style="47" customWidth="1"/>
    <col min="11" max="11" width="6.85546875" style="47" customWidth="1"/>
    <col min="12" max="12" width="6.140625" style="47" customWidth="1"/>
    <col min="13" max="13" width="7.28515625" style="47" customWidth="1"/>
    <col min="14" max="14" width="7.5703125" style="47" customWidth="1"/>
    <col min="15" max="15" width="2.28515625" style="47" customWidth="1"/>
    <col min="16" max="16" width="5.85546875" style="47" customWidth="1"/>
    <col min="17" max="17" width="5.140625" style="47" customWidth="1"/>
    <col min="18" max="18" width="5.42578125" style="47" customWidth="1"/>
    <col min="19" max="19" width="7.28515625" style="47" customWidth="1"/>
    <col min="20" max="20" width="3.85546875" style="47" customWidth="1"/>
    <col min="21" max="21" width="4.28515625" style="47" customWidth="1"/>
    <col min="22" max="22" width="2.7109375" style="47" customWidth="1"/>
    <col min="23" max="23" width="8.140625" style="47" bestFit="1" customWidth="1"/>
    <col min="24" max="24" width="6.28515625" style="47" bestFit="1" customWidth="1"/>
    <col min="25" max="25" width="2.140625" style="47" bestFit="1" customWidth="1"/>
    <col min="26" max="26" width="8.140625" style="47" bestFit="1" customWidth="1"/>
    <col min="27" max="27" width="6.28515625" style="47" bestFit="1" customWidth="1"/>
    <col min="28" max="28" width="14.85546875" style="47" bestFit="1" customWidth="1"/>
    <col min="29" max="29" width="15.140625" style="47" bestFit="1" customWidth="1"/>
    <col min="30" max="30" width="2.42578125" style="47" bestFit="1" customWidth="1"/>
    <col min="31" max="31" width="11.7109375" style="47" bestFit="1" customWidth="1"/>
    <col min="32" max="32" width="14.7109375" style="47" bestFit="1" customWidth="1"/>
    <col min="33" max="33" width="2.42578125" style="47" bestFit="1" customWidth="1"/>
    <col min="34" max="34" width="15" style="47" bestFit="1" customWidth="1"/>
    <col min="35" max="35" width="14.5703125" style="47" bestFit="1" customWidth="1"/>
    <col min="36" max="36" width="15.7109375" style="47" bestFit="1" customWidth="1"/>
    <col min="37" max="37" width="11.42578125" style="47" bestFit="1" customWidth="1"/>
    <col min="38" max="38" width="9.5703125" style="47" bestFit="1" customWidth="1"/>
    <col min="39" max="39" width="9.85546875" style="47" bestFit="1" customWidth="1"/>
    <col min="40" max="40" width="11.42578125" style="47" bestFit="1" customWidth="1"/>
    <col min="41" max="41" width="11" style="47" bestFit="1" customWidth="1"/>
    <col min="42" max="42" width="8.85546875" style="47" bestFit="1" customWidth="1"/>
    <col min="43" max="43" width="8" style="47" bestFit="1" customWidth="1"/>
    <col min="44" max="44" width="7" style="47" bestFit="1" customWidth="1"/>
    <col min="45" max="45" width="7.42578125" style="47" bestFit="1" customWidth="1"/>
    <col min="46" max="46" width="6.7109375" style="47" bestFit="1" customWidth="1"/>
    <col min="47" max="47" width="8.28515625" style="47" bestFit="1" customWidth="1"/>
    <col min="48" max="48" width="6.85546875" style="47" bestFit="1" customWidth="1"/>
    <col min="49" max="49" width="5.85546875" style="47" bestFit="1" customWidth="1"/>
    <col min="50" max="50" width="6.85546875" style="47" bestFit="1" customWidth="1"/>
    <col min="51" max="51" width="9.42578125" style="47" bestFit="1" customWidth="1"/>
    <col min="52" max="52" width="6.28515625" style="47" bestFit="1" customWidth="1"/>
    <col min="53" max="53" width="7.7109375" style="47" bestFit="1" customWidth="1"/>
    <col min="54" max="54" width="6.42578125" style="47" bestFit="1" customWidth="1"/>
    <col min="55" max="55" width="11.42578125" style="47" bestFit="1" customWidth="1"/>
    <col min="56" max="56" width="6.140625" style="47" bestFit="1" customWidth="1"/>
    <col min="57" max="57" width="6.85546875" style="47" bestFit="1" customWidth="1"/>
    <col min="58" max="58" width="4.85546875" style="47" bestFit="1" customWidth="1"/>
    <col min="59" max="59" width="5.28515625" style="47" bestFit="1" customWidth="1"/>
    <col min="60" max="60" width="8.85546875" style="47" bestFit="1" customWidth="1"/>
    <col min="61" max="61" width="2.28515625" style="47" bestFit="1" customWidth="1"/>
    <col min="62" max="62" width="12.140625" style="47" bestFit="1" customWidth="1"/>
    <col min="63" max="63" width="6.140625" style="47" bestFit="1" customWidth="1"/>
    <col min="64" max="64" width="5.5703125" style="47" bestFit="1" customWidth="1"/>
    <col min="65" max="65" width="12.7109375" style="47" bestFit="1" customWidth="1"/>
    <col min="66" max="66" width="10.28515625" style="47" bestFit="1" customWidth="1"/>
    <col min="67" max="67" width="10.7109375" style="47" bestFit="1" customWidth="1"/>
    <col min="68" max="68" width="2.28515625" style="47" bestFit="1" customWidth="1"/>
    <col min="69" max="69" width="7" style="47" bestFit="1" customWidth="1"/>
    <col min="70" max="70" width="8.140625" style="47" bestFit="1" customWidth="1"/>
    <col min="71" max="71" width="9.7109375" style="47" bestFit="1" customWidth="1"/>
    <col min="72" max="72" width="13.140625" style="47" bestFit="1" customWidth="1"/>
    <col min="73" max="73" width="10.42578125" style="47" bestFit="1" customWidth="1"/>
    <col min="74" max="74" width="10.140625" style="47" bestFit="1" customWidth="1"/>
    <col min="75" max="75" width="14.85546875" style="47" bestFit="1" customWidth="1"/>
    <col min="76" max="76" width="12.140625" style="47" bestFit="1" customWidth="1"/>
    <col min="77" max="77" width="10.42578125" style="47" bestFit="1" customWidth="1"/>
    <col min="78" max="78" width="7" style="47" bestFit="1" customWidth="1"/>
    <col min="79" max="79" width="5.140625" style="47" bestFit="1" customWidth="1"/>
    <col min="80" max="80" width="5.7109375" style="47" bestFit="1" customWidth="1"/>
    <col min="81" max="81" width="7.7109375" style="47" bestFit="1" customWidth="1"/>
    <col min="82" max="82" width="6.5703125" style="47" bestFit="1" customWidth="1"/>
    <col min="83" max="83" width="11.42578125" style="47" bestFit="1" customWidth="1"/>
    <col min="84" max="84" width="8.140625" style="47" bestFit="1" customWidth="1"/>
    <col min="85" max="85" width="14.5703125" style="47" bestFit="1" customWidth="1"/>
    <col min="86" max="86" width="9.28515625" style="47" bestFit="1" customWidth="1"/>
    <col min="87" max="87" width="4.85546875" style="47" bestFit="1" customWidth="1"/>
    <col min="88" max="88" width="6.140625" style="47" bestFit="1" customWidth="1"/>
    <col min="89" max="89" width="6.85546875" style="47" bestFit="1" customWidth="1"/>
    <col min="90" max="90" width="8" style="47" bestFit="1" customWidth="1"/>
    <col min="91" max="91" width="9.42578125" style="47" bestFit="1" customWidth="1"/>
    <col min="92" max="92" width="9.140625" style="47"/>
    <col min="93" max="93" width="7.7109375" style="47" bestFit="1" customWidth="1"/>
    <col min="94" max="94" width="11.42578125" style="47" bestFit="1" customWidth="1"/>
    <col min="95" max="95" width="9.85546875" style="47" bestFit="1" customWidth="1"/>
    <col min="96" max="96" width="10" style="47" bestFit="1" customWidth="1"/>
    <col min="97" max="97" width="8.42578125" style="47" bestFit="1" customWidth="1"/>
    <col min="98" max="98" width="9.7109375" style="47" bestFit="1" customWidth="1"/>
    <col min="99" max="99" width="7.42578125" style="47" bestFit="1" customWidth="1"/>
    <col min="100" max="100" width="14.85546875" style="47" bestFit="1" customWidth="1"/>
    <col min="101" max="16384" width="9.140625" style="47"/>
  </cols>
  <sheetData>
    <row r="1" spans="1:38" ht="8.25" customHeight="1">
      <c r="A1" s="57"/>
      <c r="B1" s="58"/>
      <c r="C1" s="58"/>
      <c r="D1" s="58"/>
      <c r="E1" s="59"/>
      <c r="F1" s="59"/>
      <c r="G1" s="59"/>
      <c r="H1" s="59"/>
      <c r="I1" s="59"/>
      <c r="J1" s="60"/>
      <c r="K1" s="59"/>
      <c r="L1" s="59"/>
      <c r="M1" s="59"/>
      <c r="N1" s="59"/>
      <c r="O1" s="59"/>
      <c r="P1" s="59"/>
      <c r="Q1" s="59"/>
      <c r="R1" s="59"/>
      <c r="S1" s="61"/>
    </row>
    <row r="2" spans="1:38" ht="16.5" customHeight="1">
      <c r="A2" s="733" t="s">
        <v>0</v>
      </c>
      <c r="B2" s="734"/>
      <c r="C2" s="734"/>
      <c r="D2" s="734"/>
      <c r="E2" s="734"/>
      <c r="F2" s="734"/>
      <c r="G2" s="734"/>
      <c r="H2" s="734"/>
      <c r="I2" s="734"/>
      <c r="J2" s="734"/>
      <c r="K2" s="734"/>
      <c r="L2" s="734"/>
      <c r="M2" s="734"/>
      <c r="N2" s="734"/>
      <c r="O2" s="734"/>
      <c r="P2" s="734"/>
      <c r="Q2" s="734"/>
      <c r="R2" s="734"/>
      <c r="S2" s="683"/>
    </row>
    <row r="3" spans="1:38" ht="4.5" customHeight="1">
      <c r="A3" s="63"/>
      <c r="B3" s="980"/>
      <c r="C3" s="980"/>
      <c r="D3" s="980"/>
      <c r="E3" s="980"/>
      <c r="F3" s="980"/>
      <c r="G3" s="980"/>
      <c r="H3" s="980"/>
      <c r="I3" s="980"/>
      <c r="J3" s="980"/>
      <c r="K3" s="17"/>
      <c r="L3" s="17"/>
      <c r="M3" s="17"/>
      <c r="N3" s="17"/>
      <c r="O3" s="17"/>
      <c r="P3" s="17"/>
      <c r="Q3" s="17"/>
      <c r="R3" s="17"/>
      <c r="S3" s="62"/>
    </row>
    <row r="4" spans="1:38" ht="13.5" customHeight="1">
      <c r="A4" s="789" t="s">
        <v>15</v>
      </c>
      <c r="B4" s="790"/>
      <c r="C4" s="839"/>
      <c r="D4" s="934" t="str">
        <f>IF('Summary Page'!I13="","",'Summary Page'!I13)</f>
        <v>Highway 20</v>
      </c>
      <c r="E4" s="917"/>
      <c r="F4" s="917"/>
      <c r="G4" s="917"/>
      <c r="H4" s="917"/>
      <c r="I4" s="932"/>
      <c r="J4" s="932"/>
      <c r="K4" s="932"/>
      <c r="L4" s="932"/>
      <c r="M4" s="932"/>
      <c r="N4" s="932"/>
      <c r="O4" s="932"/>
      <c r="P4" s="932"/>
      <c r="Q4" s="932"/>
      <c r="R4" s="932"/>
      <c r="S4" s="933"/>
      <c r="U4" s="31"/>
      <c r="W4" s="48"/>
      <c r="X4" s="48"/>
      <c r="Y4" s="48"/>
      <c r="Z4" s="48"/>
      <c r="AA4" s="48"/>
      <c r="AB4" s="48"/>
      <c r="AC4" s="48"/>
      <c r="AD4" s="48"/>
      <c r="AE4" s="48"/>
      <c r="AF4" s="48"/>
      <c r="AG4" s="48"/>
      <c r="AH4" s="48"/>
      <c r="AI4" s="48"/>
      <c r="AJ4" s="48"/>
      <c r="AK4" s="48"/>
      <c r="AL4" s="48"/>
    </row>
    <row r="5" spans="1:38" ht="6" customHeight="1">
      <c r="A5" s="25"/>
      <c r="B5" s="33"/>
      <c r="C5" s="33"/>
      <c r="D5" s="33"/>
      <c r="E5" s="33"/>
      <c r="F5" s="33"/>
      <c r="G5" s="33"/>
      <c r="H5" s="33"/>
      <c r="I5" s="1042"/>
      <c r="J5" s="1043"/>
      <c r="K5" s="1043"/>
      <c r="L5" s="1043"/>
      <c r="M5" s="1043"/>
      <c r="N5" s="1043"/>
      <c r="O5" s="1043"/>
      <c r="P5" s="1043"/>
      <c r="Q5" s="1043"/>
      <c r="R5" s="1043"/>
      <c r="S5" s="1074"/>
      <c r="W5" s="48"/>
      <c r="X5" s="48"/>
      <c r="Y5" s="48"/>
      <c r="Z5" s="48"/>
      <c r="AA5" s="48"/>
      <c r="AB5" s="48"/>
      <c r="AC5" s="48"/>
      <c r="AD5" s="48"/>
      <c r="AE5" s="48"/>
      <c r="AF5" s="48"/>
      <c r="AG5" s="48"/>
      <c r="AH5" s="48"/>
      <c r="AI5" s="48"/>
      <c r="AJ5" s="48"/>
      <c r="AK5" s="48"/>
      <c r="AL5" s="48"/>
    </row>
    <row r="6" spans="1:38">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74"/>
      <c r="W6" s="48"/>
      <c r="X6" s="48"/>
      <c r="Y6" s="48"/>
      <c r="Z6" s="48"/>
      <c r="AA6" s="48"/>
      <c r="AB6" s="48"/>
      <c r="AC6" s="48"/>
      <c r="AD6" s="48"/>
      <c r="AE6" s="48"/>
      <c r="AF6" s="48"/>
      <c r="AG6" s="48"/>
      <c r="AH6" s="48"/>
      <c r="AI6" s="48"/>
      <c r="AJ6" s="48"/>
      <c r="AK6" s="48"/>
      <c r="AL6" s="48"/>
    </row>
    <row r="7" spans="1:38" ht="3.75" customHeight="1">
      <c r="A7" s="63"/>
      <c r="B7" s="34"/>
      <c r="C7" s="34"/>
      <c r="D7" s="34"/>
      <c r="E7" s="34"/>
      <c r="F7" s="34"/>
      <c r="G7" s="34"/>
      <c r="H7" s="34"/>
      <c r="I7" s="1042"/>
      <c r="J7" s="1043"/>
      <c r="K7" s="1043"/>
      <c r="L7" s="1043"/>
      <c r="M7" s="1043"/>
      <c r="N7" s="1043"/>
      <c r="O7" s="1043"/>
      <c r="P7" s="1043"/>
      <c r="Q7" s="1043"/>
      <c r="R7" s="1043"/>
      <c r="S7" s="1074"/>
      <c r="W7" s="48"/>
      <c r="X7" s="48"/>
      <c r="Y7" s="48"/>
      <c r="Z7" s="48"/>
      <c r="AA7" s="48"/>
      <c r="AB7" s="48"/>
      <c r="AC7" s="48"/>
      <c r="AD7" s="48"/>
      <c r="AE7" s="48"/>
      <c r="AF7" s="48"/>
      <c r="AG7" s="48"/>
      <c r="AH7" s="48"/>
      <c r="AI7" s="48"/>
      <c r="AJ7" s="48"/>
      <c r="AK7" s="48"/>
      <c r="AL7" s="48"/>
    </row>
    <row r="8" spans="1:38">
      <c r="A8" s="1039" t="s">
        <v>8</v>
      </c>
      <c r="B8" s="1040"/>
      <c r="C8" s="141"/>
      <c r="D8" s="722" t="str">
        <f>IF('Summary Page'!B14="","",'Summary Page'!B14)</f>
        <v>Mark Horn</v>
      </c>
      <c r="E8" s="722"/>
      <c r="F8" s="723"/>
      <c r="G8" s="723"/>
      <c r="H8" s="723"/>
      <c r="I8" s="1042"/>
      <c r="J8" s="1043"/>
      <c r="K8" s="1043"/>
      <c r="L8" s="1043"/>
      <c r="M8" s="1043"/>
      <c r="N8" s="1043"/>
      <c r="O8" s="1043"/>
      <c r="P8" s="1043"/>
      <c r="Q8" s="1043"/>
      <c r="R8" s="1043"/>
      <c r="S8" s="1074"/>
      <c r="W8" s="48"/>
      <c r="X8" s="48"/>
      <c r="Y8" s="48"/>
      <c r="Z8" s="48"/>
      <c r="AA8" s="48"/>
      <c r="AB8" s="48"/>
      <c r="AC8" s="48"/>
      <c r="AD8" s="48"/>
      <c r="AE8" s="48"/>
      <c r="AF8" s="48"/>
      <c r="AG8" s="48"/>
      <c r="AH8" s="48"/>
      <c r="AI8" s="48"/>
      <c r="AJ8" s="48"/>
      <c r="AK8" s="48"/>
      <c r="AL8" s="48"/>
    </row>
    <row r="9" spans="1:38" ht="3.75" customHeight="1">
      <c r="A9" s="63"/>
      <c r="B9" s="163"/>
      <c r="C9" s="163"/>
      <c r="D9" s="163"/>
      <c r="E9" s="163"/>
      <c r="F9" s="163"/>
      <c r="G9" s="163"/>
      <c r="H9" s="163"/>
      <c r="I9" s="1042"/>
      <c r="J9" s="1043"/>
      <c r="K9" s="1043"/>
      <c r="L9" s="1043"/>
      <c r="M9" s="1043"/>
      <c r="N9" s="1043"/>
      <c r="O9" s="1043"/>
      <c r="P9" s="1043"/>
      <c r="Q9" s="1043"/>
      <c r="R9" s="1043"/>
      <c r="S9" s="1074"/>
      <c r="W9" s="48"/>
      <c r="X9" s="48"/>
      <c r="Y9" s="48"/>
      <c r="Z9" s="48"/>
      <c r="AA9" s="48"/>
      <c r="AB9" s="48"/>
      <c r="AC9" s="48"/>
      <c r="AD9" s="48"/>
      <c r="AE9" s="48"/>
      <c r="AF9" s="48"/>
      <c r="AG9" s="48"/>
      <c r="AH9" s="48"/>
      <c r="AI9" s="48"/>
      <c r="AJ9" s="48"/>
      <c r="AK9" s="48"/>
      <c r="AL9" s="48"/>
    </row>
    <row r="10" spans="1:38">
      <c r="A10" s="1039" t="s">
        <v>9</v>
      </c>
      <c r="B10" s="1040"/>
      <c r="C10" s="141"/>
      <c r="D10" s="726">
        <f>'Summary Page'!B12:B12</f>
        <v>5592606841</v>
      </c>
      <c r="E10" s="726"/>
      <c r="F10" s="727"/>
      <c r="G10" s="727"/>
      <c r="H10" s="727"/>
      <c r="I10" s="1042"/>
      <c r="J10" s="1043"/>
      <c r="K10" s="1043"/>
      <c r="L10" s="1043"/>
      <c r="M10" s="1043"/>
      <c r="N10" s="1043"/>
      <c r="O10" s="1043"/>
      <c r="P10" s="1043"/>
      <c r="Q10" s="1043"/>
      <c r="R10" s="1043"/>
      <c r="S10" s="1074"/>
      <c r="W10" s="48"/>
      <c r="X10" s="48"/>
      <c r="Y10" s="48"/>
      <c r="Z10" s="48"/>
      <c r="AA10" s="48"/>
      <c r="AB10" s="48"/>
      <c r="AC10" s="48"/>
      <c r="AD10" s="48"/>
      <c r="AE10" s="48"/>
      <c r="AF10" s="48"/>
      <c r="AG10" s="48"/>
      <c r="AH10" s="48"/>
      <c r="AI10" s="48"/>
      <c r="AJ10" s="48"/>
      <c r="AK10" s="48"/>
      <c r="AL10" s="48"/>
    </row>
    <row r="11" spans="1:38" ht="4.5" customHeight="1">
      <c r="A11" s="63"/>
      <c r="B11" s="64"/>
      <c r="C11" s="64"/>
      <c r="D11" s="64"/>
      <c r="E11" s="64"/>
      <c r="F11" s="64"/>
      <c r="G11" s="64"/>
      <c r="H11" s="64"/>
      <c r="I11" s="1042"/>
      <c r="J11" s="1043"/>
      <c r="K11" s="1043"/>
      <c r="L11" s="1043"/>
      <c r="M11" s="1043"/>
      <c r="N11" s="1043"/>
      <c r="O11" s="1043"/>
      <c r="P11" s="1043"/>
      <c r="Q11" s="1043"/>
      <c r="R11" s="1043"/>
      <c r="S11" s="1074"/>
      <c r="W11" s="48"/>
      <c r="X11" s="48"/>
      <c r="Y11" s="48"/>
      <c r="Z11" s="48"/>
      <c r="AA11" s="48"/>
      <c r="AB11" s="48"/>
      <c r="AC11" s="48"/>
      <c r="AD11" s="48"/>
      <c r="AE11" s="48"/>
      <c r="AF11" s="48"/>
      <c r="AG11" s="48"/>
      <c r="AH11" s="48"/>
      <c r="AI11" s="48"/>
      <c r="AJ11" s="48"/>
      <c r="AK11" s="48"/>
      <c r="AL11" s="48"/>
    </row>
    <row r="12" spans="1:38">
      <c r="A12" s="1053" t="s">
        <v>113</v>
      </c>
      <c r="B12" s="1054"/>
      <c r="C12" s="145"/>
      <c r="D12" s="164" t="str">
        <f>'Summary Page'!B47</f>
        <v>0A730</v>
      </c>
      <c r="E12" s="35"/>
      <c r="F12" s="1048"/>
      <c r="G12" s="1048"/>
      <c r="H12" s="1049"/>
      <c r="I12" s="1042"/>
      <c r="J12" s="1043"/>
      <c r="K12" s="1043"/>
      <c r="L12" s="1043"/>
      <c r="M12" s="1043"/>
      <c r="N12" s="1043"/>
      <c r="O12" s="1043"/>
      <c r="P12" s="1043"/>
      <c r="Q12" s="1043"/>
      <c r="R12" s="1043"/>
      <c r="S12" s="1074"/>
      <c r="W12" s="48"/>
      <c r="X12" s="48"/>
      <c r="Y12" s="48"/>
      <c r="Z12" s="48"/>
      <c r="AA12" s="48"/>
      <c r="AB12" s="48"/>
      <c r="AC12" s="48"/>
      <c r="AD12" s="48"/>
      <c r="AE12" s="48"/>
      <c r="AF12" s="48"/>
      <c r="AG12" s="48"/>
      <c r="AH12" s="48"/>
      <c r="AI12" s="48"/>
      <c r="AJ12" s="48"/>
      <c r="AK12" s="48"/>
      <c r="AL12" s="48"/>
    </row>
    <row r="13" spans="1:38" ht="4.5" customHeight="1">
      <c r="A13" s="39"/>
      <c r="B13" s="143"/>
      <c r="C13" s="143"/>
      <c r="D13" s="65"/>
      <c r="E13" s="230"/>
      <c r="F13" s="1048"/>
      <c r="G13" s="1048"/>
      <c r="H13" s="1049"/>
      <c r="I13" s="1042"/>
      <c r="J13" s="1043"/>
      <c r="K13" s="1043"/>
      <c r="L13" s="1043"/>
      <c r="M13" s="1043"/>
      <c r="N13" s="1043"/>
      <c r="O13" s="1043"/>
      <c r="P13" s="1043"/>
      <c r="Q13" s="1043"/>
      <c r="R13" s="1043"/>
      <c r="S13" s="1074"/>
      <c r="W13" s="48"/>
      <c r="X13" s="48"/>
      <c r="Y13" s="48"/>
      <c r="Z13" s="48"/>
      <c r="AA13" s="48"/>
      <c r="AB13" s="48"/>
      <c r="AC13" s="48"/>
      <c r="AD13" s="48"/>
      <c r="AE13" s="48"/>
      <c r="AF13" s="48"/>
      <c r="AG13" s="48"/>
      <c r="AH13" s="48"/>
      <c r="AI13" s="48"/>
      <c r="AJ13" s="48"/>
      <c r="AK13" s="48"/>
      <c r="AL13" s="48"/>
    </row>
    <row r="14" spans="1:38" ht="15" customHeight="1">
      <c r="A14" s="1050" t="s">
        <v>29</v>
      </c>
      <c r="B14" s="1051"/>
      <c r="C14" s="40"/>
      <c r="D14" s="190" t="str">
        <f>IFERROR(HLOOKUP('Summary Page'!D3,List!H2:S3,2,0),"")</f>
        <v>01</v>
      </c>
      <c r="E14" s="231"/>
      <c r="F14" s="1048"/>
      <c r="G14" s="1048"/>
      <c r="H14" s="1049"/>
      <c r="I14" s="1042"/>
      <c r="J14" s="1043"/>
      <c r="K14" s="1043"/>
      <c r="L14" s="1043"/>
      <c r="M14" s="1043"/>
      <c r="N14" s="1043"/>
      <c r="O14" s="1043"/>
      <c r="P14" s="1043"/>
      <c r="Q14" s="1043"/>
      <c r="R14" s="1043"/>
      <c r="S14" s="1074"/>
      <c r="W14" s="48"/>
      <c r="X14" s="48"/>
      <c r="Y14" s="48"/>
      <c r="Z14" s="48"/>
      <c r="AA14" s="48"/>
      <c r="AB14" s="48"/>
      <c r="AC14" s="48"/>
      <c r="AD14" s="48"/>
      <c r="AE14" s="48"/>
      <c r="AF14" s="48"/>
      <c r="AG14" s="48"/>
      <c r="AH14" s="48"/>
      <c r="AI14" s="48"/>
      <c r="AJ14" s="48"/>
      <c r="AK14" s="48"/>
      <c r="AL14" s="48"/>
    </row>
    <row r="15" spans="1:38" ht="5.25" customHeight="1">
      <c r="A15" s="39"/>
      <c r="B15" s="38"/>
      <c r="C15" s="40"/>
      <c r="D15" s="232"/>
      <c r="E15" s="233"/>
      <c r="F15" s="1048"/>
      <c r="G15" s="1048"/>
      <c r="H15" s="1049"/>
      <c r="I15" s="1042"/>
      <c r="J15" s="1043"/>
      <c r="K15" s="1043"/>
      <c r="L15" s="1043"/>
      <c r="M15" s="1043"/>
      <c r="N15" s="1043"/>
      <c r="O15" s="1043"/>
      <c r="P15" s="1043"/>
      <c r="Q15" s="1043"/>
      <c r="R15" s="1043"/>
      <c r="S15" s="1074"/>
      <c r="W15" s="48"/>
      <c r="X15" s="48"/>
      <c r="Y15" s="48"/>
      <c r="Z15" s="48"/>
      <c r="AA15" s="48"/>
      <c r="AB15" s="48"/>
      <c r="AC15" s="48"/>
      <c r="AD15" s="48"/>
      <c r="AE15" s="48"/>
      <c r="AF15" s="48"/>
      <c r="AG15" s="48"/>
      <c r="AH15" s="48"/>
      <c r="AI15" s="48"/>
      <c r="AJ15" s="48"/>
      <c r="AK15" s="48"/>
      <c r="AL15" s="48"/>
    </row>
    <row r="16" spans="1:38">
      <c r="A16" s="1050" t="s">
        <v>17</v>
      </c>
      <c r="B16" s="1051"/>
      <c r="C16" s="41"/>
      <c r="D16" s="191" t="str">
        <f>Tags!$H$31</f>
        <v>MEN</v>
      </c>
      <c r="E16" s="234"/>
      <c r="F16" s="1048"/>
      <c r="G16" s="1048"/>
      <c r="H16" s="1049"/>
      <c r="I16" s="1042"/>
      <c r="J16" s="1043"/>
      <c r="K16" s="1043"/>
      <c r="L16" s="1043"/>
      <c r="M16" s="1043"/>
      <c r="N16" s="1043"/>
      <c r="O16" s="1043"/>
      <c r="P16" s="1043"/>
      <c r="Q16" s="1043"/>
      <c r="R16" s="1043"/>
      <c r="S16" s="1074"/>
      <c r="W16" s="48"/>
      <c r="X16" s="48"/>
      <c r="Y16" s="48"/>
      <c r="Z16" s="48"/>
      <c r="AA16" s="48"/>
      <c r="AB16" s="48"/>
      <c r="AC16" s="48"/>
      <c r="AD16" s="48"/>
      <c r="AE16" s="48"/>
      <c r="AF16" s="48"/>
      <c r="AG16" s="48"/>
      <c r="AH16" s="48"/>
      <c r="AI16" s="48"/>
      <c r="AJ16" s="48"/>
      <c r="AK16" s="48"/>
      <c r="AL16" s="48"/>
    </row>
    <row r="17" spans="1:39" ht="6" customHeight="1">
      <c r="A17" s="39"/>
      <c r="B17" s="142"/>
      <c r="C17" s="41"/>
      <c r="D17" s="235"/>
      <c r="E17" s="236"/>
      <c r="F17" s="1048"/>
      <c r="G17" s="1048"/>
      <c r="H17" s="1049"/>
      <c r="I17" s="1042"/>
      <c r="J17" s="1043"/>
      <c r="K17" s="1043"/>
      <c r="L17" s="1043"/>
      <c r="M17" s="1043"/>
      <c r="N17" s="1043"/>
      <c r="O17" s="1043"/>
      <c r="P17" s="1043"/>
      <c r="Q17" s="1043"/>
      <c r="R17" s="1043"/>
      <c r="S17" s="1074"/>
      <c r="W17" s="48"/>
      <c r="X17" s="48"/>
      <c r="Y17" s="48"/>
      <c r="Z17" s="48"/>
      <c r="AA17" s="48"/>
      <c r="AB17" s="48"/>
      <c r="AC17" s="48"/>
      <c r="AD17" s="48"/>
      <c r="AE17" s="48"/>
      <c r="AF17" s="48"/>
      <c r="AG17" s="48"/>
      <c r="AH17" s="48"/>
      <c r="AI17" s="48"/>
      <c r="AJ17" s="48"/>
      <c r="AK17" s="48"/>
      <c r="AL17" s="48"/>
    </row>
    <row r="18" spans="1:39">
      <c r="A18" s="1050" t="s">
        <v>18</v>
      </c>
      <c r="B18" s="1051"/>
      <c r="C18" s="41"/>
      <c r="D18" s="191" t="str">
        <f>'Summary Page'!G21</f>
        <v>20</v>
      </c>
      <c r="E18" s="236"/>
      <c r="F18" s="234"/>
      <c r="G18" s="236"/>
      <c r="H18" s="236"/>
      <c r="I18" s="1042"/>
      <c r="J18" s="1043"/>
      <c r="K18" s="1043"/>
      <c r="L18" s="1043"/>
      <c r="M18" s="1043"/>
      <c r="N18" s="1043"/>
      <c r="O18" s="1043"/>
      <c r="P18" s="1043"/>
      <c r="Q18" s="1043"/>
      <c r="R18" s="1043"/>
      <c r="S18" s="1074"/>
      <c r="W18" s="48"/>
      <c r="X18" s="48"/>
      <c r="Y18" s="48"/>
      <c r="Z18" s="48"/>
      <c r="AA18" s="48"/>
      <c r="AB18" s="48"/>
      <c r="AC18" s="48"/>
      <c r="AD18" s="48"/>
      <c r="AE18" s="48"/>
      <c r="AF18" s="48"/>
      <c r="AG18" s="48"/>
      <c r="AH18" s="48"/>
      <c r="AI18" s="48"/>
      <c r="AJ18" s="48"/>
      <c r="AK18" s="48"/>
      <c r="AL18" s="48"/>
    </row>
    <row r="19" spans="1:39" ht="6" customHeight="1">
      <c r="A19" s="39"/>
      <c r="B19" s="142"/>
      <c r="C19" s="41"/>
      <c r="D19" s="235"/>
      <c r="E19" s="236"/>
      <c r="F19" s="234"/>
      <c r="G19" s="236"/>
      <c r="H19" s="236"/>
      <c r="I19" s="1042"/>
      <c r="J19" s="1043"/>
      <c r="K19" s="1043"/>
      <c r="L19" s="1043"/>
      <c r="M19" s="1043"/>
      <c r="N19" s="1043"/>
      <c r="O19" s="1043"/>
      <c r="P19" s="1043"/>
      <c r="Q19" s="1043"/>
      <c r="R19" s="1043"/>
      <c r="S19" s="1074"/>
      <c r="W19" s="48"/>
      <c r="X19" s="48"/>
      <c r="Y19" s="48"/>
      <c r="Z19" s="48"/>
      <c r="AA19" s="48"/>
      <c r="AB19" s="48"/>
      <c r="AC19" s="48"/>
      <c r="AD19" s="48"/>
      <c r="AE19" s="48"/>
      <c r="AF19" s="48"/>
      <c r="AG19" s="48"/>
      <c r="AH19" s="48"/>
      <c r="AI19" s="48"/>
      <c r="AJ19" s="48"/>
      <c r="AK19" s="48"/>
      <c r="AL19" s="48"/>
    </row>
    <row r="20" spans="1:39">
      <c r="A20" s="1050" t="s">
        <v>24</v>
      </c>
      <c r="B20" s="1051"/>
      <c r="C20" s="41"/>
      <c r="D20" s="191" t="str">
        <f>IF('Summary Page'!G53="","",'Summary Page'!G53)</f>
        <v/>
      </c>
      <c r="E20" s="236"/>
      <c r="F20" s="234"/>
      <c r="G20" s="236"/>
      <c r="H20" s="236"/>
      <c r="I20" s="1042"/>
      <c r="J20" s="1043"/>
      <c r="K20" s="1043"/>
      <c r="L20" s="1043"/>
      <c r="M20" s="1043"/>
      <c r="N20" s="1043"/>
      <c r="O20" s="1043"/>
      <c r="P20" s="1043"/>
      <c r="Q20" s="1043"/>
      <c r="R20" s="1043"/>
      <c r="S20" s="1074"/>
      <c r="W20" s="48"/>
      <c r="X20" s="48"/>
      <c r="Y20" s="48"/>
      <c r="Z20" s="48"/>
      <c r="AA20" s="48"/>
      <c r="AB20" s="48"/>
      <c r="AC20" s="48"/>
      <c r="AD20" s="48"/>
      <c r="AE20" s="48"/>
      <c r="AF20" s="48"/>
      <c r="AG20" s="48"/>
      <c r="AH20" s="48"/>
      <c r="AI20" s="48"/>
      <c r="AJ20" s="48"/>
      <c r="AK20" s="48"/>
      <c r="AL20" s="48"/>
    </row>
    <row r="21" spans="1:39" ht="4.5" customHeight="1">
      <c r="A21" s="39"/>
      <c r="B21" s="42"/>
      <c r="C21" s="40"/>
      <c r="D21" s="237"/>
      <c r="E21" s="236"/>
      <c r="F21" s="236"/>
      <c r="G21" s="236"/>
      <c r="H21" s="236"/>
      <c r="I21" s="1042"/>
      <c r="J21" s="1043"/>
      <c r="K21" s="1043"/>
      <c r="L21" s="1043"/>
      <c r="M21" s="1043"/>
      <c r="N21" s="1043"/>
      <c r="O21" s="1043"/>
      <c r="P21" s="1043"/>
      <c r="Q21" s="1043"/>
      <c r="R21" s="1043"/>
      <c r="S21" s="1074"/>
      <c r="W21" s="48"/>
      <c r="X21" s="48"/>
      <c r="Y21" s="48"/>
      <c r="Z21" s="48"/>
      <c r="AA21" s="48"/>
      <c r="AB21" s="48"/>
      <c r="AC21" s="48"/>
      <c r="AD21" s="48"/>
      <c r="AE21" s="48"/>
      <c r="AF21" s="48"/>
      <c r="AG21" s="48"/>
      <c r="AH21" s="48"/>
      <c r="AI21" s="48"/>
      <c r="AJ21" s="48"/>
      <c r="AK21" s="48"/>
      <c r="AL21" s="48"/>
    </row>
    <row r="22" spans="1:39">
      <c r="A22" s="1050" t="s">
        <v>129</v>
      </c>
      <c r="B22" s="1051"/>
      <c r="C22" s="40"/>
      <c r="D22" s="167" t="str">
        <f>Tags!H23</f>
        <v>0A730 - 03</v>
      </c>
      <c r="E22" s="233"/>
      <c r="F22" s="233"/>
      <c r="G22" s="233"/>
      <c r="H22" s="233"/>
      <c r="I22" s="1042"/>
      <c r="J22" s="1043"/>
      <c r="K22" s="1043"/>
      <c r="L22" s="1043"/>
      <c r="M22" s="1043"/>
      <c r="N22" s="1043"/>
      <c r="O22" s="1043"/>
      <c r="P22" s="1043"/>
      <c r="Q22" s="1043"/>
      <c r="R22" s="1043"/>
      <c r="S22" s="1074"/>
      <c r="W22" s="48"/>
      <c r="X22" s="48"/>
      <c r="Y22" s="48"/>
      <c r="Z22" s="48"/>
      <c r="AA22" s="48"/>
      <c r="AB22" s="48"/>
      <c r="AC22" s="48"/>
      <c r="AD22" s="48"/>
      <c r="AE22" s="48"/>
      <c r="AF22" s="48"/>
      <c r="AG22" s="48"/>
      <c r="AH22" s="48"/>
      <c r="AI22" s="48"/>
      <c r="AJ22" s="48"/>
      <c r="AK22" s="48"/>
      <c r="AL22" s="48"/>
    </row>
    <row r="23" spans="1:39" ht="5.25" customHeight="1">
      <c r="A23" s="39"/>
      <c r="B23" s="42"/>
      <c r="C23" s="40"/>
      <c r="D23" s="237"/>
      <c r="E23" s="233"/>
      <c r="F23" s="233"/>
      <c r="G23" s="233"/>
      <c r="H23" s="233"/>
      <c r="I23" s="1042"/>
      <c r="J23" s="1043"/>
      <c r="K23" s="1043"/>
      <c r="L23" s="1043"/>
      <c r="M23" s="1043"/>
      <c r="N23" s="1043"/>
      <c r="O23" s="1043"/>
      <c r="P23" s="1043"/>
      <c r="Q23" s="1043"/>
      <c r="R23" s="1043"/>
      <c r="S23" s="1074"/>
      <c r="W23" s="48"/>
      <c r="X23" s="48"/>
      <c r="Y23" s="48"/>
      <c r="Z23" s="48"/>
      <c r="AA23" s="48"/>
      <c r="AB23" s="48"/>
      <c r="AC23" s="48"/>
      <c r="AD23" s="48"/>
      <c r="AE23" s="48"/>
      <c r="AF23" s="48"/>
      <c r="AG23" s="48"/>
      <c r="AH23" s="48"/>
      <c r="AI23" s="48"/>
      <c r="AJ23" s="48"/>
      <c r="AK23" s="48"/>
      <c r="AL23" s="48"/>
    </row>
    <row r="24" spans="1:39">
      <c r="A24" s="1050" t="s">
        <v>19</v>
      </c>
      <c r="B24" s="1051"/>
      <c r="C24" s="40"/>
      <c r="D24" s="168" t="str">
        <f>'Summary Page'!G47</f>
        <v>05-Nov-2012</v>
      </c>
      <c r="E24" s="233"/>
      <c r="F24" s="1052" t="s">
        <v>107</v>
      </c>
      <c r="G24" s="1052" t="s">
        <v>106</v>
      </c>
      <c r="H24" s="1055" t="s">
        <v>128</v>
      </c>
      <c r="I24" s="1042"/>
      <c r="J24" s="1043"/>
      <c r="K24" s="1043"/>
      <c r="L24" s="1043"/>
      <c r="M24" s="1043"/>
      <c r="N24" s="1043"/>
      <c r="O24" s="1043"/>
      <c r="P24" s="1043"/>
      <c r="Q24" s="1043"/>
      <c r="R24" s="1043"/>
      <c r="S24" s="1074"/>
      <c r="W24" s="75"/>
      <c r="X24" s="75"/>
      <c r="Y24" s="75"/>
      <c r="Z24" s="75"/>
      <c r="AA24" s="75"/>
      <c r="AB24" s="75"/>
      <c r="AC24" s="75"/>
      <c r="AD24" s="75"/>
      <c r="AE24" s="75"/>
      <c r="AF24" s="75"/>
      <c r="AG24" s="75"/>
      <c r="AH24" s="75"/>
      <c r="AI24" s="75"/>
      <c r="AJ24" s="75"/>
      <c r="AK24" s="75"/>
      <c r="AL24" s="75"/>
      <c r="AM24" s="75"/>
    </row>
    <row r="25" spans="1:39" ht="6" customHeight="1">
      <c r="A25" s="8"/>
      <c r="B25" s="5"/>
      <c r="C25" s="5"/>
      <c r="D25" s="239"/>
      <c r="E25" s="239"/>
      <c r="F25" s="1052"/>
      <c r="G25" s="1052"/>
      <c r="H25" s="1055"/>
      <c r="I25" s="927"/>
      <c r="J25" s="928"/>
      <c r="K25" s="928"/>
      <c r="L25" s="928"/>
      <c r="M25" s="928"/>
      <c r="N25" s="928"/>
      <c r="O25" s="928"/>
      <c r="P25" s="928"/>
      <c r="Q25" s="928"/>
      <c r="R25" s="928"/>
      <c r="S25" s="942"/>
      <c r="W25" s="75"/>
      <c r="X25" s="75"/>
      <c r="Y25" s="75"/>
      <c r="Z25" s="75"/>
      <c r="AA25" s="75"/>
      <c r="AB25" s="75"/>
      <c r="AC25" s="75"/>
      <c r="AD25" s="75"/>
      <c r="AE25" s="75"/>
      <c r="AF25" s="75"/>
      <c r="AG25" s="75"/>
      <c r="AH25" s="75"/>
      <c r="AI25" s="75"/>
      <c r="AJ25" s="75"/>
      <c r="AK25" s="75"/>
      <c r="AL25" s="75"/>
      <c r="AM25" s="75"/>
    </row>
    <row r="26" spans="1:39" ht="16.5">
      <c r="A26" s="1061" t="s">
        <v>20</v>
      </c>
      <c r="B26" s="1062"/>
      <c r="C26" s="15"/>
      <c r="D26" s="274"/>
      <c r="E26" s="238"/>
      <c r="F26" s="226" t="str">
        <f>'Summary Page'!B51</f>
        <v/>
      </c>
      <c r="G26" s="909">
        <f>'Summary Page'!D51</f>
        <v>16.3</v>
      </c>
      <c r="H26" s="731" t="str">
        <f>'Summary Page'!E51</f>
        <v/>
      </c>
      <c r="I26" s="929"/>
      <c r="J26" s="930"/>
      <c r="K26" s="930"/>
      <c r="L26" s="930"/>
      <c r="M26" s="930"/>
      <c r="N26" s="930"/>
      <c r="O26" s="930"/>
      <c r="P26" s="930"/>
      <c r="Q26" s="930"/>
      <c r="R26" s="930"/>
      <c r="S26" s="943"/>
      <c r="W26" s="75"/>
      <c r="X26" s="75"/>
      <c r="Y26" s="75"/>
      <c r="Z26" s="75"/>
      <c r="AA26" s="75"/>
      <c r="AB26" s="75"/>
      <c r="AC26" s="75"/>
      <c r="AD26" s="75"/>
      <c r="AE26" s="75"/>
      <c r="AF26" s="75"/>
      <c r="AG26" s="75"/>
      <c r="AH26" s="75"/>
      <c r="AI26" s="75"/>
      <c r="AJ26" s="75"/>
      <c r="AK26" s="75"/>
      <c r="AL26" s="75"/>
      <c r="AM26" s="75"/>
    </row>
    <row r="27" spans="1:39" ht="6" customHeight="1">
      <c r="A27" s="695"/>
      <c r="B27" s="696"/>
      <c r="C27" s="16"/>
      <c r="D27" s="233"/>
      <c r="E27" s="241"/>
      <c r="F27" s="241"/>
      <c r="G27" s="241"/>
      <c r="H27" s="241"/>
      <c r="I27" s="241"/>
      <c r="J27" s="17"/>
      <c r="K27" s="17"/>
      <c r="L27" s="17"/>
      <c r="M27" s="17"/>
      <c r="N27" s="17"/>
      <c r="O27" s="17"/>
      <c r="P27" s="17"/>
      <c r="Q27" s="17"/>
      <c r="R27" s="17"/>
      <c r="S27" s="62"/>
      <c r="W27" s="75"/>
      <c r="X27" s="75"/>
      <c r="Y27" s="75"/>
      <c r="Z27" s="75"/>
      <c r="AA27" s="75"/>
      <c r="AB27" s="75"/>
      <c r="AC27" s="75"/>
      <c r="AD27" s="75"/>
      <c r="AE27" s="75"/>
      <c r="AF27" s="75"/>
      <c r="AG27" s="75"/>
      <c r="AH27" s="75"/>
      <c r="AI27" s="75"/>
      <c r="AJ27" s="75"/>
      <c r="AK27" s="75"/>
      <c r="AL27" s="75"/>
      <c r="AM27" s="75"/>
    </row>
    <row r="28" spans="1:39" ht="18.75" customHeight="1">
      <c r="A28" s="698" t="s">
        <v>21</v>
      </c>
      <c r="B28" s="705"/>
      <c r="C28" s="706"/>
      <c r="D28" s="717" t="str">
        <f>IF('Summary Page'!G51="","",'Summary Page'!G51)</f>
        <v>01</v>
      </c>
      <c r="E28" s="818" t="s">
        <v>223</v>
      </c>
      <c r="F28" s="717" t="str">
        <f>'Summary Page'!D53</f>
        <v>East</v>
      </c>
      <c r="G28" s="664"/>
      <c r="H28" s="664"/>
      <c r="I28" s="1065"/>
      <c r="J28" s="1066"/>
      <c r="K28" s="1066"/>
      <c r="L28" s="1066"/>
      <c r="M28" s="1066"/>
      <c r="N28" s="1066"/>
      <c r="O28" s="1066"/>
      <c r="P28" s="1066"/>
      <c r="Q28" s="1066"/>
      <c r="R28" s="1066"/>
      <c r="S28" s="1075"/>
      <c r="W28" s="75"/>
      <c r="X28" s="75"/>
      <c r="Y28" s="75"/>
      <c r="Z28" s="75"/>
      <c r="AA28" s="75"/>
      <c r="AB28" s="75"/>
      <c r="AC28" s="75"/>
      <c r="AD28" s="75"/>
      <c r="AE28" s="75"/>
      <c r="AF28" s="75"/>
      <c r="AG28" s="75"/>
      <c r="AH28" s="75"/>
      <c r="AI28" s="75"/>
      <c r="AJ28" s="75"/>
      <c r="AK28" s="75"/>
      <c r="AL28" s="75"/>
      <c r="AM28" s="75"/>
    </row>
    <row r="29" spans="1:39" s="48" customFormat="1" ht="6.75" customHeight="1">
      <c r="A29" s="679"/>
      <c r="B29" s="664"/>
      <c r="C29" s="664"/>
      <c r="D29" s="664"/>
      <c r="E29" s="664"/>
      <c r="F29" s="664"/>
      <c r="G29" s="664"/>
      <c r="H29" s="664"/>
      <c r="I29" s="1068"/>
      <c r="J29" s="1069"/>
      <c r="K29" s="1069"/>
      <c r="L29" s="1069"/>
      <c r="M29" s="1069"/>
      <c r="N29" s="1069"/>
      <c r="O29" s="1069"/>
      <c r="P29" s="1069"/>
      <c r="Q29" s="1069"/>
      <c r="R29" s="1069"/>
      <c r="S29" s="1076"/>
      <c r="W29" s="75"/>
      <c r="X29" s="75"/>
      <c r="Y29" s="75"/>
      <c r="Z29" s="75"/>
      <c r="AA29" s="75"/>
      <c r="AB29" s="75"/>
      <c r="AC29" s="75"/>
      <c r="AD29" s="75"/>
      <c r="AE29" s="75"/>
      <c r="AF29" s="75"/>
      <c r="AG29" s="75"/>
      <c r="AH29" s="75"/>
      <c r="AI29" s="75"/>
      <c r="AJ29" s="75"/>
      <c r="AK29" s="75"/>
      <c r="AL29" s="75"/>
      <c r="AM29" s="75"/>
    </row>
    <row r="30" spans="1:39" ht="6" customHeight="1">
      <c r="A30" s="679"/>
      <c r="B30" s="664"/>
      <c r="C30" s="664"/>
      <c r="D30" s="664"/>
      <c r="E30" s="664"/>
      <c r="F30" s="664"/>
      <c r="G30" s="664"/>
      <c r="H30" s="664"/>
      <c r="I30" s="1068"/>
      <c r="J30" s="1069"/>
      <c r="K30" s="1069"/>
      <c r="L30" s="1069"/>
      <c r="M30" s="1069"/>
      <c r="N30" s="1069"/>
      <c r="O30" s="1069"/>
      <c r="P30" s="1069"/>
      <c r="Q30" s="1069"/>
      <c r="R30" s="1069"/>
      <c r="S30" s="1076"/>
      <c r="W30" s="75"/>
      <c r="X30" s="75"/>
      <c r="Y30" s="75"/>
      <c r="Z30" s="75"/>
      <c r="AA30" s="75"/>
      <c r="AB30" s="75"/>
      <c r="AC30" s="75"/>
      <c r="AD30" s="75"/>
      <c r="AE30" s="75"/>
      <c r="AF30" s="75"/>
      <c r="AG30" s="75"/>
      <c r="AH30" s="75"/>
      <c r="AI30" s="75"/>
      <c r="AJ30" s="75"/>
      <c r="AK30" s="75"/>
      <c r="AL30" s="75"/>
      <c r="AM30" s="75"/>
    </row>
    <row r="31" spans="1:39" ht="16.5">
      <c r="A31" s="707" t="s">
        <v>907</v>
      </c>
      <c r="B31" s="708"/>
      <c r="C31" s="708"/>
      <c r="D31" s="708" t="s">
        <v>22</v>
      </c>
      <c r="E31" s="713"/>
      <c r="F31" s="800">
        <f>'Summary Page'!H56</f>
        <v>39.348227725215303</v>
      </c>
      <c r="G31" s="715"/>
      <c r="H31" s="715"/>
      <c r="I31" s="1068"/>
      <c r="J31" s="1069"/>
      <c r="K31" s="1069"/>
      <c r="L31" s="1069"/>
      <c r="M31" s="1069"/>
      <c r="N31" s="1069"/>
      <c r="O31" s="1069"/>
      <c r="P31" s="1069"/>
      <c r="Q31" s="1069"/>
      <c r="R31" s="1069"/>
      <c r="S31" s="1076"/>
      <c r="W31" s="75"/>
      <c r="X31" s="75"/>
      <c r="Y31" s="75"/>
      <c r="Z31" s="75"/>
      <c r="AA31" s="75"/>
      <c r="AB31" s="75"/>
      <c r="AC31" s="75"/>
      <c r="AD31" s="75"/>
      <c r="AE31" s="75"/>
      <c r="AF31" s="75"/>
      <c r="AG31" s="75"/>
      <c r="AH31" s="75"/>
      <c r="AI31" s="75"/>
      <c r="AJ31" s="75"/>
      <c r="AK31" s="75"/>
      <c r="AL31" s="75"/>
      <c r="AM31" s="75"/>
    </row>
    <row r="32" spans="1:39" ht="6" customHeight="1">
      <c r="A32" s="707"/>
      <c r="B32" s="708"/>
      <c r="C32" s="708"/>
      <c r="D32" s="708"/>
      <c r="E32" s="713"/>
      <c r="F32" s="713"/>
      <c r="G32" s="713"/>
      <c r="H32" s="713"/>
      <c r="I32" s="1068"/>
      <c r="J32" s="1069"/>
      <c r="K32" s="1069"/>
      <c r="L32" s="1069"/>
      <c r="M32" s="1069"/>
      <c r="N32" s="1069"/>
      <c r="O32" s="1069"/>
      <c r="P32" s="1069"/>
      <c r="Q32" s="1069"/>
      <c r="R32" s="1069"/>
      <c r="S32" s="1076"/>
      <c r="W32" s="75"/>
      <c r="X32" s="75"/>
      <c r="Y32" s="75"/>
      <c r="Z32" s="75"/>
      <c r="AA32" s="75"/>
      <c r="AB32" s="75"/>
      <c r="AC32" s="75"/>
      <c r="AD32" s="75"/>
      <c r="AE32" s="75"/>
      <c r="AF32" s="75"/>
      <c r="AG32" s="75"/>
      <c r="AH32" s="75"/>
      <c r="AI32" s="75"/>
      <c r="AJ32" s="75"/>
      <c r="AK32" s="75"/>
      <c r="AL32" s="75"/>
      <c r="AM32" s="75"/>
    </row>
    <row r="33" spans="1:39" ht="16.5">
      <c r="A33" s="707"/>
      <c r="B33" s="708"/>
      <c r="C33" s="708"/>
      <c r="D33" s="708" t="s">
        <v>23</v>
      </c>
      <c r="E33" s="713"/>
      <c r="F33" s="800">
        <f>'Summary Page'!K56</f>
        <v>-123.570596699852</v>
      </c>
      <c r="G33" s="715"/>
      <c r="H33" s="715"/>
      <c r="I33" s="1068"/>
      <c r="J33" s="1069"/>
      <c r="K33" s="1069"/>
      <c r="L33" s="1069"/>
      <c r="M33" s="1069"/>
      <c r="N33" s="1069"/>
      <c r="O33" s="1069"/>
      <c r="P33" s="1069"/>
      <c r="Q33" s="1069"/>
      <c r="R33" s="1069"/>
      <c r="S33" s="1076"/>
      <c r="W33" s="75"/>
      <c r="X33" s="75"/>
      <c r="Y33" s="75"/>
      <c r="Z33" s="75"/>
      <c r="AA33" s="75"/>
      <c r="AB33" s="75"/>
      <c r="AC33" s="75"/>
      <c r="AD33" s="75"/>
      <c r="AE33" s="75"/>
      <c r="AF33" s="75"/>
      <c r="AG33" s="75"/>
      <c r="AH33" s="75"/>
      <c r="AI33" s="75"/>
      <c r="AJ33" s="75"/>
      <c r="AK33" s="75"/>
      <c r="AL33" s="75"/>
      <c r="AM33" s="75"/>
    </row>
    <row r="34" spans="1:39" ht="6.75" customHeight="1">
      <c r="A34" s="707"/>
      <c r="B34" s="708"/>
      <c r="C34" s="708"/>
      <c r="D34" s="708"/>
      <c r="E34" s="713"/>
      <c r="F34" s="713"/>
      <c r="G34" s="713"/>
      <c r="H34" s="713"/>
      <c r="I34" s="1068"/>
      <c r="J34" s="1069"/>
      <c r="K34" s="1069"/>
      <c r="L34" s="1069"/>
      <c r="M34" s="1069"/>
      <c r="N34" s="1069"/>
      <c r="O34" s="1069"/>
      <c r="P34" s="1069"/>
      <c r="Q34" s="1069"/>
      <c r="R34" s="1069"/>
      <c r="S34" s="1076"/>
      <c r="W34" s="75"/>
      <c r="X34" s="75"/>
      <c r="Y34" s="75"/>
      <c r="Z34" s="75"/>
      <c r="AA34" s="75"/>
      <c r="AB34" s="75"/>
      <c r="AC34" s="75"/>
      <c r="AD34" s="75"/>
      <c r="AE34" s="75"/>
      <c r="AF34" s="75"/>
      <c r="AG34" s="75"/>
      <c r="AH34" s="75"/>
      <c r="AI34" s="75"/>
      <c r="AJ34" s="75"/>
      <c r="AK34" s="75"/>
      <c r="AL34" s="75"/>
      <c r="AM34" s="75"/>
    </row>
    <row r="35" spans="1:39" ht="16.5">
      <c r="A35" s="707"/>
      <c r="B35" s="708"/>
      <c r="C35" s="708"/>
      <c r="D35" s="708" t="s">
        <v>75</v>
      </c>
      <c r="E35" s="713"/>
      <c r="F35" s="714">
        <f>'Summary Page'!N56</f>
        <v>88</v>
      </c>
      <c r="G35" s="715"/>
      <c r="H35" s="715"/>
      <c r="I35" s="1068"/>
      <c r="J35" s="1069"/>
      <c r="K35" s="1069"/>
      <c r="L35" s="1069"/>
      <c r="M35" s="1069"/>
      <c r="N35" s="1069"/>
      <c r="O35" s="1069"/>
      <c r="P35" s="1069"/>
      <c r="Q35" s="1069"/>
      <c r="R35" s="1069"/>
      <c r="S35" s="1076"/>
      <c r="W35" s="75"/>
      <c r="X35" s="75"/>
      <c r="Y35" s="75"/>
      <c r="Z35" s="75"/>
      <c r="AA35" s="75"/>
      <c r="AB35" s="75"/>
      <c r="AC35" s="75"/>
      <c r="AD35" s="75"/>
      <c r="AE35" s="75"/>
      <c r="AF35" s="75"/>
      <c r="AG35" s="75"/>
      <c r="AH35" s="75"/>
      <c r="AI35" s="75"/>
      <c r="AJ35" s="75"/>
      <c r="AK35" s="75"/>
      <c r="AL35" s="75"/>
      <c r="AM35" s="75"/>
    </row>
    <row r="36" spans="1:39" ht="3.75" customHeight="1">
      <c r="A36" s="707"/>
      <c r="B36" s="708"/>
      <c r="C36" s="708"/>
      <c r="D36" s="708"/>
      <c r="E36" s="713"/>
      <c r="F36" s="713"/>
      <c r="G36" s="713"/>
      <c r="H36" s="713"/>
      <c r="I36" s="1068"/>
      <c r="J36" s="1069"/>
      <c r="K36" s="1069"/>
      <c r="L36" s="1069"/>
      <c r="M36" s="1069"/>
      <c r="N36" s="1069"/>
      <c r="O36" s="1069"/>
      <c r="P36" s="1069"/>
      <c r="Q36" s="1069"/>
      <c r="R36" s="1069"/>
      <c r="S36" s="1076"/>
      <c r="W36" s="75"/>
      <c r="X36" s="75"/>
      <c r="Y36" s="75"/>
      <c r="Z36" s="75"/>
      <c r="AA36" s="75"/>
      <c r="AB36" s="75"/>
      <c r="AC36" s="75"/>
      <c r="AD36" s="75"/>
      <c r="AE36" s="75"/>
      <c r="AF36" s="75"/>
      <c r="AG36" s="75"/>
      <c r="AH36" s="75"/>
      <c r="AI36" s="75"/>
      <c r="AJ36" s="75"/>
      <c r="AK36" s="75"/>
      <c r="AL36" s="75"/>
      <c r="AM36" s="75"/>
    </row>
    <row r="37" spans="1:39" s="48" customFormat="1" ht="6" customHeight="1">
      <c r="A37" s="707"/>
      <c r="B37" s="708"/>
      <c r="C37" s="708"/>
      <c r="D37" s="708"/>
      <c r="E37" s="713"/>
      <c r="F37" s="713"/>
      <c r="G37" s="713"/>
      <c r="H37" s="713"/>
      <c r="I37" s="1068"/>
      <c r="J37" s="1069"/>
      <c r="K37" s="1069"/>
      <c r="L37" s="1069"/>
      <c r="M37" s="1069"/>
      <c r="N37" s="1069"/>
      <c r="O37" s="1069"/>
      <c r="P37" s="1069"/>
      <c r="Q37" s="1069"/>
      <c r="R37" s="1069"/>
      <c r="S37" s="1076"/>
      <c r="W37" s="75"/>
      <c r="X37" s="75"/>
      <c r="Y37" s="75"/>
      <c r="Z37" s="75"/>
      <c r="AA37" s="75"/>
      <c r="AB37" s="75"/>
      <c r="AC37" s="75"/>
      <c r="AD37" s="75"/>
      <c r="AE37" s="75"/>
      <c r="AF37" s="75"/>
      <c r="AG37" s="75"/>
      <c r="AH37" s="75"/>
      <c r="AI37" s="75"/>
      <c r="AJ37" s="75"/>
      <c r="AK37" s="75"/>
      <c r="AL37" s="75"/>
      <c r="AM37" s="75"/>
    </row>
    <row r="38" spans="1:39" ht="16.5">
      <c r="A38" s="709" t="s">
        <v>0</v>
      </c>
      <c r="B38" s="710"/>
      <c r="C38" s="710"/>
      <c r="D38" s="710"/>
      <c r="E38" s="716"/>
      <c r="F38" s="716"/>
      <c r="G38" s="716"/>
      <c r="H38" s="716"/>
      <c r="I38" s="1068"/>
      <c r="J38" s="1069"/>
      <c r="K38" s="1069"/>
      <c r="L38" s="1069"/>
      <c r="M38" s="1069"/>
      <c r="N38" s="1069"/>
      <c r="O38" s="1069"/>
      <c r="P38" s="1069"/>
      <c r="Q38" s="1069"/>
      <c r="R38" s="1069"/>
      <c r="S38" s="1076"/>
      <c r="W38" s="48"/>
      <c r="X38" s="48"/>
      <c r="Y38" s="48"/>
      <c r="Z38" s="48"/>
      <c r="AA38" s="48"/>
      <c r="AB38" s="48"/>
      <c r="AC38" s="48"/>
      <c r="AD38" s="48"/>
      <c r="AE38" s="48"/>
      <c r="AF38" s="48"/>
      <c r="AG38" s="48"/>
      <c r="AH38" s="48"/>
      <c r="AI38" s="48"/>
      <c r="AJ38" s="48"/>
      <c r="AK38" s="48"/>
      <c r="AL38" s="48"/>
    </row>
    <row r="39" spans="1:39" ht="3.75" customHeight="1">
      <c r="A39" s="679"/>
      <c r="B39" s="664"/>
      <c r="C39" s="664"/>
      <c r="D39" s="664"/>
      <c r="E39" s="664"/>
      <c r="F39" s="664"/>
      <c r="G39" s="664"/>
      <c r="H39" s="664"/>
      <c r="I39" s="1068"/>
      <c r="J39" s="1069"/>
      <c r="K39" s="1069"/>
      <c r="L39" s="1069"/>
      <c r="M39" s="1069"/>
      <c r="N39" s="1069"/>
      <c r="O39" s="1069"/>
      <c r="P39" s="1069"/>
      <c r="Q39" s="1069"/>
      <c r="R39" s="1069"/>
      <c r="S39" s="1076"/>
      <c r="W39" s="48"/>
      <c r="X39" s="48"/>
      <c r="Y39" s="48"/>
      <c r="Z39" s="48"/>
      <c r="AA39" s="48"/>
      <c r="AB39" s="48"/>
      <c r="AC39" s="48"/>
      <c r="AD39" s="48"/>
      <c r="AE39" s="48"/>
      <c r="AF39" s="48"/>
      <c r="AG39" s="48"/>
      <c r="AH39" s="48"/>
      <c r="AI39" s="48"/>
      <c r="AJ39" s="48"/>
      <c r="AK39" s="48"/>
      <c r="AL39" s="48"/>
    </row>
    <row r="40" spans="1:39" ht="16.5">
      <c r="A40" s="679"/>
      <c r="B40" s="238" t="s">
        <v>1</v>
      </c>
      <c r="C40" s="664"/>
      <c r="D40" s="664"/>
      <c r="E40" s="664"/>
      <c r="F40" s="664"/>
      <c r="G40" s="664"/>
      <c r="H40" s="664"/>
      <c r="I40" s="1068"/>
      <c r="J40" s="1069"/>
      <c r="K40" s="1069"/>
      <c r="L40" s="1069"/>
      <c r="M40" s="1069"/>
      <c r="N40" s="1069"/>
      <c r="O40" s="1069"/>
      <c r="P40" s="1069"/>
      <c r="Q40" s="1069"/>
      <c r="R40" s="1069"/>
      <c r="S40" s="1076"/>
      <c r="W40" s="48"/>
      <c r="X40" s="48"/>
      <c r="Y40" s="48"/>
      <c r="Z40" s="48"/>
      <c r="AA40" s="48"/>
      <c r="AB40" s="48"/>
      <c r="AC40" s="48"/>
      <c r="AD40" s="48"/>
      <c r="AE40" s="48"/>
      <c r="AF40" s="48"/>
      <c r="AG40" s="48"/>
      <c r="AH40" s="48"/>
      <c r="AI40" s="48"/>
      <c r="AJ40" s="48"/>
      <c r="AK40" s="48"/>
      <c r="AL40" s="48"/>
    </row>
    <row r="41" spans="1:39" ht="5.25" customHeight="1">
      <c r="A41" s="679"/>
      <c r="B41" s="664"/>
      <c r="C41" s="664"/>
      <c r="D41" s="664"/>
      <c r="E41" s="664"/>
      <c r="F41" s="664"/>
      <c r="G41" s="664"/>
      <c r="H41" s="664"/>
      <c r="I41" s="1068"/>
      <c r="J41" s="1069"/>
      <c r="K41" s="1069"/>
      <c r="L41" s="1069"/>
      <c r="M41" s="1069"/>
      <c r="N41" s="1069"/>
      <c r="O41" s="1069"/>
      <c r="P41" s="1069"/>
      <c r="Q41" s="1069"/>
      <c r="R41" s="1069"/>
      <c r="S41" s="1076"/>
      <c r="W41" s="48"/>
      <c r="X41" s="48"/>
      <c r="Y41" s="48"/>
      <c r="Z41" s="48"/>
      <c r="AA41" s="48"/>
      <c r="AB41" s="48"/>
      <c r="AC41" s="48"/>
      <c r="AD41" s="48"/>
      <c r="AE41" s="48"/>
      <c r="AF41" s="48"/>
      <c r="AG41" s="48"/>
      <c r="AH41" s="48"/>
      <c r="AI41" s="48"/>
      <c r="AJ41" s="48"/>
      <c r="AK41" s="48"/>
      <c r="AL41" s="48"/>
    </row>
    <row r="42" spans="1:39" ht="16.5">
      <c r="A42" s="679"/>
      <c r="B42" s="764" t="s">
        <v>868</v>
      </c>
      <c r="C42" s="664"/>
      <c r="D42" s="664"/>
      <c r="E42" s="664"/>
      <c r="F42" s="664"/>
      <c r="H42" s="664"/>
      <c r="I42" s="1068"/>
      <c r="J42" s="1069"/>
      <c r="K42" s="1069"/>
      <c r="L42" s="1069"/>
      <c r="M42" s="1069"/>
      <c r="N42" s="1069"/>
      <c r="O42" s="1069"/>
      <c r="P42" s="1069"/>
      <c r="Q42" s="1069"/>
      <c r="R42" s="1069"/>
      <c r="S42" s="1076"/>
      <c r="W42" s="48"/>
      <c r="X42" s="48"/>
      <c r="Y42" s="48"/>
      <c r="Z42" s="48"/>
      <c r="AA42" s="48"/>
      <c r="AB42" s="48"/>
      <c r="AC42" s="48"/>
      <c r="AD42" s="48"/>
      <c r="AE42" s="48"/>
      <c r="AF42" s="48"/>
      <c r="AG42" s="48"/>
      <c r="AH42" s="48"/>
      <c r="AI42" s="48"/>
      <c r="AJ42" s="48"/>
      <c r="AK42" s="48"/>
      <c r="AL42" s="48"/>
    </row>
    <row r="43" spans="1:39" ht="6.75" customHeight="1">
      <c r="A43" s="679"/>
      <c r="B43" s="664"/>
      <c r="C43" s="664"/>
      <c r="D43" s="664"/>
      <c r="E43" s="664"/>
      <c r="F43" s="664"/>
      <c r="G43" s="664"/>
      <c r="H43" s="664"/>
      <c r="I43" s="1068"/>
      <c r="J43" s="1069"/>
      <c r="K43" s="1069"/>
      <c r="L43" s="1069"/>
      <c r="M43" s="1069"/>
      <c r="N43" s="1069"/>
      <c r="O43" s="1069"/>
      <c r="P43" s="1069"/>
      <c r="Q43" s="1069"/>
      <c r="R43" s="1069"/>
      <c r="S43" s="1076"/>
      <c r="W43" s="48"/>
      <c r="X43" s="48"/>
      <c r="Y43" s="48"/>
      <c r="Z43" s="48"/>
      <c r="AA43" s="48"/>
      <c r="AB43" s="48"/>
      <c r="AC43" s="48"/>
      <c r="AD43" s="48"/>
      <c r="AE43" s="48"/>
      <c r="AF43" s="48"/>
      <c r="AG43" s="48"/>
      <c r="AH43" s="48"/>
      <c r="AI43" s="48"/>
      <c r="AJ43" s="48"/>
      <c r="AK43" s="48"/>
      <c r="AL43" s="48"/>
    </row>
    <row r="44" spans="1:39" ht="16.5">
      <c r="A44" s="679"/>
      <c r="B44" s="238" t="s">
        <v>2</v>
      </c>
      <c r="C44" s="664"/>
      <c r="D44" s="664"/>
      <c r="E44" s="664"/>
      <c r="F44" s="664"/>
      <c r="G44" s="664"/>
      <c r="H44" s="664"/>
      <c r="I44" s="1068"/>
      <c r="J44" s="1069"/>
      <c r="K44" s="1069"/>
      <c r="L44" s="1069"/>
      <c r="M44" s="1069"/>
      <c r="N44" s="1069"/>
      <c r="O44" s="1069"/>
      <c r="P44" s="1069"/>
      <c r="Q44" s="1069"/>
      <c r="R44" s="1069"/>
      <c r="S44" s="1076"/>
      <c r="W44" s="48"/>
      <c r="X44" s="48"/>
      <c r="Y44" s="48"/>
      <c r="Z44" s="48"/>
      <c r="AA44" s="48"/>
      <c r="AB44" s="48"/>
      <c r="AC44" s="48"/>
      <c r="AD44" s="48"/>
      <c r="AE44" s="48"/>
      <c r="AF44" s="48"/>
      <c r="AG44" s="48"/>
      <c r="AH44" s="48"/>
      <c r="AI44" s="48"/>
      <c r="AJ44" s="48"/>
      <c r="AK44" s="48"/>
      <c r="AL44" s="48"/>
    </row>
    <row r="45" spans="1:39" ht="5.25" customHeight="1">
      <c r="A45" s="679"/>
      <c r="B45" s="664"/>
      <c r="C45" s="664"/>
      <c r="D45" s="664"/>
      <c r="E45" s="664"/>
      <c r="F45" s="664"/>
      <c r="G45" s="664"/>
      <c r="H45" s="664"/>
      <c r="I45" s="1068"/>
      <c r="J45" s="1069"/>
      <c r="K45" s="1069"/>
      <c r="L45" s="1069"/>
      <c r="M45" s="1069"/>
      <c r="N45" s="1069"/>
      <c r="O45" s="1069"/>
      <c r="P45" s="1069"/>
      <c r="Q45" s="1069"/>
      <c r="R45" s="1069"/>
      <c r="S45" s="1076"/>
      <c r="W45" s="48"/>
      <c r="X45" s="48"/>
      <c r="Y45" s="48"/>
      <c r="Z45" s="48"/>
      <c r="AA45" s="48"/>
      <c r="AB45" s="48"/>
      <c r="AC45" s="48"/>
      <c r="AD45" s="48"/>
      <c r="AE45" s="48"/>
      <c r="AF45" s="48"/>
      <c r="AG45" s="48"/>
      <c r="AH45" s="48"/>
      <c r="AI45" s="48"/>
      <c r="AJ45" s="48"/>
      <c r="AK45" s="48"/>
      <c r="AL45" s="48"/>
    </row>
    <row r="46" spans="1:39">
      <c r="A46" s="679"/>
      <c r="B46" s="664"/>
      <c r="C46" s="664"/>
      <c r="D46" s="664"/>
      <c r="E46" s="664"/>
      <c r="F46" s="664"/>
      <c r="G46" s="668"/>
      <c r="H46" s="668"/>
      <c r="I46" s="1068"/>
      <c r="J46" s="1069"/>
      <c r="K46" s="1069"/>
      <c r="L46" s="1069"/>
      <c r="M46" s="1069"/>
      <c r="N46" s="1069"/>
      <c r="O46" s="1069"/>
      <c r="P46" s="1069"/>
      <c r="Q46" s="1069"/>
      <c r="R46" s="1069"/>
      <c r="S46" s="1076"/>
      <c r="W46" s="48"/>
      <c r="X46" s="48"/>
      <c r="Y46" s="48"/>
      <c r="Z46" s="48"/>
      <c r="AA46" s="48"/>
      <c r="AB46" s="48"/>
      <c r="AC46" s="48"/>
      <c r="AD46" s="48"/>
      <c r="AE46" s="48"/>
      <c r="AF46" s="48"/>
      <c r="AG46" s="48"/>
      <c r="AH46" s="48"/>
      <c r="AI46" s="48"/>
      <c r="AJ46" s="48"/>
      <c r="AK46" s="48"/>
      <c r="AL46" s="48"/>
    </row>
    <row r="47" spans="1:39" ht="6" customHeight="1">
      <c r="A47" s="9"/>
      <c r="B47" s="15"/>
      <c r="C47" s="15"/>
      <c r="D47" s="15"/>
      <c r="E47" s="15"/>
      <c r="F47" s="15"/>
      <c r="G47" s="15"/>
      <c r="H47" s="15"/>
      <c r="I47" s="1068"/>
      <c r="J47" s="1069"/>
      <c r="K47" s="1069"/>
      <c r="L47" s="1069"/>
      <c r="M47" s="1069"/>
      <c r="N47" s="1069"/>
      <c r="O47" s="1069"/>
      <c r="P47" s="1069"/>
      <c r="Q47" s="1069"/>
      <c r="R47" s="1069"/>
      <c r="S47" s="1076"/>
      <c r="W47" s="48"/>
      <c r="X47" s="48"/>
      <c r="Y47" s="48"/>
      <c r="Z47" s="48"/>
      <c r="AA47" s="48"/>
      <c r="AB47" s="48"/>
      <c r="AC47" s="48"/>
      <c r="AD47" s="48"/>
      <c r="AE47" s="48"/>
      <c r="AF47" s="48"/>
      <c r="AG47" s="48"/>
      <c r="AH47" s="48"/>
      <c r="AI47" s="48"/>
      <c r="AJ47" s="48"/>
      <c r="AK47" s="48"/>
      <c r="AL47" s="48"/>
    </row>
    <row r="48" spans="1:39" ht="15" customHeight="1">
      <c r="A48" s="1056" t="s">
        <v>3</v>
      </c>
      <c r="B48" s="1057"/>
      <c r="C48" s="1057"/>
      <c r="D48" s="1057"/>
      <c r="E48" s="15"/>
      <c r="F48" s="640"/>
      <c r="G48" s="677"/>
      <c r="H48" s="677"/>
      <c r="I48" s="1068"/>
      <c r="J48" s="1069"/>
      <c r="K48" s="1069"/>
      <c r="L48" s="1069"/>
      <c r="M48" s="1069"/>
      <c r="N48" s="1069"/>
      <c r="O48" s="1069"/>
      <c r="P48" s="1069"/>
      <c r="Q48" s="1069"/>
      <c r="R48" s="1069"/>
      <c r="S48" s="1076"/>
      <c r="W48" s="48"/>
      <c r="X48" s="48"/>
      <c r="Y48" s="48"/>
      <c r="Z48" s="48"/>
      <c r="AA48" s="48"/>
      <c r="AB48" s="48"/>
      <c r="AC48" s="48"/>
      <c r="AD48" s="48"/>
      <c r="AE48" s="48"/>
      <c r="AF48" s="48"/>
      <c r="AG48" s="48"/>
      <c r="AH48" s="48"/>
      <c r="AI48" s="48"/>
      <c r="AJ48" s="48"/>
      <c r="AK48" s="48"/>
      <c r="AL48" s="48"/>
    </row>
    <row r="49" spans="1:38" ht="6" customHeight="1">
      <c r="A49" s="9"/>
      <c r="B49" s="6"/>
      <c r="C49" s="15"/>
      <c r="D49" s="15"/>
      <c r="E49" s="15"/>
      <c r="F49" s="15"/>
      <c r="G49" s="15"/>
      <c r="H49" s="15"/>
      <c r="I49" s="1068"/>
      <c r="J49" s="1069"/>
      <c r="K49" s="1069"/>
      <c r="L49" s="1069"/>
      <c r="M49" s="1069"/>
      <c r="N49" s="1069"/>
      <c r="O49" s="1069"/>
      <c r="P49" s="1069"/>
      <c r="Q49" s="1069"/>
      <c r="R49" s="1069"/>
      <c r="S49" s="1076"/>
      <c r="W49" s="48"/>
      <c r="X49" s="48"/>
      <c r="Y49" s="48"/>
      <c r="Z49" s="48"/>
      <c r="AA49" s="48"/>
      <c r="AB49" s="48"/>
      <c r="AC49" s="48"/>
      <c r="AD49" s="48"/>
      <c r="AE49" s="48"/>
      <c r="AF49" s="48"/>
      <c r="AG49" s="48"/>
      <c r="AH49" s="48"/>
      <c r="AI49" s="48"/>
      <c r="AJ49" s="48"/>
      <c r="AK49" s="48"/>
      <c r="AL49" s="48"/>
    </row>
    <row r="50" spans="1:38">
      <c r="A50" s="9"/>
      <c r="B50" s="27" t="s">
        <v>4</v>
      </c>
      <c r="C50" s="15"/>
      <c r="D50" s="15"/>
      <c r="E50" s="15"/>
      <c r="F50" s="15"/>
      <c r="G50" s="15"/>
      <c r="H50" s="15"/>
      <c r="I50" s="1071"/>
      <c r="J50" s="1072"/>
      <c r="K50" s="1072"/>
      <c r="L50" s="1072"/>
      <c r="M50" s="1072"/>
      <c r="N50" s="1072"/>
      <c r="O50" s="1072"/>
      <c r="P50" s="1072"/>
      <c r="Q50" s="1072"/>
      <c r="R50" s="1072"/>
      <c r="S50" s="1077"/>
      <c r="W50" s="48"/>
      <c r="X50" s="48"/>
      <c r="Y50" s="48"/>
      <c r="Z50" s="48"/>
      <c r="AA50" s="48"/>
      <c r="AB50" s="48"/>
      <c r="AC50" s="48"/>
      <c r="AD50" s="48"/>
      <c r="AE50" s="48"/>
      <c r="AF50" s="48"/>
      <c r="AG50" s="48"/>
      <c r="AH50" s="48"/>
      <c r="AI50" s="48"/>
      <c r="AJ50" s="48"/>
      <c r="AK50" s="48"/>
      <c r="AL50" s="48"/>
    </row>
    <row r="51" spans="1:38" ht="3.75" customHeight="1">
      <c r="A51" s="9"/>
      <c r="B51" s="15"/>
      <c r="C51" s="15"/>
      <c r="D51" s="15"/>
      <c r="E51" s="15"/>
      <c r="F51" s="15"/>
      <c r="G51" s="15"/>
      <c r="H51" s="15"/>
      <c r="I51" s="15"/>
      <c r="J51" s="15"/>
      <c r="K51" s="15"/>
      <c r="L51" s="15"/>
      <c r="M51" s="15"/>
      <c r="N51" s="15"/>
      <c r="O51" s="6"/>
      <c r="P51" s="67"/>
      <c r="Q51" s="67"/>
      <c r="R51" s="15"/>
      <c r="S51" s="68"/>
    </row>
    <row r="52" spans="1:38"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38"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38" ht="15.75" customHeight="1">
      <c r="A54" s="1021"/>
      <c r="B54" s="1060"/>
      <c r="C54" s="1018"/>
      <c r="D54" s="1018"/>
      <c r="E54" s="1018"/>
      <c r="F54" s="1024"/>
      <c r="G54" s="1024"/>
      <c r="H54" s="1025"/>
      <c r="I54" s="998"/>
      <c r="J54" s="998"/>
      <c r="K54" s="998"/>
      <c r="L54" s="998"/>
      <c r="M54" s="991"/>
      <c r="N54" s="991"/>
      <c r="O54" s="6"/>
      <c r="P54" s="18"/>
      <c r="Q54" s="67"/>
      <c r="R54" s="15"/>
      <c r="S54" s="68"/>
    </row>
    <row r="55" spans="1:38" ht="28.5" customHeight="1">
      <c r="A55" s="30">
        <v>1</v>
      </c>
      <c r="B55" s="809" t="s">
        <v>940</v>
      </c>
      <c r="C55" s="23"/>
      <c r="D55" s="224" t="str">
        <f>IF('Summary Page'!I45="","",'Summary Page'!I45)</f>
        <v>HMA</v>
      </c>
      <c r="E55" s="23"/>
      <c r="F55" s="978" t="s">
        <v>942</v>
      </c>
      <c r="G55" s="978"/>
      <c r="H55" s="979"/>
      <c r="I55" s="352">
        <f>IF('Summary Page'!J45=0,"",'Summary Page'!J45)</f>
        <v>1.25</v>
      </c>
      <c r="J55" s="352">
        <f>IF('Summary Page'!K45=0,"",'Summary Page'!K45)</f>
        <v>1.25</v>
      </c>
      <c r="K55" s="352">
        <f>IF('Summary Page'!L45=0,"",'Summary Page'!L45)</f>
        <v>1.25</v>
      </c>
      <c r="L55" s="352">
        <f>IF('Summary Page'!M45=0,"",'Summary Page'!M45)</f>
        <v>1.25</v>
      </c>
      <c r="M55" s="353">
        <f>IF('Summary Page'!N45=0,"",'Summary Page'!N45)</f>
        <v>1.25</v>
      </c>
      <c r="N55" s="354">
        <f>M55</f>
        <v>1.25</v>
      </c>
      <c r="O55" s="363"/>
      <c r="P55" s="1078"/>
      <c r="Q55" s="1079"/>
      <c r="R55" s="1079"/>
      <c r="S55" s="1080"/>
    </row>
    <row r="56" spans="1:38" ht="28.5" customHeight="1">
      <c r="A56" s="30">
        <v>2</v>
      </c>
      <c r="B56" s="273" t="s">
        <v>941</v>
      </c>
      <c r="C56" s="23"/>
      <c r="D56" s="224" t="str">
        <f>IF('Summary Page'!I46="","",'Summary Page'!I46)</f>
        <v>HMA</v>
      </c>
      <c r="E56" s="23"/>
      <c r="F56" s="978"/>
      <c r="G56" s="978"/>
      <c r="H56" s="979"/>
      <c r="I56" s="352">
        <f>IF('Summary Page'!J46=0,"",'Summary Page'!J46)</f>
        <v>7.25</v>
      </c>
      <c r="J56" s="352">
        <f>IF('Summary Page'!K46=0,"",'Summary Page'!K46)</f>
        <v>7.25</v>
      </c>
      <c r="K56" s="352">
        <f>IF('Summary Page'!L46=0,"",'Summary Page'!L46)</f>
        <v>7.25</v>
      </c>
      <c r="L56" s="352">
        <f>IF('Summary Page'!M46=0,"",'Summary Page'!M46)</f>
        <v>7.25</v>
      </c>
      <c r="M56" s="353">
        <f>IF('Summary Page'!N46=0,"",'Summary Page'!N46)</f>
        <v>7.25</v>
      </c>
      <c r="N56" s="354">
        <f t="shared" ref="N56:N61" si="0">IFERROR(N55+M56,"")</f>
        <v>8.5</v>
      </c>
      <c r="O56" s="363"/>
      <c r="P56" s="1079"/>
      <c r="Q56" s="1079"/>
      <c r="R56" s="1079"/>
      <c r="S56" s="1080"/>
    </row>
    <row r="57" spans="1:38" ht="28.5" customHeight="1">
      <c r="A57" s="30">
        <v>3</v>
      </c>
      <c r="B57" s="809"/>
      <c r="C57" s="23"/>
      <c r="D57" s="224" t="str">
        <f>IF('Summary Page'!I47="","",'Summary Page'!I47)</f>
        <v/>
      </c>
      <c r="E57" s="23"/>
      <c r="F57" s="978"/>
      <c r="G57" s="978"/>
      <c r="H57" s="979"/>
      <c r="I57" s="352" t="str">
        <f>IF('Summary Page'!J47=0,"",'Summary Page'!J47)</f>
        <v/>
      </c>
      <c r="J57" s="352" t="str">
        <f>IF('Summary Page'!K47=0,"",'Summary Page'!K47)</f>
        <v/>
      </c>
      <c r="K57" s="352" t="str">
        <f>IF('Summary Page'!L47=0,"",'Summary Page'!L47)</f>
        <v/>
      </c>
      <c r="L57" s="352" t="str">
        <f>IF('Summary Page'!M47=0,"",'Summary Page'!M47)</f>
        <v/>
      </c>
      <c r="M57" s="353" t="str">
        <f>IF('Summary Page'!N47=0,"",'Summary Page'!N47)</f>
        <v/>
      </c>
      <c r="N57" s="354" t="str">
        <f t="shared" si="0"/>
        <v/>
      </c>
      <c r="O57" s="363"/>
      <c r="P57" s="1078"/>
      <c r="Q57" s="1079"/>
      <c r="R57" s="1079"/>
      <c r="S57" s="1080"/>
    </row>
    <row r="58" spans="1:38" ht="28.5" customHeight="1">
      <c r="A58" s="30">
        <v>4</v>
      </c>
      <c r="B58" s="273"/>
      <c r="C58" s="23"/>
      <c r="D58" s="224" t="str">
        <f>IF('Summary Page'!I48="","",'Summary Page'!I48)</f>
        <v/>
      </c>
      <c r="E58" s="24"/>
      <c r="F58" s="978"/>
      <c r="G58" s="978"/>
      <c r="H58" s="979"/>
      <c r="I58" s="352" t="str">
        <f>IF('Summary Page'!J48=0,"",'Summary Page'!J48)</f>
        <v/>
      </c>
      <c r="J58" s="352" t="str">
        <f>IF('Summary Page'!K48=0,"",'Summary Page'!K48)</f>
        <v/>
      </c>
      <c r="K58" s="352" t="str">
        <f>IF('Summary Page'!L48=0,"",'Summary Page'!L48)</f>
        <v/>
      </c>
      <c r="L58" s="352" t="str">
        <f>IF('Summary Page'!M48=0,"",'Summary Page'!M48)</f>
        <v/>
      </c>
      <c r="M58" s="353" t="str">
        <f>IF('Summary Page'!N48=0,"",'Summary Page'!N48)</f>
        <v/>
      </c>
      <c r="N58" s="354" t="str">
        <f t="shared" si="0"/>
        <v/>
      </c>
      <c r="O58" s="363"/>
      <c r="P58" s="1078"/>
      <c r="Q58" s="1079"/>
      <c r="R58" s="1079"/>
      <c r="S58" s="1080"/>
    </row>
    <row r="59" spans="1:38" ht="28.5" customHeight="1">
      <c r="A59" s="30">
        <v>5</v>
      </c>
      <c r="B59" s="275"/>
      <c r="C59" s="23"/>
      <c r="D59" s="224" t="str">
        <f>IF('Summary Page'!I49="","",'Summary Page'!I49)</f>
        <v/>
      </c>
      <c r="E59" s="271"/>
      <c r="F59" s="978"/>
      <c r="G59" s="978"/>
      <c r="H59" s="979"/>
      <c r="I59" s="352" t="str">
        <f>IF('Summary Page'!J49=0,"",'Summary Page'!J49)</f>
        <v/>
      </c>
      <c r="J59" s="352" t="str">
        <f>IF('Summary Page'!K49=0,"",'Summary Page'!K49)</f>
        <v/>
      </c>
      <c r="K59" s="352" t="str">
        <f>IF('Summary Page'!L49=0,"",'Summary Page'!L49)</f>
        <v/>
      </c>
      <c r="L59" s="352" t="str">
        <f>IF('Summary Page'!M49=0,"",'Summary Page'!M49)</f>
        <v/>
      </c>
      <c r="M59" s="353" t="str">
        <f>IF('Summary Page'!N49=0,"",'Summary Page'!N49)</f>
        <v/>
      </c>
      <c r="N59" s="354" t="str">
        <f t="shared" si="0"/>
        <v/>
      </c>
      <c r="O59" s="363"/>
      <c r="P59" s="1081"/>
      <c r="Q59" s="1082"/>
      <c r="R59" s="1082"/>
      <c r="S59" s="1083"/>
    </row>
    <row r="60" spans="1:38" ht="28.5" customHeight="1">
      <c r="A60" s="30">
        <v>6</v>
      </c>
      <c r="B60" s="275"/>
      <c r="C60" s="23"/>
      <c r="D60" s="224" t="str">
        <f>IF('Summary Page'!I50="","",'Summary Page'!I50)</f>
        <v/>
      </c>
      <c r="E60" s="23"/>
      <c r="F60" s="978"/>
      <c r="G60" s="978"/>
      <c r="H60" s="979"/>
      <c r="I60" s="352" t="str">
        <f>IF('Summary Page'!J50=0,"",'Summary Page'!J50)</f>
        <v/>
      </c>
      <c r="J60" s="352" t="str">
        <f>IF('Summary Page'!K50=0,"",'Summary Page'!K50)</f>
        <v/>
      </c>
      <c r="K60" s="352" t="str">
        <f>IF('Summary Page'!L50=0,"",'Summary Page'!L50)</f>
        <v/>
      </c>
      <c r="L60" s="352" t="str">
        <f>IF('Summary Page'!M50=0,"",'Summary Page'!M50)</f>
        <v/>
      </c>
      <c r="M60" s="353" t="str">
        <f>IF('Summary Page'!N50=0,"",'Summary Page'!N50)</f>
        <v/>
      </c>
      <c r="N60" s="354" t="str">
        <f t="shared" si="0"/>
        <v/>
      </c>
      <c r="O60" s="363"/>
      <c r="P60" s="1082"/>
      <c r="Q60" s="1082"/>
      <c r="R60" s="1082"/>
      <c r="S60" s="1083"/>
    </row>
    <row r="61" spans="1:38" ht="28.5" customHeight="1">
      <c r="A61" s="30">
        <v>7</v>
      </c>
      <c r="B61" s="275"/>
      <c r="C61" s="23"/>
      <c r="D61" s="224" t="str">
        <f>IF('Summary Page'!I51="","",'Summary Page'!I51)</f>
        <v/>
      </c>
      <c r="E61" s="23"/>
      <c r="F61" s="978"/>
      <c r="G61" s="978"/>
      <c r="H61" s="979"/>
      <c r="I61" s="352" t="str">
        <f>IF('Summary Page'!J51=0,"",'Summary Page'!J51)</f>
        <v/>
      </c>
      <c r="J61" s="352" t="str">
        <f>IF('Summary Page'!K51=0,"",'Summary Page'!K51)</f>
        <v/>
      </c>
      <c r="K61" s="352" t="str">
        <f>IF('Summary Page'!L51=0,"",'Summary Page'!L51)</f>
        <v/>
      </c>
      <c r="L61" s="352" t="str">
        <f>IF('Summary Page'!M51=0,"",'Summary Page'!M51)</f>
        <v/>
      </c>
      <c r="M61" s="353" t="str">
        <f>IF('Summary Page'!N51=0,"",'Summary Page'!N51)</f>
        <v/>
      </c>
      <c r="N61" s="354" t="str">
        <f t="shared" si="0"/>
        <v/>
      </c>
      <c r="O61" s="15"/>
      <c r="P61" s="972"/>
      <c r="Q61" s="973"/>
      <c r="R61" s="973"/>
      <c r="S61" s="974"/>
    </row>
    <row r="62" spans="1:38" ht="28.5" customHeight="1">
      <c r="A62" s="30">
        <v>8</v>
      </c>
      <c r="B62" s="275"/>
      <c r="C62" s="23"/>
      <c r="D62" s="224" t="str">
        <f>IF('Summary Page'!Q46="","",'Summary Page'!Q46)</f>
        <v/>
      </c>
      <c r="E62" s="23"/>
      <c r="F62" s="978"/>
      <c r="G62" s="978"/>
      <c r="H62" s="979"/>
      <c r="I62" s="338" t="str">
        <f>IF('Summary Page'!S46=0,"",'Summary Page'!S46)</f>
        <v/>
      </c>
      <c r="J62" s="352" t="str">
        <f>IF('Summary Page'!T46=0,"",'Summary Page'!T46)</f>
        <v/>
      </c>
      <c r="K62" s="352" t="str">
        <f>IF('Summary Page'!U46=0,"",'Summary Page'!U46)</f>
        <v/>
      </c>
      <c r="L62" s="352" t="str">
        <f>IF('Summary Page'!V46=0,"",'Summary Page'!V46)</f>
        <v/>
      </c>
      <c r="M62" s="353" t="str">
        <f>IF('Summary Page'!W46=0,"",'Summary Page'!W46)</f>
        <v/>
      </c>
      <c r="N62" s="354" t="str">
        <f>IFERROR(N61+L62,"")</f>
        <v/>
      </c>
      <c r="O62" s="15"/>
      <c r="P62" s="972"/>
      <c r="Q62" s="973"/>
      <c r="R62" s="973"/>
      <c r="S62" s="974"/>
    </row>
    <row r="63" spans="1:38" ht="28.5" customHeight="1">
      <c r="A63" s="30">
        <v>9</v>
      </c>
      <c r="B63" s="275"/>
      <c r="C63" s="23"/>
      <c r="D63" s="224" t="str">
        <f>IF('Summary Page'!Q47="","",'Summary Page'!Q47)</f>
        <v/>
      </c>
      <c r="E63" s="24"/>
      <c r="F63" s="978"/>
      <c r="G63" s="978"/>
      <c r="H63" s="979"/>
      <c r="I63" s="338" t="str">
        <f>IF('Summary Page'!S47=0,"",'Summary Page'!S47)</f>
        <v/>
      </c>
      <c r="J63" s="352" t="str">
        <f>IF('Summary Page'!T47=0,"",'Summary Page'!T47)</f>
        <v/>
      </c>
      <c r="K63" s="352" t="str">
        <f>IF('Summary Page'!U47=0,"",'Summary Page'!U47)</f>
        <v/>
      </c>
      <c r="L63" s="352" t="str">
        <f>IF('Summary Page'!V47=0,"",'Summary Page'!V47)</f>
        <v/>
      </c>
      <c r="M63" s="353" t="str">
        <f>IF('Summary Page'!W47=0,"",'Summary Page'!W47)</f>
        <v/>
      </c>
      <c r="N63" s="354" t="str">
        <f>IFERROR(N62+L63,"")</f>
        <v/>
      </c>
      <c r="O63" s="15"/>
      <c r="P63" s="969"/>
      <c r="Q63" s="970"/>
      <c r="R63" s="970"/>
      <c r="S63" s="971"/>
    </row>
    <row r="64" spans="1:38" ht="26.25" customHeight="1">
      <c r="A64" s="30">
        <v>10</v>
      </c>
      <c r="B64" s="275"/>
      <c r="C64" s="24"/>
      <c r="D64" s="224" t="str">
        <f>IF('Summary Page'!Q48="","",'Summary Page'!Q48)</f>
        <v/>
      </c>
      <c r="E64" s="24"/>
      <c r="F64" s="978"/>
      <c r="G64" s="978"/>
      <c r="H64" s="979"/>
      <c r="I64" s="338" t="str">
        <f>IF('Summary Page'!S48=0,"",'Summary Page'!S48)</f>
        <v/>
      </c>
      <c r="J64" s="352" t="str">
        <f>IF('Summary Page'!T48=0,"",'Summary Page'!T48)</f>
        <v/>
      </c>
      <c r="K64" s="352" t="str">
        <f>IF('Summary Page'!U48=0,"",'Summary Page'!U48)</f>
        <v/>
      </c>
      <c r="L64" s="352" t="str">
        <f>IF('Summary Page'!V48=0,"",'Summary Page'!V48)</f>
        <v/>
      </c>
      <c r="M64" s="353" t="str">
        <f>IF('Summary Page'!W48=0,"",'Summary Page'!W48)</f>
        <v/>
      </c>
      <c r="N64" s="354" t="str">
        <f>IFERROR(N63+L64,"")</f>
        <v/>
      </c>
      <c r="O64" s="15"/>
      <c r="P64" s="970"/>
      <c r="Q64" s="970"/>
      <c r="R64" s="970"/>
      <c r="S64" s="971"/>
    </row>
    <row r="65" spans="1:19" ht="5.25" customHeight="1">
      <c r="A65" s="9"/>
      <c r="B65" s="12"/>
      <c r="C65" s="5"/>
      <c r="D65" s="19"/>
      <c r="E65" s="17"/>
      <c r="F65" s="17"/>
      <c r="G65" s="17"/>
      <c r="H65" s="17"/>
      <c r="I65" s="17"/>
      <c r="J65" s="17"/>
      <c r="K65" s="17"/>
      <c r="L65" s="5"/>
      <c r="M65" s="5"/>
      <c r="N65" s="223"/>
      <c r="O65" s="5"/>
      <c r="P65" s="15"/>
      <c r="Q65" s="67"/>
      <c r="R65" s="15"/>
      <c r="S65" s="68"/>
    </row>
    <row r="66" spans="1:19" ht="17.25" thickBot="1">
      <c r="A66" s="69"/>
      <c r="B66" s="66"/>
      <c r="C66" s="6" t="s">
        <v>6</v>
      </c>
      <c r="D66" s="1015" t="s">
        <v>76</v>
      </c>
      <c r="E66" s="1015"/>
      <c r="F66" s="1015"/>
      <c r="G66" s="1015"/>
      <c r="H66" s="1015"/>
      <c r="I66" s="144"/>
      <c r="J66" s="357">
        <f>10-COUNTBLANK(I55:I64)</f>
        <v>2</v>
      </c>
      <c r="K66" s="1014" t="s">
        <v>16</v>
      </c>
      <c r="L66" s="1014"/>
      <c r="M66" s="1014"/>
      <c r="N66" s="355">
        <f>SUM(M55:M64)</f>
        <v>8.5</v>
      </c>
      <c r="O66" s="32" t="s">
        <v>73</v>
      </c>
      <c r="P66" s="67"/>
      <c r="Q66" s="32" t="s">
        <v>137</v>
      </c>
      <c r="R66" s="356">
        <f>(N66/12)</f>
        <v>0.70833333333333337</v>
      </c>
      <c r="S66" s="46" t="s">
        <v>285</v>
      </c>
    </row>
    <row r="67" spans="1:19" ht="15.75" customHeight="1"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63" t="s">
        <v>138</v>
      </c>
      <c r="L69" s="1063"/>
      <c r="M69" s="1063"/>
      <c r="N69" s="1063"/>
      <c r="O69" s="1063"/>
      <c r="P69" s="1063"/>
      <c r="Q69" s="1063"/>
      <c r="R69" s="1063"/>
      <c r="S69" s="1064"/>
    </row>
    <row r="70" spans="1:19" ht="4.5" customHeight="1">
      <c r="A70" s="63"/>
      <c r="B70" s="7"/>
      <c r="C70" s="16"/>
      <c r="D70" s="16"/>
      <c r="E70" s="16"/>
      <c r="F70" s="16"/>
      <c r="G70" s="16"/>
      <c r="H70" s="16"/>
      <c r="I70" s="16"/>
      <c r="J70" s="16"/>
      <c r="K70" s="16"/>
      <c r="L70" s="16"/>
      <c r="M70" s="67"/>
      <c r="N70" s="67"/>
      <c r="O70" s="67"/>
      <c r="P70" s="15"/>
      <c r="Q70" s="66"/>
      <c r="R70" s="66"/>
      <c r="S70" s="68"/>
    </row>
    <row r="71" spans="1:19" ht="18.75" customHeight="1">
      <c r="A71" s="177"/>
      <c r="B71" s="178"/>
      <c r="C71" s="178"/>
      <c r="F71" s="178"/>
      <c r="G71" s="178"/>
      <c r="H71" s="178"/>
      <c r="K71" s="178"/>
      <c r="L71" s="188" t="str">
        <f>IF('Summary Page'!H53="","",'Summary Page'!H53)</f>
        <v>2" Aggregate Base</v>
      </c>
      <c r="M71" s="188"/>
      <c r="N71" s="188"/>
      <c r="O71" s="188"/>
      <c r="P71" s="188"/>
      <c r="Q71" s="188" t="s">
        <v>6</v>
      </c>
      <c r="R71" s="188" t="str">
        <f>IF('Summary Page'!L53="","",'Summary Page'!L53)</f>
        <v/>
      </c>
      <c r="S71" s="188" t="s">
        <v>334</v>
      </c>
    </row>
    <row r="72" spans="1:19" ht="3"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ht="3.75" customHeight="1">
      <c r="N73" s="48" t="s">
        <v>6</v>
      </c>
    </row>
    <row r="74" spans="1:19" s="48" customFormat="1" ht="3" customHeight="1">
      <c r="P74" s="48" t="s">
        <v>6</v>
      </c>
    </row>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row r="94" s="48" customFormat="1"/>
    <row r="95" s="48" customFormat="1"/>
    <row r="96" s="48" customFormat="1"/>
    <row r="97" s="48" customFormat="1"/>
    <row r="98" s="48" customFormat="1"/>
  </sheetData>
  <sheetProtection algorithmName="SHA-512" hashValue="nOlHeklaHaTvtkocLhP7dTkxpryLtSZspdwEvILiiYfZFoXWLRQ5nk6SQL+FuvTCur1BPxWI34SV4k6R98301g==" saltValue="Z6UygoogKZGoUqasoyMrrQ==" spinCount="100000" sheet="1" scenarios="1" formatCells="0" formatColumns="0" formatRows="0" selectLockedCells="1"/>
  <dataConsolidate/>
  <mergeCells count="51">
    <mergeCell ref="F12:H17"/>
    <mergeCell ref="D66:H66"/>
    <mergeCell ref="K66:M66"/>
    <mergeCell ref="K69:S69"/>
    <mergeCell ref="F61:H61"/>
    <mergeCell ref="P61:S61"/>
    <mergeCell ref="F62:H62"/>
    <mergeCell ref="P62:S62"/>
    <mergeCell ref="F63:H63"/>
    <mergeCell ref="P63:S64"/>
    <mergeCell ref="F64:H64"/>
    <mergeCell ref="P58:S58"/>
    <mergeCell ref="P59:S60"/>
    <mergeCell ref="F60:H60"/>
    <mergeCell ref="F58:H58"/>
    <mergeCell ref="F59:H59"/>
    <mergeCell ref="F55:H55"/>
    <mergeCell ref="P55:S56"/>
    <mergeCell ref="F56:H56"/>
    <mergeCell ref="F57:H57"/>
    <mergeCell ref="P57:S57"/>
    <mergeCell ref="I28:S50"/>
    <mergeCell ref="A48:D48"/>
    <mergeCell ref="A52:A54"/>
    <mergeCell ref="B52:B54"/>
    <mergeCell ref="C52:E54"/>
    <mergeCell ref="F52:H54"/>
    <mergeCell ref="I52:N52"/>
    <mergeCell ref="I53:I54"/>
    <mergeCell ref="J53:J54"/>
    <mergeCell ref="K53:K54"/>
    <mergeCell ref="L53:L54"/>
    <mergeCell ref="M53:M54"/>
    <mergeCell ref="N53:N54"/>
    <mergeCell ref="P53:S53"/>
    <mergeCell ref="B3:J3"/>
    <mergeCell ref="A6:C6"/>
    <mergeCell ref="A8:B8"/>
    <mergeCell ref="A10:B10"/>
    <mergeCell ref="A26:B26"/>
    <mergeCell ref="A12:B12"/>
    <mergeCell ref="A14:B14"/>
    <mergeCell ref="A16:B16"/>
    <mergeCell ref="A18:B18"/>
    <mergeCell ref="A20:B20"/>
    <mergeCell ref="A22:B22"/>
    <mergeCell ref="A24:B24"/>
    <mergeCell ref="F24:F25"/>
    <mergeCell ref="G24:G25"/>
    <mergeCell ref="H24:H25"/>
    <mergeCell ref="I5:S24"/>
  </mergeCells>
  <dataValidations count="1">
    <dataValidation allowBlank="1" showInputMessage="1" showErrorMessage="1" sqref="D18 D14 D16 F26:H26"/>
  </dataValidations>
  <printOptions horizontalCentered="1" verticalCentered="1"/>
  <pageMargins left="0.16" right="0.16" top="0.17" bottom="0.42" header="0" footer="0.17"/>
  <pageSetup scale="78" orientation="portrait" r:id="rId1"/>
  <headerFooter scaleWithDoc="0">
    <oddFooter>&amp;C&amp;A&amp;R&amp;P of &amp;N</oddFooter>
  </headerFooter>
  <drawing r:id="rId2"/>
  <legacyDrawing r:id="rId3"/>
</worksheet>
</file>

<file path=xl/worksheets/sheet9.xml><?xml version="1.0" encoding="utf-8"?>
<worksheet xmlns="http://schemas.openxmlformats.org/spreadsheetml/2006/main" xmlns:r="http://schemas.openxmlformats.org/officeDocument/2006/relationships">
  <sheetPr codeName="Sheet6"/>
  <dimension ref="A1:BA72"/>
  <sheetViews>
    <sheetView view="pageBreakPreview" zoomScale="75" zoomScaleNormal="100" zoomScaleSheetLayoutView="75" zoomScalePageLayoutView="75" workbookViewId="0">
      <selection activeCell="F56" sqref="F56:H56"/>
    </sheetView>
  </sheetViews>
  <sheetFormatPr defaultRowHeight="15"/>
  <cols>
    <col min="1" max="1" width="7.28515625" style="47" customWidth="1"/>
    <col min="2" max="2" width="14.42578125" style="47" customWidth="1"/>
    <col min="3" max="3" width="1.7109375" style="47" customWidth="1"/>
    <col min="4" max="4" width="15" style="47" customWidth="1"/>
    <col min="5" max="5" width="1.7109375" style="47" customWidth="1"/>
    <col min="6" max="6" width="6.85546875" style="47" customWidth="1"/>
    <col min="7" max="7" width="9.7109375" style="47" customWidth="1"/>
    <col min="8" max="8" width="6.5703125" style="47" customWidth="1"/>
    <col min="9" max="9" width="7" style="47" customWidth="1"/>
    <col min="10" max="13" width="6.5703125" style="47" customWidth="1"/>
    <col min="14" max="14" width="7" style="47" customWidth="1"/>
    <col min="15" max="15" width="5.85546875" style="47" customWidth="1"/>
    <col min="16" max="16" width="4.7109375" style="47" customWidth="1"/>
    <col min="17" max="17" width="3" style="47" customWidth="1"/>
    <col min="18" max="18" width="5.85546875" style="47" bestFit="1" customWidth="1"/>
    <col min="19" max="19" width="7.28515625" style="47" customWidth="1"/>
    <col min="20" max="34" width="9.140625" style="47"/>
    <col min="35" max="53" width="9.140625" style="75"/>
    <col min="54" max="16384" width="9.140625" style="47"/>
  </cols>
  <sheetData>
    <row r="1" spans="1:19" ht="6.7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4.5" customHeight="1">
      <c r="A3" s="63"/>
      <c r="B3" s="980"/>
      <c r="C3" s="980"/>
      <c r="D3" s="980"/>
      <c r="E3" s="980"/>
      <c r="F3" s="980"/>
      <c r="G3" s="980"/>
      <c r="H3" s="980"/>
      <c r="I3" s="980"/>
      <c r="J3" s="980"/>
      <c r="K3" s="17"/>
      <c r="L3" s="17"/>
      <c r="M3" s="17"/>
      <c r="N3" s="17"/>
      <c r="O3" s="17"/>
      <c r="P3" s="17"/>
      <c r="Q3" s="17"/>
      <c r="R3" s="17"/>
      <c r="S3" s="62"/>
    </row>
    <row r="4" spans="1:19" ht="17.25" customHeight="1">
      <c r="A4" s="789" t="s">
        <v>15</v>
      </c>
      <c r="B4" s="790"/>
      <c r="C4" s="839"/>
      <c r="D4" s="936" t="str">
        <f>IF('Summary Page'!I13="","",'Summary Page'!I13)</f>
        <v>Highway 20</v>
      </c>
      <c r="E4" s="719"/>
      <c r="F4" s="719"/>
      <c r="G4" s="719"/>
      <c r="H4" s="719"/>
      <c r="I4" s="937"/>
      <c r="J4" s="937"/>
      <c r="K4" s="937"/>
      <c r="L4" s="937"/>
      <c r="M4" s="937"/>
      <c r="N4" s="937"/>
      <c r="O4" s="937"/>
      <c r="P4" s="937"/>
      <c r="Q4" s="937"/>
      <c r="R4" s="937"/>
      <c r="S4" s="938"/>
    </row>
    <row r="5" spans="1:19" ht="5.25" customHeight="1">
      <c r="A5" s="25"/>
      <c r="B5" s="33"/>
      <c r="C5" s="33"/>
      <c r="D5" s="33"/>
      <c r="E5" s="33"/>
      <c r="F5" s="33"/>
      <c r="G5" s="33"/>
      <c r="H5" s="33"/>
      <c r="I5" s="1042"/>
      <c r="J5" s="1043"/>
      <c r="K5" s="1043"/>
      <c r="L5" s="1043"/>
      <c r="M5" s="1043"/>
      <c r="N5" s="1043"/>
      <c r="O5" s="1043"/>
      <c r="P5" s="1043"/>
      <c r="Q5" s="1043"/>
      <c r="R5" s="1043"/>
      <c r="S5" s="1044"/>
    </row>
    <row r="6" spans="1:19" ht="17.25" customHeight="1">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44"/>
    </row>
    <row r="7" spans="1:19" ht="6" customHeight="1">
      <c r="A7" s="63"/>
      <c r="B7" s="34"/>
      <c r="C7" s="34"/>
      <c r="D7" s="34"/>
      <c r="E7" s="34"/>
      <c r="F7" s="34"/>
      <c r="G7" s="34"/>
      <c r="H7" s="34"/>
      <c r="I7" s="1042"/>
      <c r="J7" s="1043"/>
      <c r="K7" s="1043"/>
      <c r="L7" s="1043"/>
      <c r="M7" s="1043"/>
      <c r="N7" s="1043"/>
      <c r="O7" s="1043"/>
      <c r="P7" s="1043"/>
      <c r="Q7" s="1043"/>
      <c r="R7" s="1043"/>
      <c r="S7" s="1044"/>
    </row>
    <row r="8" spans="1:19">
      <c r="A8" s="1039" t="s">
        <v>8</v>
      </c>
      <c r="B8" s="1040"/>
      <c r="C8" s="674"/>
      <c r="D8" s="722" t="str">
        <f>IF('Summary Page'!B14="","",'Summary Page'!B14)</f>
        <v>Mark Horn</v>
      </c>
      <c r="E8" s="722"/>
      <c r="F8" s="723"/>
      <c r="G8" s="723"/>
      <c r="H8" s="723"/>
      <c r="I8" s="1042"/>
      <c r="J8" s="1043"/>
      <c r="K8" s="1043"/>
      <c r="L8" s="1043"/>
      <c r="M8" s="1043"/>
      <c r="N8" s="1043"/>
      <c r="O8" s="1043"/>
      <c r="P8" s="1043"/>
      <c r="Q8" s="1043"/>
      <c r="R8" s="1043"/>
      <c r="S8" s="1044"/>
    </row>
    <row r="9" spans="1:19" ht="4.5" customHeight="1">
      <c r="A9" s="63"/>
      <c r="B9" s="163"/>
      <c r="C9" s="163"/>
      <c r="D9" s="163"/>
      <c r="E9" s="163"/>
      <c r="F9" s="163"/>
      <c r="G9" s="163"/>
      <c r="H9" s="163"/>
      <c r="I9" s="1042"/>
      <c r="J9" s="1043"/>
      <c r="K9" s="1043"/>
      <c r="L9" s="1043"/>
      <c r="M9" s="1043"/>
      <c r="N9" s="1043"/>
      <c r="O9" s="1043"/>
      <c r="P9" s="1043"/>
      <c r="Q9" s="1043"/>
      <c r="R9" s="1043"/>
      <c r="S9" s="1044"/>
    </row>
    <row r="10" spans="1:19">
      <c r="A10" s="1039" t="s">
        <v>9</v>
      </c>
      <c r="B10" s="1040"/>
      <c r="C10" s="674"/>
      <c r="D10" s="726">
        <f>'Summary Page'!B12:B12</f>
        <v>5592606841</v>
      </c>
      <c r="E10" s="726"/>
      <c r="F10" s="727"/>
      <c r="G10" s="727"/>
      <c r="H10" s="727"/>
      <c r="I10" s="1042"/>
      <c r="J10" s="1043"/>
      <c r="K10" s="1043"/>
      <c r="L10" s="1043"/>
      <c r="M10" s="1043"/>
      <c r="N10" s="1043"/>
      <c r="O10" s="1043"/>
      <c r="P10" s="1043"/>
      <c r="Q10" s="1043"/>
      <c r="R10" s="1043"/>
      <c r="S10" s="1044"/>
    </row>
    <row r="11" spans="1:19" ht="6" customHeight="1">
      <c r="A11" s="63"/>
      <c r="B11" s="64"/>
      <c r="C11" s="64"/>
      <c r="D11" s="64"/>
      <c r="E11" s="64"/>
      <c r="F11" s="64"/>
      <c r="G11" s="64"/>
      <c r="H11" s="64"/>
      <c r="I11" s="1042"/>
      <c r="J11" s="1043"/>
      <c r="K11" s="1043"/>
      <c r="L11" s="1043"/>
      <c r="M11" s="1043"/>
      <c r="N11" s="1043"/>
      <c r="O11" s="1043"/>
      <c r="P11" s="1043"/>
      <c r="Q11" s="1043"/>
      <c r="R11" s="1043"/>
      <c r="S11" s="1044"/>
    </row>
    <row r="12" spans="1:19">
      <c r="A12" s="1053" t="s">
        <v>113</v>
      </c>
      <c r="B12" s="1054"/>
      <c r="C12" s="675"/>
      <c r="D12" s="164" t="str">
        <f>'Summary Page'!B61</f>
        <v>0A730</v>
      </c>
      <c r="E12" s="35"/>
      <c r="F12" s="1048"/>
      <c r="G12" s="1048"/>
      <c r="H12" s="1049"/>
      <c r="I12" s="1042"/>
      <c r="J12" s="1043"/>
      <c r="K12" s="1043"/>
      <c r="L12" s="1043"/>
      <c r="M12" s="1043"/>
      <c r="N12" s="1043"/>
      <c r="O12" s="1043"/>
      <c r="P12" s="1043"/>
      <c r="Q12" s="1043"/>
      <c r="R12" s="1043"/>
      <c r="S12" s="1044"/>
    </row>
    <row r="13" spans="1:19" ht="4.5" customHeight="1">
      <c r="A13" s="39"/>
      <c r="B13" s="671"/>
      <c r="C13" s="671"/>
      <c r="D13" s="65"/>
      <c r="E13" s="20"/>
      <c r="F13" s="1048"/>
      <c r="G13" s="1048"/>
      <c r="H13" s="1049"/>
      <c r="I13" s="1042"/>
      <c r="J13" s="1043"/>
      <c r="K13" s="1043"/>
      <c r="L13" s="1043"/>
      <c r="M13" s="1043"/>
      <c r="N13" s="1043"/>
      <c r="O13" s="1043"/>
      <c r="P13" s="1043"/>
      <c r="Q13" s="1043"/>
      <c r="R13" s="1043"/>
      <c r="S13" s="1044"/>
    </row>
    <row r="14" spans="1:19">
      <c r="A14" s="1050" t="s">
        <v>29</v>
      </c>
      <c r="B14" s="1051"/>
      <c r="C14" s="40"/>
      <c r="D14" s="165" t="str">
        <f>IFERROR(HLOOKUP('Summary Page'!D3,List!H2:S3,2,0),"")</f>
        <v>01</v>
      </c>
      <c r="E14" s="36"/>
      <c r="F14" s="1048"/>
      <c r="G14" s="1048"/>
      <c r="H14" s="1049"/>
      <c r="I14" s="1042"/>
      <c r="J14" s="1043"/>
      <c r="K14" s="1043"/>
      <c r="L14" s="1043"/>
      <c r="M14" s="1043"/>
      <c r="N14" s="1043"/>
      <c r="O14" s="1043"/>
      <c r="P14" s="1043"/>
      <c r="Q14" s="1043"/>
      <c r="R14" s="1043"/>
      <c r="S14" s="1044"/>
    </row>
    <row r="15" spans="1:19" ht="4.5" customHeight="1">
      <c r="A15" s="39"/>
      <c r="B15" s="38"/>
      <c r="C15" s="40"/>
      <c r="D15" s="2"/>
      <c r="E15" s="16"/>
      <c r="F15" s="1048"/>
      <c r="G15" s="1048"/>
      <c r="H15" s="1049"/>
      <c r="I15" s="1042"/>
      <c r="J15" s="1043"/>
      <c r="K15" s="1043"/>
      <c r="L15" s="1043"/>
      <c r="M15" s="1043"/>
      <c r="N15" s="1043"/>
      <c r="O15" s="1043"/>
      <c r="P15" s="1043"/>
      <c r="Q15" s="1043"/>
      <c r="R15" s="1043"/>
      <c r="S15" s="1044"/>
    </row>
    <row r="16" spans="1:19">
      <c r="A16" s="1050" t="s">
        <v>17</v>
      </c>
      <c r="B16" s="1051"/>
      <c r="C16" s="41"/>
      <c r="D16" s="166" t="str">
        <f>'Summary Page'!B63</f>
        <v>MEN</v>
      </c>
      <c r="E16" s="3"/>
      <c r="F16" s="1048"/>
      <c r="G16" s="1048"/>
      <c r="H16" s="1049"/>
      <c r="I16" s="1042"/>
      <c r="J16" s="1043"/>
      <c r="K16" s="1043"/>
      <c r="L16" s="1043"/>
      <c r="M16" s="1043"/>
      <c r="N16" s="1043"/>
      <c r="O16" s="1043"/>
      <c r="P16" s="1043"/>
      <c r="Q16" s="1043"/>
      <c r="R16" s="1043"/>
      <c r="S16" s="1044"/>
    </row>
    <row r="17" spans="1:53" ht="6" customHeight="1">
      <c r="A17" s="39"/>
      <c r="B17" s="673"/>
      <c r="C17" s="41"/>
      <c r="D17" s="4"/>
      <c r="E17" s="15"/>
      <c r="F17" s="1048"/>
      <c r="G17" s="1048"/>
      <c r="H17" s="1049"/>
      <c r="I17" s="1042"/>
      <c r="J17" s="1043"/>
      <c r="K17" s="1043"/>
      <c r="L17" s="1043"/>
      <c r="M17" s="1043"/>
      <c r="N17" s="1043"/>
      <c r="O17" s="1043"/>
      <c r="P17" s="1043"/>
      <c r="Q17" s="1043"/>
      <c r="R17" s="1043"/>
      <c r="S17" s="1044"/>
    </row>
    <row r="18" spans="1:53">
      <c r="A18" s="1050" t="s">
        <v>18</v>
      </c>
      <c r="B18" s="1051"/>
      <c r="C18" s="41"/>
      <c r="D18" s="166" t="str">
        <f>'Summary Page'!G21</f>
        <v>20</v>
      </c>
      <c r="E18" s="15"/>
      <c r="F18" s="3"/>
      <c r="G18" s="15"/>
      <c r="H18" s="15"/>
      <c r="I18" s="1042"/>
      <c r="J18" s="1043"/>
      <c r="K18" s="1043"/>
      <c r="L18" s="1043"/>
      <c r="M18" s="1043"/>
      <c r="N18" s="1043"/>
      <c r="O18" s="1043"/>
      <c r="P18" s="1043"/>
      <c r="Q18" s="1043"/>
      <c r="R18" s="1043"/>
      <c r="S18" s="1044"/>
    </row>
    <row r="19" spans="1:53" ht="6" customHeight="1">
      <c r="A19" s="39"/>
      <c r="B19" s="673"/>
      <c r="C19" s="41"/>
      <c r="D19" s="4"/>
      <c r="E19" s="15"/>
      <c r="F19" s="3"/>
      <c r="G19" s="15"/>
      <c r="H19" s="15"/>
      <c r="I19" s="1042"/>
      <c r="J19" s="1043"/>
      <c r="K19" s="1043"/>
      <c r="L19" s="1043"/>
      <c r="M19" s="1043"/>
      <c r="N19" s="1043"/>
      <c r="O19" s="1043"/>
      <c r="P19" s="1043"/>
      <c r="Q19" s="1043"/>
      <c r="R19" s="1043"/>
      <c r="S19" s="1044"/>
    </row>
    <row r="20" spans="1:53">
      <c r="A20" s="1050" t="s">
        <v>24</v>
      </c>
      <c r="B20" s="1051"/>
      <c r="C20" s="41"/>
      <c r="D20" s="166" t="str">
        <f>IF('Summary Page'!G67="","",'Summary Page'!G67)</f>
        <v/>
      </c>
      <c r="E20" s="15"/>
      <c r="F20" s="15"/>
      <c r="G20" s="15"/>
      <c r="H20" s="15"/>
      <c r="I20" s="1042"/>
      <c r="J20" s="1043"/>
      <c r="K20" s="1043"/>
      <c r="L20" s="1043"/>
      <c r="M20" s="1043"/>
      <c r="N20" s="1043"/>
      <c r="O20" s="1043"/>
      <c r="P20" s="1043"/>
      <c r="Q20" s="1043"/>
      <c r="R20" s="1043"/>
      <c r="S20" s="1044"/>
    </row>
    <row r="21" spans="1:53" ht="4.5" customHeight="1">
      <c r="A21" s="39"/>
      <c r="B21" s="670"/>
      <c r="C21" s="40"/>
      <c r="D21" s="1"/>
      <c r="E21" s="15"/>
      <c r="F21" s="15"/>
      <c r="G21" s="15"/>
      <c r="H21" s="15"/>
      <c r="I21" s="1042"/>
      <c r="J21" s="1043"/>
      <c r="K21" s="1043"/>
      <c r="L21" s="1043"/>
      <c r="M21" s="1043"/>
      <c r="N21" s="1043"/>
      <c r="O21" s="1043"/>
      <c r="P21" s="1043"/>
      <c r="Q21" s="1043"/>
      <c r="R21" s="1043"/>
      <c r="S21" s="1044"/>
    </row>
    <row r="22" spans="1:53">
      <c r="A22" s="1050" t="s">
        <v>129</v>
      </c>
      <c r="B22" s="1051"/>
      <c r="C22" s="40"/>
      <c r="D22" s="167" t="str">
        <f>'Summary Page'!B59</f>
        <v>0A730 - 04</v>
      </c>
      <c r="E22" s="16"/>
      <c r="F22" s="16"/>
      <c r="G22" s="16"/>
      <c r="H22" s="16"/>
      <c r="I22" s="1042"/>
      <c r="J22" s="1043"/>
      <c r="K22" s="1043"/>
      <c r="L22" s="1043"/>
      <c r="M22" s="1043"/>
      <c r="N22" s="1043"/>
      <c r="O22" s="1043"/>
      <c r="P22" s="1043"/>
      <c r="Q22" s="1043"/>
      <c r="R22" s="1043"/>
      <c r="S22" s="1044"/>
    </row>
    <row r="23" spans="1:53" ht="5.25" customHeight="1">
      <c r="A23" s="39"/>
      <c r="B23" s="670"/>
      <c r="C23" s="40"/>
      <c r="D23" s="1"/>
      <c r="E23" s="16"/>
      <c r="F23" s="16"/>
      <c r="G23" s="16"/>
      <c r="H23" s="16"/>
      <c r="I23" s="1042"/>
      <c r="J23" s="1043"/>
      <c r="K23" s="1043"/>
      <c r="L23" s="1043"/>
      <c r="M23" s="1043"/>
      <c r="N23" s="1043"/>
      <c r="O23" s="1043"/>
      <c r="P23" s="1043"/>
      <c r="Q23" s="1043"/>
      <c r="R23" s="1043"/>
      <c r="S23" s="1044"/>
    </row>
    <row r="24" spans="1:53">
      <c r="A24" s="1050" t="s">
        <v>19</v>
      </c>
      <c r="B24" s="1051"/>
      <c r="C24" s="40"/>
      <c r="D24" s="168" t="str">
        <f>'Summary Page'!G61</f>
        <v>05-Nov-2012</v>
      </c>
      <c r="E24" s="16"/>
      <c r="F24" s="1052" t="s">
        <v>107</v>
      </c>
      <c r="G24" s="1052" t="s">
        <v>106</v>
      </c>
      <c r="H24" s="1055" t="s">
        <v>128</v>
      </c>
      <c r="I24" s="1042"/>
      <c r="J24" s="1043"/>
      <c r="K24" s="1043"/>
      <c r="L24" s="1043"/>
      <c r="M24" s="1043"/>
      <c r="N24" s="1043"/>
      <c r="O24" s="1043"/>
      <c r="P24" s="1043"/>
      <c r="Q24" s="1043"/>
      <c r="R24" s="1043"/>
      <c r="S24" s="1044"/>
    </row>
    <row r="25" spans="1:53" ht="6" customHeight="1">
      <c r="A25" s="8"/>
      <c r="B25" s="5"/>
      <c r="C25" s="5"/>
      <c r="D25" s="17"/>
      <c r="E25" s="17"/>
      <c r="F25" s="1052"/>
      <c r="G25" s="1052"/>
      <c r="H25" s="1055"/>
      <c r="I25" s="1042"/>
      <c r="J25" s="1043"/>
      <c r="K25" s="1043"/>
      <c r="L25" s="1043"/>
      <c r="M25" s="1043"/>
      <c r="N25" s="1043"/>
      <c r="O25" s="1043"/>
      <c r="P25" s="1043"/>
      <c r="Q25" s="1043"/>
      <c r="R25" s="1043"/>
      <c r="S25" s="1044"/>
    </row>
    <row r="26" spans="1:53" ht="16.5">
      <c r="A26" s="1061" t="s">
        <v>20</v>
      </c>
      <c r="B26" s="1062"/>
      <c r="C26" s="15"/>
      <c r="D26" s="272"/>
      <c r="E26" s="6"/>
      <c r="F26" s="162" t="str">
        <f>'Summary Page'!B65</f>
        <v/>
      </c>
      <c r="G26" s="813">
        <f>'Summary Page'!D65</f>
        <v>15.8</v>
      </c>
      <c r="H26" s="732" t="str">
        <f>'Summary Page'!E65</f>
        <v/>
      </c>
      <c r="I26" s="1045"/>
      <c r="J26" s="1046"/>
      <c r="K26" s="1046"/>
      <c r="L26" s="1046"/>
      <c r="M26" s="1046"/>
      <c r="N26" s="1046"/>
      <c r="O26" s="1046"/>
      <c r="P26" s="1046"/>
      <c r="Q26" s="1046"/>
      <c r="R26" s="1046"/>
      <c r="S26" s="1047"/>
    </row>
    <row r="27" spans="1:53" ht="6" customHeight="1">
      <c r="A27" s="695"/>
      <c r="B27" s="696"/>
      <c r="C27" s="16"/>
      <c r="D27" s="16"/>
      <c r="E27" s="7"/>
      <c r="F27" s="7"/>
      <c r="G27" s="7"/>
      <c r="H27" s="7"/>
      <c r="I27" s="7"/>
      <c r="J27" s="193"/>
      <c r="K27" s="193"/>
      <c r="L27" s="193"/>
      <c r="M27" s="193"/>
      <c r="N27" s="193"/>
      <c r="O27" s="193"/>
      <c r="P27" s="193"/>
      <c r="Q27" s="193"/>
      <c r="R27" s="193"/>
      <c r="S27" s="194"/>
    </row>
    <row r="28" spans="1:53" ht="17.25" customHeight="1">
      <c r="A28" s="699" t="s">
        <v>21</v>
      </c>
      <c r="B28" s="778"/>
      <c r="C28" s="779"/>
      <c r="D28" s="717" t="str">
        <f>IF('Summary Page'!G65="","",'Summary Page'!G65)</f>
        <v>01</v>
      </c>
      <c r="E28" s="820" t="s">
        <v>223</v>
      </c>
      <c r="F28" s="717" t="str">
        <f>'Summary Page'!D67</f>
        <v>West</v>
      </c>
      <c r="G28" s="760"/>
      <c r="H28" s="760"/>
      <c r="I28" s="1065"/>
      <c r="J28" s="1066"/>
      <c r="K28" s="1066"/>
      <c r="L28" s="1066"/>
      <c r="M28" s="1066"/>
      <c r="N28" s="1066"/>
      <c r="O28" s="1066"/>
      <c r="P28" s="1066"/>
      <c r="Q28" s="1066"/>
      <c r="R28" s="1066"/>
      <c r="S28" s="1067"/>
    </row>
    <row r="29" spans="1:53" s="48" customFormat="1" ht="6.75" customHeight="1">
      <c r="A29" s="679"/>
      <c r="B29" s="760"/>
      <c r="C29" s="760"/>
      <c r="D29" s="760"/>
      <c r="E29" s="760"/>
      <c r="F29" s="760"/>
      <c r="G29" s="760"/>
      <c r="H29" s="760"/>
      <c r="I29" s="1068"/>
      <c r="J29" s="1069"/>
      <c r="K29" s="1069"/>
      <c r="L29" s="1069"/>
      <c r="M29" s="1069"/>
      <c r="N29" s="1069"/>
      <c r="O29" s="1069"/>
      <c r="P29" s="1069"/>
      <c r="Q29" s="1069"/>
      <c r="R29" s="1069"/>
      <c r="S29" s="1070"/>
      <c r="AI29" s="75"/>
      <c r="AJ29" s="75"/>
      <c r="AK29" s="75"/>
      <c r="AL29" s="75"/>
      <c r="AM29" s="75"/>
      <c r="AN29" s="75"/>
      <c r="AO29" s="75"/>
      <c r="AP29" s="75"/>
      <c r="AQ29" s="75"/>
      <c r="AR29" s="75"/>
      <c r="AS29" s="75"/>
      <c r="AT29" s="75"/>
      <c r="AU29" s="75"/>
      <c r="AV29" s="75"/>
      <c r="AW29" s="75"/>
      <c r="AX29" s="75"/>
      <c r="AY29" s="75"/>
      <c r="AZ29" s="75"/>
      <c r="BA29" s="75"/>
    </row>
    <row r="30" spans="1:53" ht="6" customHeight="1">
      <c r="A30" s="679"/>
      <c r="B30" s="760"/>
      <c r="C30" s="760"/>
      <c r="D30" s="760"/>
      <c r="E30" s="760"/>
      <c r="F30" s="760"/>
      <c r="G30" s="760"/>
      <c r="H30" s="760"/>
      <c r="I30" s="1068"/>
      <c r="J30" s="1069"/>
      <c r="K30" s="1069"/>
      <c r="L30" s="1069"/>
      <c r="M30" s="1069"/>
      <c r="N30" s="1069"/>
      <c r="O30" s="1069"/>
      <c r="P30" s="1069"/>
      <c r="Q30" s="1069"/>
      <c r="R30" s="1069"/>
      <c r="S30" s="1070"/>
    </row>
    <row r="31" spans="1:53" ht="16.5">
      <c r="A31" s="707" t="s">
        <v>907</v>
      </c>
      <c r="B31" s="761"/>
      <c r="C31" s="761"/>
      <c r="D31" s="761" t="s">
        <v>22</v>
      </c>
      <c r="E31" s="762"/>
      <c r="F31" s="800">
        <f>'Summary Page'!H70</f>
        <v>39.348979802173901</v>
      </c>
      <c r="G31" s="715"/>
      <c r="H31" s="715"/>
      <c r="I31" s="1068"/>
      <c r="J31" s="1069"/>
      <c r="K31" s="1069"/>
      <c r="L31" s="1069"/>
      <c r="M31" s="1069"/>
      <c r="N31" s="1069"/>
      <c r="O31" s="1069"/>
      <c r="P31" s="1069"/>
      <c r="Q31" s="1069"/>
      <c r="R31" s="1069"/>
      <c r="S31" s="1070"/>
    </row>
    <row r="32" spans="1:53" ht="6" customHeight="1">
      <c r="A32" s="707"/>
      <c r="B32" s="761"/>
      <c r="C32" s="761"/>
      <c r="D32" s="761"/>
      <c r="E32" s="762"/>
      <c r="F32" s="762"/>
      <c r="G32" s="762"/>
      <c r="H32" s="762"/>
      <c r="I32" s="1068"/>
      <c r="J32" s="1069"/>
      <c r="K32" s="1069"/>
      <c r="L32" s="1069"/>
      <c r="M32" s="1069"/>
      <c r="N32" s="1069"/>
      <c r="O32" s="1069"/>
      <c r="P32" s="1069"/>
      <c r="Q32" s="1069"/>
      <c r="R32" s="1069"/>
      <c r="S32" s="1070"/>
    </row>
    <row r="33" spans="1:53" ht="16.5">
      <c r="A33" s="707"/>
      <c r="B33" s="761"/>
      <c r="C33" s="761"/>
      <c r="D33" s="761" t="s">
        <v>23</v>
      </c>
      <c r="E33" s="762"/>
      <c r="F33" s="800">
        <f>'Summary Page'!K70</f>
        <v>-123.580551760641</v>
      </c>
      <c r="G33" s="715"/>
      <c r="H33" s="715"/>
      <c r="I33" s="1068"/>
      <c r="J33" s="1069"/>
      <c r="K33" s="1069"/>
      <c r="L33" s="1069"/>
      <c r="M33" s="1069"/>
      <c r="N33" s="1069"/>
      <c r="O33" s="1069"/>
      <c r="P33" s="1069"/>
      <c r="Q33" s="1069"/>
      <c r="R33" s="1069"/>
      <c r="S33" s="1070"/>
    </row>
    <row r="34" spans="1:53" ht="6.75" customHeight="1">
      <c r="A34" s="707"/>
      <c r="B34" s="761"/>
      <c r="C34" s="761"/>
      <c r="D34" s="761"/>
      <c r="E34" s="762"/>
      <c r="F34" s="762"/>
      <c r="G34" s="762"/>
      <c r="H34" s="762"/>
      <c r="I34" s="1068"/>
      <c r="J34" s="1069"/>
      <c r="K34" s="1069"/>
      <c r="L34" s="1069"/>
      <c r="M34" s="1069"/>
      <c r="N34" s="1069"/>
      <c r="O34" s="1069"/>
      <c r="P34" s="1069"/>
      <c r="Q34" s="1069"/>
      <c r="R34" s="1069"/>
      <c r="S34" s="1070"/>
    </row>
    <row r="35" spans="1:53" ht="16.5">
      <c r="A35" s="707"/>
      <c r="B35" s="761"/>
      <c r="C35" s="761"/>
      <c r="D35" s="761" t="s">
        <v>75</v>
      </c>
      <c r="E35" s="762"/>
      <c r="F35" s="714">
        <f>'Summary Page'!N70</f>
        <v>100</v>
      </c>
      <c r="G35" s="715"/>
      <c r="H35" s="715"/>
      <c r="I35" s="1068"/>
      <c r="J35" s="1069"/>
      <c r="K35" s="1069"/>
      <c r="L35" s="1069"/>
      <c r="M35" s="1069"/>
      <c r="N35" s="1069"/>
      <c r="O35" s="1069"/>
      <c r="P35" s="1069"/>
      <c r="Q35" s="1069"/>
      <c r="R35" s="1069"/>
      <c r="S35" s="1070"/>
    </row>
    <row r="36" spans="1:53" ht="4.5" customHeight="1">
      <c r="A36" s="707"/>
      <c r="B36" s="761"/>
      <c r="C36" s="761"/>
      <c r="D36" s="761"/>
      <c r="E36" s="762"/>
      <c r="F36" s="762"/>
      <c r="G36" s="762"/>
      <c r="H36" s="762"/>
      <c r="I36" s="1068"/>
      <c r="J36" s="1069"/>
      <c r="K36" s="1069"/>
      <c r="L36" s="1069"/>
      <c r="M36" s="1069"/>
      <c r="N36" s="1069"/>
      <c r="O36" s="1069"/>
      <c r="P36" s="1069"/>
      <c r="Q36" s="1069"/>
      <c r="R36" s="1069"/>
      <c r="S36" s="1070"/>
    </row>
    <row r="37" spans="1:53" s="48" customFormat="1" ht="5.25" customHeight="1">
      <c r="A37" s="707"/>
      <c r="B37" s="761"/>
      <c r="C37" s="761"/>
      <c r="D37" s="761"/>
      <c r="E37" s="762"/>
      <c r="F37" s="762"/>
      <c r="G37" s="762"/>
      <c r="H37" s="762"/>
      <c r="I37" s="1068"/>
      <c r="J37" s="1069"/>
      <c r="K37" s="1069"/>
      <c r="L37" s="1069"/>
      <c r="M37" s="1069"/>
      <c r="N37" s="1069"/>
      <c r="O37" s="1069"/>
      <c r="P37" s="1069"/>
      <c r="Q37" s="1069"/>
      <c r="R37" s="1069"/>
      <c r="S37" s="1070"/>
      <c r="AI37" s="75"/>
      <c r="AJ37" s="75"/>
      <c r="AK37" s="75"/>
      <c r="AL37" s="75"/>
      <c r="AM37" s="75"/>
      <c r="AN37" s="75"/>
      <c r="AO37" s="75"/>
      <c r="AP37" s="75"/>
      <c r="AQ37" s="75"/>
      <c r="AR37" s="75"/>
      <c r="AS37" s="75"/>
      <c r="AT37" s="75"/>
      <c r="AU37" s="75"/>
      <c r="AV37" s="75"/>
      <c r="AW37" s="75"/>
      <c r="AX37" s="75"/>
      <c r="AY37" s="75"/>
      <c r="AZ37" s="75"/>
      <c r="BA37" s="75"/>
    </row>
    <row r="38" spans="1:53" ht="16.5">
      <c r="A38" s="763" t="s">
        <v>0</v>
      </c>
      <c r="B38" s="710"/>
      <c r="C38" s="710"/>
      <c r="D38" s="710"/>
      <c r="E38" s="716"/>
      <c r="F38" s="716"/>
      <c r="G38" s="716"/>
      <c r="H38" s="716"/>
      <c r="I38" s="1068"/>
      <c r="J38" s="1069"/>
      <c r="K38" s="1069"/>
      <c r="L38" s="1069"/>
      <c r="M38" s="1069"/>
      <c r="N38" s="1069"/>
      <c r="O38" s="1069"/>
      <c r="P38" s="1069"/>
      <c r="Q38" s="1069"/>
      <c r="R38" s="1069"/>
      <c r="S38" s="1070"/>
    </row>
    <row r="39" spans="1:53" ht="6.75" customHeight="1">
      <c r="A39" s="679"/>
      <c r="B39" s="760"/>
      <c r="C39" s="760"/>
      <c r="D39" s="760"/>
      <c r="E39" s="760"/>
      <c r="F39" s="760"/>
      <c r="G39" s="760"/>
      <c r="H39" s="760"/>
      <c r="I39" s="1068"/>
      <c r="J39" s="1069"/>
      <c r="K39" s="1069"/>
      <c r="L39" s="1069"/>
      <c r="M39" s="1069"/>
      <c r="N39" s="1069"/>
      <c r="O39" s="1069"/>
      <c r="P39" s="1069"/>
      <c r="Q39" s="1069"/>
      <c r="R39" s="1069"/>
      <c r="S39" s="1070"/>
    </row>
    <row r="40" spans="1:53" ht="16.5">
      <c r="A40" s="679"/>
      <c r="B40" s="780" t="s">
        <v>908</v>
      </c>
      <c r="C40" s="760"/>
      <c r="D40" s="760"/>
      <c r="E40" s="760"/>
      <c r="F40" s="760"/>
      <c r="G40" s="760"/>
      <c r="H40" s="760"/>
      <c r="I40" s="1068"/>
      <c r="J40" s="1069"/>
      <c r="K40" s="1069"/>
      <c r="L40" s="1069"/>
      <c r="M40" s="1069"/>
      <c r="N40" s="1069"/>
      <c r="O40" s="1069"/>
      <c r="P40" s="1069"/>
      <c r="Q40" s="1069"/>
      <c r="R40" s="1069"/>
      <c r="S40" s="1070"/>
    </row>
    <row r="41" spans="1:53" ht="6" customHeight="1">
      <c r="A41" s="679"/>
      <c r="B41" s="760"/>
      <c r="C41" s="760"/>
      <c r="D41" s="760"/>
      <c r="E41" s="760"/>
      <c r="F41" s="760"/>
      <c r="G41" s="760"/>
      <c r="H41" s="760"/>
      <c r="I41" s="1068"/>
      <c r="J41" s="1069"/>
      <c r="K41" s="1069"/>
      <c r="L41" s="1069"/>
      <c r="M41" s="1069"/>
      <c r="N41" s="1069"/>
      <c r="O41" s="1069"/>
      <c r="P41" s="1069"/>
      <c r="Q41" s="1069"/>
      <c r="R41" s="1069"/>
      <c r="S41" s="1070"/>
    </row>
    <row r="42" spans="1:53" ht="16.5">
      <c r="A42" s="679"/>
      <c r="B42" s="764" t="s">
        <v>868</v>
      </c>
      <c r="C42" s="760"/>
      <c r="D42" s="760"/>
      <c r="E42" s="760"/>
      <c r="F42" s="760"/>
      <c r="G42" s="760"/>
      <c r="H42" s="760"/>
      <c r="I42" s="1068"/>
      <c r="J42" s="1069"/>
      <c r="K42" s="1069"/>
      <c r="L42" s="1069"/>
      <c r="M42" s="1069"/>
      <c r="N42" s="1069"/>
      <c r="O42" s="1069"/>
      <c r="P42" s="1069"/>
      <c r="Q42" s="1069"/>
      <c r="R42" s="1069"/>
      <c r="S42" s="1070"/>
    </row>
    <row r="43" spans="1:53" ht="6" customHeight="1">
      <c r="A43" s="679"/>
      <c r="B43" s="760"/>
      <c r="C43" s="760"/>
      <c r="D43" s="760"/>
      <c r="E43" s="760"/>
      <c r="F43" s="760"/>
      <c r="G43" s="760"/>
      <c r="H43" s="760"/>
      <c r="I43" s="1068"/>
      <c r="J43" s="1069"/>
      <c r="K43" s="1069"/>
      <c r="L43" s="1069"/>
      <c r="M43" s="1069"/>
      <c r="N43" s="1069"/>
      <c r="O43" s="1069"/>
      <c r="P43" s="1069"/>
      <c r="Q43" s="1069"/>
      <c r="R43" s="1069"/>
      <c r="S43" s="1070"/>
    </row>
    <row r="44" spans="1:53" ht="16.5">
      <c r="A44" s="679"/>
      <c r="B44" s="238" t="s">
        <v>2</v>
      </c>
      <c r="C44" s="760"/>
      <c r="D44" s="760"/>
      <c r="E44" s="760"/>
      <c r="F44" s="760"/>
      <c r="G44" s="760"/>
      <c r="H44" s="760"/>
      <c r="I44" s="1068"/>
      <c r="J44" s="1069"/>
      <c r="K44" s="1069"/>
      <c r="L44" s="1069"/>
      <c r="M44" s="1069"/>
      <c r="N44" s="1069"/>
      <c r="O44" s="1069"/>
      <c r="P44" s="1069"/>
      <c r="Q44" s="1069"/>
      <c r="R44" s="1069"/>
      <c r="S44" s="1070"/>
    </row>
    <row r="45" spans="1:53" ht="5.25" customHeight="1">
      <c r="A45" s="679"/>
      <c r="B45" s="760"/>
      <c r="C45" s="760"/>
      <c r="D45" s="760"/>
      <c r="E45" s="760"/>
      <c r="F45" s="760"/>
      <c r="G45" s="760"/>
      <c r="H45" s="760"/>
      <c r="I45" s="1068"/>
      <c r="J45" s="1069"/>
      <c r="K45" s="1069"/>
      <c r="L45" s="1069"/>
      <c r="M45" s="1069"/>
      <c r="N45" s="1069"/>
      <c r="O45" s="1069"/>
      <c r="P45" s="1069"/>
      <c r="Q45" s="1069"/>
      <c r="R45" s="1069"/>
      <c r="S45" s="1070"/>
    </row>
    <row r="46" spans="1:53">
      <c r="A46" s="679"/>
      <c r="B46" s="760"/>
      <c r="C46" s="760"/>
      <c r="D46" s="760"/>
      <c r="E46" s="760"/>
      <c r="F46" s="760"/>
      <c r="G46" s="749"/>
      <c r="H46" s="749"/>
      <c r="I46" s="1068"/>
      <c r="J46" s="1069"/>
      <c r="K46" s="1069"/>
      <c r="L46" s="1069"/>
      <c r="M46" s="1069"/>
      <c r="N46" s="1069"/>
      <c r="O46" s="1069"/>
      <c r="P46" s="1069"/>
      <c r="Q46" s="1069"/>
      <c r="R46" s="1069"/>
      <c r="S46" s="1070"/>
    </row>
    <row r="47" spans="1:53" ht="6.75" customHeight="1">
      <c r="A47" s="9"/>
      <c r="B47" s="15"/>
      <c r="C47" s="15"/>
      <c r="D47" s="15"/>
      <c r="E47" s="15"/>
      <c r="F47" s="15"/>
      <c r="G47" s="15"/>
      <c r="H47" s="15"/>
      <c r="I47" s="1068"/>
      <c r="J47" s="1069"/>
      <c r="K47" s="1069"/>
      <c r="L47" s="1069"/>
      <c r="M47" s="1069"/>
      <c r="N47" s="1069"/>
      <c r="O47" s="1069"/>
      <c r="P47" s="1069"/>
      <c r="Q47" s="1069"/>
      <c r="R47" s="1069"/>
      <c r="S47" s="1070"/>
    </row>
    <row r="48" spans="1:53" ht="15.75">
      <c r="A48" s="1056" t="s">
        <v>3</v>
      </c>
      <c r="B48" s="1057"/>
      <c r="C48" s="1057"/>
      <c r="D48" s="1057"/>
      <c r="E48" s="15"/>
      <c r="F48" s="640"/>
      <c r="G48" s="677"/>
      <c r="H48" s="677"/>
      <c r="I48" s="1068"/>
      <c r="J48" s="1069"/>
      <c r="K48" s="1069"/>
      <c r="L48" s="1069"/>
      <c r="M48" s="1069"/>
      <c r="N48" s="1069"/>
      <c r="O48" s="1069"/>
      <c r="P48" s="1069"/>
      <c r="Q48" s="1069"/>
      <c r="R48" s="1069"/>
      <c r="S48" s="1070"/>
    </row>
    <row r="49" spans="1:19" ht="6" customHeight="1">
      <c r="A49" s="9"/>
      <c r="B49" s="6"/>
      <c r="C49" s="15"/>
      <c r="D49" s="15"/>
      <c r="E49" s="15"/>
      <c r="F49" s="15"/>
      <c r="G49" s="15"/>
      <c r="H49" s="15"/>
      <c r="I49" s="1068"/>
      <c r="J49" s="1069"/>
      <c r="K49" s="1069"/>
      <c r="L49" s="1069"/>
      <c r="M49" s="1069"/>
      <c r="N49" s="1069"/>
      <c r="O49" s="1069"/>
      <c r="P49" s="1069"/>
      <c r="Q49" s="1069"/>
      <c r="R49" s="1069"/>
      <c r="S49" s="1070"/>
    </row>
    <row r="50" spans="1:19" ht="24.75" customHeight="1">
      <c r="A50" s="9"/>
      <c r="B50" s="27" t="s">
        <v>4</v>
      </c>
      <c r="C50" s="15"/>
      <c r="D50" s="15"/>
      <c r="E50" s="15"/>
      <c r="F50" s="15"/>
      <c r="G50" s="15"/>
      <c r="H50" s="15"/>
      <c r="I50" s="1071"/>
      <c r="J50" s="1072"/>
      <c r="K50" s="1072"/>
      <c r="L50" s="1072"/>
      <c r="M50" s="1072"/>
      <c r="N50" s="1072"/>
      <c r="O50" s="1072"/>
      <c r="P50" s="1072"/>
      <c r="Q50" s="1072"/>
      <c r="R50" s="1072"/>
      <c r="S50" s="1073"/>
    </row>
    <row r="51" spans="1:19" ht="3"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30.75" customHeight="1">
      <c r="A55" s="30">
        <v>1</v>
      </c>
      <c r="B55" s="809" t="s">
        <v>940</v>
      </c>
      <c r="C55" s="23"/>
      <c r="D55" s="222" t="str">
        <f>IF('Summary Page'!I59="","",'Summary Page'!I59)</f>
        <v>HMA</v>
      </c>
      <c r="E55" s="23"/>
      <c r="F55" s="978" t="s">
        <v>942</v>
      </c>
      <c r="G55" s="978"/>
      <c r="H55" s="979"/>
      <c r="I55" s="352">
        <f>IF('Summary Page'!J59=0,"",'Summary Page'!J59)</f>
        <v>1.25</v>
      </c>
      <c r="J55" s="352">
        <f>IF('Summary Page'!K59=0,"",'Summary Page'!K59)</f>
        <v>1.25</v>
      </c>
      <c r="K55" s="352">
        <f>IF('Summary Page'!L59=0,"",'Summary Page'!L59)</f>
        <v>1.25</v>
      </c>
      <c r="L55" s="352">
        <f>IF('Summary Page'!M59=0,"",'Summary Page'!M59)</f>
        <v>1.25</v>
      </c>
      <c r="M55" s="353">
        <f>IF('Summary Page'!N59=0,"",'Summary Page'!N59)</f>
        <v>1.25</v>
      </c>
      <c r="N55" s="354">
        <f>M55</f>
        <v>1.25</v>
      </c>
      <c r="O55" s="15"/>
      <c r="P55" s="972"/>
      <c r="Q55" s="973"/>
      <c r="R55" s="973"/>
      <c r="S55" s="974"/>
    </row>
    <row r="56" spans="1:19" ht="30.75" customHeight="1">
      <c r="A56" s="30">
        <v>2</v>
      </c>
      <c r="B56" s="273" t="s">
        <v>941</v>
      </c>
      <c r="C56" s="23"/>
      <c r="D56" s="222" t="str">
        <f>IF('Summary Page'!I60="","",'Summary Page'!I60)</f>
        <v>HMA</v>
      </c>
      <c r="E56" s="23"/>
      <c r="F56" s="978"/>
      <c r="G56" s="978"/>
      <c r="H56" s="979"/>
      <c r="I56" s="352">
        <f>IF('Summary Page'!J60=0,"",'Summary Page'!J60)</f>
        <v>3.25</v>
      </c>
      <c r="J56" s="352">
        <f>IF('Summary Page'!K60=0,"",'Summary Page'!K60)</f>
        <v>3.25</v>
      </c>
      <c r="K56" s="352">
        <f>IF('Summary Page'!L60=0,"",'Summary Page'!L60)</f>
        <v>3.25</v>
      </c>
      <c r="L56" s="352">
        <f>IF('Summary Page'!M60=0,"",'Summary Page'!M60)</f>
        <v>3.25</v>
      </c>
      <c r="M56" s="353">
        <f>IF('Summary Page'!N60=0,"",'Summary Page'!N60)</f>
        <v>3.25</v>
      </c>
      <c r="N56" s="354">
        <f t="shared" ref="N56:N64" si="0">IFERROR(N55+M56,"")</f>
        <v>4.5</v>
      </c>
      <c r="O56" s="15"/>
      <c r="P56" s="973"/>
      <c r="Q56" s="973"/>
      <c r="R56" s="973"/>
      <c r="S56" s="974"/>
    </row>
    <row r="57" spans="1:19" ht="30.75" customHeight="1">
      <c r="A57" s="30">
        <v>3</v>
      </c>
      <c r="B57" s="809" t="s">
        <v>941</v>
      </c>
      <c r="C57" s="23"/>
      <c r="D57" s="222" t="str">
        <f>IF('Summary Page'!I61="","",'Summary Page'!I61)</f>
        <v>HMA</v>
      </c>
      <c r="E57" s="23"/>
      <c r="F57" s="978"/>
      <c r="G57" s="978"/>
      <c r="H57" s="979"/>
      <c r="I57" s="352">
        <f>IF('Summary Page'!J61=0,"",'Summary Page'!J61)</f>
        <v>3.5</v>
      </c>
      <c r="J57" s="352">
        <f>IF('Summary Page'!K61=0,"",'Summary Page'!K61)</f>
        <v>3.5</v>
      </c>
      <c r="K57" s="352">
        <f>IF('Summary Page'!L61=0,"",'Summary Page'!L61)</f>
        <v>3.5</v>
      </c>
      <c r="L57" s="352">
        <f>IF('Summary Page'!M61=0,"",'Summary Page'!M61)</f>
        <v>3.5</v>
      </c>
      <c r="M57" s="353">
        <f>IF('Summary Page'!N61=0,"",'Summary Page'!N61)</f>
        <v>3.5</v>
      </c>
      <c r="N57" s="354">
        <f t="shared" si="0"/>
        <v>8</v>
      </c>
      <c r="O57" s="15"/>
      <c r="P57" s="972"/>
      <c r="Q57" s="973"/>
      <c r="R57" s="973"/>
      <c r="S57" s="974"/>
    </row>
    <row r="58" spans="1:19" ht="30.75" customHeight="1">
      <c r="A58" s="30">
        <v>4</v>
      </c>
      <c r="B58" s="273"/>
      <c r="C58" s="23"/>
      <c r="D58" s="222" t="str">
        <f>IF('Summary Page'!I62="","",'Summary Page'!I62)</f>
        <v/>
      </c>
      <c r="E58" s="24"/>
      <c r="F58" s="978"/>
      <c r="G58" s="978"/>
      <c r="H58" s="979"/>
      <c r="I58" s="352" t="str">
        <f>IF('Summary Page'!J62=0,"",'Summary Page'!J62)</f>
        <v/>
      </c>
      <c r="J58" s="352" t="str">
        <f>IF('Summary Page'!K62=0,"",'Summary Page'!K62)</f>
        <v/>
      </c>
      <c r="K58" s="352" t="str">
        <f>IF('Summary Page'!L62=0,"",'Summary Page'!L62)</f>
        <v/>
      </c>
      <c r="L58" s="352" t="str">
        <f>IF('Summary Page'!M62=0,"",'Summary Page'!M62)</f>
        <v/>
      </c>
      <c r="M58" s="353" t="str">
        <f>IF('Summary Page'!N62=0,"",'Summary Page'!N62)</f>
        <v/>
      </c>
      <c r="N58" s="354" t="str">
        <f t="shared" si="0"/>
        <v/>
      </c>
      <c r="O58" s="15"/>
      <c r="P58" s="972"/>
      <c r="Q58" s="973"/>
      <c r="R58" s="973"/>
      <c r="S58" s="974"/>
    </row>
    <row r="59" spans="1:19" ht="30.75" customHeight="1">
      <c r="A59" s="30">
        <v>5</v>
      </c>
      <c r="B59" s="273"/>
      <c r="C59" s="23"/>
      <c r="D59" s="222" t="str">
        <f>IF('Summary Page'!I63="","",'Summary Page'!I63)</f>
        <v/>
      </c>
      <c r="E59" s="271"/>
      <c r="F59" s="978"/>
      <c r="G59" s="978"/>
      <c r="H59" s="979"/>
      <c r="I59" s="352" t="str">
        <f>IF('Summary Page'!J63=0,"",'Summary Page'!J63)</f>
        <v/>
      </c>
      <c r="J59" s="352" t="str">
        <f>IF('Summary Page'!K63=0,"",'Summary Page'!K63)</f>
        <v/>
      </c>
      <c r="K59" s="352" t="str">
        <f>IF('Summary Page'!L63=0,"",'Summary Page'!L63)</f>
        <v/>
      </c>
      <c r="L59" s="352" t="str">
        <f>IF('Summary Page'!M63=0,"",'Summary Page'!M63)</f>
        <v/>
      </c>
      <c r="M59" s="353" t="str">
        <f>IF('Summary Page'!N63=0,"",'Summary Page'!N63)</f>
        <v/>
      </c>
      <c r="N59" s="354" t="str">
        <f t="shared" si="0"/>
        <v/>
      </c>
      <c r="O59" s="15"/>
      <c r="P59" s="975"/>
      <c r="Q59" s="976"/>
      <c r="R59" s="976"/>
      <c r="S59" s="977"/>
    </row>
    <row r="60" spans="1:19" ht="30.75" customHeight="1">
      <c r="A60" s="30">
        <v>6</v>
      </c>
      <c r="B60" s="273"/>
      <c r="C60" s="23"/>
      <c r="D60" s="222" t="str">
        <f>IF('Summary Page'!I64="","",'Summary Page'!I64)</f>
        <v/>
      </c>
      <c r="E60" s="23"/>
      <c r="F60" s="978"/>
      <c r="G60" s="978"/>
      <c r="H60" s="979"/>
      <c r="I60" s="352" t="str">
        <f>IF('Summary Page'!J64=0,"",'Summary Page'!J64)</f>
        <v/>
      </c>
      <c r="J60" s="352" t="str">
        <f>IF('Summary Page'!K64=0,"",'Summary Page'!K64)</f>
        <v/>
      </c>
      <c r="K60" s="352" t="str">
        <f>IF('Summary Page'!L64=0,"",'Summary Page'!L64)</f>
        <v/>
      </c>
      <c r="L60" s="352" t="str">
        <f>IF('Summary Page'!M64=0,"",'Summary Page'!M64)</f>
        <v/>
      </c>
      <c r="M60" s="353" t="str">
        <f>IF('Summary Page'!N64=0,"",'Summary Page'!N64)</f>
        <v/>
      </c>
      <c r="N60" s="354" t="str">
        <f t="shared" si="0"/>
        <v/>
      </c>
      <c r="O60" s="15"/>
      <c r="P60" s="976"/>
      <c r="Q60" s="976"/>
      <c r="R60" s="976"/>
      <c r="S60" s="977"/>
    </row>
    <row r="61" spans="1:19" ht="30.75" customHeight="1">
      <c r="A61" s="30">
        <v>7</v>
      </c>
      <c r="B61" s="273"/>
      <c r="C61" s="23"/>
      <c r="D61" s="222" t="str">
        <f>IF('Summary Page'!I65="","",'Summary Page'!I65)</f>
        <v/>
      </c>
      <c r="E61" s="23"/>
      <c r="F61" s="978"/>
      <c r="G61" s="978"/>
      <c r="H61" s="979"/>
      <c r="I61" s="352" t="str">
        <f>IF('Summary Page'!J65=0,"",'Summary Page'!J65)</f>
        <v/>
      </c>
      <c r="J61" s="352" t="str">
        <f>IF('Summary Page'!K65=0,"",'Summary Page'!K65)</f>
        <v/>
      </c>
      <c r="K61" s="352" t="str">
        <f>IF('Summary Page'!L65=0,"",'Summary Page'!L65)</f>
        <v/>
      </c>
      <c r="L61" s="352" t="str">
        <f>IF('Summary Page'!M65=0,"",'Summary Page'!M65)</f>
        <v/>
      </c>
      <c r="M61" s="353" t="str">
        <f>IF('Summary Page'!N65=0,"",'Summary Page'!N65)</f>
        <v/>
      </c>
      <c r="N61" s="354" t="str">
        <f t="shared" si="0"/>
        <v/>
      </c>
      <c r="O61" s="15"/>
      <c r="P61" s="972"/>
      <c r="Q61" s="973"/>
      <c r="R61" s="973"/>
      <c r="S61" s="974"/>
    </row>
    <row r="62" spans="1:19" ht="30.75" customHeight="1">
      <c r="A62" s="30">
        <v>8</v>
      </c>
      <c r="B62" s="273"/>
      <c r="C62" s="23"/>
      <c r="D62" s="222" t="str">
        <f>IF('Summary Page'!Q60="","",'Summary Page'!Q60)</f>
        <v/>
      </c>
      <c r="E62" s="23"/>
      <c r="F62" s="978"/>
      <c r="G62" s="978"/>
      <c r="H62" s="979"/>
      <c r="I62" s="352" t="str">
        <f>IF('Summary Page'!S60=0,"",'Summary Page'!S60)</f>
        <v/>
      </c>
      <c r="J62" s="352" t="str">
        <f>IF('Summary Page'!T60=0,"",'Summary Page'!T60)</f>
        <v/>
      </c>
      <c r="K62" s="352" t="str">
        <f>IF('Summary Page'!U60=0,"",'Summary Page'!U60)</f>
        <v/>
      </c>
      <c r="L62" s="352" t="str">
        <f>IF('Summary Page'!V60=0,"",'Summary Page'!V60)</f>
        <v/>
      </c>
      <c r="M62" s="353" t="str">
        <f>IF('Summary Page'!W60=0,"",'Summary Page'!W60)</f>
        <v/>
      </c>
      <c r="N62" s="354" t="str">
        <f t="shared" si="0"/>
        <v/>
      </c>
      <c r="O62" s="15"/>
      <c r="P62" s="972"/>
      <c r="Q62" s="973"/>
      <c r="R62" s="973"/>
      <c r="S62" s="974"/>
    </row>
    <row r="63" spans="1:19" ht="27.75" customHeight="1">
      <c r="A63" s="30">
        <v>9</v>
      </c>
      <c r="B63" s="273"/>
      <c r="C63" s="23"/>
      <c r="D63" s="222" t="str">
        <f>IF('Summary Page'!Q61="","",'Summary Page'!Q61)</f>
        <v/>
      </c>
      <c r="E63" s="24"/>
      <c r="F63" s="978"/>
      <c r="G63" s="978"/>
      <c r="H63" s="979"/>
      <c r="I63" s="352" t="str">
        <f>IF('Summary Page'!S61=0,"",'Summary Page'!S61)</f>
        <v/>
      </c>
      <c r="J63" s="352" t="str">
        <f>IF('Summary Page'!T61=0,"",'Summary Page'!T61)</f>
        <v/>
      </c>
      <c r="K63" s="352" t="str">
        <f>IF('Summary Page'!U61=0,"",'Summary Page'!U61)</f>
        <v/>
      </c>
      <c r="L63" s="352" t="str">
        <f>IF('Summary Page'!V61=0,"",'Summary Page'!V61)</f>
        <v/>
      </c>
      <c r="M63" s="353" t="str">
        <f>IF('Summary Page'!W61=0,"",'Summary Page'!W61)</f>
        <v/>
      </c>
      <c r="N63" s="354" t="str">
        <f t="shared" si="0"/>
        <v/>
      </c>
      <c r="O63" s="15"/>
      <c r="P63" s="969"/>
      <c r="Q63" s="970"/>
      <c r="R63" s="970"/>
      <c r="S63" s="971"/>
    </row>
    <row r="64" spans="1:19" ht="33" customHeight="1">
      <c r="A64" s="30">
        <v>10</v>
      </c>
      <c r="B64" s="273"/>
      <c r="C64" s="24"/>
      <c r="D64" s="222" t="str">
        <f>IF('Summary Page'!Q62="","",'Summary Page'!Q62)</f>
        <v/>
      </c>
      <c r="E64" s="24"/>
      <c r="F64" s="978"/>
      <c r="G64" s="978"/>
      <c r="H64" s="979"/>
      <c r="I64" s="352" t="str">
        <f>IF('Summary Page'!S62=0,"",'Summary Page'!S62)</f>
        <v/>
      </c>
      <c r="J64" s="352" t="str">
        <f>IF('Summary Page'!T62=0,"",'Summary Page'!T62)</f>
        <v/>
      </c>
      <c r="K64" s="352" t="str">
        <f>IF('Summary Page'!U62=0,"",'Summary Page'!U62)</f>
        <v/>
      </c>
      <c r="L64" s="352" t="str">
        <f>IF('Summary Page'!V62=0,"",'Summary Page'!V62)</f>
        <v/>
      </c>
      <c r="M64" s="353" t="str">
        <f>IF('Summary Page'!W62=0,"",'Summary Page'!W62)</f>
        <v/>
      </c>
      <c r="N64" s="354" t="str">
        <f t="shared" si="0"/>
        <v/>
      </c>
      <c r="O64" s="15"/>
      <c r="P64" s="970"/>
      <c r="Q64" s="970"/>
      <c r="R64" s="970"/>
      <c r="S64" s="971"/>
    </row>
    <row r="65" spans="1:19" ht="6"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243">
        <f>10-COUNTBLANK(I55:I64)</f>
        <v>3</v>
      </c>
      <c r="J66" s="66"/>
      <c r="K66" s="671" t="s">
        <v>16</v>
      </c>
      <c r="L66" s="671"/>
      <c r="M66" s="671"/>
      <c r="N66" s="355">
        <f>SUM(M55:M64)</f>
        <v>8</v>
      </c>
      <c r="O66" s="32" t="s">
        <v>73</v>
      </c>
      <c r="P66" s="67"/>
      <c r="Q66" s="32" t="s">
        <v>137</v>
      </c>
      <c r="R66" s="356">
        <f>(N66/12)</f>
        <v>0.66666666666666663</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66"/>
      <c r="I69" s="11"/>
      <c r="J69" s="29" t="s">
        <v>138</v>
      </c>
      <c r="K69" s="95"/>
      <c r="L69" s="29"/>
      <c r="M69" s="29"/>
      <c r="N69" s="29"/>
      <c r="O69" s="29"/>
      <c r="P69" s="29"/>
      <c r="Q69" s="29"/>
      <c r="R69" s="29"/>
      <c r="S69" s="369"/>
    </row>
    <row r="70" spans="1:19" ht="6" customHeight="1">
      <c r="A70" s="63"/>
      <c r="B70" s="7"/>
      <c r="C70" s="16"/>
      <c r="D70" s="16"/>
      <c r="E70" s="16"/>
      <c r="F70" s="16"/>
      <c r="G70" s="16"/>
      <c r="H70" s="16"/>
      <c r="I70" s="16"/>
      <c r="J70" s="16"/>
      <c r="K70" s="16"/>
      <c r="L70" s="16"/>
      <c r="M70" s="67"/>
      <c r="N70" s="67"/>
      <c r="O70" s="67"/>
      <c r="P70" s="15"/>
      <c r="Q70" s="66"/>
      <c r="R70" s="66"/>
      <c r="S70" s="68"/>
    </row>
    <row r="71" spans="1:19" ht="17.25" customHeight="1" thickBot="1">
      <c r="A71" s="180"/>
      <c r="B71" s="181"/>
      <c r="C71" s="181"/>
      <c r="D71" s="771"/>
      <c r="E71" s="181"/>
      <c r="F71" s="181"/>
      <c r="G71" s="771"/>
      <c r="H71" s="181"/>
      <c r="I71" s="781"/>
      <c r="J71" s="771"/>
      <c r="K71" s="782" t="str">
        <f>IF('Summary Page'!H67="","",'Summary Page'!H67)</f>
        <v>2" Aggregate Base</v>
      </c>
      <c r="L71" s="782"/>
      <c r="M71" s="782"/>
      <c r="N71" s="782"/>
      <c r="O71" s="783"/>
      <c r="P71" s="783"/>
      <c r="Q71" s="783" t="str">
        <f>IF('Summary Page'!L67="","",'Summary Page'!L67)</f>
        <v/>
      </c>
      <c r="R71" s="784"/>
      <c r="S71" s="785" t="s">
        <v>334</v>
      </c>
    </row>
    <row r="72" spans="1:19" ht="7.5" hidden="1"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Fl26O41Zn3KPJK3W1yh+hYCtk8/ztAiSVmOKxGXsnVSKtPD1bLiq3ubg+Xia5/pAYQq4s10PVRnDMS0nvn6U+A==" saltValue="SWQYBsLyLiFdRSD0jInrCg==" spinCount="100000" sheet="1" scenarios="1" formatCells="0" formatColumns="0" formatRows="0" selectLockedCells="1"/>
  <mergeCells count="49">
    <mergeCell ref="H24:H25"/>
    <mergeCell ref="B3:J3"/>
    <mergeCell ref="A6:C6"/>
    <mergeCell ref="A8:B8"/>
    <mergeCell ref="A10:B10"/>
    <mergeCell ref="F12:H17"/>
    <mergeCell ref="A20:B20"/>
    <mergeCell ref="A22:B22"/>
    <mergeCell ref="A24:B24"/>
    <mergeCell ref="F24:F25"/>
    <mergeCell ref="G24:G25"/>
    <mergeCell ref="I5:S26"/>
    <mergeCell ref="A26:B26"/>
    <mergeCell ref="A12:B12"/>
    <mergeCell ref="A14:B14"/>
    <mergeCell ref="A16:B16"/>
    <mergeCell ref="J53:J54"/>
    <mergeCell ref="K53:K54"/>
    <mergeCell ref="L53:L54"/>
    <mergeCell ref="M53:M54"/>
    <mergeCell ref="N53:N54"/>
    <mergeCell ref="I28:S50"/>
    <mergeCell ref="A48:D48"/>
    <mergeCell ref="A52:A54"/>
    <mergeCell ref="A18:B18"/>
    <mergeCell ref="F58:H58"/>
    <mergeCell ref="F55:H55"/>
    <mergeCell ref="P55:S56"/>
    <mergeCell ref="F56:H56"/>
    <mergeCell ref="F57:H57"/>
    <mergeCell ref="P57:S57"/>
    <mergeCell ref="P53:S53"/>
    <mergeCell ref="B52:B54"/>
    <mergeCell ref="C52:E54"/>
    <mergeCell ref="F52:H54"/>
    <mergeCell ref="I52:N52"/>
    <mergeCell ref="I53:I54"/>
    <mergeCell ref="F59:H59"/>
    <mergeCell ref="D66:H66"/>
    <mergeCell ref="P58:S58"/>
    <mergeCell ref="P59:S60"/>
    <mergeCell ref="F60:H60"/>
    <mergeCell ref="F61:H61"/>
    <mergeCell ref="P61:S61"/>
    <mergeCell ref="F62:H62"/>
    <mergeCell ref="P62:S62"/>
    <mergeCell ref="F63:H63"/>
    <mergeCell ref="P63:S64"/>
    <mergeCell ref="F64:H64"/>
  </mergeCells>
  <dataValidations disablePrompts="1" count="1">
    <dataValidation allowBlank="1" showInputMessage="1" showErrorMessage="1" sqref="D18 D14 D16 F26:H26"/>
  </dataValidations>
  <printOptions horizontalCentered="1" verticalCentered="1"/>
  <pageMargins left="0.16" right="0.15333333333333299" top="0.17" bottom="0.42" header="0" footer="0.17"/>
  <pageSetup scale="78" fitToHeight="11" orientation="portrait" r:id="rId1"/>
  <headerFooter scaleWithDoc="0">
    <oddFooter>&amp;C&amp;A&amp;R&amp;P of &amp;N</oddFooter>
  </headerFooter>
  <drawing r:id="rId2"/>
  <legacyDrawing r:id="rId3"/>
</worksheet>
</file>

<file path=xl/worksheets/sheet10.xml><?xml version="1.0" encoding="utf-8"?>
<worksheet xmlns="http://schemas.openxmlformats.org/spreadsheetml/2006/main" xmlns:r="http://schemas.openxmlformats.org/officeDocument/2006/relationships">
  <sheetPr codeName="Sheet7"/>
  <dimension ref="A1:AJ71"/>
  <sheetViews>
    <sheetView view="pageBreakPreview" zoomScale="75" zoomScaleNormal="200" zoomScaleSheetLayoutView="75" zoomScalePageLayoutView="75" workbookViewId="0">
      <selection activeCell="B58" sqref="B58"/>
    </sheetView>
  </sheetViews>
  <sheetFormatPr defaultRowHeight="15"/>
  <cols>
    <col min="1" max="1" width="8.85546875" style="47" customWidth="1"/>
    <col min="2" max="2" width="14" style="47" customWidth="1"/>
    <col min="3" max="3" width="2.5703125" style="47" customWidth="1"/>
    <col min="4" max="4" width="14.42578125" style="47" customWidth="1"/>
    <col min="5" max="5" width="2.28515625" style="47" customWidth="1"/>
    <col min="6" max="6" width="7.42578125" style="47" customWidth="1"/>
    <col min="7" max="7" width="7.140625" style="47" customWidth="1"/>
    <col min="8" max="8" width="6.28515625" style="47" customWidth="1"/>
    <col min="9" max="9" width="7" style="47" customWidth="1"/>
    <col min="10" max="12" width="6.85546875" style="47" customWidth="1"/>
    <col min="13" max="13" width="7.42578125" style="47" customWidth="1"/>
    <col min="14" max="14" width="7.28515625" style="47" customWidth="1"/>
    <col min="15" max="15" width="2.28515625" style="47" customWidth="1"/>
    <col min="16" max="16" width="6.42578125" style="47" customWidth="1"/>
    <col min="17" max="17" width="5.28515625" style="47" customWidth="1"/>
    <col min="18" max="18" width="6.42578125" style="47" customWidth="1"/>
    <col min="19" max="19" width="5.28515625" style="47" customWidth="1"/>
    <col min="20" max="16384" width="9.140625" style="47"/>
  </cols>
  <sheetData>
    <row r="1" spans="1:19" ht="4.5" customHeight="1">
      <c r="A1" s="57"/>
      <c r="B1" s="58"/>
      <c r="C1" s="58"/>
      <c r="D1" s="58"/>
      <c r="E1" s="59"/>
      <c r="F1" s="59"/>
      <c r="G1" s="59"/>
      <c r="H1" s="59"/>
      <c r="I1" s="59"/>
      <c r="J1" s="60"/>
      <c r="K1" s="59"/>
      <c r="L1" s="59"/>
      <c r="M1" s="59"/>
      <c r="N1" s="59"/>
      <c r="O1" s="59"/>
      <c r="P1" s="59"/>
      <c r="Q1" s="59"/>
      <c r="R1" s="59"/>
      <c r="S1" s="61"/>
    </row>
    <row r="2" spans="1:19" ht="18" customHeight="1">
      <c r="A2" s="735" t="s">
        <v>0</v>
      </c>
      <c r="B2" s="736"/>
      <c r="C2" s="736"/>
      <c r="D2" s="736"/>
      <c r="E2" s="736"/>
      <c r="F2" s="736"/>
      <c r="G2" s="736"/>
      <c r="H2" s="736"/>
      <c r="I2" s="736"/>
      <c r="J2" s="736"/>
      <c r="K2" s="736"/>
      <c r="L2" s="736"/>
      <c r="M2" s="736"/>
      <c r="N2" s="736"/>
      <c r="O2" s="736"/>
      <c r="P2" s="736"/>
      <c r="Q2" s="736"/>
      <c r="R2" s="736"/>
      <c r="S2" s="786"/>
    </row>
    <row r="3" spans="1:19" ht="4.5" customHeight="1">
      <c r="A3" s="63"/>
      <c r="B3" s="980"/>
      <c r="C3" s="980"/>
      <c r="D3" s="980"/>
      <c r="E3" s="980"/>
      <c r="F3" s="980"/>
      <c r="G3" s="980"/>
      <c r="H3" s="980"/>
      <c r="I3" s="980"/>
      <c r="J3" s="980"/>
      <c r="K3" s="17"/>
      <c r="L3" s="17"/>
      <c r="M3" s="17"/>
      <c r="N3" s="17"/>
      <c r="O3" s="17"/>
      <c r="P3" s="17"/>
      <c r="Q3" s="17"/>
      <c r="R3" s="17"/>
      <c r="S3" s="62"/>
    </row>
    <row r="4" spans="1:19" ht="20.25" customHeight="1">
      <c r="A4" s="791" t="s">
        <v>15</v>
      </c>
      <c r="B4" s="790"/>
      <c r="C4" s="839"/>
      <c r="D4" s="935" t="str">
        <f>IF('Summary Page'!I13="","",'Summary Page'!I13)</f>
        <v>Highway 20</v>
      </c>
      <c r="E4" s="917"/>
      <c r="F4" s="917"/>
      <c r="G4" s="917"/>
      <c r="H4" s="917"/>
      <c r="I4" s="944"/>
      <c r="J4" s="944"/>
      <c r="K4" s="944"/>
      <c r="L4" s="944"/>
      <c r="M4" s="944"/>
      <c r="N4" s="944"/>
      <c r="O4" s="944"/>
      <c r="P4" s="944"/>
      <c r="Q4" s="944"/>
      <c r="R4" s="944"/>
      <c r="S4" s="945"/>
    </row>
    <row r="5" spans="1:19" ht="4.5" customHeight="1">
      <c r="A5" s="25"/>
      <c r="B5" s="33"/>
      <c r="C5" s="33"/>
      <c r="D5" s="33"/>
      <c r="E5" s="33"/>
      <c r="F5" s="33"/>
      <c r="G5" s="33"/>
      <c r="H5" s="33"/>
      <c r="I5" s="1042"/>
      <c r="J5" s="1043"/>
      <c r="K5" s="1043"/>
      <c r="L5" s="1043"/>
      <c r="M5" s="1043"/>
      <c r="N5" s="1043"/>
      <c r="O5" s="1043"/>
      <c r="P5" s="1043"/>
      <c r="Q5" s="1043"/>
      <c r="R5" s="1043"/>
      <c r="S5" s="1074"/>
    </row>
    <row r="6" spans="1:19" ht="18" customHeight="1">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74"/>
    </row>
    <row r="7" spans="1:19" ht="4.5" customHeight="1">
      <c r="A7" s="63"/>
      <c r="B7" s="34"/>
      <c r="C7" s="34"/>
      <c r="D7" s="34"/>
      <c r="E7" s="34"/>
      <c r="F7" s="34"/>
      <c r="G7" s="34"/>
      <c r="H7" s="34"/>
      <c r="I7" s="1042"/>
      <c r="J7" s="1043"/>
      <c r="K7" s="1043"/>
      <c r="L7" s="1043"/>
      <c r="M7" s="1043"/>
      <c r="N7" s="1043"/>
      <c r="O7" s="1043"/>
      <c r="P7" s="1043"/>
      <c r="Q7" s="1043"/>
      <c r="R7" s="1043"/>
      <c r="S7" s="1074"/>
    </row>
    <row r="8" spans="1:19" ht="19.5" customHeight="1">
      <c r="A8" s="1039" t="s">
        <v>8</v>
      </c>
      <c r="B8" s="1040"/>
      <c r="C8" s="674"/>
      <c r="D8" s="722" t="str">
        <f>IF('Summary Page'!B14="","",'Summary Page'!B14)</f>
        <v>Mark Horn</v>
      </c>
      <c r="E8" s="722"/>
      <c r="F8" s="723"/>
      <c r="G8" s="723"/>
      <c r="H8" s="723"/>
      <c r="I8" s="1042"/>
      <c r="J8" s="1043"/>
      <c r="K8" s="1043"/>
      <c r="L8" s="1043"/>
      <c r="M8" s="1043"/>
      <c r="N8" s="1043"/>
      <c r="O8" s="1043"/>
      <c r="P8" s="1043"/>
      <c r="Q8" s="1043"/>
      <c r="R8" s="1043"/>
      <c r="S8" s="1074"/>
    </row>
    <row r="9" spans="1:19" ht="3.75" customHeight="1">
      <c r="A9" s="63"/>
      <c r="B9" s="163"/>
      <c r="C9" s="163"/>
      <c r="D9" s="163"/>
      <c r="E9" s="163"/>
      <c r="F9" s="163"/>
      <c r="G9" s="163"/>
      <c r="H9" s="163"/>
      <c r="I9" s="1042"/>
      <c r="J9" s="1043"/>
      <c r="K9" s="1043"/>
      <c r="L9" s="1043"/>
      <c r="M9" s="1043"/>
      <c r="N9" s="1043"/>
      <c r="O9" s="1043"/>
      <c r="P9" s="1043"/>
      <c r="Q9" s="1043"/>
      <c r="R9" s="1043"/>
      <c r="S9" s="1074"/>
    </row>
    <row r="10" spans="1:19" ht="18" customHeight="1">
      <c r="A10" s="1039" t="s">
        <v>9</v>
      </c>
      <c r="B10" s="1040"/>
      <c r="C10" s="674"/>
      <c r="D10" s="726">
        <f>'Summary Page'!B12:B12</f>
        <v>5592606841</v>
      </c>
      <c r="E10" s="726"/>
      <c r="F10" s="727"/>
      <c r="G10" s="727"/>
      <c r="H10" s="727"/>
      <c r="I10" s="1042"/>
      <c r="J10" s="1043"/>
      <c r="K10" s="1043"/>
      <c r="L10" s="1043"/>
      <c r="M10" s="1043"/>
      <c r="N10" s="1043"/>
      <c r="O10" s="1043"/>
      <c r="P10" s="1043"/>
      <c r="Q10" s="1043"/>
      <c r="R10" s="1043"/>
      <c r="S10" s="1074"/>
    </row>
    <row r="11" spans="1:19" ht="5.25" customHeight="1">
      <c r="A11" s="63"/>
      <c r="B11" s="64"/>
      <c r="C11" s="64"/>
      <c r="D11" s="64"/>
      <c r="E11" s="64"/>
      <c r="F11" s="64"/>
      <c r="G11" s="64"/>
      <c r="H11" s="64"/>
      <c r="I11" s="1042"/>
      <c r="J11" s="1043"/>
      <c r="K11" s="1043"/>
      <c r="L11" s="1043"/>
      <c r="M11" s="1043"/>
      <c r="N11" s="1043"/>
      <c r="O11" s="1043"/>
      <c r="P11" s="1043"/>
      <c r="Q11" s="1043"/>
      <c r="R11" s="1043"/>
      <c r="S11" s="1074"/>
    </row>
    <row r="12" spans="1:19" ht="18" customHeight="1">
      <c r="A12" s="1053" t="s">
        <v>113</v>
      </c>
      <c r="B12" s="1054"/>
      <c r="C12" s="675"/>
      <c r="D12" s="164" t="str">
        <f>Tags!$H$3</f>
        <v>0A730</v>
      </c>
      <c r="E12" s="35"/>
      <c r="F12" s="1048"/>
      <c r="G12" s="1048"/>
      <c r="H12" s="1049"/>
      <c r="I12" s="1042"/>
      <c r="J12" s="1043"/>
      <c r="K12" s="1043"/>
      <c r="L12" s="1043"/>
      <c r="M12" s="1043"/>
      <c r="N12" s="1043"/>
      <c r="O12" s="1043"/>
      <c r="P12" s="1043"/>
      <c r="Q12" s="1043"/>
      <c r="R12" s="1043"/>
      <c r="S12" s="1074"/>
    </row>
    <row r="13" spans="1:19" ht="4.5" customHeight="1">
      <c r="A13" s="39"/>
      <c r="B13" s="671"/>
      <c r="C13" s="671"/>
      <c r="D13" s="65"/>
      <c r="E13" s="20"/>
      <c r="F13" s="1048"/>
      <c r="G13" s="1048"/>
      <c r="H13" s="1049"/>
      <c r="I13" s="1042"/>
      <c r="J13" s="1043"/>
      <c r="K13" s="1043"/>
      <c r="L13" s="1043"/>
      <c r="M13" s="1043"/>
      <c r="N13" s="1043"/>
      <c r="O13" s="1043"/>
      <c r="P13" s="1043"/>
      <c r="Q13" s="1043"/>
      <c r="R13" s="1043"/>
      <c r="S13" s="1074"/>
    </row>
    <row r="14" spans="1:19" ht="16.5" customHeight="1">
      <c r="A14" s="1050" t="s">
        <v>29</v>
      </c>
      <c r="B14" s="1051"/>
      <c r="C14" s="40"/>
      <c r="D14" s="190" t="str">
        <f>IFERROR(HLOOKUP('Summary Page'!D3,List!H2:S3,2,0),"")</f>
        <v>01</v>
      </c>
      <c r="E14" s="36"/>
      <c r="F14" s="1048"/>
      <c r="G14" s="1048"/>
      <c r="H14" s="1049"/>
      <c r="I14" s="1042"/>
      <c r="J14" s="1043"/>
      <c r="K14" s="1043"/>
      <c r="L14" s="1043"/>
      <c r="M14" s="1043"/>
      <c r="N14" s="1043"/>
      <c r="O14" s="1043"/>
      <c r="P14" s="1043"/>
      <c r="Q14" s="1043"/>
      <c r="R14" s="1043"/>
      <c r="S14" s="1074"/>
    </row>
    <row r="15" spans="1:19" ht="5.25" customHeight="1">
      <c r="A15" s="39"/>
      <c r="B15" s="38"/>
      <c r="C15" s="40"/>
      <c r="D15" s="2"/>
      <c r="E15" s="16"/>
      <c r="F15" s="1048"/>
      <c r="G15" s="1048"/>
      <c r="H15" s="1049"/>
      <c r="I15" s="1042"/>
      <c r="J15" s="1043"/>
      <c r="K15" s="1043"/>
      <c r="L15" s="1043"/>
      <c r="M15" s="1043"/>
      <c r="N15" s="1043"/>
      <c r="O15" s="1043"/>
      <c r="P15" s="1043"/>
      <c r="Q15" s="1043"/>
      <c r="R15" s="1043"/>
      <c r="S15" s="1074"/>
    </row>
    <row r="16" spans="1:19" ht="17.25" customHeight="1">
      <c r="A16" s="1050" t="s">
        <v>17</v>
      </c>
      <c r="B16" s="1051"/>
      <c r="C16" s="41"/>
      <c r="D16" s="191" t="str">
        <f>Tags!$H$31</f>
        <v>MEN</v>
      </c>
      <c r="E16" s="3"/>
      <c r="F16" s="1048"/>
      <c r="G16" s="1048"/>
      <c r="H16" s="1049"/>
      <c r="I16" s="1042"/>
      <c r="J16" s="1043"/>
      <c r="K16" s="1043"/>
      <c r="L16" s="1043"/>
      <c r="M16" s="1043"/>
      <c r="N16" s="1043"/>
      <c r="O16" s="1043"/>
      <c r="P16" s="1043"/>
      <c r="Q16" s="1043"/>
      <c r="R16" s="1043"/>
      <c r="S16" s="1074"/>
    </row>
    <row r="17" spans="1:36" ht="6" customHeight="1">
      <c r="A17" s="39"/>
      <c r="B17" s="673"/>
      <c r="C17" s="41"/>
      <c r="D17" s="4"/>
      <c r="E17" s="15"/>
      <c r="F17" s="3"/>
      <c r="G17" s="15"/>
      <c r="H17" s="15"/>
      <c r="I17" s="1042"/>
      <c r="J17" s="1043"/>
      <c r="K17" s="1043"/>
      <c r="L17" s="1043"/>
      <c r="M17" s="1043"/>
      <c r="N17" s="1043"/>
      <c r="O17" s="1043"/>
      <c r="P17" s="1043"/>
      <c r="Q17" s="1043"/>
      <c r="R17" s="1043"/>
      <c r="S17" s="1074"/>
    </row>
    <row r="18" spans="1:36">
      <c r="A18" s="1050" t="s">
        <v>18</v>
      </c>
      <c r="B18" s="1051"/>
      <c r="C18" s="41"/>
      <c r="D18" s="166" t="str">
        <f>'Summary Page'!G21</f>
        <v>20</v>
      </c>
      <c r="E18" s="15"/>
      <c r="F18" s="3"/>
      <c r="G18" s="15"/>
      <c r="H18" s="15"/>
      <c r="I18" s="1042"/>
      <c r="J18" s="1043"/>
      <c r="K18" s="1043"/>
      <c r="L18" s="1043"/>
      <c r="M18" s="1043"/>
      <c r="N18" s="1043"/>
      <c r="O18" s="1043"/>
      <c r="P18" s="1043"/>
      <c r="Q18" s="1043"/>
      <c r="R18" s="1043"/>
      <c r="S18" s="1074"/>
    </row>
    <row r="19" spans="1:36" ht="6" customHeight="1">
      <c r="A19" s="39"/>
      <c r="B19" s="673"/>
      <c r="C19" s="41"/>
      <c r="D19" s="4"/>
      <c r="E19" s="15"/>
      <c r="F19" s="3"/>
      <c r="G19" s="15"/>
      <c r="H19" s="15"/>
      <c r="I19" s="1042"/>
      <c r="J19" s="1043"/>
      <c r="K19" s="1043"/>
      <c r="L19" s="1043"/>
      <c r="M19" s="1043"/>
      <c r="N19" s="1043"/>
      <c r="O19" s="1043"/>
      <c r="P19" s="1043"/>
      <c r="Q19" s="1043"/>
      <c r="R19" s="1043"/>
      <c r="S19" s="1074"/>
    </row>
    <row r="20" spans="1:36">
      <c r="A20" s="1050" t="s">
        <v>24</v>
      </c>
      <c r="B20" s="1051"/>
      <c r="C20" s="41"/>
      <c r="D20" s="191" t="str">
        <f>IF('Summary Page'!G81="","",'Summary Page'!G81)</f>
        <v/>
      </c>
      <c r="E20" s="15"/>
      <c r="F20" s="15"/>
      <c r="G20" s="15"/>
      <c r="H20" s="15"/>
      <c r="I20" s="1042"/>
      <c r="J20" s="1043"/>
      <c r="K20" s="1043"/>
      <c r="L20" s="1043"/>
      <c r="M20" s="1043"/>
      <c r="N20" s="1043"/>
      <c r="O20" s="1043"/>
      <c r="P20" s="1043"/>
      <c r="Q20" s="1043"/>
      <c r="R20" s="1043"/>
      <c r="S20" s="1074"/>
    </row>
    <row r="21" spans="1:36" ht="4.5" customHeight="1">
      <c r="A21" s="39"/>
      <c r="B21" s="670"/>
      <c r="C21" s="40"/>
      <c r="D21" s="1"/>
      <c r="E21" s="15"/>
      <c r="F21" s="15"/>
      <c r="G21" s="15"/>
      <c r="H21" s="15"/>
      <c r="I21" s="1042"/>
      <c r="J21" s="1043"/>
      <c r="K21" s="1043"/>
      <c r="L21" s="1043"/>
      <c r="M21" s="1043"/>
      <c r="N21" s="1043"/>
      <c r="O21" s="1043"/>
      <c r="P21" s="1043"/>
      <c r="Q21" s="1043"/>
      <c r="R21" s="1043"/>
      <c r="S21" s="1074"/>
    </row>
    <row r="22" spans="1:36">
      <c r="A22" s="1050" t="s">
        <v>129</v>
      </c>
      <c r="B22" s="1051"/>
      <c r="C22" s="40"/>
      <c r="D22" s="167" t="str">
        <f>Tags!H45</f>
        <v>0A730 - 05</v>
      </c>
      <c r="E22" s="16"/>
      <c r="F22" s="16"/>
      <c r="G22" s="16"/>
      <c r="H22" s="16"/>
      <c r="I22" s="1042"/>
      <c r="J22" s="1043"/>
      <c r="K22" s="1043"/>
      <c r="L22" s="1043"/>
      <c r="M22" s="1043"/>
      <c r="N22" s="1043"/>
      <c r="O22" s="1043"/>
      <c r="P22" s="1043"/>
      <c r="Q22" s="1043"/>
      <c r="R22" s="1043"/>
      <c r="S22" s="1074"/>
    </row>
    <row r="23" spans="1:36" ht="5.25" customHeight="1">
      <c r="A23" s="39"/>
      <c r="B23" s="670"/>
      <c r="C23" s="40"/>
      <c r="D23" s="1"/>
      <c r="E23" s="16"/>
      <c r="F23" s="16"/>
      <c r="G23" s="16"/>
      <c r="H23" s="16"/>
      <c r="I23" s="1042"/>
      <c r="J23" s="1043"/>
      <c r="K23" s="1043"/>
      <c r="L23" s="1043"/>
      <c r="M23" s="1043"/>
      <c r="N23" s="1043"/>
      <c r="O23" s="1043"/>
      <c r="P23" s="1043"/>
      <c r="Q23" s="1043"/>
      <c r="R23" s="1043"/>
      <c r="S23" s="1074"/>
    </row>
    <row r="24" spans="1:36">
      <c r="A24" s="1050" t="s">
        <v>19</v>
      </c>
      <c r="B24" s="1051"/>
      <c r="C24" s="40"/>
      <c r="D24" s="838" t="str">
        <f>'Summary Page'!G75</f>
        <v>05-Nov-2012</v>
      </c>
      <c r="E24" s="16"/>
      <c r="F24" s="1052" t="s">
        <v>107</v>
      </c>
      <c r="G24" s="1052" t="s">
        <v>106</v>
      </c>
      <c r="H24" s="1055" t="s">
        <v>128</v>
      </c>
      <c r="I24" s="1042"/>
      <c r="J24" s="1043"/>
      <c r="K24" s="1043"/>
      <c r="L24" s="1043"/>
      <c r="M24" s="1043"/>
      <c r="N24" s="1043"/>
      <c r="O24" s="1043"/>
      <c r="P24" s="1043"/>
      <c r="Q24" s="1043"/>
      <c r="R24" s="1043"/>
      <c r="S24" s="1074"/>
    </row>
    <row r="25" spans="1:36" ht="6" customHeight="1">
      <c r="A25" s="8"/>
      <c r="B25" s="5"/>
      <c r="C25" s="5"/>
      <c r="D25" s="17"/>
      <c r="E25" s="17"/>
      <c r="F25" s="1052"/>
      <c r="G25" s="1052"/>
      <c r="H25" s="1055"/>
      <c r="I25" s="1042"/>
      <c r="J25" s="1043"/>
      <c r="K25" s="1043"/>
      <c r="L25" s="1043"/>
      <c r="M25" s="1043"/>
      <c r="N25" s="1043"/>
      <c r="O25" s="1043"/>
      <c r="P25" s="1043"/>
      <c r="Q25" s="1043"/>
      <c r="R25" s="1043"/>
      <c r="S25" s="1074"/>
    </row>
    <row r="26" spans="1:36" ht="20.25" customHeight="1">
      <c r="A26" s="1061" t="s">
        <v>20</v>
      </c>
      <c r="B26" s="1062"/>
      <c r="C26" s="15"/>
      <c r="D26" s="272"/>
      <c r="E26" s="6"/>
      <c r="F26" s="226" t="str">
        <f>'Summary Page'!B23</f>
        <v/>
      </c>
      <c r="G26" s="821">
        <f>'Summary Page'!D79</f>
        <v>15.3</v>
      </c>
      <c r="H26" s="738" t="str">
        <f>'Summary Page'!E23</f>
        <v/>
      </c>
      <c r="I26" s="1045"/>
      <c r="J26" s="1046"/>
      <c r="K26" s="1046"/>
      <c r="L26" s="1046"/>
      <c r="M26" s="1046"/>
      <c r="N26" s="1046"/>
      <c r="O26" s="1046"/>
      <c r="P26" s="1046"/>
      <c r="Q26" s="1046"/>
      <c r="R26" s="1046"/>
      <c r="S26" s="1084"/>
    </row>
    <row r="27" spans="1:36" ht="6" customHeight="1">
      <c r="A27" s="695"/>
      <c r="B27" s="696"/>
      <c r="C27" s="16"/>
      <c r="D27" s="16"/>
      <c r="E27" s="7"/>
      <c r="F27" s="7"/>
      <c r="G27" s="7"/>
      <c r="H27" s="7"/>
      <c r="I27" s="7"/>
      <c r="J27" s="17"/>
      <c r="K27" s="17"/>
      <c r="L27" s="17"/>
      <c r="M27" s="17"/>
      <c r="N27" s="17"/>
      <c r="O27" s="17"/>
      <c r="P27" s="17"/>
      <c r="Q27" s="17"/>
      <c r="R27" s="17"/>
      <c r="S27" s="62"/>
    </row>
    <row r="28" spans="1:36" ht="19.5" customHeight="1">
      <c r="A28" s="699" t="s">
        <v>21</v>
      </c>
      <c r="B28" s="778"/>
      <c r="C28" s="779"/>
      <c r="D28" s="717" t="str">
        <f>IF('Summary Page'!G79="","",'Summary Page'!G79)</f>
        <v>01</v>
      </c>
      <c r="E28" s="820" t="s">
        <v>223</v>
      </c>
      <c r="F28" s="717" t="str">
        <f>'Summary Page'!D81</f>
        <v>East</v>
      </c>
      <c r="G28" s="760"/>
      <c r="H28" s="760"/>
      <c r="I28" s="1065"/>
      <c r="J28" s="1066"/>
      <c r="K28" s="1066"/>
      <c r="L28" s="1066"/>
      <c r="M28" s="1066"/>
      <c r="N28" s="1066"/>
      <c r="O28" s="1066"/>
      <c r="P28" s="1066"/>
      <c r="Q28" s="1066"/>
      <c r="R28" s="1066"/>
      <c r="S28" s="1067"/>
    </row>
    <row r="29" spans="1:36" s="48" customFormat="1" ht="6.75" customHeight="1">
      <c r="A29" s="679"/>
      <c r="B29" s="760"/>
      <c r="C29" s="760"/>
      <c r="D29" s="760"/>
      <c r="E29" s="760"/>
      <c r="F29" s="760"/>
      <c r="G29" s="760"/>
      <c r="H29" s="760"/>
      <c r="I29" s="1068"/>
      <c r="J29" s="1069"/>
      <c r="K29" s="1069"/>
      <c r="L29" s="1069"/>
      <c r="M29" s="1069"/>
      <c r="N29" s="1069"/>
      <c r="O29" s="1069"/>
      <c r="P29" s="1069"/>
      <c r="Q29" s="1069"/>
      <c r="R29" s="1069"/>
      <c r="S29" s="1070"/>
      <c r="T29" s="47"/>
      <c r="U29" s="47"/>
      <c r="V29" s="47"/>
      <c r="W29" s="47"/>
      <c r="X29" s="47"/>
      <c r="Y29" s="47"/>
      <c r="Z29" s="47"/>
      <c r="AA29" s="47"/>
      <c r="AB29" s="47"/>
      <c r="AC29" s="47"/>
      <c r="AD29" s="47"/>
      <c r="AE29" s="47"/>
      <c r="AF29" s="47"/>
      <c r="AG29" s="47"/>
      <c r="AH29" s="47"/>
      <c r="AI29" s="47"/>
      <c r="AJ29" s="47"/>
    </row>
    <row r="30" spans="1:36" ht="6" customHeight="1">
      <c r="A30" s="679"/>
      <c r="B30" s="760"/>
      <c r="C30" s="760"/>
      <c r="D30" s="760"/>
      <c r="E30" s="760"/>
      <c r="F30" s="760"/>
      <c r="G30" s="760"/>
      <c r="H30" s="760"/>
      <c r="I30" s="1068"/>
      <c r="J30" s="1069"/>
      <c r="K30" s="1069"/>
      <c r="L30" s="1069"/>
      <c r="M30" s="1069"/>
      <c r="N30" s="1069"/>
      <c r="O30" s="1069"/>
      <c r="P30" s="1069"/>
      <c r="Q30" s="1069"/>
      <c r="R30" s="1069"/>
      <c r="S30" s="1070"/>
    </row>
    <row r="31" spans="1:36" ht="16.5">
      <c r="A31" s="707" t="s">
        <v>907</v>
      </c>
      <c r="B31" s="761"/>
      <c r="C31" s="761"/>
      <c r="D31" s="761" t="s">
        <v>22</v>
      </c>
      <c r="E31" s="762"/>
      <c r="F31" s="800">
        <f>'Summary Page'!H84</f>
        <v>39.348274419652597</v>
      </c>
      <c r="G31" s="715"/>
      <c r="H31" s="715"/>
      <c r="I31" s="1068"/>
      <c r="J31" s="1069"/>
      <c r="K31" s="1069"/>
      <c r="L31" s="1069"/>
      <c r="M31" s="1069"/>
      <c r="N31" s="1069"/>
      <c r="O31" s="1069"/>
      <c r="P31" s="1069"/>
      <c r="Q31" s="1069"/>
      <c r="R31" s="1069"/>
      <c r="S31" s="1070"/>
    </row>
    <row r="32" spans="1:36" ht="3.75" customHeight="1">
      <c r="A32" s="707"/>
      <c r="B32" s="761"/>
      <c r="C32" s="761"/>
      <c r="D32" s="761"/>
      <c r="E32" s="762"/>
      <c r="F32" s="762"/>
      <c r="G32" s="762"/>
      <c r="H32" s="762"/>
      <c r="I32" s="1068"/>
      <c r="J32" s="1069"/>
      <c r="K32" s="1069"/>
      <c r="L32" s="1069"/>
      <c r="M32" s="1069"/>
      <c r="N32" s="1069"/>
      <c r="O32" s="1069"/>
      <c r="P32" s="1069"/>
      <c r="Q32" s="1069"/>
      <c r="R32" s="1069"/>
      <c r="S32" s="1070"/>
    </row>
    <row r="33" spans="1:36" ht="16.5">
      <c r="A33" s="707"/>
      <c r="B33" s="761"/>
      <c r="C33" s="761"/>
      <c r="D33" s="761" t="s">
        <v>23</v>
      </c>
      <c r="E33" s="762"/>
      <c r="F33" s="800">
        <f>'Summary Page'!K84</f>
        <v>-123.590451049769</v>
      </c>
      <c r="G33" s="715"/>
      <c r="H33" s="715"/>
      <c r="I33" s="1068"/>
      <c r="J33" s="1069"/>
      <c r="K33" s="1069"/>
      <c r="L33" s="1069"/>
      <c r="M33" s="1069"/>
      <c r="N33" s="1069"/>
      <c r="O33" s="1069"/>
      <c r="P33" s="1069"/>
      <c r="Q33" s="1069"/>
      <c r="R33" s="1069"/>
      <c r="S33" s="1070"/>
    </row>
    <row r="34" spans="1:36" ht="4.5" customHeight="1">
      <c r="A34" s="707"/>
      <c r="B34" s="761"/>
      <c r="C34" s="761"/>
      <c r="D34" s="761"/>
      <c r="E34" s="762"/>
      <c r="F34" s="762"/>
      <c r="G34" s="762"/>
      <c r="H34" s="762"/>
      <c r="I34" s="1068"/>
      <c r="J34" s="1069"/>
      <c r="K34" s="1069"/>
      <c r="L34" s="1069"/>
      <c r="M34" s="1069"/>
      <c r="N34" s="1069"/>
      <c r="O34" s="1069"/>
      <c r="P34" s="1069"/>
      <c r="Q34" s="1069"/>
      <c r="R34" s="1069"/>
      <c r="S34" s="1070"/>
    </row>
    <row r="35" spans="1:36" ht="16.5">
      <c r="A35" s="707"/>
      <c r="B35" s="761"/>
      <c r="C35" s="761"/>
      <c r="D35" s="761" t="s">
        <v>75</v>
      </c>
      <c r="E35" s="762"/>
      <c r="F35" s="714">
        <f>'Summary Page'!N84</f>
        <v>72</v>
      </c>
      <c r="G35" s="715"/>
      <c r="H35" s="715"/>
      <c r="I35" s="1068"/>
      <c r="J35" s="1069"/>
      <c r="K35" s="1069"/>
      <c r="L35" s="1069"/>
      <c r="M35" s="1069"/>
      <c r="N35" s="1069"/>
      <c r="O35" s="1069"/>
      <c r="P35" s="1069"/>
      <c r="Q35" s="1069"/>
      <c r="R35" s="1069"/>
      <c r="S35" s="1070"/>
    </row>
    <row r="36" spans="1:36" ht="16.5">
      <c r="A36" s="707"/>
      <c r="B36" s="761"/>
      <c r="C36" s="761"/>
      <c r="D36" s="761"/>
      <c r="E36" s="762"/>
      <c r="F36" s="762"/>
      <c r="G36" s="762"/>
      <c r="H36" s="762"/>
      <c r="I36" s="1068"/>
      <c r="J36" s="1069"/>
      <c r="K36" s="1069"/>
      <c r="L36" s="1069"/>
      <c r="M36" s="1069"/>
      <c r="N36" s="1069"/>
      <c r="O36" s="1069"/>
      <c r="P36" s="1069"/>
      <c r="Q36" s="1069"/>
      <c r="R36" s="1069"/>
      <c r="S36" s="1070"/>
    </row>
    <row r="37" spans="1:36" s="48" customFormat="1" ht="6" customHeight="1">
      <c r="A37" s="707"/>
      <c r="B37" s="761"/>
      <c r="C37" s="761"/>
      <c r="D37" s="761"/>
      <c r="E37" s="762"/>
      <c r="F37" s="762"/>
      <c r="G37" s="762"/>
      <c r="H37" s="762"/>
      <c r="I37" s="1068"/>
      <c r="J37" s="1069"/>
      <c r="K37" s="1069"/>
      <c r="L37" s="1069"/>
      <c r="M37" s="1069"/>
      <c r="N37" s="1069"/>
      <c r="O37" s="1069"/>
      <c r="P37" s="1069"/>
      <c r="Q37" s="1069"/>
      <c r="R37" s="1069"/>
      <c r="S37" s="1070"/>
      <c r="T37" s="47"/>
      <c r="U37" s="47"/>
      <c r="V37" s="47"/>
      <c r="W37" s="47"/>
      <c r="X37" s="47"/>
      <c r="Y37" s="47"/>
      <c r="Z37" s="47"/>
      <c r="AA37" s="47"/>
      <c r="AB37" s="47"/>
      <c r="AC37" s="47"/>
      <c r="AD37" s="47"/>
      <c r="AE37" s="47"/>
      <c r="AF37" s="47"/>
      <c r="AG37" s="47"/>
      <c r="AH37" s="47"/>
      <c r="AI37" s="47"/>
      <c r="AJ37" s="47"/>
    </row>
    <row r="38" spans="1:36" ht="16.5">
      <c r="A38" s="763" t="s">
        <v>0</v>
      </c>
      <c r="B38" s="710"/>
      <c r="C38" s="710"/>
      <c r="D38" s="710"/>
      <c r="E38" s="716"/>
      <c r="F38" s="716"/>
      <c r="G38" s="716"/>
      <c r="H38" s="716"/>
      <c r="I38" s="1068"/>
      <c r="J38" s="1069"/>
      <c r="K38" s="1069"/>
      <c r="L38" s="1069"/>
      <c r="M38" s="1069"/>
      <c r="N38" s="1069"/>
      <c r="O38" s="1069"/>
      <c r="P38" s="1069"/>
      <c r="Q38" s="1069"/>
      <c r="R38" s="1069"/>
      <c r="S38" s="1070"/>
    </row>
    <row r="39" spans="1:36" ht="6.75" customHeight="1">
      <c r="A39" s="679"/>
      <c r="B39" s="760"/>
      <c r="C39" s="760"/>
      <c r="D39" s="760"/>
      <c r="E39" s="760"/>
      <c r="F39" s="760"/>
      <c r="G39" s="760"/>
      <c r="H39" s="760"/>
      <c r="I39" s="1068"/>
      <c r="J39" s="1069"/>
      <c r="K39" s="1069"/>
      <c r="L39" s="1069"/>
      <c r="M39" s="1069"/>
      <c r="N39" s="1069"/>
      <c r="O39" s="1069"/>
      <c r="P39" s="1069"/>
      <c r="Q39" s="1069"/>
      <c r="R39" s="1069"/>
      <c r="S39" s="1070"/>
    </row>
    <row r="40" spans="1:36" ht="16.5">
      <c r="A40" s="792" t="s">
        <v>910</v>
      </c>
      <c r="B40" s="793"/>
      <c r="C40" s="759"/>
      <c r="D40" s="759"/>
      <c r="E40" s="760"/>
      <c r="F40" s="760"/>
      <c r="G40" s="760"/>
      <c r="H40" s="760"/>
      <c r="I40" s="1068"/>
      <c r="J40" s="1069"/>
      <c r="K40" s="1069"/>
      <c r="L40" s="1069"/>
      <c r="M40" s="1069"/>
      <c r="N40" s="1069"/>
      <c r="O40" s="1069"/>
      <c r="P40" s="1069"/>
      <c r="Q40" s="1069"/>
      <c r="R40" s="1069"/>
      <c r="S40" s="1070"/>
    </row>
    <row r="41" spans="1:36" ht="3.75" customHeight="1">
      <c r="A41" s="679"/>
      <c r="B41" s="760"/>
      <c r="C41" s="760"/>
      <c r="D41" s="760"/>
      <c r="E41" s="760"/>
      <c r="F41" s="760"/>
      <c r="G41" s="760"/>
      <c r="H41" s="760"/>
      <c r="I41" s="1068"/>
      <c r="J41" s="1069"/>
      <c r="K41" s="1069"/>
      <c r="L41" s="1069"/>
      <c r="M41" s="1069"/>
      <c r="N41" s="1069"/>
      <c r="O41" s="1069"/>
      <c r="P41" s="1069"/>
      <c r="Q41" s="1069"/>
      <c r="R41" s="1069"/>
      <c r="S41" s="1070"/>
    </row>
    <row r="42" spans="1:36" ht="16.5">
      <c r="A42" s="679"/>
      <c r="B42" s="788" t="s">
        <v>909</v>
      </c>
      <c r="C42" s="760"/>
      <c r="D42" s="760"/>
      <c r="E42" s="760"/>
      <c r="F42" s="760"/>
      <c r="G42" s="760"/>
      <c r="H42" s="760"/>
      <c r="I42" s="1068"/>
      <c r="J42" s="1069"/>
      <c r="K42" s="1069"/>
      <c r="L42" s="1069"/>
      <c r="M42" s="1069"/>
      <c r="N42" s="1069"/>
      <c r="O42" s="1069"/>
      <c r="P42" s="1069"/>
      <c r="Q42" s="1069"/>
      <c r="R42" s="1069"/>
      <c r="S42" s="1070"/>
    </row>
    <row r="43" spans="1:36" ht="4.5" customHeight="1">
      <c r="A43" s="679"/>
      <c r="B43" s="760"/>
      <c r="C43" s="760"/>
      <c r="D43" s="760"/>
      <c r="E43" s="760"/>
      <c r="F43" s="760"/>
      <c r="G43" s="760"/>
      <c r="H43" s="760"/>
      <c r="I43" s="1068"/>
      <c r="J43" s="1069"/>
      <c r="K43" s="1069"/>
      <c r="L43" s="1069"/>
      <c r="M43" s="1069"/>
      <c r="N43" s="1069"/>
      <c r="O43" s="1069"/>
      <c r="P43" s="1069"/>
      <c r="Q43" s="1069"/>
      <c r="R43" s="1069"/>
      <c r="S43" s="1070"/>
    </row>
    <row r="44" spans="1:36" ht="16.5">
      <c r="A44" s="679"/>
      <c r="B44" s="238" t="s">
        <v>2</v>
      </c>
      <c r="C44" s="760"/>
      <c r="D44" s="760"/>
      <c r="E44" s="760"/>
      <c r="F44" s="760"/>
      <c r="G44" s="760"/>
      <c r="H44" s="760"/>
      <c r="I44" s="1068"/>
      <c r="J44" s="1069"/>
      <c r="K44" s="1069"/>
      <c r="L44" s="1069"/>
      <c r="M44" s="1069"/>
      <c r="N44" s="1069"/>
      <c r="O44" s="1069"/>
      <c r="P44" s="1069"/>
      <c r="Q44" s="1069"/>
      <c r="R44" s="1069"/>
      <c r="S44" s="1070"/>
    </row>
    <row r="45" spans="1:36" ht="4.5" customHeight="1">
      <c r="A45" s="679"/>
      <c r="B45" s="760"/>
      <c r="C45" s="760"/>
      <c r="D45" s="760"/>
      <c r="E45" s="760"/>
      <c r="F45" s="760"/>
      <c r="G45" s="760"/>
      <c r="H45" s="760"/>
      <c r="I45" s="1068"/>
      <c r="J45" s="1069"/>
      <c r="K45" s="1069"/>
      <c r="L45" s="1069"/>
      <c r="M45" s="1069"/>
      <c r="N45" s="1069"/>
      <c r="O45" s="1069"/>
      <c r="P45" s="1069"/>
      <c r="Q45" s="1069"/>
      <c r="R45" s="1069"/>
      <c r="S45" s="1070"/>
    </row>
    <row r="46" spans="1:36">
      <c r="A46" s="679"/>
      <c r="B46" s="760"/>
      <c r="C46" s="760"/>
      <c r="D46" s="760"/>
      <c r="E46" s="760"/>
      <c r="F46" s="760"/>
      <c r="G46" s="749"/>
      <c r="H46" s="749"/>
      <c r="I46" s="1068"/>
      <c r="J46" s="1069"/>
      <c r="K46" s="1069"/>
      <c r="L46" s="1069"/>
      <c r="M46" s="1069"/>
      <c r="N46" s="1069"/>
      <c r="O46" s="1069"/>
      <c r="P46" s="1069"/>
      <c r="Q46" s="1069"/>
      <c r="R46" s="1069"/>
      <c r="S46" s="1070"/>
    </row>
    <row r="47" spans="1:36" ht="4.5" customHeight="1">
      <c r="A47" s="9"/>
      <c r="B47" s="15"/>
      <c r="C47" s="15"/>
      <c r="D47" s="15"/>
      <c r="E47" s="15"/>
      <c r="F47" s="15"/>
      <c r="G47" s="15"/>
      <c r="H47" s="15"/>
      <c r="I47" s="1068"/>
      <c r="J47" s="1069"/>
      <c r="K47" s="1069"/>
      <c r="L47" s="1069"/>
      <c r="M47" s="1069"/>
      <c r="N47" s="1069"/>
      <c r="O47" s="1069"/>
      <c r="P47" s="1069"/>
      <c r="Q47" s="1069"/>
      <c r="R47" s="1069"/>
      <c r="S47" s="1070"/>
    </row>
    <row r="48" spans="1:36" ht="15.75">
      <c r="A48" s="1056" t="s">
        <v>3</v>
      </c>
      <c r="B48" s="1057"/>
      <c r="C48" s="1057"/>
      <c r="D48" s="1057"/>
      <c r="E48" s="15"/>
      <c r="F48" s="640"/>
      <c r="G48" s="677"/>
      <c r="H48" s="677"/>
      <c r="I48" s="1068"/>
      <c r="J48" s="1069"/>
      <c r="K48" s="1069"/>
      <c r="L48" s="1069"/>
      <c r="M48" s="1069"/>
      <c r="N48" s="1069"/>
      <c r="O48" s="1069"/>
      <c r="P48" s="1069"/>
      <c r="Q48" s="1069"/>
      <c r="R48" s="1069"/>
      <c r="S48" s="1070"/>
    </row>
    <row r="49" spans="1:19" ht="8.25" customHeight="1">
      <c r="A49" s="9"/>
      <c r="B49" s="6"/>
      <c r="C49" s="15"/>
      <c r="D49" s="15"/>
      <c r="E49" s="15"/>
      <c r="F49" s="15"/>
      <c r="G49" s="15"/>
      <c r="H49" s="15"/>
      <c r="I49" s="1068"/>
      <c r="J49" s="1069"/>
      <c r="K49" s="1069"/>
      <c r="L49" s="1069"/>
      <c r="M49" s="1069"/>
      <c r="N49" s="1069"/>
      <c r="O49" s="1069"/>
      <c r="P49" s="1069"/>
      <c r="Q49" s="1069"/>
      <c r="R49" s="1069"/>
      <c r="S49" s="1070"/>
    </row>
    <row r="50" spans="1:19" ht="21" customHeight="1">
      <c r="A50" s="9"/>
      <c r="B50" s="27" t="s">
        <v>4</v>
      </c>
      <c r="C50" s="15"/>
      <c r="D50" s="15"/>
      <c r="E50" s="15"/>
      <c r="F50" s="15"/>
      <c r="G50" s="15"/>
      <c r="H50" s="15"/>
      <c r="I50" s="1071"/>
      <c r="J50" s="1072"/>
      <c r="K50" s="1072"/>
      <c r="L50" s="1072"/>
      <c r="M50" s="1072"/>
      <c r="N50" s="1072"/>
      <c r="O50" s="1072"/>
      <c r="P50" s="1072"/>
      <c r="Q50" s="1072"/>
      <c r="R50" s="1072"/>
      <c r="S50" s="1073"/>
    </row>
    <row r="51" spans="1:19" ht="3"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085"/>
      <c r="Q52" s="1085"/>
      <c r="R52" s="1085"/>
      <c r="S52" s="1086"/>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1085"/>
      <c r="Q53" s="1085"/>
      <c r="R53" s="1085"/>
      <c r="S53" s="1086"/>
    </row>
    <row r="54" spans="1:19" ht="15" customHeight="1">
      <c r="A54" s="1021"/>
      <c r="B54" s="1060"/>
      <c r="C54" s="1018"/>
      <c r="D54" s="1018"/>
      <c r="E54" s="1018"/>
      <c r="F54" s="1024"/>
      <c r="G54" s="1024"/>
      <c r="H54" s="1025"/>
      <c r="I54" s="998"/>
      <c r="J54" s="998"/>
      <c r="K54" s="998"/>
      <c r="L54" s="998"/>
      <c r="M54" s="991"/>
      <c r="N54" s="991"/>
      <c r="O54" s="6"/>
      <c r="P54" s="1085"/>
      <c r="Q54" s="1085"/>
      <c r="R54" s="1085"/>
      <c r="S54" s="1086"/>
    </row>
    <row r="55" spans="1:19" ht="29.25" customHeight="1">
      <c r="A55" s="30">
        <v>1</v>
      </c>
      <c r="B55" s="809" t="s">
        <v>940</v>
      </c>
      <c r="C55" s="23"/>
      <c r="D55" s="222" t="str">
        <f>IF('Summary Page'!I73="","",'Summary Page'!I73)</f>
        <v>HMA</v>
      </c>
      <c r="E55" s="23"/>
      <c r="F55" s="978"/>
      <c r="G55" s="978"/>
      <c r="H55" s="979"/>
      <c r="I55" s="352">
        <f>IF('Summary Page'!J73=0,"",'Summary Page'!J73)</f>
        <v>1.25</v>
      </c>
      <c r="J55" s="352">
        <f>IF('Summary Page'!K73=0,"",'Summary Page'!K73)</f>
        <v>1.25</v>
      </c>
      <c r="K55" s="352">
        <f>IF('Summary Page'!L73=0,"",'Summary Page'!L73)</f>
        <v>1.25</v>
      </c>
      <c r="L55" s="352">
        <f>IF('Summary Page'!M73=0,"",'Summary Page'!M73)</f>
        <v>1.25</v>
      </c>
      <c r="M55" s="353">
        <f>IF('Summary Page'!N73=0,"",'Summary Page'!N73)</f>
        <v>1.25</v>
      </c>
      <c r="N55" s="354">
        <f>M55</f>
        <v>1.25</v>
      </c>
      <c r="O55" s="15"/>
      <c r="P55" s="1085"/>
      <c r="Q55" s="1085"/>
      <c r="R55" s="1085"/>
      <c r="S55" s="1086"/>
    </row>
    <row r="56" spans="1:19" ht="29.25" customHeight="1">
      <c r="A56" s="30">
        <v>2</v>
      </c>
      <c r="B56" s="273" t="s">
        <v>941</v>
      </c>
      <c r="C56" s="23"/>
      <c r="D56" s="222" t="str">
        <f>IF('Summary Page'!I74="","",'Summary Page'!I74)</f>
        <v>HMA</v>
      </c>
      <c r="E56" s="23"/>
      <c r="F56" s="978"/>
      <c r="G56" s="978"/>
      <c r="H56" s="979"/>
      <c r="I56" s="352">
        <f>IF('Summary Page'!J74=0,"",'Summary Page'!J74)</f>
        <v>1.75</v>
      </c>
      <c r="J56" s="352">
        <f>IF('Summary Page'!K74=0,"",'Summary Page'!K74)</f>
        <v>1.75</v>
      </c>
      <c r="K56" s="352">
        <f>IF('Summary Page'!L74=0,"",'Summary Page'!L74)</f>
        <v>1.75</v>
      </c>
      <c r="L56" s="352">
        <f>IF('Summary Page'!M74=0,"",'Summary Page'!M74)</f>
        <v>1.75</v>
      </c>
      <c r="M56" s="353">
        <f>IF('Summary Page'!N74=0,"",'Summary Page'!N74)</f>
        <v>1.75</v>
      </c>
      <c r="N56" s="354">
        <f t="shared" ref="N56:N64" si="0">IFERROR(N55+M56,"")</f>
        <v>3</v>
      </c>
      <c r="O56" s="15"/>
      <c r="P56" s="1085"/>
      <c r="Q56" s="1085"/>
      <c r="R56" s="1085"/>
      <c r="S56" s="1086"/>
    </row>
    <row r="57" spans="1:19" ht="29.25" customHeight="1">
      <c r="A57" s="30">
        <v>3</v>
      </c>
      <c r="B57" s="273" t="s">
        <v>941</v>
      </c>
      <c r="C57" s="23"/>
      <c r="D57" s="222" t="str">
        <f>IF('Summary Page'!I75="","",'Summary Page'!I75)</f>
        <v>HMA</v>
      </c>
      <c r="E57" s="23"/>
      <c r="F57" s="1088"/>
      <c r="G57" s="978"/>
      <c r="H57" s="979"/>
      <c r="I57" s="352">
        <f>IF('Summary Page'!J75=0,"",'Summary Page'!J75)</f>
        <v>2</v>
      </c>
      <c r="J57" s="352">
        <f>IF('Summary Page'!K75=0,"",'Summary Page'!K75)</f>
        <v>2</v>
      </c>
      <c r="K57" s="352">
        <f>IF('Summary Page'!L75=0,"",'Summary Page'!L75)</f>
        <v>2</v>
      </c>
      <c r="L57" s="352">
        <f>IF('Summary Page'!M75=0,"",'Summary Page'!M75)</f>
        <v>2</v>
      </c>
      <c r="M57" s="353">
        <f>IF('Summary Page'!N75=0,"",'Summary Page'!N75)</f>
        <v>2</v>
      </c>
      <c r="N57" s="354">
        <f t="shared" si="0"/>
        <v>5</v>
      </c>
      <c r="O57" s="15"/>
      <c r="P57" s="1085"/>
      <c r="Q57" s="1085"/>
      <c r="R57" s="1085"/>
      <c r="S57" s="1086"/>
    </row>
    <row r="58" spans="1:19" ht="29.25" customHeight="1">
      <c r="A58" s="30">
        <v>4</v>
      </c>
      <c r="B58" s="275"/>
      <c r="C58" s="23"/>
      <c r="D58" s="222" t="str">
        <f>IF('Summary Page'!I76="","",'Summary Page'!I76)</f>
        <v/>
      </c>
      <c r="E58" s="24"/>
      <c r="F58" s="978"/>
      <c r="G58" s="978"/>
      <c r="H58" s="979"/>
      <c r="I58" s="352" t="str">
        <f>IF('Summary Page'!J76=0,"",'Summary Page'!J76)</f>
        <v/>
      </c>
      <c r="J58" s="352" t="str">
        <f>IF('Summary Page'!K76=0,"",'Summary Page'!K76)</f>
        <v/>
      </c>
      <c r="K58" s="352" t="str">
        <f>IF('Summary Page'!L76=0,"",'Summary Page'!L76)</f>
        <v/>
      </c>
      <c r="L58" s="352" t="str">
        <f>IF('Summary Page'!M76=0,"",'Summary Page'!M76)</f>
        <v/>
      </c>
      <c r="M58" s="353" t="str">
        <f>IF('Summary Page'!N76=0,"",'Summary Page'!N76)</f>
        <v/>
      </c>
      <c r="N58" s="354" t="str">
        <f t="shared" si="0"/>
        <v/>
      </c>
      <c r="O58" s="15"/>
      <c r="P58" s="1085"/>
      <c r="Q58" s="1085"/>
      <c r="R58" s="1085"/>
      <c r="S58" s="1086"/>
    </row>
    <row r="59" spans="1:19" ht="29.25" customHeight="1">
      <c r="A59" s="30">
        <v>5</v>
      </c>
      <c r="B59" s="275"/>
      <c r="C59" s="23"/>
      <c r="D59" s="222" t="str">
        <f>IF('Summary Page'!I77="","",'Summary Page'!I77)</f>
        <v/>
      </c>
      <c r="E59" s="271"/>
      <c r="F59" s="978"/>
      <c r="G59" s="978"/>
      <c r="H59" s="979"/>
      <c r="I59" s="352" t="str">
        <f>IF('Summary Page'!J77=0,"",'Summary Page'!J77)</f>
        <v/>
      </c>
      <c r="J59" s="352" t="str">
        <f>IF('Summary Page'!K77=0,"",'Summary Page'!K77)</f>
        <v/>
      </c>
      <c r="K59" s="352" t="str">
        <f>IF('Summary Page'!L77=0,"",'Summary Page'!L77)</f>
        <v/>
      </c>
      <c r="L59" s="352" t="str">
        <f>IF('Summary Page'!M77=0,"",'Summary Page'!M77)</f>
        <v/>
      </c>
      <c r="M59" s="353" t="str">
        <f>IF('Summary Page'!N77=0,"",'Summary Page'!N77)</f>
        <v/>
      </c>
      <c r="N59" s="354" t="str">
        <f t="shared" si="0"/>
        <v/>
      </c>
      <c r="O59" s="15"/>
      <c r="P59" s="1085"/>
      <c r="Q59" s="1085"/>
      <c r="R59" s="1085"/>
      <c r="S59" s="1086"/>
    </row>
    <row r="60" spans="1:19" ht="29.25" customHeight="1">
      <c r="A60" s="30">
        <v>6</v>
      </c>
      <c r="B60" s="275"/>
      <c r="C60" s="23"/>
      <c r="D60" s="222" t="str">
        <f>IF('Summary Page'!I78="","",'Summary Page'!I78)</f>
        <v/>
      </c>
      <c r="E60" s="23"/>
      <c r="F60" s="978"/>
      <c r="G60" s="978"/>
      <c r="H60" s="979"/>
      <c r="I60" s="352" t="str">
        <f>IF('Summary Page'!J78=0,"",'Summary Page'!J78)</f>
        <v/>
      </c>
      <c r="J60" s="343" t="str">
        <f>IF('Summary Page'!K78=0,"",'Summary Page'!K78)</f>
        <v/>
      </c>
      <c r="K60" s="343" t="str">
        <f>IF('Summary Page'!L78=0,"",'Summary Page'!L78)</f>
        <v/>
      </c>
      <c r="L60" s="343" t="str">
        <f>IF('Summary Page'!M78=0,"",'Summary Page'!M78)</f>
        <v/>
      </c>
      <c r="M60" s="353" t="str">
        <f>IF('Summary Page'!N78=0,"",'Summary Page'!N78)</f>
        <v/>
      </c>
      <c r="N60" s="354" t="str">
        <f t="shared" si="0"/>
        <v/>
      </c>
      <c r="O60" s="15"/>
      <c r="P60" s="1085"/>
      <c r="Q60" s="1085"/>
      <c r="R60" s="1085"/>
      <c r="S60" s="1086"/>
    </row>
    <row r="61" spans="1:19" ht="29.25" customHeight="1">
      <c r="A61" s="30">
        <v>7</v>
      </c>
      <c r="B61" s="275"/>
      <c r="C61" s="23"/>
      <c r="D61" s="222" t="str">
        <f>IF('Summary Page'!I79="","",'Summary Page'!I79)</f>
        <v/>
      </c>
      <c r="E61" s="23"/>
      <c r="F61" s="978"/>
      <c r="G61" s="978"/>
      <c r="H61" s="979"/>
      <c r="I61" s="352" t="str">
        <f>IF('Summary Page'!J79=0,"",'Summary Page'!J79)</f>
        <v/>
      </c>
      <c r="J61" s="343" t="str">
        <f>IF('Summary Page'!K79=0,"",'Summary Page'!K79)</f>
        <v/>
      </c>
      <c r="K61" s="343" t="str">
        <f>IF('Summary Page'!L79=0,"",'Summary Page'!L79)</f>
        <v/>
      </c>
      <c r="L61" s="343" t="str">
        <f>IF('Summary Page'!M79=0,"",'Summary Page'!M79)</f>
        <v/>
      </c>
      <c r="M61" s="353" t="str">
        <f>IF('Summary Page'!N79=0,"",'Summary Page'!N79)</f>
        <v/>
      </c>
      <c r="N61" s="354" t="str">
        <f t="shared" si="0"/>
        <v/>
      </c>
      <c r="O61" s="15"/>
      <c r="P61" s="1085"/>
      <c r="Q61" s="1085"/>
      <c r="R61" s="1085"/>
      <c r="S61" s="1086"/>
    </row>
    <row r="62" spans="1:19" ht="29.25" customHeight="1">
      <c r="A62" s="30">
        <v>8</v>
      </c>
      <c r="B62" s="275"/>
      <c r="C62" s="23"/>
      <c r="D62" s="222" t="str">
        <f>IF('Summary Page'!I80="","",'Summary Page'!I80)</f>
        <v/>
      </c>
      <c r="E62" s="23"/>
      <c r="F62" s="978"/>
      <c r="G62" s="978"/>
      <c r="H62" s="979"/>
      <c r="I62" s="343" t="str">
        <f>IF('Summary Page'!S74=0,"",'Summary Page'!S74)</f>
        <v/>
      </c>
      <c r="J62" s="343" t="str">
        <f>IF('Summary Page'!T74=0,"",'Summary Page'!T74)</f>
        <v/>
      </c>
      <c r="K62" s="343" t="str">
        <f>IF('Summary Page'!U74=0,"",'Summary Page'!U74)</f>
        <v/>
      </c>
      <c r="L62" s="343" t="str">
        <f>IF('Summary Page'!V74=0,"",'Summary Page'!V74)</f>
        <v/>
      </c>
      <c r="M62" s="220" t="str">
        <f>IF('Summary Page'!W74=0,"",'Summary Page'!W74)</f>
        <v/>
      </c>
      <c r="N62" s="221" t="str">
        <f t="shared" si="0"/>
        <v/>
      </c>
      <c r="O62" s="15"/>
      <c r="P62" s="1085"/>
      <c r="Q62" s="1085"/>
      <c r="R62" s="1085"/>
      <c r="S62" s="1086"/>
    </row>
    <row r="63" spans="1:19" ht="29.25" customHeight="1">
      <c r="A63" s="30">
        <v>9</v>
      </c>
      <c r="B63" s="275"/>
      <c r="C63" s="23"/>
      <c r="D63" s="222" t="str">
        <f>IF('Summary Page'!I81="","",'Summary Page'!I81)</f>
        <v/>
      </c>
      <c r="E63" s="24"/>
      <c r="F63" s="978"/>
      <c r="G63" s="978"/>
      <c r="H63" s="979"/>
      <c r="I63" s="343" t="str">
        <f>IF('Summary Page'!S75=0,"",'Summary Page'!S75)</f>
        <v/>
      </c>
      <c r="J63" s="343" t="str">
        <f>IF('Summary Page'!T75=0,"",'Summary Page'!T75)</f>
        <v/>
      </c>
      <c r="K63" s="343" t="str">
        <f>IF('Summary Page'!U75=0,"",'Summary Page'!U75)</f>
        <v/>
      </c>
      <c r="L63" s="343" t="str">
        <f>IF('Summary Page'!V75=0,"",'Summary Page'!V75)</f>
        <v/>
      </c>
      <c r="M63" s="220" t="str">
        <f>IF('Summary Page'!W75=0,"",'Summary Page'!W75)</f>
        <v/>
      </c>
      <c r="N63" s="221" t="str">
        <f t="shared" si="0"/>
        <v/>
      </c>
      <c r="O63" s="15"/>
      <c r="P63" s="1085"/>
      <c r="Q63" s="1085"/>
      <c r="R63" s="1085"/>
      <c r="S63" s="1086"/>
    </row>
    <row r="64" spans="1:19" ht="29.25" customHeight="1">
      <c r="A64" s="30">
        <v>10</v>
      </c>
      <c r="B64" s="275"/>
      <c r="C64" s="24"/>
      <c r="D64" s="222" t="str">
        <f>IF('Summary Page'!I82="","",'Summary Page'!I82)</f>
        <v/>
      </c>
      <c r="E64" s="24"/>
      <c r="F64" s="978"/>
      <c r="G64" s="978"/>
      <c r="H64" s="979"/>
      <c r="I64" s="343" t="str">
        <f>IF('Summary Page'!S76=0,"",'Summary Page'!S76)</f>
        <v/>
      </c>
      <c r="J64" s="343" t="str">
        <f>IF('Summary Page'!T76=0,"",'Summary Page'!T76)</f>
        <v/>
      </c>
      <c r="K64" s="343" t="str">
        <f>IF('Summary Page'!U76=0,"",'Summary Page'!U76)</f>
        <v/>
      </c>
      <c r="L64" s="343" t="str">
        <f>IF('Summary Page'!V76=0,"",'Summary Page'!V76)</f>
        <v/>
      </c>
      <c r="M64" s="220" t="str">
        <f>IF('Summary Page'!W76=0,"",'Summary Page'!W76)</f>
        <v/>
      </c>
      <c r="N64" s="221" t="str">
        <f t="shared" si="0"/>
        <v/>
      </c>
      <c r="O64" s="15"/>
      <c r="P64" s="1085"/>
      <c r="Q64" s="1085"/>
      <c r="R64" s="1085"/>
      <c r="S64" s="1086"/>
    </row>
    <row r="65" spans="1:19" ht="4.5" customHeight="1">
      <c r="A65" s="9"/>
      <c r="B65" s="12"/>
      <c r="C65" s="5"/>
      <c r="D65" s="19"/>
      <c r="E65" s="17"/>
      <c r="F65" s="17"/>
      <c r="G65" s="17"/>
      <c r="H65" s="17"/>
      <c r="I65" s="227"/>
      <c r="J65" s="227"/>
      <c r="K65" s="227"/>
      <c r="L65" s="228"/>
      <c r="M65" s="228"/>
      <c r="N65" s="228"/>
      <c r="O65" s="5"/>
      <c r="P65" s="15"/>
      <c r="Q65" s="67"/>
      <c r="R65" s="15"/>
      <c r="S65" s="68"/>
    </row>
    <row r="66" spans="1:19" ht="17.25" thickBot="1">
      <c r="A66" s="69"/>
      <c r="B66" s="66"/>
      <c r="C66" s="6" t="s">
        <v>6</v>
      </c>
      <c r="D66" s="1015" t="s">
        <v>76</v>
      </c>
      <c r="E66" s="1015"/>
      <c r="F66" s="1015"/>
      <c r="G66" s="1015"/>
      <c r="H66" s="1015"/>
      <c r="I66" s="672"/>
      <c r="J66" s="243">
        <f>10-COUNTBLANK(I55:I64)</f>
        <v>3</v>
      </c>
      <c r="K66" s="1014" t="s">
        <v>16</v>
      </c>
      <c r="L66" s="1014"/>
      <c r="M66" s="1014"/>
      <c r="N66" s="355">
        <f>SUM(M55:M64)</f>
        <v>5</v>
      </c>
      <c r="O66" s="32" t="s">
        <v>73</v>
      </c>
      <c r="P66" s="67"/>
      <c r="Q66" s="822" t="s">
        <v>137</v>
      </c>
      <c r="R66" s="37">
        <f>(N66/12)</f>
        <v>0.41666666666666669</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4.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63" t="s">
        <v>138</v>
      </c>
      <c r="L69" s="1063"/>
      <c r="M69" s="1063"/>
      <c r="N69" s="1063"/>
      <c r="O69" s="1063"/>
      <c r="P69" s="1063"/>
      <c r="Q69" s="1063"/>
      <c r="R69" s="1063"/>
      <c r="S69" s="1064"/>
    </row>
    <row r="70" spans="1:19" ht="5.25" customHeight="1">
      <c r="A70" s="63"/>
      <c r="B70" s="7"/>
      <c r="C70" s="16"/>
      <c r="D70" s="16"/>
      <c r="E70" s="16"/>
      <c r="F70" s="16"/>
      <c r="G70" s="16"/>
      <c r="H70" s="178"/>
      <c r="I70" s="16"/>
      <c r="J70" s="16"/>
      <c r="K70" s="16"/>
      <c r="L70" s="16"/>
      <c r="M70" s="67"/>
      <c r="N70" s="67"/>
      <c r="O70" s="67"/>
      <c r="P70" s="15"/>
      <c r="Q70" s="66"/>
      <c r="R70" s="66"/>
      <c r="S70" s="68"/>
    </row>
    <row r="71" spans="1:19" ht="15" customHeight="1" thickBot="1">
      <c r="A71" s="180"/>
      <c r="B71" s="181"/>
      <c r="C71" s="181"/>
      <c r="D71" s="771"/>
      <c r="E71" s="181"/>
      <c r="F71" s="181"/>
      <c r="G71" s="181"/>
      <c r="H71" s="181"/>
      <c r="I71" s="771"/>
      <c r="J71" s="771"/>
      <c r="K71" s="794" t="str">
        <f>IF('Summary Page'!H81="","",'Summary Page'!H81)</f>
        <v>2" Aggregate Base</v>
      </c>
      <c r="L71" s="794"/>
      <c r="M71" s="794"/>
      <c r="N71" s="794"/>
      <c r="O71" s="794"/>
      <c r="P71" s="1087">
        <f>IF('Summary Page'!L81="","",'Summary Page'!L81)</f>
        <v>5</v>
      </c>
      <c r="Q71" s="1087"/>
      <c r="R71" s="794" t="s">
        <v>334</v>
      </c>
      <c r="S71" s="795"/>
    </row>
  </sheetData>
  <sheetProtection algorithmName="SHA-512" hashValue="V9R6odPM1MNVk9FHJ7MA+d9sA6UeNffZ+eO6LK7fRAkZp+iJHiJHALsUmF/aWNYc4wgdjS/7WWALiaHo4+h1PQ==" saltValue="vlrQLpzwboAhc/66vn8mLQ==" spinCount="100000" sheet="1" scenarios="1" formatCells="0" formatColumns="0" formatRows="0" selectLockedCells="1"/>
  <mergeCells count="45">
    <mergeCell ref="B3:J3"/>
    <mergeCell ref="A6:C6"/>
    <mergeCell ref="A8:B8"/>
    <mergeCell ref="A10:B10"/>
    <mergeCell ref="A26:B26"/>
    <mergeCell ref="A12:B12"/>
    <mergeCell ref="A14:B14"/>
    <mergeCell ref="A16:B16"/>
    <mergeCell ref="F12:H16"/>
    <mergeCell ref="A24:B24"/>
    <mergeCell ref="F24:F25"/>
    <mergeCell ref="G24:G25"/>
    <mergeCell ref="A18:B18"/>
    <mergeCell ref="H24:H25"/>
    <mergeCell ref="A20:B20"/>
    <mergeCell ref="A22:B22"/>
    <mergeCell ref="A48:D48"/>
    <mergeCell ref="A52:A54"/>
    <mergeCell ref="B52:B54"/>
    <mergeCell ref="C52:E54"/>
    <mergeCell ref="P71:Q71"/>
    <mergeCell ref="D66:H66"/>
    <mergeCell ref="K66:M66"/>
    <mergeCell ref="F60:H60"/>
    <mergeCell ref="K69:S69"/>
    <mergeCell ref="L53:L54"/>
    <mergeCell ref="M53:M54"/>
    <mergeCell ref="N53:N54"/>
    <mergeCell ref="F55:H55"/>
    <mergeCell ref="F56:H56"/>
    <mergeCell ref="F57:H57"/>
    <mergeCell ref="F61:H61"/>
    <mergeCell ref="I5:S26"/>
    <mergeCell ref="P52:S64"/>
    <mergeCell ref="F52:H54"/>
    <mergeCell ref="I52:N52"/>
    <mergeCell ref="I53:I54"/>
    <mergeCell ref="J53:J54"/>
    <mergeCell ref="K53:K54"/>
    <mergeCell ref="F58:H58"/>
    <mergeCell ref="F59:H59"/>
    <mergeCell ref="F62:H62"/>
    <mergeCell ref="F63:H63"/>
    <mergeCell ref="F64:H64"/>
    <mergeCell ref="I28:S50"/>
  </mergeCells>
  <dataValidations count="1">
    <dataValidation allowBlank="1" showInputMessage="1" showErrorMessage="1" sqref="D18 D16 F26 H26 D14"/>
  </dataValidations>
  <printOptions horizontalCentered="1" verticalCentered="1"/>
  <pageMargins left="0.16" right="0.15333333333333299" top="0.17" bottom="0.42" header="0" footer="0.17"/>
  <pageSetup scale="78" fitToHeight="12" orientation="portrait" r:id="rId1"/>
  <headerFooter scaleWithDoc="0">
    <oddFooter>&amp;C&amp;A&amp;R&amp;P of &amp;N</oddFooter>
  </headerFooter>
  <drawing r:id="rId2"/>
  <legacyDrawing r:id="rId3"/>
</worksheet>
</file>

<file path=xl/worksheets/sheet11.xml><?xml version="1.0" encoding="utf-8"?>
<worksheet xmlns="http://schemas.openxmlformats.org/spreadsheetml/2006/main" xmlns:r="http://schemas.openxmlformats.org/officeDocument/2006/relationships">
  <sheetPr codeName="Sheet8">
    <tabColor rgb="FFFF0000"/>
  </sheetPr>
  <dimension ref="A1:AN92"/>
  <sheetViews>
    <sheetView tabSelected="1" view="pageBreakPreview" zoomScale="75" zoomScaleNormal="200" zoomScaleSheetLayoutView="75" workbookViewId="0">
      <selection activeCell="B40" sqref="B40"/>
    </sheetView>
  </sheetViews>
  <sheetFormatPr defaultRowHeight="15"/>
  <cols>
    <col min="1" max="1" width="8" style="47" customWidth="1"/>
    <col min="2" max="2" width="14" style="47" customWidth="1"/>
    <col min="3" max="3" width="2.28515625" style="47" customWidth="1"/>
    <col min="4" max="4" width="15.5703125" style="47" customWidth="1"/>
    <col min="5" max="5" width="2.140625" style="47" customWidth="1"/>
    <col min="6" max="6" width="7.42578125" style="47" customWidth="1"/>
    <col min="7" max="7" width="7.5703125" style="47" customWidth="1"/>
    <col min="8" max="8" width="6.7109375" style="47" customWidth="1"/>
    <col min="9" max="12" width="6.42578125" style="47" customWidth="1"/>
    <col min="13" max="13" width="6.7109375" style="47" customWidth="1"/>
    <col min="14" max="14" width="7.42578125" style="47" customWidth="1"/>
    <col min="15" max="15" width="1.42578125" style="47" customWidth="1"/>
    <col min="16" max="16" width="6.42578125" style="47" customWidth="1"/>
    <col min="17" max="17" width="5.7109375" style="47" customWidth="1"/>
    <col min="18" max="18" width="6.42578125" style="47" customWidth="1"/>
    <col min="19" max="19" width="6.85546875" style="47" customWidth="1"/>
    <col min="20" max="39" width="7.5703125" style="195" customWidth="1"/>
    <col min="40" max="40" width="13.140625" style="195" bestFit="1" customWidth="1"/>
    <col min="41" max="41" width="10.42578125" style="47" bestFit="1" customWidth="1"/>
    <col min="42" max="42" width="10.140625" style="47" bestFit="1" customWidth="1"/>
    <col min="43" max="43" width="14.85546875" style="47" bestFit="1" customWidth="1"/>
    <col min="44" max="44" width="12.140625" style="47" bestFit="1" customWidth="1"/>
    <col min="45" max="45" width="10.42578125" style="47" bestFit="1" customWidth="1"/>
    <col min="46" max="46" width="7" style="47" bestFit="1" customWidth="1"/>
    <col min="47" max="47" width="5.140625" style="47" bestFit="1" customWidth="1"/>
    <col min="48" max="48" width="5.7109375" style="47" bestFit="1" customWidth="1"/>
    <col min="49" max="49" width="7.7109375" style="47" bestFit="1" customWidth="1"/>
    <col min="50" max="50" width="6.5703125" style="47" bestFit="1" customWidth="1"/>
    <col min="51" max="51" width="11.42578125" style="47" bestFit="1" customWidth="1"/>
    <col min="52" max="52" width="8.140625" style="47" bestFit="1" customWidth="1"/>
    <col min="53" max="53" width="14.5703125" style="47" bestFit="1" customWidth="1"/>
    <col min="54" max="54" width="9.28515625" style="47" bestFit="1" customWidth="1"/>
    <col min="55" max="55" width="4.85546875" style="47" bestFit="1" customWidth="1"/>
    <col min="56" max="56" width="6.140625" style="47" bestFit="1" customWidth="1"/>
    <col min="57" max="57" width="6.85546875" style="47" bestFit="1" customWidth="1"/>
    <col min="58" max="58" width="8" style="47" bestFit="1" customWidth="1"/>
    <col min="59" max="59" width="9.42578125" style="47" bestFit="1" customWidth="1"/>
    <col min="60" max="60" width="9.140625" style="47"/>
    <col min="61" max="61" width="7.7109375" style="47" bestFit="1" customWidth="1"/>
    <col min="62" max="62" width="11.42578125" style="47" bestFit="1" customWidth="1"/>
    <col min="63" max="63" width="9.85546875" style="47" bestFit="1" customWidth="1"/>
    <col min="64" max="64" width="10" style="47" bestFit="1" customWidth="1"/>
    <col min="65" max="65" width="8.42578125" style="47" bestFit="1" customWidth="1"/>
    <col min="66" max="66" width="9.7109375" style="47" bestFit="1" customWidth="1"/>
    <col min="67" max="67" width="7.42578125" style="47" bestFit="1" customWidth="1"/>
    <col min="68" max="68" width="14.85546875" style="47" bestFit="1" customWidth="1"/>
    <col min="69" max="16384" width="9.140625" style="47"/>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3.75" customHeight="1">
      <c r="A3" s="63"/>
      <c r="B3" s="980"/>
      <c r="C3" s="980"/>
      <c r="D3" s="980"/>
      <c r="E3" s="980"/>
      <c r="F3" s="980"/>
      <c r="G3" s="980"/>
      <c r="H3" s="980"/>
      <c r="I3" s="980"/>
      <c r="J3" s="980"/>
      <c r="K3" s="17"/>
      <c r="L3" s="17"/>
      <c r="M3" s="17"/>
      <c r="N3" s="17"/>
      <c r="O3" s="17"/>
      <c r="P3" s="17"/>
      <c r="Q3" s="17"/>
      <c r="R3" s="17"/>
      <c r="S3" s="62"/>
    </row>
    <row r="4" spans="1:19" ht="17.25" customHeight="1">
      <c r="A4" s="789" t="s">
        <v>15</v>
      </c>
      <c r="B4" s="790"/>
      <c r="C4" s="839"/>
      <c r="D4" s="934" t="str">
        <f>IF('Summary Page'!I13="","",'Summary Page'!I13)</f>
        <v>Highway 20</v>
      </c>
      <c r="E4" s="917"/>
      <c r="F4" s="917"/>
      <c r="G4" s="917"/>
      <c r="H4" s="918"/>
      <c r="I4" s="932"/>
      <c r="J4" s="932"/>
      <c r="K4" s="932"/>
      <c r="L4" s="932"/>
      <c r="M4" s="932"/>
      <c r="N4" s="932"/>
      <c r="O4" s="932"/>
      <c r="P4" s="932"/>
      <c r="Q4" s="932"/>
      <c r="R4" s="932"/>
      <c r="S4" s="933"/>
    </row>
    <row r="5" spans="1:19" ht="3" customHeight="1">
      <c r="A5" s="25"/>
      <c r="B5" s="33"/>
      <c r="C5" s="33"/>
      <c r="D5" s="33"/>
      <c r="E5" s="33"/>
      <c r="F5" s="33"/>
      <c r="G5" s="33"/>
      <c r="H5" s="33"/>
      <c r="I5" s="927"/>
      <c r="J5" s="928"/>
      <c r="K5" s="928"/>
      <c r="L5" s="928"/>
      <c r="M5" s="928"/>
      <c r="N5" s="928"/>
      <c r="O5" s="928"/>
      <c r="P5" s="928"/>
      <c r="Q5" s="928"/>
      <c r="R5" s="928"/>
      <c r="S5" s="942"/>
    </row>
    <row r="6" spans="1:19" ht="16.5" customHeight="1">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74"/>
    </row>
    <row r="7" spans="1:19" ht="5.25" customHeight="1">
      <c r="A7" s="63"/>
      <c r="B7" s="34"/>
      <c r="C7" s="34"/>
      <c r="D7" s="34"/>
      <c r="E7" s="34"/>
      <c r="F7" s="34"/>
      <c r="G7" s="34"/>
      <c r="H7" s="34"/>
      <c r="I7" s="1042"/>
      <c r="J7" s="1043"/>
      <c r="K7" s="1043"/>
      <c r="L7" s="1043"/>
      <c r="M7" s="1043"/>
      <c r="N7" s="1043"/>
      <c r="O7" s="1043"/>
      <c r="P7" s="1043"/>
      <c r="Q7" s="1043"/>
      <c r="R7" s="1043"/>
      <c r="S7" s="1074"/>
    </row>
    <row r="8" spans="1:19" ht="17.25" customHeight="1">
      <c r="A8" s="1039" t="s">
        <v>8</v>
      </c>
      <c r="B8" s="1040"/>
      <c r="C8" s="211"/>
      <c r="D8" s="724" t="str">
        <f>IF('Summary Page'!B14="","",'Summary Page'!B14)</f>
        <v>Mark Horn</v>
      </c>
      <c r="E8" s="724"/>
      <c r="F8" s="725"/>
      <c r="G8" s="725"/>
      <c r="H8" s="725"/>
      <c r="I8" s="1042"/>
      <c r="J8" s="1043"/>
      <c r="K8" s="1043"/>
      <c r="L8" s="1043"/>
      <c r="M8" s="1043"/>
      <c r="N8" s="1043"/>
      <c r="O8" s="1043"/>
      <c r="P8" s="1043"/>
      <c r="Q8" s="1043"/>
      <c r="R8" s="1043"/>
      <c r="S8" s="1074"/>
    </row>
    <row r="9" spans="1:19" ht="5.25" customHeight="1">
      <c r="A9" s="63"/>
      <c r="B9" s="163"/>
      <c r="C9" s="163"/>
      <c r="D9" s="163"/>
      <c r="E9" s="163"/>
      <c r="F9" s="163"/>
      <c r="G9" s="163"/>
      <c r="H9" s="163"/>
      <c r="I9" s="1042"/>
      <c r="J9" s="1043"/>
      <c r="K9" s="1043"/>
      <c r="L9" s="1043"/>
      <c r="M9" s="1043"/>
      <c r="N9" s="1043"/>
      <c r="O9" s="1043"/>
      <c r="P9" s="1043"/>
      <c r="Q9" s="1043"/>
      <c r="R9" s="1043"/>
      <c r="S9" s="1074"/>
    </row>
    <row r="10" spans="1:19" ht="15.75" customHeight="1">
      <c r="A10" s="1039" t="s">
        <v>9</v>
      </c>
      <c r="B10" s="1040"/>
      <c r="C10" s="211"/>
      <c r="D10" s="728">
        <f>'Summary Page'!B12:B12</f>
        <v>5592606841</v>
      </c>
      <c r="E10" s="728"/>
      <c r="F10" s="729"/>
      <c r="G10" s="729"/>
      <c r="H10" s="729"/>
      <c r="I10" s="1042"/>
      <c r="J10" s="1043"/>
      <c r="K10" s="1043"/>
      <c r="L10" s="1043"/>
      <c r="M10" s="1043"/>
      <c r="N10" s="1043"/>
      <c r="O10" s="1043"/>
      <c r="P10" s="1043"/>
      <c r="Q10" s="1043"/>
      <c r="R10" s="1043"/>
      <c r="S10" s="1074"/>
    </row>
    <row r="11" spans="1:19" ht="5.25" customHeight="1">
      <c r="A11" s="63"/>
      <c r="B11" s="64"/>
      <c r="C11" s="229"/>
      <c r="D11" s="229"/>
      <c r="E11" s="229"/>
      <c r="F11" s="229"/>
      <c r="G11" s="229"/>
      <c r="H11" s="229"/>
      <c r="I11" s="1042"/>
      <c r="J11" s="1043"/>
      <c r="K11" s="1043"/>
      <c r="L11" s="1043"/>
      <c r="M11" s="1043"/>
      <c r="N11" s="1043"/>
      <c r="O11" s="1043"/>
      <c r="P11" s="1043"/>
      <c r="Q11" s="1043"/>
      <c r="R11" s="1043"/>
      <c r="S11" s="1074"/>
    </row>
    <row r="12" spans="1:19">
      <c r="A12" s="1053" t="s">
        <v>113</v>
      </c>
      <c r="B12" s="1054"/>
      <c r="C12" s="209"/>
      <c r="D12" s="164" t="str">
        <f>Tags!$H$3</f>
        <v>0A730</v>
      </c>
      <c r="E12" s="35"/>
      <c r="F12" s="1048"/>
      <c r="G12" s="1048"/>
      <c r="H12" s="1049"/>
      <c r="I12" s="1042"/>
      <c r="J12" s="1043"/>
      <c r="K12" s="1043"/>
      <c r="L12" s="1043"/>
      <c r="M12" s="1043"/>
      <c r="N12" s="1043"/>
      <c r="O12" s="1043"/>
      <c r="P12" s="1043"/>
      <c r="Q12" s="1043"/>
      <c r="R12" s="1043"/>
      <c r="S12" s="1074"/>
    </row>
    <row r="13" spans="1:19" ht="5.25" customHeight="1">
      <c r="A13" s="39"/>
      <c r="B13" s="143"/>
      <c r="C13" s="209"/>
      <c r="D13" s="65"/>
      <c r="E13" s="230"/>
      <c r="F13" s="1048"/>
      <c r="G13" s="1048"/>
      <c r="H13" s="1049"/>
      <c r="I13" s="1042"/>
      <c r="J13" s="1043"/>
      <c r="K13" s="1043"/>
      <c r="L13" s="1043"/>
      <c r="M13" s="1043"/>
      <c r="N13" s="1043"/>
      <c r="O13" s="1043"/>
      <c r="P13" s="1043"/>
      <c r="Q13" s="1043"/>
      <c r="R13" s="1043"/>
      <c r="S13" s="1074"/>
    </row>
    <row r="14" spans="1:19" ht="16.5" customHeight="1">
      <c r="A14" s="1050" t="s">
        <v>29</v>
      </c>
      <c r="B14" s="1051"/>
      <c r="C14" s="42"/>
      <c r="D14" s="190" t="str">
        <f>IFERROR(HLOOKUP('Summary Page'!D3,List!H2:S3,2,0),"")</f>
        <v>01</v>
      </c>
      <c r="E14" s="231"/>
      <c r="F14" s="1048"/>
      <c r="G14" s="1048"/>
      <c r="H14" s="1049"/>
      <c r="I14" s="1042"/>
      <c r="J14" s="1043"/>
      <c r="K14" s="1043"/>
      <c r="L14" s="1043"/>
      <c r="M14" s="1043"/>
      <c r="N14" s="1043"/>
      <c r="O14" s="1043"/>
      <c r="P14" s="1043"/>
      <c r="Q14" s="1043"/>
      <c r="R14" s="1043"/>
      <c r="S14" s="1074"/>
    </row>
    <row r="15" spans="1:19" ht="5.25" customHeight="1">
      <c r="A15" s="39"/>
      <c r="B15" s="38"/>
      <c r="C15" s="42"/>
      <c r="D15" s="232"/>
      <c r="E15" s="233"/>
      <c r="F15" s="1048"/>
      <c r="G15" s="1048"/>
      <c r="H15" s="1049"/>
      <c r="I15" s="1042"/>
      <c r="J15" s="1043"/>
      <c r="K15" s="1043"/>
      <c r="L15" s="1043"/>
      <c r="M15" s="1043"/>
      <c r="N15" s="1043"/>
      <c r="O15" s="1043"/>
      <c r="P15" s="1043"/>
      <c r="Q15" s="1043"/>
      <c r="R15" s="1043"/>
      <c r="S15" s="1074"/>
    </row>
    <row r="16" spans="1:19">
      <c r="A16" s="1050" t="s">
        <v>17</v>
      </c>
      <c r="B16" s="1051"/>
      <c r="C16" s="210"/>
      <c r="D16" s="191" t="str">
        <f>Tags!$H$31</f>
        <v>MEN</v>
      </c>
      <c r="E16" s="234"/>
      <c r="F16" s="1048"/>
      <c r="G16" s="1048"/>
      <c r="H16" s="1049"/>
      <c r="I16" s="1042"/>
      <c r="J16" s="1043"/>
      <c r="K16" s="1043"/>
      <c r="L16" s="1043"/>
      <c r="M16" s="1043"/>
      <c r="N16" s="1043"/>
      <c r="O16" s="1043"/>
      <c r="P16" s="1043"/>
      <c r="Q16" s="1043"/>
      <c r="R16" s="1043"/>
      <c r="S16" s="1074"/>
    </row>
    <row r="17" spans="1:40" ht="5.25" customHeight="1">
      <c r="A17" s="39"/>
      <c r="B17" s="142"/>
      <c r="C17" s="210"/>
      <c r="D17" s="235"/>
      <c r="E17" s="236"/>
      <c r="F17" s="1048"/>
      <c r="G17" s="1048"/>
      <c r="H17" s="1049"/>
      <c r="I17" s="1042"/>
      <c r="J17" s="1043"/>
      <c r="K17" s="1043"/>
      <c r="L17" s="1043"/>
      <c r="M17" s="1043"/>
      <c r="N17" s="1043"/>
      <c r="O17" s="1043"/>
      <c r="P17" s="1043"/>
      <c r="Q17" s="1043"/>
      <c r="R17" s="1043"/>
      <c r="S17" s="1074"/>
    </row>
    <row r="18" spans="1:40">
      <c r="A18" s="1050" t="s">
        <v>18</v>
      </c>
      <c r="B18" s="1051"/>
      <c r="C18" s="210"/>
      <c r="D18" s="191" t="str">
        <f>'Summary Page'!G21</f>
        <v>20</v>
      </c>
      <c r="E18" s="236"/>
      <c r="F18" s="234"/>
      <c r="G18" s="236"/>
      <c r="H18" s="236"/>
      <c r="I18" s="1042"/>
      <c r="J18" s="1043"/>
      <c r="K18" s="1043"/>
      <c r="L18" s="1043"/>
      <c r="M18" s="1043"/>
      <c r="N18" s="1043"/>
      <c r="O18" s="1043"/>
      <c r="P18" s="1043"/>
      <c r="Q18" s="1043"/>
      <c r="R18" s="1043"/>
      <c r="S18" s="1074"/>
    </row>
    <row r="19" spans="1:40" ht="5.25" customHeight="1">
      <c r="A19" s="39"/>
      <c r="B19" s="142"/>
      <c r="C19" s="210"/>
      <c r="D19" s="235"/>
      <c r="E19" s="236"/>
      <c r="F19" s="234"/>
      <c r="G19" s="236"/>
      <c r="H19" s="236"/>
      <c r="I19" s="1042"/>
      <c r="J19" s="1043"/>
      <c r="K19" s="1043"/>
      <c r="L19" s="1043"/>
      <c r="M19" s="1043"/>
      <c r="N19" s="1043"/>
      <c r="O19" s="1043"/>
      <c r="P19" s="1043"/>
      <c r="Q19" s="1043"/>
      <c r="R19" s="1043"/>
      <c r="S19" s="1074"/>
    </row>
    <row r="20" spans="1:40" ht="17.25" customHeight="1">
      <c r="A20" s="1050" t="s">
        <v>24</v>
      </c>
      <c r="B20" s="1051"/>
      <c r="C20" s="210"/>
      <c r="D20" s="191" t="str">
        <f>Tags!T60</f>
        <v/>
      </c>
      <c r="E20" s="236"/>
      <c r="F20" s="234"/>
      <c r="G20" s="236"/>
      <c r="H20" s="236"/>
      <c r="I20" s="1042"/>
      <c r="J20" s="1043"/>
      <c r="K20" s="1043"/>
      <c r="L20" s="1043"/>
      <c r="M20" s="1043"/>
      <c r="N20" s="1043"/>
      <c r="O20" s="1043"/>
      <c r="P20" s="1043"/>
      <c r="Q20" s="1043"/>
      <c r="R20" s="1043"/>
      <c r="S20" s="1074"/>
    </row>
    <row r="21" spans="1:40" ht="6.75" customHeight="1">
      <c r="A21" s="39"/>
      <c r="B21" s="42"/>
      <c r="C21" s="42"/>
      <c r="D21" s="237"/>
      <c r="E21" s="236"/>
      <c r="F21" s="236"/>
      <c r="G21" s="236"/>
      <c r="H21" s="236"/>
      <c r="I21" s="1042"/>
      <c r="J21" s="1043"/>
      <c r="K21" s="1043"/>
      <c r="L21" s="1043"/>
      <c r="M21" s="1043"/>
      <c r="N21" s="1043"/>
      <c r="O21" s="1043"/>
      <c r="P21" s="1043"/>
      <c r="Q21" s="1043"/>
      <c r="R21" s="1043"/>
      <c r="S21" s="1074"/>
    </row>
    <row r="22" spans="1:40" ht="16.5">
      <c r="A22" s="1050" t="s">
        <v>129</v>
      </c>
      <c r="B22" s="1051"/>
      <c r="C22" s="42"/>
      <c r="D22" s="167" t="str">
        <f>Tags!H56</f>
        <v>0A730 - 06</v>
      </c>
      <c r="E22" s="233"/>
      <c r="F22" s="233"/>
      <c r="G22" s="233"/>
      <c r="H22" s="233"/>
      <c r="I22" s="1042"/>
      <c r="J22" s="1043"/>
      <c r="K22" s="1043"/>
      <c r="L22" s="1043"/>
      <c r="M22" s="1043"/>
      <c r="N22" s="1043"/>
      <c r="O22" s="1043"/>
      <c r="P22" s="1043"/>
      <c r="Q22" s="1043"/>
      <c r="R22" s="1043"/>
      <c r="S22" s="1074"/>
    </row>
    <row r="23" spans="1:40" ht="5.25" customHeight="1">
      <c r="A23" s="39"/>
      <c r="B23" s="42"/>
      <c r="C23" s="42"/>
      <c r="D23" s="237"/>
      <c r="E23" s="233"/>
      <c r="F23" s="233"/>
      <c r="G23" s="233"/>
      <c r="H23" s="233"/>
      <c r="I23" s="1042"/>
      <c r="J23" s="1043"/>
      <c r="K23" s="1043"/>
      <c r="L23" s="1043"/>
      <c r="M23" s="1043"/>
      <c r="N23" s="1043"/>
      <c r="O23" s="1043"/>
      <c r="P23" s="1043"/>
      <c r="Q23" s="1043"/>
      <c r="R23" s="1043"/>
      <c r="S23" s="1074"/>
    </row>
    <row r="24" spans="1:40" ht="16.5">
      <c r="A24" s="1050" t="s">
        <v>19</v>
      </c>
      <c r="B24" s="1051"/>
      <c r="C24" s="42"/>
      <c r="D24" s="838" t="str">
        <f>'Summary Page'!G89</f>
        <v>05-Nov-2012</v>
      </c>
      <c r="E24" s="233"/>
      <c r="F24" s="1052" t="s">
        <v>107</v>
      </c>
      <c r="G24" s="1052" t="s">
        <v>106</v>
      </c>
      <c r="H24" s="1055" t="s">
        <v>128</v>
      </c>
      <c r="I24" s="1042"/>
      <c r="J24" s="1043"/>
      <c r="K24" s="1043"/>
      <c r="L24" s="1043"/>
      <c r="M24" s="1043"/>
      <c r="N24" s="1043"/>
      <c r="O24" s="1043"/>
      <c r="P24" s="1043"/>
      <c r="Q24" s="1043"/>
      <c r="R24" s="1043"/>
      <c r="S24" s="1074"/>
    </row>
    <row r="25" spans="1:40" ht="6" customHeight="1">
      <c r="A25" s="8"/>
      <c r="B25" s="5"/>
      <c r="C25" s="238"/>
      <c r="D25" s="239"/>
      <c r="E25" s="239"/>
      <c r="F25" s="1052"/>
      <c r="G25" s="1052"/>
      <c r="H25" s="1055"/>
      <c r="I25" s="1042"/>
      <c r="J25" s="1043"/>
      <c r="K25" s="1043"/>
      <c r="L25" s="1043"/>
      <c r="M25" s="1043"/>
      <c r="N25" s="1043"/>
      <c r="O25" s="1043"/>
      <c r="P25" s="1043"/>
      <c r="Q25" s="1043"/>
      <c r="R25" s="1043"/>
      <c r="S25" s="1074"/>
    </row>
    <row r="26" spans="1:40" ht="16.5">
      <c r="A26" s="1061" t="s">
        <v>20</v>
      </c>
      <c r="B26" s="1062"/>
      <c r="C26" s="236"/>
      <c r="D26" s="274"/>
      <c r="E26" s="238"/>
      <c r="F26" s="240" t="str">
        <f>'Summary Page'!B93</f>
        <v/>
      </c>
      <c r="G26" s="814">
        <f>Tags!H60</f>
        <v>14.8</v>
      </c>
      <c r="H26" s="730" t="str">
        <f>'Summary Page'!E93</f>
        <v/>
      </c>
      <c r="I26" s="1045"/>
      <c r="J26" s="1046"/>
      <c r="K26" s="1046"/>
      <c r="L26" s="1046"/>
      <c r="M26" s="1046"/>
      <c r="N26" s="1046"/>
      <c r="O26" s="1046"/>
      <c r="P26" s="1046"/>
      <c r="Q26" s="1046"/>
      <c r="R26" s="1046"/>
      <c r="S26" s="1084"/>
    </row>
    <row r="27" spans="1:40" ht="6" customHeight="1">
      <c r="A27" s="695"/>
      <c r="B27" s="696"/>
      <c r="C27" s="233"/>
      <c r="D27" s="233"/>
      <c r="E27" s="241"/>
      <c r="F27" s="241"/>
      <c r="G27" s="241"/>
      <c r="H27" s="241"/>
      <c r="I27" s="241"/>
      <c r="J27" s="17"/>
      <c r="K27" s="17"/>
      <c r="L27" s="17"/>
      <c r="M27" s="17"/>
      <c r="N27" s="17"/>
      <c r="O27" s="17"/>
      <c r="P27" s="17"/>
      <c r="Q27" s="17"/>
      <c r="R27" s="17"/>
      <c r="S27" s="62"/>
    </row>
    <row r="28" spans="1:40" ht="15" customHeight="1">
      <c r="A28" s="699" t="s">
        <v>21</v>
      </c>
      <c r="B28" s="703"/>
      <c r="C28" s="704"/>
      <c r="D28" s="717" t="str">
        <f>IF('Summary Page'!G93="","",'Summary Page'!G93)</f>
        <v>01</v>
      </c>
      <c r="E28" s="818" t="s">
        <v>223</v>
      </c>
      <c r="F28" s="717" t="str">
        <f>'Summary Page'!D95</f>
        <v>West</v>
      </c>
      <c r="G28" s="664"/>
      <c r="H28" s="664"/>
      <c r="I28" s="1065"/>
      <c r="J28" s="1066"/>
      <c r="K28" s="1066"/>
      <c r="L28" s="1066"/>
      <c r="M28" s="1066"/>
      <c r="N28" s="1066"/>
      <c r="O28" s="1066"/>
      <c r="P28" s="1066"/>
      <c r="Q28" s="1066"/>
      <c r="R28" s="1066"/>
      <c r="S28" s="1075"/>
    </row>
    <row r="29" spans="1:40" s="48" customFormat="1" ht="6.75" customHeight="1">
      <c r="A29" s="679"/>
      <c r="B29" s="664"/>
      <c r="C29" s="664"/>
      <c r="D29" s="664"/>
      <c r="E29" s="664"/>
      <c r="F29" s="664"/>
      <c r="G29" s="664"/>
      <c r="H29" s="664"/>
      <c r="I29" s="1068"/>
      <c r="J29" s="1069"/>
      <c r="K29" s="1069"/>
      <c r="L29" s="1069"/>
      <c r="M29" s="1069"/>
      <c r="N29" s="1069"/>
      <c r="O29" s="1069"/>
      <c r="P29" s="1069"/>
      <c r="Q29" s="1069"/>
      <c r="R29" s="1069"/>
      <c r="S29" s="1076"/>
      <c r="T29" s="195"/>
      <c r="U29" s="195"/>
      <c r="V29" s="195"/>
      <c r="W29" s="195"/>
      <c r="X29" s="195"/>
      <c r="Y29" s="195"/>
      <c r="Z29" s="195"/>
      <c r="AA29" s="195"/>
      <c r="AB29" s="195"/>
      <c r="AC29" s="195"/>
      <c r="AD29" s="195"/>
      <c r="AE29" s="195"/>
      <c r="AF29" s="195"/>
      <c r="AG29" s="195"/>
      <c r="AH29" s="195"/>
      <c r="AI29" s="195"/>
      <c r="AJ29" s="195"/>
      <c r="AK29" s="195"/>
      <c r="AL29" s="195"/>
      <c r="AM29" s="195"/>
      <c r="AN29" s="195"/>
    </row>
    <row r="30" spans="1:40" ht="6" customHeight="1">
      <c r="A30" s="679"/>
      <c r="B30" s="664"/>
      <c r="C30" s="664"/>
      <c r="D30" s="664"/>
      <c r="E30" s="664"/>
      <c r="F30" s="664"/>
      <c r="G30" s="664"/>
      <c r="H30" s="664"/>
      <c r="I30" s="1068"/>
      <c r="J30" s="1069"/>
      <c r="K30" s="1069"/>
      <c r="L30" s="1069"/>
      <c r="M30" s="1069"/>
      <c r="N30" s="1069"/>
      <c r="O30" s="1069"/>
      <c r="P30" s="1069"/>
      <c r="Q30" s="1069"/>
      <c r="R30" s="1069"/>
      <c r="S30" s="1076"/>
    </row>
    <row r="31" spans="1:40" ht="16.5">
      <c r="A31" s="707" t="s">
        <v>907</v>
      </c>
      <c r="B31" s="708"/>
      <c r="C31" s="708"/>
      <c r="D31" s="708" t="s">
        <v>22</v>
      </c>
      <c r="E31" s="713"/>
      <c r="F31" s="800">
        <f>'Summary Page'!H98</f>
        <v>39.347525806449802</v>
      </c>
      <c r="G31" s="715"/>
      <c r="H31" s="715"/>
      <c r="I31" s="1068"/>
      <c r="J31" s="1069"/>
      <c r="K31" s="1069"/>
      <c r="L31" s="1069"/>
      <c r="M31" s="1069"/>
      <c r="N31" s="1069"/>
      <c r="O31" s="1069"/>
      <c r="P31" s="1069"/>
      <c r="Q31" s="1069"/>
      <c r="R31" s="1069"/>
      <c r="S31" s="1076"/>
    </row>
    <row r="32" spans="1:40" ht="6" customHeight="1">
      <c r="A32" s="707"/>
      <c r="B32" s="708"/>
      <c r="C32" s="708"/>
      <c r="D32" s="708"/>
      <c r="E32" s="713"/>
      <c r="F32" s="713"/>
      <c r="G32" s="713"/>
      <c r="H32" s="713"/>
      <c r="I32" s="1068"/>
      <c r="J32" s="1069"/>
      <c r="K32" s="1069"/>
      <c r="L32" s="1069"/>
      <c r="M32" s="1069"/>
      <c r="N32" s="1069"/>
      <c r="O32" s="1069"/>
      <c r="P32" s="1069"/>
      <c r="Q32" s="1069"/>
      <c r="R32" s="1069"/>
      <c r="S32" s="1076"/>
    </row>
    <row r="33" spans="1:40" ht="16.5">
      <c r="A33" s="707"/>
      <c r="B33" s="708"/>
      <c r="C33" s="708"/>
      <c r="D33" s="708" t="s">
        <v>23</v>
      </c>
      <c r="E33" s="713"/>
      <c r="F33" s="800">
        <f>'Summary Page'!K98</f>
        <v>-123.59999390420001</v>
      </c>
      <c r="G33" s="715"/>
      <c r="H33" s="715"/>
      <c r="I33" s="1068"/>
      <c r="J33" s="1069"/>
      <c r="K33" s="1069"/>
      <c r="L33" s="1069"/>
      <c r="M33" s="1069"/>
      <c r="N33" s="1069"/>
      <c r="O33" s="1069"/>
      <c r="P33" s="1069"/>
      <c r="Q33" s="1069"/>
      <c r="R33" s="1069"/>
      <c r="S33" s="1076"/>
    </row>
    <row r="34" spans="1:40" ht="7.5" customHeight="1">
      <c r="A34" s="707"/>
      <c r="B34" s="708"/>
      <c r="C34" s="708"/>
      <c r="D34" s="708"/>
      <c r="E34" s="713"/>
      <c r="F34" s="713"/>
      <c r="G34" s="713"/>
      <c r="H34" s="713"/>
      <c r="I34" s="1068"/>
      <c r="J34" s="1069"/>
      <c r="K34" s="1069"/>
      <c r="L34" s="1069"/>
      <c r="M34" s="1069"/>
      <c r="N34" s="1069"/>
      <c r="O34" s="1069"/>
      <c r="P34" s="1069"/>
      <c r="Q34" s="1069"/>
      <c r="R34" s="1069"/>
      <c r="S34" s="1076"/>
    </row>
    <row r="35" spans="1:40" ht="16.5">
      <c r="A35" s="707"/>
      <c r="B35" s="708"/>
      <c r="C35" s="708"/>
      <c r="D35" s="708" t="s">
        <v>75</v>
      </c>
      <c r="E35" s="713"/>
      <c r="F35" s="714">
        <f>'Summary Page'!N98</f>
        <v>59</v>
      </c>
      <c r="G35" s="715"/>
      <c r="H35" s="715"/>
      <c r="I35" s="1068"/>
      <c r="J35" s="1069"/>
      <c r="K35" s="1069"/>
      <c r="L35" s="1069"/>
      <c r="M35" s="1069"/>
      <c r="N35" s="1069"/>
      <c r="O35" s="1069"/>
      <c r="P35" s="1069"/>
      <c r="Q35" s="1069"/>
      <c r="R35" s="1069"/>
      <c r="S35" s="1076"/>
    </row>
    <row r="36" spans="1:40" ht="5.25" customHeight="1">
      <c r="A36" s="707"/>
      <c r="B36" s="708"/>
      <c r="C36" s="708"/>
      <c r="D36" s="708"/>
      <c r="E36" s="713"/>
      <c r="F36" s="713"/>
      <c r="G36" s="713"/>
      <c r="H36" s="713"/>
      <c r="I36" s="1068"/>
      <c r="J36" s="1069"/>
      <c r="K36" s="1069"/>
      <c r="L36" s="1069"/>
      <c r="M36" s="1069"/>
      <c r="N36" s="1069"/>
      <c r="O36" s="1069"/>
      <c r="P36" s="1069"/>
      <c r="Q36" s="1069"/>
      <c r="R36" s="1069"/>
      <c r="S36" s="1076"/>
    </row>
    <row r="37" spans="1:40" s="48" customFormat="1" ht="5.25" customHeight="1">
      <c r="A37" s="707"/>
      <c r="B37" s="708"/>
      <c r="C37" s="708"/>
      <c r="D37" s="708"/>
      <c r="E37" s="713"/>
      <c r="F37" s="713"/>
      <c r="G37" s="713"/>
      <c r="H37" s="713"/>
      <c r="I37" s="1068"/>
      <c r="J37" s="1069"/>
      <c r="K37" s="1069"/>
      <c r="L37" s="1069"/>
      <c r="M37" s="1069"/>
      <c r="N37" s="1069"/>
      <c r="O37" s="1069"/>
      <c r="P37" s="1069"/>
      <c r="Q37" s="1069"/>
      <c r="R37" s="1069"/>
      <c r="S37" s="1076"/>
      <c r="T37" s="195"/>
      <c r="U37" s="195"/>
      <c r="V37" s="195"/>
      <c r="W37" s="195"/>
      <c r="X37" s="195"/>
      <c r="Y37" s="195"/>
      <c r="Z37" s="195"/>
      <c r="AA37" s="195"/>
      <c r="AB37" s="195"/>
      <c r="AC37" s="195"/>
      <c r="AD37" s="195"/>
      <c r="AE37" s="195"/>
      <c r="AF37" s="195"/>
      <c r="AG37" s="195"/>
      <c r="AH37" s="195"/>
      <c r="AI37" s="195"/>
      <c r="AJ37" s="195"/>
      <c r="AK37" s="195"/>
      <c r="AL37" s="195"/>
      <c r="AM37" s="195"/>
      <c r="AN37" s="195"/>
    </row>
    <row r="38" spans="1:40" ht="18" customHeight="1">
      <c r="A38" s="709" t="s">
        <v>0</v>
      </c>
      <c r="B38" s="710"/>
      <c r="C38" s="710"/>
      <c r="D38" s="710"/>
      <c r="E38" s="716"/>
      <c r="F38" s="716"/>
      <c r="G38" s="716"/>
      <c r="H38" s="716"/>
      <c r="I38" s="1068"/>
      <c r="J38" s="1069"/>
      <c r="K38" s="1069"/>
      <c r="L38" s="1069"/>
      <c r="M38" s="1069"/>
      <c r="N38" s="1069"/>
      <c r="O38" s="1069"/>
      <c r="P38" s="1069"/>
      <c r="Q38" s="1069"/>
      <c r="R38" s="1069"/>
      <c r="S38" s="1076"/>
    </row>
    <row r="39" spans="1:40" ht="5.25" customHeight="1">
      <c r="A39" s="679"/>
      <c r="B39" s="664"/>
      <c r="C39" s="664"/>
      <c r="D39" s="664"/>
      <c r="E39" s="664"/>
      <c r="F39" s="664"/>
      <c r="G39" s="664"/>
      <c r="H39" s="664"/>
      <c r="I39" s="1068"/>
      <c r="J39" s="1069"/>
      <c r="K39" s="1069"/>
      <c r="L39" s="1069"/>
      <c r="M39" s="1069"/>
      <c r="N39" s="1069"/>
      <c r="O39" s="1069"/>
      <c r="P39" s="1069"/>
      <c r="Q39" s="1069"/>
      <c r="R39" s="1069"/>
      <c r="S39" s="1076"/>
    </row>
    <row r="40" spans="1:40" ht="16.5">
      <c r="A40" s="796" t="s">
        <v>910</v>
      </c>
      <c r="B40" s="793"/>
      <c r="C40" s="682"/>
      <c r="D40" s="682"/>
      <c r="E40" s="664"/>
      <c r="F40" s="664"/>
      <c r="G40" s="664"/>
      <c r="H40" s="664"/>
      <c r="I40" s="1068"/>
      <c r="J40" s="1069"/>
      <c r="K40" s="1069"/>
      <c r="L40" s="1069"/>
      <c r="M40" s="1069"/>
      <c r="N40" s="1069"/>
      <c r="O40" s="1069"/>
      <c r="P40" s="1069"/>
      <c r="Q40" s="1069"/>
      <c r="R40" s="1069"/>
      <c r="S40" s="1076"/>
    </row>
    <row r="41" spans="1:40" ht="19.5" customHeight="1">
      <c r="A41" s="679"/>
      <c r="B41" s="752" t="s">
        <v>909</v>
      </c>
      <c r="C41" s="664"/>
      <c r="D41" s="664"/>
      <c r="E41" s="664"/>
      <c r="F41" s="664"/>
      <c r="G41" s="664"/>
      <c r="H41" s="664"/>
      <c r="I41" s="1068"/>
      <c r="J41" s="1069"/>
      <c r="K41" s="1069"/>
      <c r="L41" s="1069"/>
      <c r="M41" s="1069"/>
      <c r="N41" s="1069"/>
      <c r="O41" s="1069"/>
      <c r="P41" s="1069"/>
      <c r="Q41" s="1069"/>
      <c r="R41" s="1069"/>
      <c r="S41" s="1076"/>
    </row>
    <row r="42" spans="1:40" ht="8.25" customHeight="1">
      <c r="A42" s="679"/>
      <c r="B42" s="664"/>
      <c r="C42" s="664"/>
      <c r="D42" s="664"/>
      <c r="E42" s="664"/>
      <c r="F42" s="664"/>
      <c r="G42" s="664"/>
      <c r="H42" s="664"/>
      <c r="I42" s="1068"/>
      <c r="J42" s="1069"/>
      <c r="K42" s="1069"/>
      <c r="L42" s="1069"/>
      <c r="M42" s="1069"/>
      <c r="N42" s="1069"/>
      <c r="O42" s="1069"/>
      <c r="P42" s="1069"/>
      <c r="Q42" s="1069"/>
      <c r="R42" s="1069"/>
      <c r="S42" s="1076"/>
    </row>
    <row r="43" spans="1:40" ht="5.25" customHeight="1">
      <c r="A43" s="679"/>
      <c r="B43" s="664"/>
      <c r="C43" s="664"/>
      <c r="D43" s="664"/>
      <c r="E43" s="664"/>
      <c r="F43" s="664"/>
      <c r="G43" s="664"/>
      <c r="H43" s="664"/>
      <c r="I43" s="1068"/>
      <c r="J43" s="1069"/>
      <c r="K43" s="1069"/>
      <c r="L43" s="1069"/>
      <c r="M43" s="1069"/>
      <c r="N43" s="1069"/>
      <c r="O43" s="1069"/>
      <c r="P43" s="1069"/>
      <c r="Q43" s="1069"/>
      <c r="R43" s="1069"/>
      <c r="S43" s="1076"/>
    </row>
    <row r="44" spans="1:40" ht="16.5">
      <c r="A44" s="679"/>
      <c r="B44" s="238" t="s">
        <v>2</v>
      </c>
      <c r="C44" s="664"/>
      <c r="D44" s="664"/>
      <c r="E44" s="664"/>
      <c r="F44" s="664"/>
      <c r="G44" s="664"/>
      <c r="H44" s="664"/>
      <c r="I44" s="1068"/>
      <c r="J44" s="1069"/>
      <c r="K44" s="1069"/>
      <c r="L44" s="1069"/>
      <c r="M44" s="1069"/>
      <c r="N44" s="1069"/>
      <c r="O44" s="1069"/>
      <c r="P44" s="1069"/>
      <c r="Q44" s="1069"/>
      <c r="R44" s="1069"/>
      <c r="S44" s="1076"/>
    </row>
    <row r="45" spans="1:40" ht="5.25" customHeight="1">
      <c r="A45" s="679"/>
      <c r="B45" s="664"/>
      <c r="C45" s="664"/>
      <c r="D45" s="664"/>
      <c r="E45" s="664"/>
      <c r="F45" s="664"/>
      <c r="G45" s="664"/>
      <c r="H45" s="664"/>
      <c r="I45" s="1068"/>
      <c r="J45" s="1069"/>
      <c r="K45" s="1069"/>
      <c r="L45" s="1069"/>
      <c r="M45" s="1069"/>
      <c r="N45" s="1069"/>
      <c r="O45" s="1069"/>
      <c r="P45" s="1069"/>
      <c r="Q45" s="1069"/>
      <c r="R45" s="1069"/>
      <c r="S45" s="1076"/>
    </row>
    <row r="46" spans="1:40">
      <c r="A46" s="679"/>
      <c r="B46" s="664"/>
      <c r="C46" s="664"/>
      <c r="D46" s="664"/>
      <c r="E46" s="664"/>
      <c r="F46" s="664"/>
      <c r="G46" s="668"/>
      <c r="H46" s="668"/>
      <c r="I46" s="1068"/>
      <c r="J46" s="1069"/>
      <c r="K46" s="1069"/>
      <c r="L46" s="1069"/>
      <c r="M46" s="1069"/>
      <c r="N46" s="1069"/>
      <c r="O46" s="1069"/>
      <c r="P46" s="1069"/>
      <c r="Q46" s="1069"/>
      <c r="R46" s="1069"/>
      <c r="S46" s="1076"/>
    </row>
    <row r="47" spans="1:40" ht="5.25" customHeight="1">
      <c r="A47" s="9"/>
      <c r="B47" s="15"/>
      <c r="C47" s="15"/>
      <c r="D47" s="15"/>
      <c r="E47" s="15"/>
      <c r="F47" s="15"/>
      <c r="G47" s="15"/>
      <c r="H47" s="15"/>
      <c r="I47" s="1068"/>
      <c r="J47" s="1069"/>
      <c r="K47" s="1069"/>
      <c r="L47" s="1069"/>
      <c r="M47" s="1069"/>
      <c r="N47" s="1069"/>
      <c r="O47" s="1069"/>
      <c r="P47" s="1069"/>
      <c r="Q47" s="1069"/>
      <c r="R47" s="1069"/>
      <c r="S47" s="1076"/>
    </row>
    <row r="48" spans="1:40"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5.25" customHeight="1">
      <c r="A49" s="9"/>
      <c r="B49" s="6"/>
      <c r="C49" s="15"/>
      <c r="D49" s="15"/>
      <c r="E49" s="15"/>
      <c r="F49" s="15"/>
      <c r="G49" s="15"/>
      <c r="H49" s="15"/>
      <c r="I49" s="1068"/>
      <c r="J49" s="1069"/>
      <c r="K49" s="1069"/>
      <c r="L49" s="1069"/>
      <c r="M49" s="1069"/>
      <c r="N49" s="1069"/>
      <c r="O49" s="1069"/>
      <c r="P49" s="1069"/>
      <c r="Q49" s="1069"/>
      <c r="R49" s="1069"/>
      <c r="S49" s="1076"/>
    </row>
    <row r="50" spans="1:19" ht="19.5" customHeight="1">
      <c r="A50" s="9"/>
      <c r="B50" s="27" t="s">
        <v>4</v>
      </c>
      <c r="C50" s="15"/>
      <c r="D50" s="15"/>
      <c r="E50" s="15"/>
      <c r="F50" s="15"/>
      <c r="G50" s="15"/>
      <c r="H50" s="15"/>
      <c r="I50" s="1071"/>
      <c r="J50" s="1072"/>
      <c r="K50" s="1072"/>
      <c r="L50" s="1072"/>
      <c r="M50" s="1072"/>
      <c r="N50" s="1072"/>
      <c r="O50" s="1072"/>
      <c r="P50" s="1072"/>
      <c r="Q50" s="1072"/>
      <c r="R50" s="1072"/>
      <c r="S50" s="1077"/>
    </row>
    <row r="51" spans="1:19" ht="3.75" customHeight="1">
      <c r="A51" s="9"/>
      <c r="B51" s="15"/>
      <c r="C51" s="15"/>
      <c r="D51" s="15"/>
      <c r="E51" s="15"/>
      <c r="F51" s="15"/>
      <c r="G51" s="15"/>
      <c r="H51" s="15"/>
      <c r="I51" s="15"/>
      <c r="J51" s="15"/>
      <c r="K51" s="15"/>
      <c r="L51" s="15"/>
      <c r="M51" s="15"/>
      <c r="N51" s="15"/>
      <c r="O51" s="6"/>
      <c r="P51" s="67"/>
      <c r="Q51" s="67"/>
      <c r="R51" s="15"/>
      <c r="S51" s="68"/>
    </row>
    <row r="52" spans="1:19" ht="15.7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6.5" customHeight="1">
      <c r="A54" s="1021"/>
      <c r="B54" s="1060"/>
      <c r="C54" s="1018"/>
      <c r="D54" s="1018"/>
      <c r="E54" s="1018"/>
      <c r="F54" s="1024"/>
      <c r="G54" s="1024"/>
      <c r="H54" s="1025"/>
      <c r="I54" s="998"/>
      <c r="J54" s="998"/>
      <c r="K54" s="998"/>
      <c r="L54" s="998"/>
      <c r="M54" s="991"/>
      <c r="N54" s="991"/>
      <c r="O54" s="6"/>
      <c r="P54" s="18"/>
      <c r="Q54" s="67"/>
      <c r="R54" s="15"/>
      <c r="S54" s="68"/>
    </row>
    <row r="55" spans="1:19" ht="24.75" customHeight="1">
      <c r="A55" s="30">
        <v>1</v>
      </c>
      <c r="B55" s="809" t="s">
        <v>940</v>
      </c>
      <c r="C55" s="23"/>
      <c r="D55" s="242" t="str">
        <f>IF('Summary Page'!I87="","",'Summary Page'!I87)</f>
        <v>HMA</v>
      </c>
      <c r="E55" s="23"/>
      <c r="F55" s="978" t="s">
        <v>938</v>
      </c>
      <c r="G55" s="978"/>
      <c r="H55" s="979"/>
      <c r="I55" s="352">
        <f>IF('Summary Page'!J87=0,"",'Summary Page'!J87)</f>
        <v>1.25</v>
      </c>
      <c r="J55" s="352">
        <f>IF('Summary Page'!K87=0,"",'Summary Page'!K87)</f>
        <v>1.25</v>
      </c>
      <c r="K55" s="352">
        <f>IF('Summary Page'!L87=0,"",'Summary Page'!L87)</f>
        <v>1.25</v>
      </c>
      <c r="L55" s="352">
        <f>IF('Summary Page'!M87=0,"",'Summary Page'!M87)</f>
        <v>1.25</v>
      </c>
      <c r="M55" s="353">
        <f>IF('Summary Page'!N87=0,"",'Summary Page'!N87)</f>
        <v>1.25</v>
      </c>
      <c r="N55" s="354">
        <f>M55</f>
        <v>1.25</v>
      </c>
      <c r="O55" s="15"/>
      <c r="P55" s="972"/>
      <c r="Q55" s="973"/>
      <c r="R55" s="973"/>
      <c r="S55" s="974"/>
    </row>
    <row r="56" spans="1:19" ht="24.75" customHeight="1">
      <c r="A56" s="30">
        <v>2</v>
      </c>
      <c r="B56" s="273" t="s">
        <v>941</v>
      </c>
      <c r="C56" s="23"/>
      <c r="D56" s="242" t="str">
        <f>IF('Summary Page'!I88="","",'Summary Page'!I88)</f>
        <v>HMA</v>
      </c>
      <c r="E56" s="23"/>
      <c r="F56" s="978"/>
      <c r="G56" s="978"/>
      <c r="H56" s="979"/>
      <c r="I56" s="352">
        <f>IF('Summary Page'!J88=0,"",'Summary Page'!J88)</f>
        <v>6.25</v>
      </c>
      <c r="J56" s="352">
        <f>IF('Summary Page'!K88=0,"",'Summary Page'!K88)</f>
        <v>6.25</v>
      </c>
      <c r="K56" s="352">
        <f>IF('Summary Page'!L88=0,"",'Summary Page'!L88)</f>
        <v>6.25</v>
      </c>
      <c r="L56" s="352">
        <f>IF('Summary Page'!M88=0,"",'Summary Page'!M88)</f>
        <v>6.25</v>
      </c>
      <c r="M56" s="353">
        <f>IF('Summary Page'!N88=0,"",'Summary Page'!N88)</f>
        <v>6.25</v>
      </c>
      <c r="N56" s="354">
        <f t="shared" ref="N56:N64" si="0">IFERROR(N55+M56,"")</f>
        <v>7.5</v>
      </c>
      <c r="O56" s="15"/>
      <c r="P56" s="973"/>
      <c r="Q56" s="973"/>
      <c r="R56" s="973"/>
      <c r="S56" s="974"/>
    </row>
    <row r="57" spans="1:19" ht="24.75" customHeight="1">
      <c r="A57" s="30">
        <v>3</v>
      </c>
      <c r="B57" s="273"/>
      <c r="C57" s="23"/>
      <c r="D57" s="242" t="str">
        <f>IF('Summary Page'!I89="","",'Summary Page'!I89)</f>
        <v/>
      </c>
      <c r="E57" s="23"/>
      <c r="F57" s="978"/>
      <c r="G57" s="978"/>
      <c r="H57" s="979"/>
      <c r="I57" s="352" t="str">
        <f>IF('Summary Page'!J89=0,"",'Summary Page'!J89)</f>
        <v/>
      </c>
      <c r="J57" s="352" t="str">
        <f>IF('Summary Page'!K89=0,"",'Summary Page'!K89)</f>
        <v/>
      </c>
      <c r="K57" s="352" t="str">
        <f>IF('Summary Page'!L89=0,"",'Summary Page'!L89)</f>
        <v/>
      </c>
      <c r="L57" s="352" t="str">
        <f>IF('Summary Page'!M89=0,"",'Summary Page'!M89)</f>
        <v/>
      </c>
      <c r="M57" s="353" t="str">
        <f>IF('Summary Page'!N89=0,"",'Summary Page'!N89)</f>
        <v/>
      </c>
      <c r="N57" s="354" t="str">
        <f t="shared" si="0"/>
        <v/>
      </c>
      <c r="O57" s="15"/>
      <c r="P57" s="972"/>
      <c r="Q57" s="973"/>
      <c r="R57" s="973"/>
      <c r="S57" s="974"/>
    </row>
    <row r="58" spans="1:19" ht="24.75" customHeight="1">
      <c r="A58" s="30">
        <v>4</v>
      </c>
      <c r="B58" s="273"/>
      <c r="C58" s="23"/>
      <c r="D58" s="242" t="str">
        <f>IF('Summary Page'!I90="","",'Summary Page'!I90)</f>
        <v/>
      </c>
      <c r="E58" s="24"/>
      <c r="F58" s="978"/>
      <c r="G58" s="978"/>
      <c r="H58" s="979"/>
      <c r="I58" s="352" t="str">
        <f>IF('Summary Page'!J90=0,"",'Summary Page'!J90)</f>
        <v/>
      </c>
      <c r="J58" s="352" t="str">
        <f>IF('Summary Page'!K90=0,"",'Summary Page'!K90)</f>
        <v/>
      </c>
      <c r="K58" s="352" t="str">
        <f>IF('Summary Page'!L90=0,"",'Summary Page'!L90)</f>
        <v/>
      </c>
      <c r="L58" s="352" t="str">
        <f>IF('Summary Page'!M90=0,"",'Summary Page'!M90)</f>
        <v/>
      </c>
      <c r="M58" s="353" t="str">
        <f>IF('Summary Page'!N90=0,"",'Summary Page'!N90)</f>
        <v/>
      </c>
      <c r="N58" s="354" t="str">
        <f t="shared" si="0"/>
        <v/>
      </c>
      <c r="O58" s="15"/>
      <c r="P58" s="972"/>
      <c r="Q58" s="973"/>
      <c r="R58" s="973"/>
      <c r="S58" s="974"/>
    </row>
    <row r="59" spans="1:19" ht="24.75" customHeight="1">
      <c r="A59" s="30">
        <v>5</v>
      </c>
      <c r="B59" s="273"/>
      <c r="C59" s="23"/>
      <c r="D59" s="242" t="str">
        <f>IF('Summary Page'!I91="","",'Summary Page'!I91)</f>
        <v/>
      </c>
      <c r="E59" s="271"/>
      <c r="F59" s="978"/>
      <c r="G59" s="978"/>
      <c r="H59" s="979"/>
      <c r="I59" s="352" t="str">
        <f>IF('Summary Page'!J91=0,"",'Summary Page'!J91)</f>
        <v/>
      </c>
      <c r="J59" s="352" t="str">
        <f>IF('Summary Page'!K91=0,"",'Summary Page'!K91)</f>
        <v/>
      </c>
      <c r="K59" s="352" t="str">
        <f>IF('Summary Page'!L91=0,"",'Summary Page'!L91)</f>
        <v/>
      </c>
      <c r="L59" s="352" t="str">
        <f>IF('Summary Page'!M91=0,"",'Summary Page'!M91)</f>
        <v/>
      </c>
      <c r="M59" s="353" t="str">
        <f>IF('Summary Page'!N91=0,"",'Summary Page'!N91)</f>
        <v/>
      </c>
      <c r="N59" s="354" t="str">
        <f t="shared" si="0"/>
        <v/>
      </c>
      <c r="O59" s="15"/>
      <c r="P59" s="975"/>
      <c r="Q59" s="976"/>
      <c r="R59" s="976"/>
      <c r="S59" s="977"/>
    </row>
    <row r="60" spans="1:19" ht="24.75" customHeight="1">
      <c r="A60" s="30">
        <v>6</v>
      </c>
      <c r="B60" s="273"/>
      <c r="C60" s="23"/>
      <c r="D60" s="242" t="str">
        <f>IF('Summary Page'!I92="","",'Summary Page'!I92)</f>
        <v/>
      </c>
      <c r="E60" s="23"/>
      <c r="F60" s="978"/>
      <c r="G60" s="978"/>
      <c r="H60" s="979"/>
      <c r="I60" s="352" t="str">
        <f>IF('Summary Page'!J92=0,"",'Summary Page'!J92)</f>
        <v/>
      </c>
      <c r="J60" s="352" t="str">
        <f>IF('Summary Page'!K92=0,"",'Summary Page'!K92)</f>
        <v/>
      </c>
      <c r="K60" s="352" t="str">
        <f>IF('Summary Page'!L92=0,"",'Summary Page'!L92)</f>
        <v/>
      </c>
      <c r="L60" s="352" t="str">
        <f>IF('Summary Page'!M92=0,"",'Summary Page'!M92)</f>
        <v/>
      </c>
      <c r="M60" s="353" t="str">
        <f>IF('Summary Page'!N92=0,"",'Summary Page'!N92)</f>
        <v/>
      </c>
      <c r="N60" s="354" t="str">
        <f t="shared" si="0"/>
        <v/>
      </c>
      <c r="O60" s="15"/>
      <c r="P60" s="976"/>
      <c r="Q60" s="976"/>
      <c r="R60" s="976"/>
      <c r="S60" s="977"/>
    </row>
    <row r="61" spans="1:19" ht="24.75" customHeight="1">
      <c r="A61" s="30">
        <v>7</v>
      </c>
      <c r="B61" s="273"/>
      <c r="C61" s="23"/>
      <c r="D61" s="242" t="str">
        <f>IF('Summary Page'!I93="","",'Summary Page'!I93)</f>
        <v/>
      </c>
      <c r="E61" s="23"/>
      <c r="F61" s="978"/>
      <c r="G61" s="978"/>
      <c r="H61" s="979"/>
      <c r="I61" s="352" t="str">
        <f>IF('Summary Page'!J93=0,"",'Summary Page'!J93)</f>
        <v/>
      </c>
      <c r="J61" s="352" t="str">
        <f>IF('Summary Page'!K93=0,"",'Summary Page'!K93)</f>
        <v/>
      </c>
      <c r="K61" s="352" t="str">
        <f>IF('Summary Page'!L93=0,"",'Summary Page'!L93)</f>
        <v/>
      </c>
      <c r="L61" s="352" t="str">
        <f>IF('Summary Page'!M93=0,"",'Summary Page'!M93)</f>
        <v/>
      </c>
      <c r="M61" s="353" t="str">
        <f>IF('Summary Page'!N93=0,"",'Summary Page'!N93)</f>
        <v/>
      </c>
      <c r="N61" s="354" t="str">
        <f t="shared" ref="N61" si="1">IFERROR(N60+M61,"")</f>
        <v/>
      </c>
      <c r="O61" s="15"/>
      <c r="P61" s="972"/>
      <c r="Q61" s="973"/>
      <c r="R61" s="973"/>
      <c r="S61" s="974"/>
    </row>
    <row r="62" spans="1:19" ht="24.75" customHeight="1">
      <c r="A62" s="30">
        <v>8</v>
      </c>
      <c r="B62" s="273"/>
      <c r="C62" s="23"/>
      <c r="D62" s="242" t="str">
        <f>IF('Summary Page'!Q88="","",'Summary Page'!Q88)</f>
        <v/>
      </c>
      <c r="E62" s="23"/>
      <c r="F62" s="978"/>
      <c r="G62" s="978"/>
      <c r="H62" s="979"/>
      <c r="I62" s="352" t="str">
        <f>IF('Summary Page'!S88=0,"",'Summary Page'!S88)</f>
        <v/>
      </c>
      <c r="J62" s="352" t="str">
        <f>IF('Summary Page'!T88=0,"",'Summary Page'!T88)</f>
        <v/>
      </c>
      <c r="K62" s="352" t="str">
        <f>IF('Summary Page'!U88=0,"",'Summary Page'!U88)</f>
        <v/>
      </c>
      <c r="L62" s="352" t="str">
        <f>IF('Summary Page'!V88=0,"",'Summary Page'!V88)</f>
        <v/>
      </c>
      <c r="M62" s="353" t="str">
        <f>IF('Summary Page'!W88=0,"",'Summary Page'!W88)</f>
        <v/>
      </c>
      <c r="N62" s="354" t="str">
        <f t="shared" si="0"/>
        <v/>
      </c>
      <c r="O62" s="15"/>
      <c r="P62" s="972"/>
      <c r="Q62" s="973"/>
      <c r="R62" s="973"/>
      <c r="S62" s="974"/>
    </row>
    <row r="63" spans="1:19" ht="24.75" customHeight="1">
      <c r="A63" s="30">
        <v>9</v>
      </c>
      <c r="B63" s="273"/>
      <c r="C63" s="23"/>
      <c r="D63" s="242" t="str">
        <f>IF('Summary Page'!Q89="","",'Summary Page'!Q89)</f>
        <v/>
      </c>
      <c r="E63" s="24"/>
      <c r="F63" s="978"/>
      <c r="G63" s="978"/>
      <c r="H63" s="979"/>
      <c r="I63" s="352" t="str">
        <f>IF('Summary Page'!S89=0,"",'Summary Page'!S89)</f>
        <v/>
      </c>
      <c r="J63" s="352" t="str">
        <f>IF('Summary Page'!T89=0,"",'Summary Page'!T89)</f>
        <v/>
      </c>
      <c r="K63" s="352" t="str">
        <f>IF('Summary Page'!U89=0,"",'Summary Page'!U89)</f>
        <v/>
      </c>
      <c r="L63" s="352" t="str">
        <f>IF('Summary Page'!V89=0,"",'Summary Page'!V89)</f>
        <v/>
      </c>
      <c r="M63" s="353" t="str">
        <f>IF('Summary Page'!W89=0,"",'Summary Page'!W89)</f>
        <v/>
      </c>
      <c r="N63" s="354" t="str">
        <f t="shared" si="0"/>
        <v/>
      </c>
      <c r="O63" s="15"/>
      <c r="P63" s="969"/>
      <c r="Q63" s="970"/>
      <c r="R63" s="970"/>
      <c r="S63" s="971"/>
    </row>
    <row r="64" spans="1:19" ht="24.75" customHeight="1">
      <c r="A64" s="30">
        <v>10</v>
      </c>
      <c r="B64" s="273"/>
      <c r="C64" s="24"/>
      <c r="D64" s="242" t="str">
        <f>IF('Summary Page'!Q90="","",'Summary Page'!Q90)</f>
        <v/>
      </c>
      <c r="E64" s="24"/>
      <c r="F64" s="978"/>
      <c r="G64" s="978"/>
      <c r="H64" s="979"/>
      <c r="I64" s="352" t="str">
        <f>IF('Summary Page'!S90=0,"",'Summary Page'!S90)</f>
        <v/>
      </c>
      <c r="J64" s="352" t="str">
        <f>IF('Summary Page'!T90=0,"",'Summary Page'!T90)</f>
        <v/>
      </c>
      <c r="K64" s="352" t="str">
        <f>IF('Summary Page'!U90=0,"",'Summary Page'!U90)</f>
        <v/>
      </c>
      <c r="L64" s="352" t="str">
        <f>IF('Summary Page'!V90=0,"",'Summary Page'!V90)</f>
        <v/>
      </c>
      <c r="M64" s="353" t="str">
        <f>IF('Summary Page'!W90=0,"",'Summary Page'!W90)</f>
        <v/>
      </c>
      <c r="N64" s="354" t="str">
        <f t="shared" si="0"/>
        <v/>
      </c>
      <c r="O64" s="15"/>
      <c r="P64" s="970"/>
      <c r="Q64" s="970"/>
      <c r="R64" s="970"/>
      <c r="S64" s="971"/>
    </row>
    <row r="65" spans="1:40" ht="5.25" customHeight="1">
      <c r="A65" s="9"/>
      <c r="B65" s="12"/>
      <c r="C65" s="5"/>
      <c r="D65" s="19"/>
      <c r="E65" s="17"/>
      <c r="F65" s="17"/>
      <c r="G65" s="17"/>
      <c r="H65" s="17"/>
      <c r="I65" s="17"/>
      <c r="J65" s="17"/>
      <c r="K65" s="17"/>
      <c r="L65" s="5"/>
      <c r="M65" s="5"/>
      <c r="N65" s="5"/>
      <c r="O65" s="5"/>
      <c r="P65" s="15"/>
      <c r="Q65" s="67"/>
      <c r="R65" s="15"/>
      <c r="S65" s="68"/>
    </row>
    <row r="66" spans="1:40" ht="18" customHeight="1" thickBot="1">
      <c r="A66" s="69"/>
      <c r="B66" s="66"/>
      <c r="C66" s="6" t="s">
        <v>6</v>
      </c>
      <c r="D66" s="1015" t="s">
        <v>76</v>
      </c>
      <c r="E66" s="1015"/>
      <c r="F66" s="1015"/>
      <c r="G66" s="1015"/>
      <c r="H66" s="1015"/>
      <c r="I66" s="144"/>
      <c r="J66" s="243">
        <f>10-COUNTBLANK(I55:I64)</f>
        <v>2</v>
      </c>
      <c r="K66" s="1014" t="s">
        <v>16</v>
      </c>
      <c r="L66" s="1014"/>
      <c r="M66" s="1014"/>
      <c r="N66" s="355">
        <f>SUM(M55:M64)</f>
        <v>7.5</v>
      </c>
      <c r="O66" s="32" t="s">
        <v>73</v>
      </c>
      <c r="P66" s="67"/>
      <c r="Q66" s="32" t="s">
        <v>137</v>
      </c>
      <c r="R66" s="37">
        <f>(N66/12)</f>
        <v>0.625</v>
      </c>
      <c r="S66" s="46" t="s">
        <v>285</v>
      </c>
    </row>
    <row r="67" spans="1:40" ht="16.5" thickTop="1">
      <c r="A67" s="63"/>
      <c r="B67" s="45" t="s">
        <v>13</v>
      </c>
      <c r="C67" s="15"/>
      <c r="D67" s="15"/>
      <c r="E67" s="15"/>
      <c r="F67" s="15"/>
      <c r="G67" s="15"/>
      <c r="H67" s="15"/>
      <c r="I67" s="15"/>
      <c r="J67" s="15"/>
      <c r="K67" s="15"/>
      <c r="L67" s="15"/>
      <c r="M67" s="15"/>
      <c r="N67" s="15"/>
      <c r="O67" s="67"/>
      <c r="P67" s="67"/>
      <c r="Q67" s="67"/>
      <c r="R67" s="15"/>
      <c r="S67" s="68"/>
    </row>
    <row r="68" spans="1:40" ht="5.25" customHeight="1">
      <c r="A68" s="63"/>
      <c r="B68" s="16"/>
      <c r="C68" s="16"/>
      <c r="D68" s="16"/>
      <c r="E68" s="16"/>
      <c r="F68" s="16"/>
      <c r="G68" s="16"/>
      <c r="H68" s="16"/>
      <c r="I68" s="16"/>
      <c r="J68" s="16"/>
      <c r="K68" s="16"/>
      <c r="L68" s="16"/>
      <c r="M68" s="67"/>
      <c r="N68" s="67"/>
      <c r="O68" s="67"/>
      <c r="P68" s="15"/>
      <c r="Q68" s="66"/>
      <c r="R68" s="66"/>
      <c r="S68" s="68"/>
    </row>
    <row r="69" spans="1:40" ht="18.75" customHeight="1">
      <c r="A69" s="28" t="s">
        <v>7</v>
      </c>
      <c r="B69" s="29"/>
      <c r="C69" s="11"/>
      <c r="D69" s="11"/>
      <c r="E69" s="11"/>
      <c r="F69" s="11"/>
      <c r="G69" s="11"/>
      <c r="H69" s="11"/>
      <c r="I69" s="11"/>
      <c r="J69" s="11"/>
      <c r="K69" s="1063" t="s">
        <v>138</v>
      </c>
      <c r="L69" s="1063"/>
      <c r="M69" s="1063"/>
      <c r="N69" s="1063"/>
      <c r="O69" s="1063"/>
      <c r="P69" s="1063"/>
      <c r="Q69" s="1063"/>
      <c r="R69" s="1063"/>
      <c r="S69" s="1064"/>
    </row>
    <row r="70" spans="1:40" ht="3.75" customHeight="1">
      <c r="A70" s="63"/>
      <c r="B70" s="7"/>
      <c r="C70" s="16"/>
      <c r="D70" s="16"/>
      <c r="E70" s="16"/>
      <c r="F70" s="16"/>
      <c r="G70" s="16"/>
      <c r="H70" s="178"/>
      <c r="I70" s="16"/>
      <c r="J70" s="16"/>
      <c r="K70" s="16"/>
      <c r="L70" s="16"/>
      <c r="M70" s="67"/>
      <c r="N70" s="67"/>
      <c r="O70" s="67"/>
      <c r="P70" s="15"/>
      <c r="Q70" s="66"/>
      <c r="R70" s="66"/>
      <c r="S70" s="68"/>
    </row>
    <row r="71" spans="1:40" ht="17.25" customHeight="1">
      <c r="A71" s="177"/>
      <c r="B71" s="178"/>
      <c r="C71" s="178"/>
      <c r="E71" s="188"/>
      <c r="F71" s="188"/>
      <c r="G71" s="188"/>
      <c r="H71" s="188"/>
      <c r="K71" s="188" t="str">
        <f>IF('Summary Page'!H95="","",'Summary Page'!H95)</f>
        <v>2" Aggregate Base</v>
      </c>
      <c r="L71" s="178"/>
      <c r="M71" s="178"/>
      <c r="N71" s="178"/>
      <c r="O71" s="178"/>
      <c r="P71" s="1089" t="str">
        <f>IF('Summary Page'!L95="","",'Summary Page'!L95)</f>
        <v/>
      </c>
      <c r="Q71" s="1089"/>
      <c r="R71" s="188" t="s">
        <v>334</v>
      </c>
      <c r="S71" s="179"/>
    </row>
    <row r="72" spans="1:40" s="48" customFormat="1">
      <c r="T72" s="195"/>
      <c r="U72" s="195"/>
      <c r="V72" s="195"/>
      <c r="W72" s="195"/>
      <c r="X72" s="195"/>
      <c r="Y72" s="195"/>
      <c r="Z72" s="195"/>
      <c r="AA72" s="195"/>
      <c r="AB72" s="195"/>
      <c r="AC72" s="195"/>
      <c r="AD72" s="195"/>
      <c r="AE72" s="195"/>
      <c r="AF72" s="195"/>
      <c r="AG72" s="195"/>
      <c r="AH72" s="195"/>
      <c r="AI72" s="195"/>
      <c r="AJ72" s="195"/>
      <c r="AK72" s="195"/>
      <c r="AL72" s="195"/>
      <c r="AM72" s="195"/>
      <c r="AN72" s="195"/>
    </row>
    <row r="73" spans="1:40" s="48" customFormat="1">
      <c r="T73" s="195"/>
      <c r="U73" s="195"/>
      <c r="V73" s="195"/>
      <c r="W73" s="195"/>
      <c r="X73" s="195"/>
      <c r="Y73" s="195"/>
      <c r="Z73" s="195"/>
      <c r="AA73" s="195"/>
      <c r="AB73" s="195"/>
      <c r="AC73" s="195"/>
      <c r="AD73" s="195"/>
      <c r="AE73" s="195"/>
      <c r="AF73" s="195"/>
      <c r="AG73" s="195"/>
      <c r="AH73" s="195"/>
      <c r="AI73" s="195"/>
      <c r="AJ73" s="195"/>
      <c r="AK73" s="195"/>
      <c r="AL73" s="195"/>
      <c r="AM73" s="195"/>
      <c r="AN73" s="195"/>
    </row>
    <row r="74" spans="1:40" s="48" customFormat="1">
      <c r="T74" s="195"/>
      <c r="U74" s="195"/>
      <c r="V74" s="195"/>
      <c r="W74" s="195"/>
      <c r="X74" s="195"/>
      <c r="Y74" s="195"/>
      <c r="Z74" s="195"/>
      <c r="AA74" s="195"/>
      <c r="AB74" s="195"/>
      <c r="AC74" s="195"/>
      <c r="AD74" s="195"/>
      <c r="AE74" s="195"/>
      <c r="AF74" s="195"/>
      <c r="AG74" s="195"/>
      <c r="AH74" s="195"/>
      <c r="AI74" s="195"/>
      <c r="AJ74" s="195"/>
      <c r="AK74" s="195"/>
      <c r="AL74" s="195"/>
      <c r="AM74" s="195"/>
      <c r="AN74" s="195"/>
    </row>
    <row r="75" spans="1:40" s="48" customFormat="1">
      <c r="T75" s="195"/>
      <c r="U75" s="195"/>
      <c r="V75" s="195"/>
      <c r="W75" s="195"/>
      <c r="X75" s="195"/>
      <c r="Y75" s="195"/>
      <c r="Z75" s="195"/>
      <c r="AA75" s="195"/>
      <c r="AB75" s="195"/>
      <c r="AC75" s="195"/>
      <c r="AD75" s="195"/>
      <c r="AE75" s="195"/>
      <c r="AF75" s="195"/>
      <c r="AG75" s="195"/>
      <c r="AH75" s="195"/>
      <c r="AI75" s="195"/>
      <c r="AJ75" s="195"/>
      <c r="AK75" s="195"/>
      <c r="AL75" s="195"/>
      <c r="AM75" s="195"/>
      <c r="AN75" s="195"/>
    </row>
    <row r="76" spans="1:40" s="48" customFormat="1">
      <c r="T76" s="195"/>
      <c r="U76" s="195"/>
      <c r="V76" s="195"/>
      <c r="W76" s="195"/>
      <c r="X76" s="195"/>
      <c r="Y76" s="195"/>
      <c r="Z76" s="195"/>
      <c r="AA76" s="195"/>
      <c r="AB76" s="195"/>
      <c r="AC76" s="195"/>
      <c r="AD76" s="195"/>
      <c r="AE76" s="195"/>
      <c r="AF76" s="195"/>
      <c r="AG76" s="195"/>
      <c r="AH76" s="195"/>
      <c r="AI76" s="195"/>
      <c r="AJ76" s="195"/>
      <c r="AK76" s="195"/>
      <c r="AL76" s="195"/>
      <c r="AM76" s="195"/>
      <c r="AN76" s="195"/>
    </row>
    <row r="77" spans="1:40" s="48" customFormat="1">
      <c r="T77" s="195"/>
      <c r="U77" s="195"/>
      <c r="V77" s="195"/>
      <c r="W77" s="195"/>
      <c r="X77" s="195"/>
      <c r="Y77" s="195"/>
      <c r="Z77" s="195"/>
      <c r="AA77" s="195"/>
      <c r="AB77" s="195"/>
      <c r="AC77" s="195"/>
      <c r="AD77" s="195"/>
      <c r="AE77" s="195"/>
      <c r="AF77" s="195"/>
      <c r="AG77" s="195"/>
      <c r="AH77" s="195"/>
      <c r="AI77" s="195"/>
      <c r="AJ77" s="195"/>
      <c r="AK77" s="195"/>
      <c r="AL77" s="195"/>
      <c r="AM77" s="195"/>
      <c r="AN77" s="195"/>
    </row>
    <row r="78" spans="1:40" s="48" customFormat="1">
      <c r="T78" s="195"/>
      <c r="U78" s="195"/>
      <c r="V78" s="195"/>
      <c r="W78" s="195"/>
      <c r="X78" s="195"/>
      <c r="Y78" s="195"/>
      <c r="Z78" s="195"/>
      <c r="AA78" s="195"/>
      <c r="AB78" s="195"/>
      <c r="AC78" s="195"/>
      <c r="AD78" s="195"/>
      <c r="AE78" s="195"/>
      <c r="AF78" s="195"/>
      <c r="AG78" s="195"/>
      <c r="AH78" s="195"/>
      <c r="AI78" s="195"/>
      <c r="AJ78" s="195"/>
      <c r="AK78" s="195"/>
      <c r="AL78" s="195"/>
      <c r="AM78" s="195"/>
      <c r="AN78" s="195"/>
    </row>
    <row r="79" spans="1:40" s="48" customFormat="1">
      <c r="T79" s="195"/>
      <c r="U79" s="195"/>
      <c r="V79" s="195"/>
      <c r="W79" s="195"/>
      <c r="X79" s="195"/>
      <c r="Y79" s="195"/>
      <c r="Z79" s="195"/>
      <c r="AA79" s="195"/>
      <c r="AB79" s="195"/>
      <c r="AC79" s="195"/>
      <c r="AD79" s="195"/>
      <c r="AE79" s="195"/>
      <c r="AF79" s="195"/>
      <c r="AG79" s="195"/>
      <c r="AH79" s="195"/>
      <c r="AI79" s="195"/>
      <c r="AJ79" s="195"/>
      <c r="AK79" s="195"/>
      <c r="AL79" s="195"/>
      <c r="AM79" s="195"/>
      <c r="AN79" s="195"/>
    </row>
    <row r="80" spans="1:40" s="48" customFormat="1">
      <c r="T80" s="195"/>
      <c r="U80" s="195"/>
      <c r="V80" s="195"/>
      <c r="W80" s="195"/>
      <c r="X80" s="195"/>
      <c r="Y80" s="195"/>
      <c r="Z80" s="195"/>
      <c r="AA80" s="195"/>
      <c r="AB80" s="195"/>
      <c r="AC80" s="195"/>
      <c r="AD80" s="195"/>
      <c r="AE80" s="195"/>
      <c r="AF80" s="195"/>
      <c r="AG80" s="195"/>
      <c r="AH80" s="195"/>
      <c r="AI80" s="195"/>
      <c r="AJ80" s="195"/>
      <c r="AK80" s="195"/>
      <c r="AL80" s="195"/>
      <c r="AM80" s="195"/>
      <c r="AN80" s="195"/>
    </row>
    <row r="81" spans="20:40" s="48" customFormat="1">
      <c r="T81" s="195"/>
      <c r="U81" s="195"/>
      <c r="V81" s="195"/>
      <c r="W81" s="195"/>
      <c r="X81" s="195"/>
      <c r="Y81" s="195"/>
      <c r="Z81" s="195"/>
      <c r="AA81" s="195"/>
      <c r="AB81" s="195"/>
      <c r="AC81" s="195"/>
      <c r="AD81" s="195"/>
      <c r="AE81" s="195"/>
      <c r="AF81" s="195"/>
      <c r="AG81" s="195"/>
      <c r="AH81" s="195"/>
      <c r="AI81" s="195"/>
      <c r="AJ81" s="195"/>
      <c r="AK81" s="195"/>
      <c r="AL81" s="195"/>
      <c r="AM81" s="195"/>
      <c r="AN81" s="195"/>
    </row>
    <row r="82" spans="20:40" s="48" customFormat="1">
      <c r="T82" s="195"/>
      <c r="U82" s="195"/>
      <c r="V82" s="195"/>
      <c r="W82" s="195"/>
      <c r="X82" s="195"/>
      <c r="Y82" s="195"/>
      <c r="Z82" s="195"/>
      <c r="AA82" s="195"/>
      <c r="AB82" s="195"/>
      <c r="AC82" s="195"/>
      <c r="AD82" s="195"/>
      <c r="AE82" s="195"/>
      <c r="AF82" s="195"/>
      <c r="AG82" s="195"/>
      <c r="AH82" s="195"/>
      <c r="AI82" s="195"/>
      <c r="AJ82" s="195"/>
      <c r="AK82" s="195"/>
      <c r="AL82" s="195"/>
      <c r="AM82" s="195"/>
      <c r="AN82" s="195"/>
    </row>
    <row r="83" spans="20:40" s="48" customFormat="1">
      <c r="T83" s="195"/>
      <c r="U83" s="195"/>
      <c r="V83" s="195"/>
      <c r="W83" s="195"/>
      <c r="X83" s="195"/>
      <c r="Y83" s="195"/>
      <c r="Z83" s="195"/>
      <c r="AA83" s="195"/>
      <c r="AB83" s="195"/>
      <c r="AC83" s="195"/>
      <c r="AD83" s="195"/>
      <c r="AE83" s="195"/>
      <c r="AF83" s="195"/>
      <c r="AG83" s="195"/>
      <c r="AH83" s="195"/>
      <c r="AI83" s="195"/>
      <c r="AJ83" s="195"/>
      <c r="AK83" s="195"/>
      <c r="AL83" s="195"/>
      <c r="AM83" s="195"/>
      <c r="AN83" s="195"/>
    </row>
    <row r="84" spans="20:40" s="48" customFormat="1">
      <c r="T84" s="195"/>
      <c r="U84" s="195"/>
      <c r="V84" s="195"/>
      <c r="W84" s="195"/>
      <c r="X84" s="195"/>
      <c r="Y84" s="195"/>
      <c r="Z84" s="195"/>
      <c r="AA84" s="195"/>
      <c r="AB84" s="195"/>
      <c r="AC84" s="195"/>
      <c r="AD84" s="195"/>
      <c r="AE84" s="195"/>
      <c r="AF84" s="195"/>
      <c r="AG84" s="195"/>
      <c r="AH84" s="195"/>
      <c r="AI84" s="195"/>
      <c r="AJ84" s="195"/>
      <c r="AK84" s="195"/>
      <c r="AL84" s="195"/>
      <c r="AM84" s="195"/>
      <c r="AN84" s="195"/>
    </row>
    <row r="85" spans="20:40" s="48" customFormat="1">
      <c r="T85" s="195"/>
      <c r="U85" s="195"/>
      <c r="V85" s="195"/>
      <c r="W85" s="195"/>
      <c r="X85" s="195"/>
      <c r="Y85" s="195"/>
      <c r="Z85" s="195"/>
      <c r="AA85" s="195"/>
      <c r="AB85" s="195"/>
      <c r="AC85" s="195"/>
      <c r="AD85" s="195"/>
      <c r="AE85" s="195"/>
      <c r="AF85" s="195"/>
      <c r="AG85" s="195"/>
      <c r="AH85" s="195"/>
      <c r="AI85" s="195"/>
      <c r="AJ85" s="195"/>
      <c r="AK85" s="195"/>
      <c r="AL85" s="195"/>
      <c r="AM85" s="195"/>
      <c r="AN85" s="195"/>
    </row>
    <row r="86" spans="20:40" s="48" customFormat="1">
      <c r="T86" s="195"/>
      <c r="U86" s="195"/>
      <c r="V86" s="195"/>
      <c r="W86" s="195"/>
      <c r="X86" s="195"/>
      <c r="Y86" s="195"/>
      <c r="Z86" s="195"/>
      <c r="AA86" s="195"/>
      <c r="AB86" s="195"/>
      <c r="AC86" s="195"/>
      <c r="AD86" s="195"/>
      <c r="AE86" s="195"/>
      <c r="AF86" s="195"/>
      <c r="AG86" s="195"/>
      <c r="AH86" s="195"/>
      <c r="AI86" s="195"/>
      <c r="AJ86" s="195"/>
      <c r="AK86" s="195"/>
      <c r="AL86" s="195"/>
      <c r="AM86" s="195"/>
      <c r="AN86" s="195"/>
    </row>
    <row r="87" spans="20:40" s="48" customFormat="1">
      <c r="T87" s="195"/>
      <c r="U87" s="195"/>
      <c r="V87" s="195"/>
      <c r="W87" s="195"/>
      <c r="X87" s="195"/>
      <c r="Y87" s="195"/>
      <c r="Z87" s="195"/>
      <c r="AA87" s="195"/>
      <c r="AB87" s="195"/>
      <c r="AC87" s="195"/>
      <c r="AD87" s="195"/>
      <c r="AE87" s="195"/>
      <c r="AF87" s="195"/>
      <c r="AG87" s="195"/>
      <c r="AH87" s="195"/>
      <c r="AI87" s="195"/>
      <c r="AJ87" s="195"/>
      <c r="AK87" s="195"/>
      <c r="AL87" s="195"/>
      <c r="AM87" s="195"/>
      <c r="AN87" s="195"/>
    </row>
    <row r="88" spans="20:40" s="48" customFormat="1">
      <c r="T88" s="195"/>
      <c r="U88" s="195"/>
      <c r="V88" s="195"/>
      <c r="W88" s="195"/>
      <c r="X88" s="195"/>
      <c r="Y88" s="195"/>
      <c r="Z88" s="195"/>
      <c r="AA88" s="195"/>
      <c r="AB88" s="195"/>
      <c r="AC88" s="195"/>
      <c r="AD88" s="195"/>
      <c r="AE88" s="195"/>
      <c r="AF88" s="195"/>
      <c r="AG88" s="195"/>
      <c r="AH88" s="195"/>
      <c r="AI88" s="195"/>
      <c r="AJ88" s="195"/>
      <c r="AK88" s="195"/>
      <c r="AL88" s="195"/>
      <c r="AM88" s="195"/>
      <c r="AN88" s="195"/>
    </row>
    <row r="89" spans="20:40" s="48" customFormat="1">
      <c r="T89" s="195"/>
      <c r="U89" s="195"/>
      <c r="V89" s="195"/>
      <c r="W89" s="195"/>
      <c r="X89" s="195"/>
      <c r="Y89" s="195"/>
      <c r="Z89" s="195"/>
      <c r="AA89" s="195"/>
      <c r="AB89" s="195"/>
      <c r="AC89" s="195"/>
      <c r="AD89" s="195"/>
      <c r="AE89" s="195"/>
      <c r="AF89" s="195"/>
      <c r="AG89" s="195"/>
      <c r="AH89" s="195"/>
      <c r="AI89" s="195"/>
      <c r="AJ89" s="195"/>
      <c r="AK89" s="195"/>
      <c r="AL89" s="195"/>
      <c r="AM89" s="195"/>
      <c r="AN89" s="195"/>
    </row>
    <row r="90" spans="20:40" s="48" customFormat="1">
      <c r="T90" s="195"/>
      <c r="U90" s="195"/>
      <c r="V90" s="195"/>
      <c r="W90" s="195"/>
      <c r="X90" s="195"/>
      <c r="Y90" s="195"/>
      <c r="Z90" s="195"/>
      <c r="AA90" s="195"/>
      <c r="AB90" s="195"/>
      <c r="AC90" s="195"/>
      <c r="AD90" s="195"/>
      <c r="AE90" s="195"/>
      <c r="AF90" s="195"/>
      <c r="AG90" s="195"/>
      <c r="AH90" s="195"/>
      <c r="AI90" s="195"/>
      <c r="AJ90" s="195"/>
      <c r="AK90" s="195"/>
      <c r="AL90" s="195"/>
      <c r="AM90" s="195"/>
      <c r="AN90" s="195"/>
    </row>
    <row r="91" spans="20:40" s="48" customFormat="1">
      <c r="T91" s="195"/>
      <c r="U91" s="195"/>
      <c r="V91" s="195"/>
      <c r="W91" s="195"/>
      <c r="X91" s="195"/>
      <c r="Y91" s="195"/>
      <c r="Z91" s="195"/>
      <c r="AA91" s="195"/>
      <c r="AB91" s="195"/>
      <c r="AC91" s="195"/>
      <c r="AD91" s="195"/>
      <c r="AE91" s="195"/>
      <c r="AF91" s="195"/>
      <c r="AG91" s="195"/>
      <c r="AH91" s="195"/>
      <c r="AI91" s="195"/>
      <c r="AJ91" s="195"/>
      <c r="AK91" s="195"/>
      <c r="AL91" s="195"/>
      <c r="AM91" s="195"/>
      <c r="AN91" s="195"/>
    </row>
    <row r="92" spans="20:40" s="48" customFormat="1">
      <c r="T92" s="195"/>
      <c r="U92" s="195"/>
      <c r="V92" s="195"/>
      <c r="W92" s="195"/>
      <c r="X92" s="195"/>
      <c r="Y92" s="195"/>
      <c r="Z92" s="195"/>
      <c r="AA92" s="195"/>
      <c r="AB92" s="195"/>
      <c r="AC92" s="195"/>
      <c r="AD92" s="195"/>
      <c r="AE92" s="195"/>
      <c r="AF92" s="195"/>
      <c r="AG92" s="195"/>
      <c r="AH92" s="195"/>
      <c r="AI92" s="195"/>
      <c r="AJ92" s="195"/>
      <c r="AK92" s="195"/>
      <c r="AL92" s="195"/>
      <c r="AM92" s="195"/>
      <c r="AN92" s="195"/>
    </row>
  </sheetData>
  <sheetProtection formatCells="0" formatColumns="0" formatRows="0" selectLockedCells="1"/>
  <mergeCells count="52">
    <mergeCell ref="I6: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H26 F26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2.xml><?xml version="1.0" encoding="utf-8"?>
<worksheet xmlns="http://schemas.openxmlformats.org/spreadsheetml/2006/main" xmlns:r="http://schemas.openxmlformats.org/officeDocument/2006/relationships">
  <sheetPr codeName="Sheet9">
    <tabColor rgb="FFFFFF00"/>
  </sheetPr>
  <dimension ref="A1:S72"/>
  <sheetViews>
    <sheetView view="pageBreakPreview" zoomScale="75" zoomScaleNormal="100" zoomScaleSheetLayoutView="75" workbookViewId="0">
      <selection activeCell="F56" sqref="F56:H56"/>
    </sheetView>
  </sheetViews>
  <sheetFormatPr defaultRowHeight="15"/>
  <cols>
    <col min="1" max="1" width="7.28515625" style="47" customWidth="1"/>
    <col min="2" max="2" width="16.7109375" style="47" customWidth="1"/>
    <col min="3" max="3" width="1.5703125" style="47" customWidth="1"/>
    <col min="4" max="4" width="15.7109375" style="47" customWidth="1"/>
    <col min="5" max="5" width="2.140625" style="47" customWidth="1"/>
    <col min="6" max="6" width="8" style="47" customWidth="1"/>
    <col min="7" max="7" width="8.5703125" style="47" customWidth="1"/>
    <col min="8" max="8" width="7" style="47" customWidth="1"/>
    <col min="9" max="9" width="5.85546875" style="47" customWidth="1"/>
    <col min="10" max="11" width="6.28515625" style="47" customWidth="1"/>
    <col min="12" max="12" width="5.7109375" style="47" customWidth="1"/>
    <col min="13" max="13" width="6.5703125" style="47" customWidth="1"/>
    <col min="14" max="14" width="7" style="47" customWidth="1"/>
    <col min="15" max="15" width="1" style="47" customWidth="1"/>
    <col min="16" max="17" width="5.85546875" style="47" customWidth="1"/>
    <col min="18" max="18" width="6.28515625" style="47" customWidth="1"/>
    <col min="19" max="19" width="5.85546875" style="47" customWidth="1"/>
    <col min="20" max="16384" width="9.140625" style="47"/>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5.2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39"/>
      <c r="D4" s="916" t="str">
        <f>IF('Summary Page'!I13="","",'Summary Page'!I13)</f>
        <v>Highway 20</v>
      </c>
      <c r="E4" s="917"/>
      <c r="F4" s="917"/>
      <c r="G4" s="917"/>
      <c r="H4" s="918"/>
      <c r="I4" s="932"/>
      <c r="J4" s="932"/>
      <c r="K4" s="932"/>
      <c r="L4" s="932"/>
      <c r="M4" s="932"/>
      <c r="N4" s="932"/>
      <c r="O4" s="932"/>
      <c r="P4" s="932"/>
      <c r="Q4" s="932"/>
      <c r="R4" s="932"/>
      <c r="S4" s="933"/>
    </row>
    <row r="5" spans="1:19" ht="5.25" customHeight="1">
      <c r="A5" s="25"/>
      <c r="B5" s="33"/>
      <c r="C5" s="33"/>
      <c r="D5" s="33"/>
      <c r="E5" s="33"/>
      <c r="F5" s="33"/>
      <c r="G5" s="33"/>
      <c r="H5" s="33"/>
      <c r="I5" s="1042"/>
      <c r="J5" s="1043"/>
      <c r="K5" s="1043"/>
      <c r="L5" s="1043"/>
      <c r="M5" s="1043"/>
      <c r="N5" s="1043"/>
      <c r="O5" s="1043"/>
      <c r="P5" s="1043"/>
      <c r="Q5" s="1043"/>
      <c r="R5" s="1043"/>
      <c r="S5" s="1044"/>
    </row>
    <row r="6" spans="1:19" ht="16.5" customHeight="1">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44"/>
    </row>
    <row r="7" spans="1:19" ht="5.25" customHeight="1">
      <c r="A7" s="63"/>
      <c r="B7" s="34"/>
      <c r="C7" s="34"/>
      <c r="D7" s="34"/>
      <c r="E7" s="34"/>
      <c r="F7" s="34"/>
      <c r="G7" s="34"/>
      <c r="H7" s="34"/>
      <c r="I7" s="1042"/>
      <c r="J7" s="1043"/>
      <c r="K7" s="1043"/>
      <c r="L7" s="1043"/>
      <c r="M7" s="1043"/>
      <c r="N7" s="1043"/>
      <c r="O7" s="1043"/>
      <c r="P7" s="1043"/>
      <c r="Q7" s="1043"/>
      <c r="R7" s="1043"/>
      <c r="S7" s="1044"/>
    </row>
    <row r="8" spans="1:19" ht="15.75" customHeight="1">
      <c r="A8" s="1039" t="s">
        <v>8</v>
      </c>
      <c r="B8" s="1040"/>
      <c r="C8" s="674"/>
      <c r="D8" s="722" t="str">
        <f>IF('Summary Page'!B14="","",'Summary Page'!B14)</f>
        <v>Mark Horn</v>
      </c>
      <c r="E8" s="722"/>
      <c r="F8" s="723"/>
      <c r="G8" s="723"/>
      <c r="H8" s="723"/>
      <c r="I8" s="1042"/>
      <c r="J8" s="1043"/>
      <c r="K8" s="1043"/>
      <c r="L8" s="1043"/>
      <c r="M8" s="1043"/>
      <c r="N8" s="1043"/>
      <c r="O8" s="1043"/>
      <c r="P8" s="1043"/>
      <c r="Q8" s="1043"/>
      <c r="R8" s="1043"/>
      <c r="S8" s="1044"/>
    </row>
    <row r="9" spans="1:19" ht="5.25" customHeight="1">
      <c r="A9" s="63"/>
      <c r="B9" s="163"/>
      <c r="C9" s="163"/>
      <c r="D9" s="163"/>
      <c r="E9" s="163"/>
      <c r="F9" s="163"/>
      <c r="G9" s="163"/>
      <c r="H9" s="163"/>
      <c r="I9" s="1042"/>
      <c r="J9" s="1043"/>
      <c r="K9" s="1043"/>
      <c r="L9" s="1043"/>
      <c r="M9" s="1043"/>
      <c r="N9" s="1043"/>
      <c r="O9" s="1043"/>
      <c r="P9" s="1043"/>
      <c r="Q9" s="1043"/>
      <c r="R9" s="1043"/>
      <c r="S9" s="1044"/>
    </row>
    <row r="10" spans="1:19">
      <c r="A10" s="1039" t="s">
        <v>9</v>
      </c>
      <c r="B10" s="1040"/>
      <c r="C10" s="674"/>
      <c r="D10" s="726">
        <f>'Summary Page'!B12:B12</f>
        <v>5592606841</v>
      </c>
      <c r="E10" s="726"/>
      <c r="F10" s="727"/>
      <c r="G10" s="727"/>
      <c r="H10" s="727"/>
      <c r="I10" s="1042"/>
      <c r="J10" s="1043"/>
      <c r="K10" s="1043"/>
      <c r="L10" s="1043"/>
      <c r="M10" s="1043"/>
      <c r="N10" s="1043"/>
      <c r="O10" s="1043"/>
      <c r="P10" s="1043"/>
      <c r="Q10" s="1043"/>
      <c r="R10" s="1043"/>
      <c r="S10" s="1044"/>
    </row>
    <row r="11" spans="1:19" ht="5.25" customHeight="1">
      <c r="A11" s="63"/>
      <c r="B11" s="64"/>
      <c r="C11" s="64"/>
      <c r="D11" s="64"/>
      <c r="E11" s="64"/>
      <c r="F11" s="64"/>
      <c r="G11" s="64"/>
      <c r="H11" s="64"/>
      <c r="I11" s="1042"/>
      <c r="J11" s="1043"/>
      <c r="K11" s="1043"/>
      <c r="L11" s="1043"/>
      <c r="M11" s="1043"/>
      <c r="N11" s="1043"/>
      <c r="O11" s="1043"/>
      <c r="P11" s="1043"/>
      <c r="Q11" s="1043"/>
      <c r="R11" s="1043"/>
      <c r="S11" s="1044"/>
    </row>
    <row r="12" spans="1:19" ht="15.75" customHeight="1">
      <c r="A12" s="1053" t="s">
        <v>113</v>
      </c>
      <c r="B12" s="1054"/>
      <c r="C12" s="675"/>
      <c r="D12" s="164" t="str">
        <f>'Summary Page'!M11</f>
        <v>0A730</v>
      </c>
      <c r="E12" s="35"/>
      <c r="F12" s="1048"/>
      <c r="G12" s="1048"/>
      <c r="H12" s="1049"/>
      <c r="I12" s="1042"/>
      <c r="J12" s="1043"/>
      <c r="K12" s="1043"/>
      <c r="L12" s="1043"/>
      <c r="M12" s="1043"/>
      <c r="N12" s="1043"/>
      <c r="O12" s="1043"/>
      <c r="P12" s="1043"/>
      <c r="Q12" s="1043"/>
      <c r="R12" s="1043"/>
      <c r="S12" s="1044"/>
    </row>
    <row r="13" spans="1:19" ht="5.25" customHeight="1">
      <c r="A13" s="39"/>
      <c r="B13" s="671"/>
      <c r="C13" s="671"/>
      <c r="D13" s="65"/>
      <c r="E13" s="20"/>
      <c r="F13" s="1048"/>
      <c r="G13" s="1048"/>
      <c r="H13" s="1049"/>
      <c r="I13" s="1042"/>
      <c r="J13" s="1043"/>
      <c r="K13" s="1043"/>
      <c r="L13" s="1043"/>
      <c r="M13" s="1043"/>
      <c r="N13" s="1043"/>
      <c r="O13" s="1043"/>
      <c r="P13" s="1043"/>
      <c r="Q13" s="1043"/>
      <c r="R13" s="1043"/>
      <c r="S13" s="1044"/>
    </row>
    <row r="14" spans="1:19" ht="18" customHeight="1">
      <c r="A14" s="1050" t="s">
        <v>29</v>
      </c>
      <c r="B14" s="1051"/>
      <c r="C14" s="40"/>
      <c r="D14" s="190" t="str">
        <f>IFERROR(HLOOKUP('Summary Page'!D3,List!H2:S3,2,0),"")</f>
        <v>01</v>
      </c>
      <c r="E14" s="36"/>
      <c r="F14" s="1048"/>
      <c r="G14" s="1048"/>
      <c r="H14" s="1049"/>
      <c r="I14" s="1042"/>
      <c r="J14" s="1043"/>
      <c r="K14" s="1043"/>
      <c r="L14" s="1043"/>
      <c r="M14" s="1043"/>
      <c r="N14" s="1043"/>
      <c r="O14" s="1043"/>
      <c r="P14" s="1043"/>
      <c r="Q14" s="1043"/>
      <c r="R14" s="1043"/>
      <c r="S14" s="1044"/>
    </row>
    <row r="15" spans="1:19" ht="5.25" customHeight="1">
      <c r="A15" s="39"/>
      <c r="B15" s="38"/>
      <c r="C15" s="40"/>
      <c r="D15" s="2"/>
      <c r="E15" s="16"/>
      <c r="F15" s="1048"/>
      <c r="G15" s="1048"/>
      <c r="H15" s="1049"/>
      <c r="I15" s="1042"/>
      <c r="J15" s="1043"/>
      <c r="K15" s="1043"/>
      <c r="L15" s="1043"/>
      <c r="M15" s="1043"/>
      <c r="N15" s="1043"/>
      <c r="O15" s="1043"/>
      <c r="P15" s="1043"/>
      <c r="Q15" s="1043"/>
      <c r="R15" s="1043"/>
      <c r="S15" s="1044"/>
    </row>
    <row r="16" spans="1:19" ht="17.25" customHeight="1">
      <c r="A16" s="1050" t="s">
        <v>17</v>
      </c>
      <c r="B16" s="1051"/>
      <c r="C16" s="41"/>
      <c r="D16" s="191" t="str">
        <f>'Summary Page'!B105</f>
        <v>MEN</v>
      </c>
      <c r="E16" s="3"/>
      <c r="F16" s="1048"/>
      <c r="G16" s="1048"/>
      <c r="H16" s="1049"/>
      <c r="I16" s="1042"/>
      <c r="J16" s="1043"/>
      <c r="K16" s="1043"/>
      <c r="L16" s="1043"/>
      <c r="M16" s="1043"/>
      <c r="N16" s="1043"/>
      <c r="O16" s="1043"/>
      <c r="P16" s="1043"/>
      <c r="Q16" s="1043"/>
      <c r="R16" s="1043"/>
      <c r="S16" s="1044"/>
    </row>
    <row r="17" spans="1:19" ht="5.25" customHeight="1">
      <c r="A17" s="39"/>
      <c r="B17" s="673"/>
      <c r="C17" s="41"/>
      <c r="D17" s="4"/>
      <c r="E17" s="15"/>
      <c r="F17" s="1048"/>
      <c r="G17" s="1048"/>
      <c r="H17" s="1049"/>
      <c r="I17" s="1042"/>
      <c r="J17" s="1043"/>
      <c r="K17" s="1043"/>
      <c r="L17" s="1043"/>
      <c r="M17" s="1043"/>
      <c r="N17" s="1043"/>
      <c r="O17" s="1043"/>
      <c r="P17" s="1043"/>
      <c r="Q17" s="1043"/>
      <c r="R17" s="1043"/>
      <c r="S17" s="1044"/>
    </row>
    <row r="18" spans="1:19" ht="17.25" customHeight="1">
      <c r="A18" s="1050" t="s">
        <v>18</v>
      </c>
      <c r="B18" s="1051"/>
      <c r="C18" s="41"/>
      <c r="D18" s="191" t="str">
        <f>'Summary Page'!G21</f>
        <v>20</v>
      </c>
      <c r="E18" s="15"/>
      <c r="F18" s="3"/>
      <c r="G18" s="15"/>
      <c r="H18" s="15"/>
      <c r="I18" s="1042"/>
      <c r="J18" s="1043"/>
      <c r="K18" s="1043"/>
      <c r="L18" s="1043"/>
      <c r="M18" s="1043"/>
      <c r="N18" s="1043"/>
      <c r="O18" s="1043"/>
      <c r="P18" s="1043"/>
      <c r="Q18" s="1043"/>
      <c r="R18" s="1043"/>
      <c r="S18" s="1044"/>
    </row>
    <row r="19" spans="1:19" ht="5.25" customHeight="1">
      <c r="A19" s="39"/>
      <c r="B19" s="673"/>
      <c r="C19" s="41"/>
      <c r="D19" s="4"/>
      <c r="E19" s="15"/>
      <c r="F19" s="3"/>
      <c r="G19" s="15"/>
      <c r="H19" s="15"/>
      <c r="I19" s="1042"/>
      <c r="J19" s="1043"/>
      <c r="K19" s="1043"/>
      <c r="L19" s="1043"/>
      <c r="M19" s="1043"/>
      <c r="N19" s="1043"/>
      <c r="O19" s="1043"/>
      <c r="P19" s="1043"/>
      <c r="Q19" s="1043"/>
      <c r="R19" s="1043"/>
      <c r="S19" s="1044"/>
    </row>
    <row r="20" spans="1:19">
      <c r="A20" s="1050" t="s">
        <v>24</v>
      </c>
      <c r="B20" s="1051"/>
      <c r="C20" s="41"/>
      <c r="D20" s="166" t="str">
        <f>IF('Summary Page'!G109="","",'Summary Page'!G109)</f>
        <v/>
      </c>
      <c r="E20" s="15"/>
      <c r="F20" s="3"/>
      <c r="G20" s="15"/>
      <c r="H20" s="15"/>
      <c r="I20" s="1042"/>
      <c r="J20" s="1043"/>
      <c r="K20" s="1043"/>
      <c r="L20" s="1043"/>
      <c r="M20" s="1043"/>
      <c r="N20" s="1043"/>
      <c r="O20" s="1043"/>
      <c r="P20" s="1043"/>
      <c r="Q20" s="1043"/>
      <c r="R20" s="1043"/>
      <c r="S20" s="1044"/>
    </row>
    <row r="21" spans="1:19" ht="5.25" customHeight="1">
      <c r="A21" s="39"/>
      <c r="B21" s="670"/>
      <c r="C21" s="40"/>
      <c r="D21" s="1"/>
      <c r="E21" s="15"/>
      <c r="F21" s="15"/>
      <c r="G21" s="15"/>
      <c r="H21" s="15"/>
      <c r="I21" s="1042"/>
      <c r="J21" s="1043"/>
      <c r="K21" s="1043"/>
      <c r="L21" s="1043"/>
      <c r="M21" s="1043"/>
      <c r="N21" s="1043"/>
      <c r="O21" s="1043"/>
      <c r="P21" s="1043"/>
      <c r="Q21" s="1043"/>
      <c r="R21" s="1043"/>
      <c r="S21" s="1044"/>
    </row>
    <row r="22" spans="1:19" ht="19.5" customHeight="1">
      <c r="A22" s="1050" t="s">
        <v>129</v>
      </c>
      <c r="B22" s="1051"/>
      <c r="C22" s="40"/>
      <c r="D22" s="167" t="str">
        <f>'Summary Page'!B101</f>
        <v>0A730 - 07</v>
      </c>
      <c r="E22" s="16"/>
      <c r="F22" s="16"/>
      <c r="G22" s="16"/>
      <c r="H22" s="16"/>
      <c r="I22" s="1042"/>
      <c r="J22" s="1043"/>
      <c r="K22" s="1043"/>
      <c r="L22" s="1043"/>
      <c r="M22" s="1043"/>
      <c r="N22" s="1043"/>
      <c r="O22" s="1043"/>
      <c r="P22" s="1043"/>
      <c r="Q22" s="1043"/>
      <c r="R22" s="1043"/>
      <c r="S22" s="1044"/>
    </row>
    <row r="23" spans="1:19" ht="5.25" customHeight="1">
      <c r="A23" s="39"/>
      <c r="B23" s="670"/>
      <c r="C23" s="40"/>
      <c r="D23" s="1"/>
      <c r="E23" s="16"/>
      <c r="F23" s="16"/>
      <c r="G23" s="16"/>
      <c r="H23" s="16"/>
      <c r="I23" s="1042"/>
      <c r="J23" s="1043"/>
      <c r="K23" s="1043"/>
      <c r="L23" s="1043"/>
      <c r="M23" s="1043"/>
      <c r="N23" s="1043"/>
      <c r="O23" s="1043"/>
      <c r="P23" s="1043"/>
      <c r="Q23" s="1043"/>
      <c r="R23" s="1043"/>
      <c r="S23" s="1044"/>
    </row>
    <row r="24" spans="1:19" ht="18" customHeight="1">
      <c r="A24" s="1050" t="s">
        <v>19</v>
      </c>
      <c r="B24" s="1051"/>
      <c r="C24" s="40"/>
      <c r="D24" s="838" t="str">
        <f>'Summary Page'!G103</f>
        <v>05-Nov-2012</v>
      </c>
      <c r="E24" s="16"/>
      <c r="F24" s="1052" t="s">
        <v>107</v>
      </c>
      <c r="G24" s="1052" t="s">
        <v>106</v>
      </c>
      <c r="H24" s="1055" t="s">
        <v>128</v>
      </c>
      <c r="I24" s="1042"/>
      <c r="J24" s="1043"/>
      <c r="K24" s="1043"/>
      <c r="L24" s="1043"/>
      <c r="M24" s="1043"/>
      <c r="N24" s="1043"/>
      <c r="O24" s="1043"/>
      <c r="P24" s="1043"/>
      <c r="Q24" s="1043"/>
      <c r="R24" s="1043"/>
      <c r="S24" s="1044"/>
    </row>
    <row r="25" spans="1:19" ht="5.25" customHeight="1">
      <c r="A25" s="8"/>
      <c r="B25" s="5"/>
      <c r="C25" s="5"/>
      <c r="D25" s="17"/>
      <c r="E25" s="17"/>
      <c r="F25" s="1052"/>
      <c r="G25" s="1052"/>
      <c r="H25" s="1055"/>
      <c r="I25" s="1042"/>
      <c r="J25" s="1043"/>
      <c r="K25" s="1043"/>
      <c r="L25" s="1043"/>
      <c r="M25" s="1043"/>
      <c r="N25" s="1043"/>
      <c r="O25" s="1043"/>
      <c r="P25" s="1043"/>
      <c r="Q25" s="1043"/>
      <c r="R25" s="1043"/>
      <c r="S25" s="1044"/>
    </row>
    <row r="26" spans="1:19" ht="16.5">
      <c r="A26" s="1061" t="s">
        <v>20</v>
      </c>
      <c r="B26" s="1062"/>
      <c r="C26" s="15"/>
      <c r="D26" s="272"/>
      <c r="E26" s="6"/>
      <c r="F26" s="240" t="str">
        <f>IF('Summary Page'!B107="","",'Summary Page'!B107)</f>
        <v/>
      </c>
      <c r="G26" s="815">
        <f>'Summary Page'!D107</f>
        <v>14.3</v>
      </c>
      <c r="H26" s="740" t="str">
        <f>'Summary Page'!E107</f>
        <v/>
      </c>
      <c r="I26" s="1045"/>
      <c r="J26" s="1046"/>
      <c r="K26" s="1046"/>
      <c r="L26" s="1046"/>
      <c r="M26" s="1046"/>
      <c r="N26" s="1046"/>
      <c r="O26" s="1046"/>
      <c r="P26" s="1046"/>
      <c r="Q26" s="1046"/>
      <c r="R26" s="1046"/>
      <c r="S26" s="1047"/>
    </row>
    <row r="27" spans="1:19" ht="5.25" customHeight="1">
      <c r="A27" s="695"/>
      <c r="B27" s="696"/>
      <c r="C27" s="16"/>
      <c r="D27" s="16"/>
      <c r="E27" s="7"/>
      <c r="F27" s="7"/>
      <c r="G27" s="7"/>
      <c r="H27" s="7"/>
      <c r="I27" s="7"/>
      <c r="J27" s="201"/>
      <c r="K27" s="201"/>
      <c r="L27" s="201"/>
      <c r="M27" s="201"/>
      <c r="N27" s="201"/>
      <c r="O27" s="201"/>
      <c r="P27" s="201"/>
      <c r="Q27" s="201"/>
      <c r="R27" s="201"/>
      <c r="S27" s="202"/>
    </row>
    <row r="28" spans="1:19" ht="15.75" customHeight="1">
      <c r="A28" s="699" t="s">
        <v>21</v>
      </c>
      <c r="B28" s="778"/>
      <c r="C28" s="779"/>
      <c r="D28" s="717" t="str">
        <f>IF('Summary Page'!G107="","",'Summary Page'!G107)</f>
        <v>01</v>
      </c>
      <c r="E28" s="820" t="s">
        <v>223</v>
      </c>
      <c r="F28" s="717" t="str">
        <f>'Summary Page'!D109</f>
        <v>East</v>
      </c>
      <c r="G28" s="760"/>
      <c r="H28" s="760"/>
      <c r="I28" s="1065"/>
      <c r="J28" s="1066"/>
      <c r="K28" s="1066"/>
      <c r="L28" s="1066"/>
      <c r="M28" s="1066"/>
      <c r="N28" s="1066"/>
      <c r="O28" s="1066"/>
      <c r="P28" s="1066"/>
      <c r="Q28" s="1066"/>
      <c r="R28" s="1066"/>
      <c r="S28" s="1067"/>
    </row>
    <row r="29" spans="1:19" s="48" customFormat="1" ht="5.25" customHeight="1">
      <c r="A29" s="679"/>
      <c r="B29" s="760"/>
      <c r="C29" s="760"/>
      <c r="D29" s="760"/>
      <c r="E29" s="760"/>
      <c r="F29" s="760"/>
      <c r="G29" s="760"/>
      <c r="H29" s="760"/>
      <c r="I29" s="1068"/>
      <c r="J29" s="1069"/>
      <c r="K29" s="1069"/>
      <c r="L29" s="1069"/>
      <c r="M29" s="1069"/>
      <c r="N29" s="1069"/>
      <c r="O29" s="1069"/>
      <c r="P29" s="1069"/>
      <c r="Q29" s="1069"/>
      <c r="R29" s="1069"/>
      <c r="S29" s="1070"/>
    </row>
    <row r="30" spans="1:19" ht="6" customHeight="1">
      <c r="A30" s="679"/>
      <c r="B30" s="760"/>
      <c r="C30" s="760"/>
      <c r="D30" s="760"/>
      <c r="E30" s="760"/>
      <c r="F30" s="760"/>
      <c r="G30" s="760"/>
      <c r="H30" s="760"/>
      <c r="I30" s="1068"/>
      <c r="J30" s="1069"/>
      <c r="K30" s="1069"/>
      <c r="L30" s="1069"/>
      <c r="M30" s="1069"/>
      <c r="N30" s="1069"/>
      <c r="O30" s="1069"/>
      <c r="P30" s="1069"/>
      <c r="Q30" s="1069"/>
      <c r="R30" s="1069"/>
      <c r="S30" s="1070"/>
    </row>
    <row r="31" spans="1:19" ht="16.5">
      <c r="A31" s="707" t="s">
        <v>907</v>
      </c>
      <c r="B31" s="761"/>
      <c r="C31" s="761"/>
      <c r="D31" s="761" t="s">
        <v>22</v>
      </c>
      <c r="E31" s="762"/>
      <c r="F31" s="800">
        <f>'Summary Page'!H112</f>
        <v>39.352700971039503</v>
      </c>
      <c r="G31" s="715"/>
      <c r="H31" s="715"/>
      <c r="I31" s="1068"/>
      <c r="J31" s="1069"/>
      <c r="K31" s="1069"/>
      <c r="L31" s="1069"/>
      <c r="M31" s="1069"/>
      <c r="N31" s="1069"/>
      <c r="O31" s="1069"/>
      <c r="P31" s="1069"/>
      <c r="Q31" s="1069"/>
      <c r="R31" s="1069"/>
      <c r="S31" s="1070"/>
    </row>
    <row r="32" spans="1:19" ht="5.25" customHeight="1">
      <c r="A32" s="707"/>
      <c r="B32" s="761"/>
      <c r="C32" s="761"/>
      <c r="D32" s="761"/>
      <c r="E32" s="762"/>
      <c r="F32" s="762"/>
      <c r="G32" s="762"/>
      <c r="H32" s="762"/>
      <c r="I32" s="1068"/>
      <c r="J32" s="1069"/>
      <c r="K32" s="1069"/>
      <c r="L32" s="1069"/>
      <c r="M32" s="1069"/>
      <c r="N32" s="1069"/>
      <c r="O32" s="1069"/>
      <c r="P32" s="1069"/>
      <c r="Q32" s="1069"/>
      <c r="R32" s="1069"/>
      <c r="S32" s="1070"/>
    </row>
    <row r="33" spans="1:19" ht="16.5">
      <c r="A33" s="707"/>
      <c r="B33" s="761"/>
      <c r="C33" s="761"/>
      <c r="D33" s="761" t="s">
        <v>23</v>
      </c>
      <c r="E33" s="762"/>
      <c r="F33" s="800">
        <f>'Summary Page'!K112</f>
        <v>-123.608415056949</v>
      </c>
      <c r="G33" s="715"/>
      <c r="H33" s="715"/>
      <c r="I33" s="1068"/>
      <c r="J33" s="1069"/>
      <c r="K33" s="1069"/>
      <c r="L33" s="1069"/>
      <c r="M33" s="1069"/>
      <c r="N33" s="1069"/>
      <c r="O33" s="1069"/>
      <c r="P33" s="1069"/>
      <c r="Q33" s="1069"/>
      <c r="R33" s="1069"/>
      <c r="S33" s="1070"/>
    </row>
    <row r="34" spans="1:19" ht="5.25" customHeight="1">
      <c r="A34" s="707"/>
      <c r="B34" s="761"/>
      <c r="C34" s="761"/>
      <c r="D34" s="761"/>
      <c r="E34" s="762"/>
      <c r="F34" s="762"/>
      <c r="G34" s="762"/>
      <c r="H34" s="762"/>
      <c r="I34" s="1068"/>
      <c r="J34" s="1069"/>
      <c r="K34" s="1069"/>
      <c r="L34" s="1069"/>
      <c r="M34" s="1069"/>
      <c r="N34" s="1069"/>
      <c r="O34" s="1069"/>
      <c r="P34" s="1069"/>
      <c r="Q34" s="1069"/>
      <c r="R34" s="1069"/>
      <c r="S34" s="1070"/>
    </row>
    <row r="35" spans="1:19" ht="16.5">
      <c r="A35" s="707"/>
      <c r="B35" s="761"/>
      <c r="C35" s="761"/>
      <c r="D35" s="761" t="s">
        <v>75</v>
      </c>
      <c r="E35" s="762"/>
      <c r="F35" s="714">
        <f>'Summary Page'!N112</f>
        <v>68</v>
      </c>
      <c r="G35" s="715"/>
      <c r="H35" s="715"/>
      <c r="I35" s="1068"/>
      <c r="J35" s="1069"/>
      <c r="K35" s="1069"/>
      <c r="L35" s="1069"/>
      <c r="M35" s="1069"/>
      <c r="N35" s="1069"/>
      <c r="O35" s="1069"/>
      <c r="P35" s="1069"/>
      <c r="Q35" s="1069"/>
      <c r="R35" s="1069"/>
      <c r="S35" s="1070"/>
    </row>
    <row r="36" spans="1:19" ht="5.25" customHeight="1">
      <c r="A36" s="707"/>
      <c r="B36" s="761"/>
      <c r="C36" s="761"/>
      <c r="D36" s="761"/>
      <c r="E36" s="762"/>
      <c r="F36" s="762"/>
      <c r="G36" s="762"/>
      <c r="H36" s="762"/>
      <c r="I36" s="1068"/>
      <c r="J36" s="1069"/>
      <c r="K36" s="1069"/>
      <c r="L36" s="1069"/>
      <c r="M36" s="1069"/>
      <c r="N36" s="1069"/>
      <c r="O36" s="1069"/>
      <c r="P36" s="1069"/>
      <c r="Q36" s="1069"/>
      <c r="R36" s="1069"/>
      <c r="S36" s="1070"/>
    </row>
    <row r="37" spans="1:19" s="48" customFormat="1" ht="5.25" customHeight="1">
      <c r="A37" s="707"/>
      <c r="B37" s="761"/>
      <c r="C37" s="761"/>
      <c r="D37" s="761"/>
      <c r="E37" s="762"/>
      <c r="F37" s="762"/>
      <c r="G37" s="762"/>
      <c r="H37" s="762"/>
      <c r="I37" s="1068"/>
      <c r="J37" s="1069"/>
      <c r="K37" s="1069"/>
      <c r="L37" s="1069"/>
      <c r="M37" s="1069"/>
      <c r="N37" s="1069"/>
      <c r="O37" s="1069"/>
      <c r="P37" s="1069"/>
      <c r="Q37" s="1069"/>
      <c r="R37" s="1069"/>
      <c r="S37" s="1070"/>
    </row>
    <row r="38" spans="1:19" ht="16.5">
      <c r="A38" s="763" t="s">
        <v>0</v>
      </c>
      <c r="B38" s="710"/>
      <c r="C38" s="710"/>
      <c r="D38" s="710"/>
      <c r="E38" s="716"/>
      <c r="F38" s="716"/>
      <c r="G38" s="716"/>
      <c r="H38" s="716"/>
      <c r="I38" s="1068"/>
      <c r="J38" s="1069"/>
      <c r="K38" s="1069"/>
      <c r="L38" s="1069"/>
      <c r="M38" s="1069"/>
      <c r="N38" s="1069"/>
      <c r="O38" s="1069"/>
      <c r="P38" s="1069"/>
      <c r="Q38" s="1069"/>
      <c r="R38" s="1069"/>
      <c r="S38" s="1070"/>
    </row>
    <row r="39" spans="1:19" ht="5.25" customHeight="1">
      <c r="A39" s="679"/>
      <c r="B39" s="760"/>
      <c r="C39" s="760"/>
      <c r="D39" s="760"/>
      <c r="E39" s="760"/>
      <c r="F39" s="760"/>
      <c r="G39" s="760"/>
      <c r="H39" s="760"/>
      <c r="I39" s="1068"/>
      <c r="J39" s="1069"/>
      <c r="K39" s="1069"/>
      <c r="L39" s="1069"/>
      <c r="M39" s="1069"/>
      <c r="N39" s="1069"/>
      <c r="O39" s="1069"/>
      <c r="P39" s="1069"/>
      <c r="Q39" s="1069"/>
      <c r="R39" s="1069"/>
      <c r="S39" s="1070"/>
    </row>
    <row r="40" spans="1:19" ht="16.5">
      <c r="A40" s="679"/>
      <c r="B40" s="780" t="s">
        <v>910</v>
      </c>
      <c r="C40" s="760"/>
      <c r="D40" s="760"/>
      <c r="E40" s="760"/>
      <c r="F40" s="760"/>
      <c r="G40" s="760"/>
      <c r="H40" s="760"/>
      <c r="I40" s="1068"/>
      <c r="J40" s="1069"/>
      <c r="K40" s="1069"/>
      <c r="L40" s="1069"/>
      <c r="M40" s="1069"/>
      <c r="N40" s="1069"/>
      <c r="O40" s="1069"/>
      <c r="P40" s="1069"/>
      <c r="Q40" s="1069"/>
      <c r="R40" s="1069"/>
      <c r="S40" s="1070"/>
    </row>
    <row r="41" spans="1:19" ht="5.25" customHeight="1">
      <c r="A41" s="679"/>
      <c r="B41" s="760"/>
      <c r="C41" s="760"/>
      <c r="D41" s="760"/>
      <c r="E41" s="760"/>
      <c r="F41" s="760"/>
      <c r="G41" s="760"/>
      <c r="H41" s="760"/>
      <c r="I41" s="1068"/>
      <c r="J41" s="1069"/>
      <c r="K41" s="1069"/>
      <c r="L41" s="1069"/>
      <c r="M41" s="1069"/>
      <c r="N41" s="1069"/>
      <c r="O41" s="1069"/>
      <c r="P41" s="1069"/>
      <c r="Q41" s="1069"/>
      <c r="R41" s="1069"/>
      <c r="S41" s="1070"/>
    </row>
    <row r="42" spans="1:19" ht="16.5">
      <c r="A42" s="679"/>
      <c r="B42" s="787" t="s">
        <v>911</v>
      </c>
      <c r="C42" s="760"/>
      <c r="D42" s="760"/>
      <c r="E42" s="760"/>
      <c r="F42" s="760"/>
      <c r="G42" s="760"/>
      <c r="H42" s="760"/>
      <c r="I42" s="1068"/>
      <c r="J42" s="1069"/>
      <c r="K42" s="1069"/>
      <c r="L42" s="1069"/>
      <c r="M42" s="1069"/>
      <c r="N42" s="1069"/>
      <c r="O42" s="1069"/>
      <c r="P42" s="1069"/>
      <c r="Q42" s="1069"/>
      <c r="R42" s="1069"/>
      <c r="S42" s="1070"/>
    </row>
    <row r="43" spans="1:19" ht="5.25" customHeight="1">
      <c r="A43" s="679"/>
      <c r="B43" s="760"/>
      <c r="C43" s="760"/>
      <c r="D43" s="760"/>
      <c r="E43" s="760"/>
      <c r="F43" s="760"/>
      <c r="G43" s="760"/>
      <c r="H43" s="760"/>
      <c r="I43" s="1068"/>
      <c r="J43" s="1069"/>
      <c r="K43" s="1069"/>
      <c r="L43" s="1069"/>
      <c r="M43" s="1069"/>
      <c r="N43" s="1069"/>
      <c r="O43" s="1069"/>
      <c r="P43" s="1069"/>
      <c r="Q43" s="1069"/>
      <c r="R43" s="1069"/>
      <c r="S43" s="1070"/>
    </row>
    <row r="44" spans="1:19" ht="16.5">
      <c r="A44" s="679"/>
      <c r="B44" s="238" t="s">
        <v>2</v>
      </c>
      <c r="C44" s="760"/>
      <c r="D44" s="760"/>
      <c r="E44" s="760"/>
      <c r="F44" s="760"/>
      <c r="G44" s="760"/>
      <c r="H44" s="760"/>
      <c r="I44" s="1068"/>
      <c r="J44" s="1069"/>
      <c r="K44" s="1069"/>
      <c r="L44" s="1069"/>
      <c r="M44" s="1069"/>
      <c r="N44" s="1069"/>
      <c r="O44" s="1069"/>
      <c r="P44" s="1069"/>
      <c r="Q44" s="1069"/>
      <c r="R44" s="1069"/>
      <c r="S44" s="1070"/>
    </row>
    <row r="45" spans="1:19" ht="5.25" customHeight="1">
      <c r="A45" s="679"/>
      <c r="B45" s="760"/>
      <c r="C45" s="760"/>
      <c r="D45" s="760"/>
      <c r="E45" s="760"/>
      <c r="F45" s="760"/>
      <c r="G45" s="760"/>
      <c r="H45" s="760"/>
      <c r="I45" s="1068"/>
      <c r="J45" s="1069"/>
      <c r="K45" s="1069"/>
      <c r="L45" s="1069"/>
      <c r="M45" s="1069"/>
      <c r="N45" s="1069"/>
      <c r="O45" s="1069"/>
      <c r="P45" s="1069"/>
      <c r="Q45" s="1069"/>
      <c r="R45" s="1069"/>
      <c r="S45" s="1070"/>
    </row>
    <row r="46" spans="1:19">
      <c r="A46" s="679"/>
      <c r="B46" s="760"/>
      <c r="C46" s="760"/>
      <c r="D46" s="760"/>
      <c r="E46" s="760"/>
      <c r="F46" s="760"/>
      <c r="G46" s="749"/>
      <c r="H46" s="749"/>
      <c r="I46" s="1068"/>
      <c r="J46" s="1069"/>
      <c r="K46" s="1069"/>
      <c r="L46" s="1069"/>
      <c r="M46" s="1069"/>
      <c r="N46" s="1069"/>
      <c r="O46" s="1069"/>
      <c r="P46" s="1069"/>
      <c r="Q46" s="1069"/>
      <c r="R46" s="1069"/>
      <c r="S46" s="1070"/>
    </row>
    <row r="47" spans="1:19" ht="5.25" customHeight="1">
      <c r="A47" s="9"/>
      <c r="B47" s="15"/>
      <c r="C47" s="15"/>
      <c r="D47" s="15"/>
      <c r="E47" s="15"/>
      <c r="F47" s="15"/>
      <c r="G47" s="15"/>
      <c r="H47" s="15"/>
      <c r="I47" s="1068"/>
      <c r="J47" s="1069"/>
      <c r="K47" s="1069"/>
      <c r="L47" s="1069"/>
      <c r="M47" s="1069"/>
      <c r="N47" s="1069"/>
      <c r="O47" s="1069"/>
      <c r="P47" s="1069"/>
      <c r="Q47" s="1069"/>
      <c r="R47" s="1069"/>
      <c r="S47" s="1070"/>
    </row>
    <row r="48" spans="1:19" ht="15.75">
      <c r="A48" s="1056" t="s">
        <v>3</v>
      </c>
      <c r="B48" s="1057"/>
      <c r="C48" s="1057"/>
      <c r="D48" s="1057"/>
      <c r="E48" s="15"/>
      <c r="F48" s="640"/>
      <c r="G48" s="677"/>
      <c r="H48" s="677"/>
      <c r="I48" s="1068"/>
      <c r="J48" s="1069"/>
      <c r="K48" s="1069"/>
      <c r="L48" s="1069"/>
      <c r="M48" s="1069"/>
      <c r="N48" s="1069"/>
      <c r="O48" s="1069"/>
      <c r="P48" s="1069"/>
      <c r="Q48" s="1069"/>
      <c r="R48" s="1069"/>
      <c r="S48" s="1070"/>
    </row>
    <row r="49" spans="1:19" ht="5.25" customHeight="1">
      <c r="A49" s="9"/>
      <c r="B49" s="6"/>
      <c r="C49" s="15"/>
      <c r="D49" s="15"/>
      <c r="E49" s="15"/>
      <c r="F49" s="15"/>
      <c r="G49" s="15"/>
      <c r="H49" s="15"/>
      <c r="I49" s="1068"/>
      <c r="J49" s="1069"/>
      <c r="K49" s="1069"/>
      <c r="L49" s="1069"/>
      <c r="M49" s="1069"/>
      <c r="N49" s="1069"/>
      <c r="O49" s="1069"/>
      <c r="P49" s="1069"/>
      <c r="Q49" s="1069"/>
      <c r="R49" s="1069"/>
      <c r="S49" s="1070"/>
    </row>
    <row r="50" spans="1:19">
      <c r="A50" s="9"/>
      <c r="B50" s="27" t="s">
        <v>4</v>
      </c>
      <c r="C50" s="15"/>
      <c r="D50" s="15"/>
      <c r="E50" s="15"/>
      <c r="F50" s="15"/>
      <c r="G50" s="15"/>
      <c r="H50" s="15"/>
      <c r="I50" s="1071"/>
      <c r="J50" s="1072"/>
      <c r="K50" s="1072"/>
      <c r="L50" s="1072"/>
      <c r="M50" s="1072"/>
      <c r="N50" s="1072"/>
      <c r="O50" s="1072"/>
      <c r="P50" s="1072"/>
      <c r="Q50" s="1072"/>
      <c r="R50" s="1072"/>
      <c r="S50" s="1073"/>
    </row>
    <row r="51" spans="1:19" ht="5.25" customHeight="1">
      <c r="A51" s="9"/>
      <c r="B51" s="15"/>
      <c r="C51" s="15"/>
      <c r="D51" s="15"/>
      <c r="E51" s="15"/>
      <c r="F51" s="15"/>
      <c r="G51" s="15"/>
      <c r="H51" s="15"/>
      <c r="I51" s="15"/>
      <c r="J51" s="15"/>
      <c r="K51" s="15"/>
      <c r="L51" s="15"/>
      <c r="M51" s="15"/>
      <c r="N51" s="15"/>
      <c r="O51" s="6"/>
      <c r="P51" s="67"/>
      <c r="Q51" s="67"/>
      <c r="R51" s="67"/>
      <c r="S51" s="68"/>
    </row>
    <row r="52" spans="1:19" ht="16.5">
      <c r="A52" s="1019" t="s">
        <v>12</v>
      </c>
      <c r="B52" s="1058" t="s">
        <v>5</v>
      </c>
      <c r="C52" s="1016" t="s">
        <v>11</v>
      </c>
      <c r="D52" s="1016"/>
      <c r="E52" s="1016"/>
      <c r="F52" s="995" t="s">
        <v>10</v>
      </c>
      <c r="G52" s="995"/>
      <c r="H52" s="996"/>
      <c r="I52" s="994" t="s">
        <v>72</v>
      </c>
      <c r="J52" s="995"/>
      <c r="K52" s="995"/>
      <c r="L52" s="995"/>
      <c r="M52" s="995"/>
      <c r="N52" s="996"/>
      <c r="O52" s="6"/>
      <c r="P52" s="14"/>
      <c r="Q52" s="14"/>
      <c r="R52" s="14"/>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67"/>
      <c r="S54" s="68"/>
    </row>
    <row r="55" spans="1:19" ht="25.5" customHeight="1">
      <c r="A55" s="30">
        <v>1</v>
      </c>
      <c r="B55" s="809" t="s">
        <v>940</v>
      </c>
      <c r="C55" s="23"/>
      <c r="D55" s="245" t="str">
        <f>IF('Summary Page'!I101="","",'Summary Page'!I101)</f>
        <v>HMA</v>
      </c>
      <c r="E55" s="23"/>
      <c r="F55" s="978" t="s">
        <v>942</v>
      </c>
      <c r="G55" s="978"/>
      <c r="H55" s="979"/>
      <c r="I55" s="352">
        <f>IF('Summary Page'!J101=0,"",'Summary Page'!J101)</f>
        <v>1</v>
      </c>
      <c r="J55" s="352">
        <f>IF('Summary Page'!K101=0,"",'Summary Page'!K101)</f>
        <v>1</v>
      </c>
      <c r="K55" s="352">
        <f>IF('Summary Page'!L101=0,"",'Summary Page'!L101)</f>
        <v>1</v>
      </c>
      <c r="L55" s="352">
        <f>IF('Summary Page'!M101=0,"",'Summary Page'!M101)</f>
        <v>1</v>
      </c>
      <c r="M55" s="353">
        <f>IF('Summary Page'!N101=0,"",'Summary Page'!N101)</f>
        <v>1</v>
      </c>
      <c r="N55" s="354">
        <f>M55</f>
        <v>1</v>
      </c>
      <c r="O55" s="15"/>
      <c r="P55" s="972"/>
      <c r="Q55" s="973"/>
      <c r="R55" s="973"/>
      <c r="S55" s="974"/>
    </row>
    <row r="56" spans="1:19" ht="25.5" customHeight="1">
      <c r="A56" s="30">
        <v>2</v>
      </c>
      <c r="B56" s="273" t="s">
        <v>941</v>
      </c>
      <c r="C56" s="23"/>
      <c r="D56" s="245" t="str">
        <f>IF('Summary Page'!I102="","",'Summary Page'!I102)</f>
        <v>HMA</v>
      </c>
      <c r="E56" s="23"/>
      <c r="F56" s="978"/>
      <c r="G56" s="978"/>
      <c r="H56" s="979"/>
      <c r="I56" s="352">
        <f>IF('Summary Page'!J102=0,"",'Summary Page'!J102)</f>
        <v>2.75</v>
      </c>
      <c r="J56" s="352">
        <f>IF('Summary Page'!K102=0,"",'Summary Page'!K102)</f>
        <v>2.75</v>
      </c>
      <c r="K56" s="352">
        <f>IF('Summary Page'!L102=0,"",'Summary Page'!L102)</f>
        <v>2.75</v>
      </c>
      <c r="L56" s="352">
        <f>IF('Summary Page'!M102=0,"",'Summary Page'!M102)</f>
        <v>2.75</v>
      </c>
      <c r="M56" s="353">
        <f>IF('Summary Page'!N102=0,"",'Summary Page'!N102)</f>
        <v>2.75</v>
      </c>
      <c r="N56" s="354">
        <f t="shared" ref="N56:N64" si="0">IFERROR(N55+M56,"")</f>
        <v>3.75</v>
      </c>
      <c r="O56" s="244"/>
      <c r="P56" s="973"/>
      <c r="Q56" s="973"/>
      <c r="R56" s="973"/>
      <c r="S56" s="974"/>
    </row>
    <row r="57" spans="1:19" ht="25.5" customHeight="1">
      <c r="A57" s="30">
        <v>3</v>
      </c>
      <c r="B57" s="273" t="s">
        <v>941</v>
      </c>
      <c r="C57" s="23"/>
      <c r="D57" s="245" t="str">
        <f>IF('Summary Page'!I103="","",'Summary Page'!I103)</f>
        <v>HMA</v>
      </c>
      <c r="E57" s="23"/>
      <c r="F57" s="978"/>
      <c r="G57" s="978"/>
      <c r="H57" s="979"/>
      <c r="I57" s="352">
        <f>IF('Summary Page'!J103=0,"",'Summary Page'!J103)</f>
        <v>5.25</v>
      </c>
      <c r="J57" s="352">
        <f>IF('Summary Page'!K103=0,"",'Summary Page'!K103)</f>
        <v>5.25</v>
      </c>
      <c r="K57" s="352">
        <f>IF('Summary Page'!L103=0,"",'Summary Page'!L103)</f>
        <v>5.25</v>
      </c>
      <c r="L57" s="352">
        <f>IF('Summary Page'!M103=0,"",'Summary Page'!M103)</f>
        <v>5.25</v>
      </c>
      <c r="M57" s="353">
        <f>IF('Summary Page'!N103=0,"",'Summary Page'!N103)</f>
        <v>5.25</v>
      </c>
      <c r="N57" s="354">
        <f t="shared" si="0"/>
        <v>9</v>
      </c>
      <c r="O57" s="244"/>
      <c r="P57" s="972"/>
      <c r="Q57" s="973"/>
      <c r="R57" s="973"/>
      <c r="S57" s="974"/>
    </row>
    <row r="58" spans="1:19" ht="25.5" customHeight="1">
      <c r="A58" s="30">
        <v>4</v>
      </c>
      <c r="B58" s="273"/>
      <c r="C58" s="23"/>
      <c r="D58" s="245" t="str">
        <f>IF('Summary Page'!I104="","",'Summary Page'!I104)</f>
        <v/>
      </c>
      <c r="E58" s="24"/>
      <c r="F58" s="1088"/>
      <c r="G58" s="978"/>
      <c r="H58" s="979"/>
      <c r="I58" s="352" t="str">
        <f>IF('Summary Page'!J104=0,"",'Summary Page'!J104)</f>
        <v/>
      </c>
      <c r="J58" s="352" t="str">
        <f>IF('Summary Page'!K104=0,"",'Summary Page'!K104)</f>
        <v/>
      </c>
      <c r="K58" s="352" t="str">
        <f>IF('Summary Page'!L104=0,"",'Summary Page'!L104)</f>
        <v/>
      </c>
      <c r="L58" s="352" t="str">
        <f>IF('Summary Page'!M104=0,"",'Summary Page'!M104)</f>
        <v/>
      </c>
      <c r="M58" s="353" t="str">
        <f>IF('Summary Page'!N104=0,"",'Summary Page'!N104)</f>
        <v/>
      </c>
      <c r="N58" s="354" t="str">
        <f t="shared" si="0"/>
        <v/>
      </c>
      <c r="O58" s="244"/>
      <c r="P58" s="972"/>
      <c r="Q58" s="973"/>
      <c r="R58" s="973"/>
      <c r="S58" s="974"/>
    </row>
    <row r="59" spans="1:19" ht="25.5" customHeight="1">
      <c r="A59" s="30">
        <v>5</v>
      </c>
      <c r="B59" s="273"/>
      <c r="C59" s="23"/>
      <c r="D59" s="245" t="str">
        <f>IF('Summary Page'!I105="","",'Summary Page'!I105)</f>
        <v/>
      </c>
      <c r="E59" s="271"/>
      <c r="F59" s="978"/>
      <c r="G59" s="978"/>
      <c r="H59" s="979"/>
      <c r="I59" s="352" t="str">
        <f>IF('Summary Page'!J105=0,"",'Summary Page'!J105)</f>
        <v/>
      </c>
      <c r="J59" s="352" t="str">
        <f>IF('Summary Page'!K105=0,"",'Summary Page'!K105)</f>
        <v/>
      </c>
      <c r="K59" s="352" t="str">
        <f>IF('Summary Page'!L105=0,"",'Summary Page'!L105)</f>
        <v/>
      </c>
      <c r="L59" s="352" t="str">
        <f>IF('Summary Page'!M105=0,"",'Summary Page'!M105)</f>
        <v/>
      </c>
      <c r="M59" s="353" t="str">
        <f>IF('Summary Page'!N105=0,"",'Summary Page'!N105)</f>
        <v/>
      </c>
      <c r="N59" s="354" t="str">
        <f t="shared" si="0"/>
        <v/>
      </c>
      <c r="O59" s="244"/>
      <c r="P59" s="975"/>
      <c r="Q59" s="976"/>
      <c r="R59" s="976"/>
      <c r="S59" s="977"/>
    </row>
    <row r="60" spans="1:19" ht="25.5" customHeight="1">
      <c r="A60" s="30">
        <v>6</v>
      </c>
      <c r="B60" s="273"/>
      <c r="C60" s="23"/>
      <c r="D60" s="245" t="str">
        <f>IF('Summary Page'!I106="","",'Summary Page'!I106)</f>
        <v/>
      </c>
      <c r="E60" s="23"/>
      <c r="F60" s="978"/>
      <c r="G60" s="978"/>
      <c r="H60" s="979"/>
      <c r="I60" s="352" t="str">
        <f>IF('Summary Page'!J106=0,"",'Summary Page'!J106)</f>
        <v/>
      </c>
      <c r="J60" s="352" t="str">
        <f>IF('Summary Page'!K106=0,"",'Summary Page'!K106)</f>
        <v/>
      </c>
      <c r="K60" s="352" t="str">
        <f>IF('Summary Page'!L106=0,"",'Summary Page'!L106)</f>
        <v/>
      </c>
      <c r="L60" s="352" t="str">
        <f>IF('Summary Page'!M106=0,"",'Summary Page'!M106)</f>
        <v/>
      </c>
      <c r="M60" s="353" t="str">
        <f>IF('Summary Page'!N106=0,"",'Summary Page'!N106)</f>
        <v/>
      </c>
      <c r="N60" s="354" t="str">
        <f t="shared" si="0"/>
        <v/>
      </c>
      <c r="O60" s="244"/>
      <c r="P60" s="976"/>
      <c r="Q60" s="976"/>
      <c r="R60" s="976"/>
      <c r="S60" s="977"/>
    </row>
    <row r="61" spans="1:19" ht="25.5" customHeight="1">
      <c r="A61" s="30">
        <v>7</v>
      </c>
      <c r="B61" s="273"/>
      <c r="C61" s="23"/>
      <c r="D61" s="245" t="str">
        <f>IF('Summary Page'!I107="","",'Summary Page'!I107)</f>
        <v/>
      </c>
      <c r="E61" s="23"/>
      <c r="F61" s="978"/>
      <c r="G61" s="978"/>
      <c r="H61" s="979"/>
      <c r="I61" s="352" t="str">
        <f>IF('Summary Page'!J107=0,"",'Summary Page'!J107)</f>
        <v/>
      </c>
      <c r="J61" s="352" t="str">
        <f>IF('Summary Page'!K107=0,"",'Summary Page'!K107)</f>
        <v/>
      </c>
      <c r="K61" s="352" t="str">
        <f>IF('Summary Page'!L107=0,"",'Summary Page'!L107)</f>
        <v/>
      </c>
      <c r="L61" s="352" t="str">
        <f>IF('Summary Page'!M107=0,"",'Summary Page'!M107)</f>
        <v/>
      </c>
      <c r="M61" s="353" t="str">
        <f>IF('Summary Page'!N107=0,"",'Summary Page'!N107)</f>
        <v/>
      </c>
      <c r="N61" s="354" t="str">
        <f t="shared" si="0"/>
        <v/>
      </c>
      <c r="O61" s="244"/>
      <c r="P61" s="972"/>
      <c r="Q61" s="973"/>
      <c r="R61" s="973"/>
      <c r="S61" s="974"/>
    </row>
    <row r="62" spans="1:19" ht="25.5" customHeight="1">
      <c r="A62" s="30">
        <v>8</v>
      </c>
      <c r="B62" s="273"/>
      <c r="C62" s="23"/>
      <c r="D62" s="245" t="str">
        <f>IF('Summary Page'!Q102="","",'Summary Page'!Q102)</f>
        <v/>
      </c>
      <c r="E62" s="23"/>
      <c r="F62" s="978"/>
      <c r="G62" s="978"/>
      <c r="H62" s="979"/>
      <c r="I62" s="352" t="str">
        <f>IF('Summary Page'!S102=0,"",'Summary Page'!S102)</f>
        <v/>
      </c>
      <c r="J62" s="352" t="str">
        <f>IF('Summary Page'!T102=0,"",'Summary Page'!T102)</f>
        <v/>
      </c>
      <c r="K62" s="352" t="str">
        <f>IF('Summary Page'!U102=0,"",'Summary Page'!U102)</f>
        <v/>
      </c>
      <c r="L62" s="352" t="str">
        <f>IF('Summary Page'!V102=0,"",'Summary Page'!V102)</f>
        <v/>
      </c>
      <c r="M62" s="353" t="str">
        <f>IF('Summary Page'!W102=0,"",'Summary Page'!W102)</f>
        <v/>
      </c>
      <c r="N62" s="354" t="str">
        <f t="shared" si="0"/>
        <v/>
      </c>
      <c r="O62" s="244"/>
      <c r="P62" s="972"/>
      <c r="Q62" s="973"/>
      <c r="R62" s="973"/>
      <c r="S62" s="974"/>
    </row>
    <row r="63" spans="1:19" ht="25.5" customHeight="1">
      <c r="A63" s="30">
        <v>9</v>
      </c>
      <c r="B63" s="273"/>
      <c r="C63" s="23"/>
      <c r="D63" s="245" t="str">
        <f>IF('Summary Page'!Q103="","",'Summary Page'!Q103)</f>
        <v/>
      </c>
      <c r="E63" s="24"/>
      <c r="F63" s="978"/>
      <c r="G63" s="978"/>
      <c r="H63" s="979"/>
      <c r="I63" s="352" t="str">
        <f>IF('Summary Page'!S103=0,"",'Summary Page'!S103)</f>
        <v/>
      </c>
      <c r="J63" s="352" t="str">
        <f>IF('Summary Page'!T103=0,"",'Summary Page'!T103)</f>
        <v/>
      </c>
      <c r="K63" s="352" t="str">
        <f>IF('Summary Page'!U103=0,"",'Summary Page'!U103)</f>
        <v/>
      </c>
      <c r="L63" s="352" t="str">
        <f>IF('Summary Page'!V103=0,"",'Summary Page'!V103)</f>
        <v/>
      </c>
      <c r="M63" s="353" t="str">
        <f>IF('Summary Page'!W103=0,"",'Summary Page'!W103)</f>
        <v/>
      </c>
      <c r="N63" s="354" t="str">
        <f t="shared" si="0"/>
        <v/>
      </c>
      <c r="O63" s="244"/>
      <c r="P63" s="969"/>
      <c r="Q63" s="970"/>
      <c r="R63" s="970"/>
      <c r="S63" s="971"/>
    </row>
    <row r="64" spans="1:19" ht="25.5" customHeight="1">
      <c r="A64" s="30">
        <v>10</v>
      </c>
      <c r="B64" s="273"/>
      <c r="C64" s="24"/>
      <c r="D64" s="245" t="str">
        <f>IF('Summary Page'!Q104="","",'Summary Page'!Q104)</f>
        <v/>
      </c>
      <c r="E64" s="24"/>
      <c r="F64" s="978"/>
      <c r="G64" s="978"/>
      <c r="H64" s="979"/>
      <c r="I64" s="338" t="str">
        <f>IF('Summary Page'!S104=0,"",'Summary Page'!S104)</f>
        <v/>
      </c>
      <c r="J64" s="338" t="str">
        <f>IF('Summary Page'!T104=0,"",'Summary Page'!T104)</f>
        <v/>
      </c>
      <c r="K64" s="338" t="str">
        <f>IF('Summary Page'!U104=0,"",'Summary Page'!U104)</f>
        <v/>
      </c>
      <c r="L64" s="338" t="str">
        <f>IF('Summary Page'!V104=0,"",'Summary Page'!V104)</f>
        <v/>
      </c>
      <c r="M64" s="220" t="str">
        <f>IF('Summary Page'!W104=0,"",'Summary Page'!W104)</f>
        <v/>
      </c>
      <c r="N64" s="221" t="str">
        <f t="shared" si="0"/>
        <v/>
      </c>
      <c r="O64" s="244"/>
      <c r="P64" s="970"/>
      <c r="Q64" s="970"/>
      <c r="R64" s="970"/>
      <c r="S64" s="971"/>
    </row>
    <row r="65" spans="1:19" ht="1.5" customHeight="1">
      <c r="A65" s="9"/>
      <c r="B65" s="12"/>
      <c r="C65" s="5"/>
      <c r="D65" s="19"/>
      <c r="E65" s="17"/>
      <c r="F65" s="17"/>
      <c r="G65" s="17"/>
      <c r="H65" s="17"/>
      <c r="I65" s="17"/>
      <c r="J65" s="17"/>
      <c r="K65" s="17"/>
      <c r="L65" s="5"/>
      <c r="M65" s="5"/>
      <c r="N65" s="5"/>
      <c r="O65" s="5"/>
      <c r="P65" s="15"/>
      <c r="Q65" s="67"/>
      <c r="R65" s="67"/>
      <c r="S65" s="68"/>
    </row>
    <row r="66" spans="1:19" ht="17.25" thickBot="1">
      <c r="A66" s="69"/>
      <c r="B66" s="66"/>
      <c r="C66" s="6" t="s">
        <v>6</v>
      </c>
      <c r="D66" s="1015" t="s">
        <v>76</v>
      </c>
      <c r="E66" s="1015"/>
      <c r="F66" s="1015"/>
      <c r="G66" s="1015"/>
      <c r="H66" s="1015"/>
      <c r="I66" s="672"/>
      <c r="J66" s="243">
        <f>10-COUNTBLANK(I55:I64)</f>
        <v>3</v>
      </c>
      <c r="K66" s="1014" t="s">
        <v>16</v>
      </c>
      <c r="L66" s="1014"/>
      <c r="M66" s="1014"/>
      <c r="N66" s="355">
        <f>SUM(M55:M64)</f>
        <v>9</v>
      </c>
      <c r="O66" s="32" t="s">
        <v>73</v>
      </c>
      <c r="P66" s="67"/>
      <c r="Q66" s="822" t="s">
        <v>137</v>
      </c>
      <c r="R66" s="356">
        <f>(N66/12)</f>
        <v>0.75</v>
      </c>
      <c r="S66" s="797" t="s">
        <v>285</v>
      </c>
    </row>
    <row r="67" spans="1:19" ht="16.5" thickTop="1">
      <c r="A67" s="63"/>
      <c r="B67" s="45" t="s">
        <v>13</v>
      </c>
      <c r="C67" s="15"/>
      <c r="D67" s="15"/>
      <c r="E67" s="15"/>
      <c r="F67" s="15"/>
      <c r="G67" s="15"/>
      <c r="H67" s="15"/>
      <c r="I67" s="15"/>
      <c r="J67" s="15"/>
      <c r="K67" s="15"/>
      <c r="L67" s="15"/>
      <c r="M67" s="15"/>
      <c r="N67" s="15"/>
      <c r="O67" s="67"/>
      <c r="P67" s="67"/>
      <c r="Q67" s="67"/>
      <c r="R67" s="67"/>
      <c r="S67" s="68"/>
    </row>
    <row r="68" spans="1:19" ht="5.25" customHeight="1">
      <c r="A68" s="63"/>
      <c r="B68" s="16"/>
      <c r="C68" s="16"/>
      <c r="D68" s="16"/>
      <c r="E68" s="16"/>
      <c r="F68" s="16"/>
      <c r="G68" s="16"/>
      <c r="H68" s="16"/>
      <c r="I68" s="16"/>
      <c r="J68" s="16"/>
      <c r="K68" s="16"/>
      <c r="L68" s="16"/>
      <c r="M68" s="67"/>
      <c r="N68" s="67"/>
      <c r="O68" s="67"/>
      <c r="P68" s="15"/>
      <c r="Q68" s="66"/>
      <c r="R68" s="66"/>
      <c r="S68" s="79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5.25" customHeight="1">
      <c r="A70" s="63"/>
      <c r="B70" s="7"/>
      <c r="C70" s="16"/>
      <c r="D70" s="16"/>
      <c r="E70" s="16"/>
      <c r="F70" s="16"/>
      <c r="G70" s="16"/>
      <c r="H70" s="178"/>
      <c r="I70" s="16"/>
      <c r="J70" s="16"/>
      <c r="K70" s="16"/>
      <c r="L70" s="16"/>
      <c r="M70" s="67"/>
      <c r="N70" s="67"/>
      <c r="O70" s="67"/>
      <c r="P70" s="15"/>
      <c r="Q70" s="66"/>
      <c r="R70" s="66"/>
      <c r="S70" s="798"/>
    </row>
    <row r="71" spans="1:19" ht="15" customHeight="1">
      <c r="A71" s="177"/>
      <c r="B71" s="178"/>
      <c r="C71" s="178"/>
      <c r="D71" s="66"/>
      <c r="E71" s="188"/>
      <c r="F71" s="188"/>
      <c r="G71" s="188"/>
      <c r="H71" s="188"/>
      <c r="I71" s="66"/>
      <c r="J71" s="66"/>
      <c r="K71" s="188" t="str">
        <f>IF('Summary Page'!H109="","",'Summary Page'!H109)</f>
        <v>2" Aggregate Base</v>
      </c>
      <c r="L71" s="178"/>
      <c r="M71" s="178"/>
      <c r="N71" s="178"/>
      <c r="O71" s="178"/>
      <c r="P71" s="1089" t="str">
        <f>IF('Summary Page'!L109="","",'Summary Page'!L109)</f>
        <v/>
      </c>
      <c r="Q71" s="1089"/>
      <c r="R71" s="188" t="s">
        <v>334</v>
      </c>
      <c r="S71" s="179"/>
    </row>
    <row r="72" spans="1:19" ht="5.2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rxwg7tMNBAqfbEy21xOMXxYHNPihDM4dovjlphXm3+mse+HoRt7JTvrwsxflDV0VgzatvI2MzpQvWeXSUwyLRw==" saltValue="yezg+DjhYofq+txxDvxUCQ=="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F12:H17"/>
    <mergeCell ref="P53:S53"/>
    <mergeCell ref="F24:F25"/>
    <mergeCell ref="G24:G25"/>
    <mergeCell ref="H24:H25"/>
    <mergeCell ref="A16:B16"/>
    <mergeCell ref="A18:B18"/>
    <mergeCell ref="A20:B20"/>
    <mergeCell ref="A22:B22"/>
    <mergeCell ref="A24:B24"/>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6 F26:H2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3.xml><?xml version="1.0" encoding="utf-8"?>
<worksheet xmlns="http://schemas.openxmlformats.org/spreadsheetml/2006/main" xmlns:r="http://schemas.openxmlformats.org/officeDocument/2006/relationships">
  <sheetPr codeName="Sheet10">
    <tabColor rgb="FFFFC000"/>
  </sheetPr>
  <dimension ref="A1:AF93"/>
  <sheetViews>
    <sheetView view="pageBreakPreview" zoomScale="75" zoomScaleNormal="200" zoomScaleSheetLayoutView="75" workbookViewId="0">
      <selection activeCell="B58" sqref="B58"/>
    </sheetView>
  </sheetViews>
  <sheetFormatPr defaultRowHeight="15"/>
  <cols>
    <col min="1" max="1" width="8" style="47" customWidth="1"/>
    <col min="2" max="2" width="14.85546875" style="47" customWidth="1"/>
    <col min="3" max="3" width="1.42578125" style="47" customWidth="1"/>
    <col min="4" max="4" width="16.85546875" style="47" customWidth="1"/>
    <col min="5" max="5" width="1.85546875" style="47" customWidth="1"/>
    <col min="6" max="6" width="7.28515625" style="47" customWidth="1"/>
    <col min="7" max="7" width="7.7109375" style="47" customWidth="1"/>
    <col min="8" max="8" width="8.5703125" style="47" customWidth="1"/>
    <col min="9" max="9" width="7" style="47" customWidth="1"/>
    <col min="10" max="10" width="6.5703125" style="47" customWidth="1"/>
    <col min="11" max="11" width="6" style="47" customWidth="1"/>
    <col min="12" max="12" width="5.85546875" style="47" customWidth="1"/>
    <col min="13" max="13" width="7" style="47" customWidth="1"/>
    <col min="14" max="14" width="7.42578125" style="47" customWidth="1"/>
    <col min="15" max="15" width="1.42578125" style="47" customWidth="1"/>
    <col min="16" max="16" width="5.85546875" style="47" customWidth="1"/>
    <col min="17" max="17" width="5" style="47" customWidth="1"/>
    <col min="18" max="18" width="6.42578125" style="47" customWidth="1"/>
    <col min="19" max="19" width="5.5703125" style="47" customWidth="1"/>
    <col min="20" max="20" width="6.28515625" style="47" bestFit="1" customWidth="1"/>
    <col min="21" max="21" width="14.85546875" style="47" bestFit="1" customWidth="1"/>
    <col min="22" max="22" width="15.140625" style="47" bestFit="1" customWidth="1"/>
    <col min="23" max="23" width="2.42578125" style="47" bestFit="1" customWidth="1"/>
    <col min="24" max="24" width="11.7109375" style="47" bestFit="1" customWidth="1"/>
    <col min="25" max="25" width="14.7109375" style="47" bestFit="1" customWidth="1"/>
    <col min="26" max="26" width="2.42578125" style="47" bestFit="1" customWidth="1"/>
    <col min="27" max="27" width="15" style="47" bestFit="1" customWidth="1"/>
    <col min="28" max="28" width="14.5703125" style="47" bestFit="1" customWidth="1"/>
    <col min="29" max="29" width="15.7109375" style="47" bestFit="1" customWidth="1"/>
    <col min="30" max="30" width="11.42578125" style="47" bestFit="1" customWidth="1"/>
    <col min="31" max="31" width="9.5703125" style="47" bestFit="1" customWidth="1"/>
    <col min="32" max="32" width="9.85546875" style="47" bestFit="1" customWidth="1"/>
    <col min="33" max="33" width="11.42578125" style="47" bestFit="1" customWidth="1"/>
    <col min="34" max="34" width="11" style="47" bestFit="1" customWidth="1"/>
    <col min="35" max="35" width="8.85546875" style="47" bestFit="1" customWidth="1"/>
    <col min="36" max="36" width="8" style="47" bestFit="1" customWidth="1"/>
    <col min="37" max="37" width="7" style="47" bestFit="1" customWidth="1"/>
    <col min="38" max="38" width="7.42578125" style="47" bestFit="1" customWidth="1"/>
    <col min="39" max="39" width="6.7109375" style="47" bestFit="1" customWidth="1"/>
    <col min="40" max="40" width="8.28515625" style="47" bestFit="1" customWidth="1"/>
    <col min="41" max="41" width="6.85546875" style="47" bestFit="1" customWidth="1"/>
    <col min="42" max="42" width="5.85546875" style="47" bestFit="1" customWidth="1"/>
    <col min="43" max="43" width="6.85546875" style="47" bestFit="1" customWidth="1"/>
    <col min="44" max="44" width="9.42578125" style="47" bestFit="1" customWidth="1"/>
    <col min="45" max="45" width="6.28515625" style="47" bestFit="1" customWidth="1"/>
    <col min="46" max="46" width="7.7109375" style="47" bestFit="1" customWidth="1"/>
    <col min="47" max="47" width="6.42578125" style="47" bestFit="1" customWidth="1"/>
    <col min="48" max="48" width="11.42578125" style="47" bestFit="1" customWidth="1"/>
    <col min="49" max="49" width="6.140625" style="47" bestFit="1" customWidth="1"/>
    <col min="50" max="50" width="6.85546875" style="47" bestFit="1" customWidth="1"/>
    <col min="51" max="51" width="4.85546875" style="47" bestFit="1" customWidth="1"/>
    <col min="52" max="52" width="5.28515625" style="47" bestFit="1" customWidth="1"/>
    <col min="53" max="53" width="8.85546875" style="47" bestFit="1" customWidth="1"/>
    <col min="54" max="54" width="2.28515625" style="47" bestFit="1" customWidth="1"/>
    <col min="55" max="55" width="12.140625" style="47" bestFit="1" customWidth="1"/>
    <col min="56" max="56" width="6.140625" style="47" bestFit="1" customWidth="1"/>
    <col min="57" max="57" width="5.5703125" style="47" bestFit="1" customWidth="1"/>
    <col min="58" max="58" width="12.7109375" style="47" bestFit="1" customWidth="1"/>
    <col min="59" max="59" width="10.28515625" style="47" bestFit="1" customWidth="1"/>
    <col min="60" max="60" width="10.7109375" style="47" bestFit="1" customWidth="1"/>
    <col min="61" max="61" width="2.28515625" style="47" bestFit="1" customWidth="1"/>
    <col min="62" max="62" width="7" style="47" bestFit="1" customWidth="1"/>
    <col min="63" max="63" width="8.140625" style="47" bestFit="1" customWidth="1"/>
    <col min="64" max="64" width="9.7109375" style="47" bestFit="1" customWidth="1"/>
    <col min="65" max="65" width="13.140625" style="47" bestFit="1" customWidth="1"/>
    <col min="66" max="66" width="10.42578125" style="47" bestFit="1" customWidth="1"/>
    <col min="67" max="67" width="10.140625" style="47" bestFit="1" customWidth="1"/>
    <col min="68" max="68" width="14.85546875" style="47" bestFit="1" customWidth="1"/>
    <col min="69" max="69" width="12.140625" style="47" bestFit="1" customWidth="1"/>
    <col min="70" max="70" width="10.42578125" style="47" bestFit="1" customWidth="1"/>
    <col min="71" max="71" width="7" style="47" bestFit="1" customWidth="1"/>
    <col min="72" max="72" width="5.140625" style="47" bestFit="1" customWidth="1"/>
    <col min="73" max="73" width="5.7109375" style="47" bestFit="1" customWidth="1"/>
    <col min="74" max="74" width="7.7109375" style="47" bestFit="1" customWidth="1"/>
    <col min="75" max="75" width="6.5703125" style="47" bestFit="1" customWidth="1"/>
    <col min="76" max="76" width="11.42578125" style="47" bestFit="1" customWidth="1"/>
    <col min="77" max="77" width="8.140625" style="47" bestFit="1" customWidth="1"/>
    <col min="78" max="78" width="14.5703125" style="47" bestFit="1" customWidth="1"/>
    <col min="79" max="79" width="9.28515625" style="47" bestFit="1" customWidth="1"/>
    <col min="80" max="80" width="4.85546875" style="47" bestFit="1" customWidth="1"/>
    <col min="81" max="81" width="6.140625" style="47" bestFit="1" customWidth="1"/>
    <col min="82" max="82" width="6.85546875" style="47" bestFit="1" customWidth="1"/>
    <col min="83" max="83" width="8" style="47" bestFit="1" customWidth="1"/>
    <col min="84" max="84" width="9.42578125" style="47" bestFit="1" customWidth="1"/>
    <col min="85" max="85" width="9.140625" style="47"/>
    <col min="86" max="86" width="7.7109375" style="47" bestFit="1" customWidth="1"/>
    <col min="87" max="87" width="11.42578125" style="47" bestFit="1" customWidth="1"/>
    <col min="88" max="88" width="9.85546875" style="47" bestFit="1" customWidth="1"/>
    <col min="89" max="89" width="10" style="47" bestFit="1" customWidth="1"/>
    <col min="90" max="90" width="8.42578125" style="47" bestFit="1" customWidth="1"/>
    <col min="91" max="91" width="9.7109375" style="47" bestFit="1" customWidth="1"/>
    <col min="92" max="92" width="7.42578125" style="47" bestFit="1" customWidth="1"/>
    <col min="93" max="93" width="14.85546875" style="47" bestFit="1" customWidth="1"/>
    <col min="94" max="16384" width="9.140625" style="47"/>
  </cols>
  <sheetData>
    <row r="1" spans="1:31" ht="6" customHeight="1">
      <c r="A1" s="57"/>
      <c r="B1" s="58"/>
      <c r="C1" s="58"/>
      <c r="D1" s="58"/>
      <c r="E1" s="59"/>
      <c r="F1" s="59"/>
      <c r="G1" s="59"/>
      <c r="H1" s="59"/>
      <c r="I1" s="59"/>
      <c r="J1" s="60"/>
      <c r="K1" s="59"/>
      <c r="L1" s="59"/>
      <c r="M1" s="59"/>
      <c r="N1" s="59"/>
      <c r="O1" s="59"/>
      <c r="P1" s="59"/>
      <c r="Q1" s="59"/>
      <c r="R1" s="59"/>
      <c r="S1" s="61"/>
    </row>
    <row r="2" spans="1:31">
      <c r="A2" s="733" t="s">
        <v>0</v>
      </c>
      <c r="B2" s="734"/>
      <c r="C2" s="734"/>
      <c r="D2" s="734"/>
      <c r="E2" s="734"/>
      <c r="F2" s="734"/>
      <c r="G2" s="734"/>
      <c r="H2" s="734"/>
      <c r="I2" s="734"/>
      <c r="J2" s="734"/>
      <c r="K2" s="734"/>
      <c r="L2" s="734"/>
      <c r="M2" s="734"/>
      <c r="N2" s="734"/>
      <c r="O2" s="734"/>
      <c r="P2" s="734"/>
      <c r="Q2" s="734"/>
      <c r="R2" s="734"/>
      <c r="S2" s="683"/>
    </row>
    <row r="3" spans="1:31" ht="6" customHeight="1">
      <c r="A3" s="63"/>
      <c r="B3" s="980"/>
      <c r="C3" s="980"/>
      <c r="D3" s="980"/>
      <c r="E3" s="980"/>
      <c r="F3" s="980"/>
      <c r="G3" s="980"/>
      <c r="H3" s="980"/>
      <c r="I3" s="980"/>
      <c r="J3" s="980"/>
      <c r="K3" s="17"/>
      <c r="L3" s="17"/>
      <c r="M3" s="17"/>
      <c r="N3" s="17"/>
      <c r="O3" s="17"/>
      <c r="P3" s="17"/>
      <c r="Q3" s="17"/>
      <c r="R3" s="17"/>
      <c r="S3" s="62"/>
    </row>
    <row r="4" spans="1:31" ht="15.75">
      <c r="A4" s="1037" t="s">
        <v>15</v>
      </c>
      <c r="B4" s="1038"/>
      <c r="C4" s="839"/>
      <c r="D4" s="934" t="str">
        <f>IF('Summary Page'!I13="","",'Summary Page'!I13)</f>
        <v>Highway 20</v>
      </c>
      <c r="E4" s="917"/>
      <c r="F4" s="917"/>
      <c r="G4" s="917"/>
      <c r="H4" s="918"/>
      <c r="I4" s="932"/>
      <c r="J4" s="932"/>
      <c r="K4" s="932"/>
      <c r="L4" s="932"/>
      <c r="M4" s="932"/>
      <c r="N4" s="932"/>
      <c r="O4" s="932"/>
      <c r="P4" s="932"/>
      <c r="Q4" s="932"/>
      <c r="R4" s="932"/>
      <c r="S4" s="933"/>
      <c r="T4" s="48"/>
      <c r="U4" s="48"/>
      <c r="V4" s="48"/>
      <c r="W4" s="48"/>
      <c r="X4" s="48"/>
      <c r="Y4" s="48"/>
      <c r="Z4" s="48"/>
      <c r="AA4" s="48"/>
      <c r="AB4" s="48"/>
      <c r="AC4" s="48"/>
      <c r="AD4" s="48"/>
      <c r="AE4" s="48"/>
    </row>
    <row r="5" spans="1:31" ht="6" customHeight="1">
      <c r="A5" s="25"/>
      <c r="B5" s="33"/>
      <c r="C5" s="33"/>
      <c r="D5" s="33"/>
      <c r="E5" s="33"/>
      <c r="F5" s="33"/>
      <c r="G5" s="33"/>
      <c r="H5" s="33"/>
      <c r="I5" s="1092"/>
      <c r="J5" s="1093"/>
      <c r="K5" s="1093"/>
      <c r="L5" s="1093"/>
      <c r="M5" s="1093"/>
      <c r="N5" s="1093"/>
      <c r="O5" s="1093"/>
      <c r="P5" s="1093"/>
      <c r="Q5" s="1093"/>
      <c r="R5" s="1093"/>
      <c r="S5" s="1094"/>
      <c r="T5" s="48"/>
      <c r="U5" s="48"/>
      <c r="V5" s="48"/>
      <c r="W5" s="48"/>
      <c r="X5" s="48"/>
      <c r="Y5" s="48"/>
      <c r="Z5" s="48"/>
      <c r="AA5" s="48"/>
      <c r="AB5" s="48"/>
      <c r="AC5" s="48"/>
      <c r="AD5" s="48"/>
      <c r="AE5" s="48"/>
    </row>
    <row r="6" spans="1:31">
      <c r="A6" s="1039" t="s">
        <v>14</v>
      </c>
      <c r="B6" s="1040"/>
      <c r="C6" s="1041"/>
      <c r="D6" s="720" t="str">
        <f>'Summary Page'!B9</f>
        <v>Trinity Engineering Laboratories Inc.</v>
      </c>
      <c r="E6" s="720"/>
      <c r="F6" s="721"/>
      <c r="G6" s="721"/>
      <c r="H6" s="721"/>
      <c r="I6" s="1092"/>
      <c r="J6" s="1093"/>
      <c r="K6" s="1093"/>
      <c r="L6" s="1093"/>
      <c r="M6" s="1093"/>
      <c r="N6" s="1093"/>
      <c r="O6" s="1093"/>
      <c r="P6" s="1093"/>
      <c r="Q6" s="1093"/>
      <c r="R6" s="1093"/>
      <c r="S6" s="1094"/>
      <c r="T6" s="48"/>
      <c r="U6" s="48"/>
      <c r="V6" s="48"/>
      <c r="W6" s="48"/>
      <c r="X6" s="48"/>
      <c r="Y6" s="48"/>
      <c r="Z6" s="48"/>
      <c r="AA6" s="48"/>
      <c r="AB6" s="48"/>
      <c r="AC6" s="48"/>
      <c r="AD6" s="48"/>
      <c r="AE6" s="48"/>
    </row>
    <row r="7" spans="1:31" ht="6" customHeight="1">
      <c r="A7" s="63"/>
      <c r="B7" s="34"/>
      <c r="C7" s="34"/>
      <c r="D7" s="34"/>
      <c r="E7" s="34"/>
      <c r="F7" s="34"/>
      <c r="G7" s="34"/>
      <c r="H7" s="34"/>
      <c r="I7" s="1092"/>
      <c r="J7" s="1093"/>
      <c r="K7" s="1093"/>
      <c r="L7" s="1093"/>
      <c r="M7" s="1093"/>
      <c r="N7" s="1093"/>
      <c r="O7" s="1093"/>
      <c r="P7" s="1093"/>
      <c r="Q7" s="1093"/>
      <c r="R7" s="1093"/>
      <c r="S7" s="1094"/>
      <c r="T7" s="48"/>
      <c r="U7" s="48"/>
      <c r="V7" s="48"/>
      <c r="W7" s="48"/>
      <c r="X7" s="48"/>
      <c r="Y7" s="48"/>
      <c r="Z7" s="48"/>
      <c r="AA7" s="48"/>
      <c r="AB7" s="48"/>
      <c r="AC7" s="48"/>
      <c r="AD7" s="48"/>
      <c r="AE7" s="48"/>
    </row>
    <row r="8" spans="1:31">
      <c r="A8" s="1039" t="s">
        <v>8</v>
      </c>
      <c r="B8" s="1040"/>
      <c r="C8" s="141"/>
      <c r="D8" s="722" t="str">
        <f>IF('Summary Page'!B14="","",'Summary Page'!B14)</f>
        <v>Mark Horn</v>
      </c>
      <c r="E8" s="722"/>
      <c r="F8" s="723"/>
      <c r="G8" s="723"/>
      <c r="H8" s="723"/>
      <c r="I8" s="1092"/>
      <c r="J8" s="1093"/>
      <c r="K8" s="1093"/>
      <c r="L8" s="1093"/>
      <c r="M8" s="1093"/>
      <c r="N8" s="1093"/>
      <c r="O8" s="1093"/>
      <c r="P8" s="1093"/>
      <c r="Q8" s="1093"/>
      <c r="R8" s="1093"/>
      <c r="S8" s="1094"/>
      <c r="T8" s="48"/>
      <c r="U8" s="48"/>
      <c r="V8" s="48"/>
      <c r="W8" s="48"/>
      <c r="X8" s="48"/>
      <c r="Y8" s="48"/>
      <c r="Z8" s="48"/>
      <c r="AA8" s="48"/>
      <c r="AB8" s="48"/>
      <c r="AC8" s="48"/>
      <c r="AD8" s="48"/>
      <c r="AE8" s="48"/>
    </row>
    <row r="9" spans="1:31" ht="6" customHeight="1">
      <c r="A9" s="63"/>
      <c r="B9" s="163"/>
      <c r="C9" s="163"/>
      <c r="D9" s="163"/>
      <c r="E9" s="163"/>
      <c r="F9" s="163"/>
      <c r="G9" s="163"/>
      <c r="H9" s="163"/>
      <c r="I9" s="1092"/>
      <c r="J9" s="1093"/>
      <c r="K9" s="1093"/>
      <c r="L9" s="1093"/>
      <c r="M9" s="1093"/>
      <c r="N9" s="1093"/>
      <c r="O9" s="1093"/>
      <c r="P9" s="1093"/>
      <c r="Q9" s="1093"/>
      <c r="R9" s="1093"/>
      <c r="S9" s="1094"/>
      <c r="T9" s="48"/>
      <c r="U9" s="48"/>
      <c r="V9" s="48"/>
      <c r="W9" s="48"/>
      <c r="X9" s="48"/>
      <c r="Y9" s="48"/>
      <c r="Z9" s="48"/>
      <c r="AA9" s="48"/>
      <c r="AB9" s="48"/>
      <c r="AC9" s="48"/>
      <c r="AD9" s="48"/>
      <c r="AE9" s="48"/>
    </row>
    <row r="10" spans="1:31">
      <c r="A10" s="1039" t="s">
        <v>9</v>
      </c>
      <c r="B10" s="1040"/>
      <c r="C10" s="141"/>
      <c r="D10" s="726">
        <f>'Summary Page'!B12:B12</f>
        <v>5592606841</v>
      </c>
      <c r="E10" s="726"/>
      <c r="F10" s="727"/>
      <c r="G10" s="727"/>
      <c r="H10" s="727"/>
      <c r="I10" s="1092"/>
      <c r="J10" s="1093"/>
      <c r="K10" s="1093"/>
      <c r="L10" s="1093"/>
      <c r="M10" s="1093"/>
      <c r="N10" s="1093"/>
      <c r="O10" s="1093"/>
      <c r="P10" s="1093"/>
      <c r="Q10" s="1093"/>
      <c r="R10" s="1093"/>
      <c r="S10" s="1094"/>
      <c r="T10" s="48"/>
      <c r="U10" s="48"/>
      <c r="V10" s="48"/>
      <c r="W10" s="48"/>
      <c r="X10" s="48"/>
      <c r="Y10" s="48"/>
      <c r="Z10" s="48"/>
      <c r="AA10" s="48"/>
      <c r="AB10" s="48"/>
      <c r="AC10" s="48"/>
      <c r="AD10" s="48"/>
      <c r="AE10" s="48"/>
    </row>
    <row r="11" spans="1:31" ht="6" customHeight="1">
      <c r="A11" s="63"/>
      <c r="B11" s="64"/>
      <c r="C11" s="64"/>
      <c r="D11" s="64"/>
      <c r="E11" s="64"/>
      <c r="F11" s="64"/>
      <c r="G11" s="64"/>
      <c r="H11" s="64"/>
      <c r="I11" s="1092"/>
      <c r="J11" s="1093"/>
      <c r="K11" s="1093"/>
      <c r="L11" s="1093"/>
      <c r="M11" s="1093"/>
      <c r="N11" s="1093"/>
      <c r="O11" s="1093"/>
      <c r="P11" s="1093"/>
      <c r="Q11" s="1093"/>
      <c r="R11" s="1093"/>
      <c r="S11" s="1094"/>
      <c r="T11" s="48"/>
      <c r="U11" s="48"/>
      <c r="V11" s="48"/>
      <c r="W11" s="48"/>
      <c r="X11" s="48"/>
      <c r="Y11" s="48"/>
      <c r="Z11" s="48"/>
      <c r="AA11" s="48"/>
      <c r="AB11" s="48"/>
      <c r="AC11" s="48"/>
      <c r="AD11" s="48"/>
      <c r="AE11" s="48"/>
    </row>
    <row r="12" spans="1:31">
      <c r="A12" s="1053" t="s">
        <v>113</v>
      </c>
      <c r="B12" s="1054"/>
      <c r="C12" s="145"/>
      <c r="D12" s="164" t="str">
        <f>'Summary Page'!B47</f>
        <v>0A730</v>
      </c>
      <c r="E12" s="35"/>
      <c r="F12" s="1048"/>
      <c r="G12" s="1048"/>
      <c r="H12" s="1049"/>
      <c r="I12" s="1092"/>
      <c r="J12" s="1093"/>
      <c r="K12" s="1093"/>
      <c r="L12" s="1093"/>
      <c r="M12" s="1093"/>
      <c r="N12" s="1093"/>
      <c r="O12" s="1093"/>
      <c r="P12" s="1093"/>
      <c r="Q12" s="1093"/>
      <c r="R12" s="1093"/>
      <c r="S12" s="1094"/>
      <c r="T12" s="48"/>
      <c r="U12" s="48"/>
      <c r="V12" s="48"/>
      <c r="W12" s="48"/>
      <c r="X12" s="48"/>
      <c r="Y12" s="48"/>
      <c r="Z12" s="48"/>
      <c r="AA12" s="48"/>
      <c r="AB12" s="48"/>
      <c r="AC12" s="48"/>
      <c r="AD12" s="48"/>
      <c r="AE12" s="48"/>
    </row>
    <row r="13" spans="1:31" ht="6" customHeight="1">
      <c r="A13" s="39"/>
      <c r="B13" s="143"/>
      <c r="C13" s="143"/>
      <c r="D13" s="65"/>
      <c r="E13" s="20"/>
      <c r="F13" s="1048"/>
      <c r="G13" s="1048"/>
      <c r="H13" s="1049"/>
      <c r="I13" s="1092"/>
      <c r="J13" s="1093"/>
      <c r="K13" s="1093"/>
      <c r="L13" s="1093"/>
      <c r="M13" s="1093"/>
      <c r="N13" s="1093"/>
      <c r="O13" s="1093"/>
      <c r="P13" s="1093"/>
      <c r="Q13" s="1093"/>
      <c r="R13" s="1093"/>
      <c r="S13" s="1094"/>
      <c r="T13" s="48"/>
      <c r="U13" s="48"/>
      <c r="V13" s="48"/>
      <c r="W13" s="48"/>
      <c r="X13" s="48"/>
      <c r="Y13" s="48"/>
      <c r="Z13" s="48"/>
      <c r="AA13" s="48"/>
      <c r="AB13" s="48"/>
      <c r="AC13" s="48"/>
      <c r="AD13" s="48"/>
      <c r="AE13" s="48"/>
    </row>
    <row r="14" spans="1:31">
      <c r="A14" s="1050" t="s">
        <v>29</v>
      </c>
      <c r="B14" s="1051"/>
      <c r="C14" s="40"/>
      <c r="D14" s="190" t="str">
        <f>IFERROR(HLOOKUP('Summary Page'!D3,List!H2:S3,2,0),"")</f>
        <v>01</v>
      </c>
      <c r="E14" s="36"/>
      <c r="F14" s="1048"/>
      <c r="G14" s="1048"/>
      <c r="H14" s="1049"/>
      <c r="I14" s="1092"/>
      <c r="J14" s="1093"/>
      <c r="K14" s="1093"/>
      <c r="L14" s="1093"/>
      <c r="M14" s="1093"/>
      <c r="N14" s="1093"/>
      <c r="O14" s="1093"/>
      <c r="P14" s="1093"/>
      <c r="Q14" s="1093"/>
      <c r="R14" s="1093"/>
      <c r="S14" s="1094"/>
      <c r="T14" s="48"/>
      <c r="U14" s="48"/>
      <c r="V14" s="48"/>
      <c r="W14" s="48"/>
      <c r="X14" s="48"/>
      <c r="Y14" s="48"/>
      <c r="Z14" s="48"/>
      <c r="AA14" s="48"/>
      <c r="AB14" s="48"/>
      <c r="AC14" s="48"/>
      <c r="AD14" s="48"/>
      <c r="AE14" s="48"/>
    </row>
    <row r="15" spans="1:31" ht="6" customHeight="1">
      <c r="A15" s="39"/>
      <c r="B15" s="38"/>
      <c r="C15" s="40"/>
      <c r="D15" s="2"/>
      <c r="E15" s="16"/>
      <c r="F15" s="1048"/>
      <c r="G15" s="1048"/>
      <c r="H15" s="1049"/>
      <c r="I15" s="1092"/>
      <c r="J15" s="1093"/>
      <c r="K15" s="1093"/>
      <c r="L15" s="1093"/>
      <c r="M15" s="1093"/>
      <c r="N15" s="1093"/>
      <c r="O15" s="1093"/>
      <c r="P15" s="1093"/>
      <c r="Q15" s="1093"/>
      <c r="R15" s="1093"/>
      <c r="S15" s="1094"/>
      <c r="T15" s="48"/>
      <c r="U15" s="48"/>
      <c r="V15" s="48"/>
      <c r="W15" s="48"/>
      <c r="X15" s="48"/>
      <c r="Y15" s="48"/>
      <c r="Z15" s="48"/>
      <c r="AA15" s="48"/>
      <c r="AB15" s="48"/>
      <c r="AC15" s="48"/>
      <c r="AD15" s="48"/>
      <c r="AE15" s="48"/>
    </row>
    <row r="16" spans="1:31">
      <c r="A16" s="1050" t="s">
        <v>17</v>
      </c>
      <c r="B16" s="1051"/>
      <c r="C16" s="41"/>
      <c r="D16" s="191" t="str">
        <f>Tags!$H$31</f>
        <v>MEN</v>
      </c>
      <c r="E16" s="3"/>
      <c r="F16" s="1048"/>
      <c r="G16" s="1048"/>
      <c r="H16" s="1049"/>
      <c r="I16" s="1092"/>
      <c r="J16" s="1093"/>
      <c r="K16" s="1093"/>
      <c r="L16" s="1093"/>
      <c r="M16" s="1093"/>
      <c r="N16" s="1093"/>
      <c r="O16" s="1093"/>
      <c r="P16" s="1093"/>
      <c r="Q16" s="1093"/>
      <c r="R16" s="1093"/>
      <c r="S16" s="1094"/>
      <c r="T16" s="48"/>
      <c r="U16" s="48"/>
      <c r="V16" s="48"/>
      <c r="W16" s="48"/>
      <c r="X16" s="48"/>
      <c r="Y16" s="48"/>
      <c r="Z16" s="48"/>
      <c r="AA16" s="48"/>
      <c r="AB16" s="48"/>
      <c r="AC16" s="48"/>
      <c r="AD16" s="48"/>
      <c r="AE16" s="48"/>
    </row>
    <row r="17" spans="1:32" ht="6" customHeight="1">
      <c r="A17" s="39"/>
      <c r="B17" s="142"/>
      <c r="C17" s="41"/>
      <c r="D17" s="4"/>
      <c r="E17" s="15"/>
      <c r="F17" s="1048"/>
      <c r="G17" s="1048"/>
      <c r="H17" s="1049"/>
      <c r="I17" s="1092"/>
      <c r="J17" s="1093"/>
      <c r="K17" s="1093"/>
      <c r="L17" s="1093"/>
      <c r="M17" s="1093"/>
      <c r="N17" s="1093"/>
      <c r="O17" s="1093"/>
      <c r="P17" s="1093"/>
      <c r="Q17" s="1093"/>
      <c r="R17" s="1093"/>
      <c r="S17" s="1094"/>
      <c r="T17" s="48"/>
      <c r="U17" s="48"/>
      <c r="V17" s="48"/>
      <c r="W17" s="48"/>
      <c r="X17" s="48"/>
      <c r="Y17" s="48"/>
      <c r="Z17" s="48"/>
      <c r="AA17" s="48"/>
      <c r="AB17" s="48"/>
      <c r="AC17" s="48"/>
      <c r="AD17" s="48"/>
      <c r="AE17" s="48"/>
    </row>
    <row r="18" spans="1:32">
      <c r="A18" s="1050" t="s">
        <v>18</v>
      </c>
      <c r="B18" s="1051"/>
      <c r="C18" s="41"/>
      <c r="D18" s="191" t="str">
        <f>'Summary Page'!G21</f>
        <v>20</v>
      </c>
      <c r="E18" s="15"/>
      <c r="F18" s="3"/>
      <c r="G18" s="15"/>
      <c r="H18" s="15"/>
      <c r="I18" s="1092"/>
      <c r="J18" s="1093"/>
      <c r="K18" s="1093"/>
      <c r="L18" s="1093"/>
      <c r="M18" s="1093"/>
      <c r="N18" s="1093"/>
      <c r="O18" s="1093"/>
      <c r="P18" s="1093"/>
      <c r="Q18" s="1093"/>
      <c r="R18" s="1093"/>
      <c r="S18" s="1094"/>
      <c r="T18" s="48"/>
      <c r="U18" s="48"/>
      <c r="V18" s="48"/>
      <c r="W18" s="48"/>
      <c r="X18" s="48"/>
      <c r="Y18" s="48"/>
      <c r="Z18" s="48"/>
      <c r="AA18" s="48"/>
      <c r="AB18" s="48"/>
      <c r="AC18" s="48"/>
      <c r="AD18" s="48"/>
      <c r="AE18" s="48"/>
    </row>
    <row r="19" spans="1:32" ht="6" customHeight="1">
      <c r="A19" s="39"/>
      <c r="B19" s="142"/>
      <c r="C19" s="41"/>
      <c r="D19" s="4"/>
      <c r="E19" s="15"/>
      <c r="F19" s="3"/>
      <c r="G19" s="15"/>
      <c r="H19" s="15"/>
      <c r="I19" s="1092"/>
      <c r="J19" s="1093"/>
      <c r="K19" s="1093"/>
      <c r="L19" s="1093"/>
      <c r="M19" s="1093"/>
      <c r="N19" s="1093"/>
      <c r="O19" s="1093"/>
      <c r="P19" s="1093"/>
      <c r="Q19" s="1093"/>
      <c r="R19" s="1093"/>
      <c r="S19" s="1094"/>
      <c r="T19" s="48"/>
      <c r="U19" s="48"/>
      <c r="V19" s="48"/>
      <c r="W19" s="48"/>
      <c r="X19" s="48"/>
      <c r="Y19" s="48"/>
      <c r="Z19" s="48"/>
      <c r="AA19" s="48"/>
      <c r="AB19" s="48"/>
      <c r="AC19" s="48"/>
      <c r="AD19" s="48"/>
      <c r="AE19" s="48"/>
    </row>
    <row r="20" spans="1:32">
      <c r="A20" s="1050" t="s">
        <v>24</v>
      </c>
      <c r="B20" s="1051"/>
      <c r="C20" s="41"/>
      <c r="D20" s="166" t="str">
        <f>Tags!T82</f>
        <v/>
      </c>
      <c r="E20" s="15"/>
      <c r="F20" s="3"/>
      <c r="G20" s="15"/>
      <c r="H20" s="15"/>
      <c r="I20" s="1092"/>
      <c r="J20" s="1093"/>
      <c r="K20" s="1093"/>
      <c r="L20" s="1093"/>
      <c r="M20" s="1093"/>
      <c r="N20" s="1093"/>
      <c r="O20" s="1093"/>
      <c r="P20" s="1093"/>
      <c r="Q20" s="1093"/>
      <c r="R20" s="1093"/>
      <c r="S20" s="1094"/>
      <c r="T20" s="48"/>
      <c r="U20" s="48"/>
      <c r="V20" s="48"/>
      <c r="W20" s="48"/>
      <c r="X20" s="48"/>
      <c r="Y20" s="48"/>
      <c r="Z20" s="48"/>
      <c r="AA20" s="48"/>
      <c r="AB20" s="48"/>
      <c r="AC20" s="48"/>
      <c r="AD20" s="48"/>
      <c r="AE20" s="48"/>
    </row>
    <row r="21" spans="1:32" ht="6" customHeight="1">
      <c r="A21" s="39"/>
      <c r="B21" s="42"/>
      <c r="C21" s="40"/>
      <c r="D21" s="1"/>
      <c r="E21" s="15"/>
      <c r="F21" s="15"/>
      <c r="G21" s="15"/>
      <c r="H21" s="15"/>
      <c r="I21" s="1092"/>
      <c r="J21" s="1093"/>
      <c r="K21" s="1093"/>
      <c r="L21" s="1093"/>
      <c r="M21" s="1093"/>
      <c r="N21" s="1093"/>
      <c r="O21" s="1093"/>
      <c r="P21" s="1093"/>
      <c r="Q21" s="1093"/>
      <c r="R21" s="1093"/>
      <c r="S21" s="1094"/>
      <c r="T21" s="48"/>
      <c r="U21" s="48"/>
      <c r="V21" s="48"/>
      <c r="W21" s="48"/>
      <c r="X21" s="48"/>
      <c r="Y21" s="48"/>
      <c r="Z21" s="48"/>
      <c r="AA21" s="48"/>
      <c r="AB21" s="48"/>
      <c r="AC21" s="48"/>
      <c r="AD21" s="48"/>
      <c r="AE21" s="48"/>
    </row>
    <row r="22" spans="1:32">
      <c r="A22" s="1050" t="s">
        <v>129</v>
      </c>
      <c r="B22" s="1051"/>
      <c r="C22" s="40"/>
      <c r="D22" s="167" t="str">
        <f>'Summary Page'!B115</f>
        <v>0A730 - 08</v>
      </c>
      <c r="E22" s="16"/>
      <c r="F22" s="16"/>
      <c r="G22" s="16"/>
      <c r="H22" s="16"/>
      <c r="I22" s="1092"/>
      <c r="J22" s="1093"/>
      <c r="K22" s="1093"/>
      <c r="L22" s="1093"/>
      <c r="M22" s="1093"/>
      <c r="N22" s="1093"/>
      <c r="O22" s="1093"/>
      <c r="P22" s="1093"/>
      <c r="Q22" s="1093"/>
      <c r="R22" s="1093"/>
      <c r="S22" s="1094"/>
      <c r="T22" s="48"/>
      <c r="U22" s="48"/>
      <c r="V22" s="48"/>
      <c r="W22" s="48"/>
      <c r="X22" s="48"/>
      <c r="Y22" s="48"/>
      <c r="Z22" s="48"/>
      <c r="AA22" s="48"/>
      <c r="AB22" s="48"/>
      <c r="AC22" s="48"/>
      <c r="AD22" s="48"/>
      <c r="AE22" s="48"/>
    </row>
    <row r="23" spans="1:32" ht="6" customHeight="1">
      <c r="A23" s="39"/>
      <c r="B23" s="42"/>
      <c r="C23" s="40"/>
      <c r="D23" s="1"/>
      <c r="E23" s="16"/>
      <c r="F23" s="16"/>
      <c r="G23" s="16"/>
      <c r="H23" s="16"/>
      <c r="I23" s="1092"/>
      <c r="J23" s="1093"/>
      <c r="K23" s="1093"/>
      <c r="L23" s="1093"/>
      <c r="M23" s="1093"/>
      <c r="N23" s="1093"/>
      <c r="O23" s="1093"/>
      <c r="P23" s="1093"/>
      <c r="Q23" s="1093"/>
      <c r="R23" s="1093"/>
      <c r="S23" s="1094"/>
      <c r="T23" s="48"/>
      <c r="U23" s="48"/>
      <c r="V23" s="48"/>
      <c r="W23" s="48"/>
      <c r="X23" s="48"/>
      <c r="Y23" s="48"/>
      <c r="Z23" s="48"/>
      <c r="AA23" s="48"/>
      <c r="AB23" s="48"/>
      <c r="AC23" s="48"/>
      <c r="AD23" s="48"/>
      <c r="AE23" s="48"/>
    </row>
    <row r="24" spans="1:32">
      <c r="A24" s="1050" t="s">
        <v>19</v>
      </c>
      <c r="B24" s="1051"/>
      <c r="C24" s="40"/>
      <c r="D24" s="838" t="str">
        <f>'Summary Page'!G117</f>
        <v>05-Nov-2012</v>
      </c>
      <c r="E24" s="16"/>
      <c r="F24" s="1052" t="s">
        <v>107</v>
      </c>
      <c r="G24" s="1052" t="s">
        <v>106</v>
      </c>
      <c r="H24" s="1055" t="s">
        <v>128</v>
      </c>
      <c r="I24" s="1092"/>
      <c r="J24" s="1093"/>
      <c r="K24" s="1093"/>
      <c r="L24" s="1093"/>
      <c r="M24" s="1093"/>
      <c r="N24" s="1093"/>
      <c r="O24" s="1093"/>
      <c r="P24" s="1093"/>
      <c r="Q24" s="1093"/>
      <c r="R24" s="1093"/>
      <c r="S24" s="1094"/>
      <c r="T24" s="75"/>
      <c r="U24" s="75"/>
      <c r="V24" s="75"/>
      <c r="W24" s="75"/>
      <c r="X24" s="75"/>
      <c r="Y24" s="75"/>
      <c r="Z24" s="75"/>
      <c r="AA24" s="75"/>
      <c r="AB24" s="75"/>
      <c r="AC24" s="75"/>
      <c r="AD24" s="75"/>
      <c r="AE24" s="75"/>
      <c r="AF24" s="75"/>
    </row>
    <row r="25" spans="1:32" ht="6" customHeight="1">
      <c r="A25" s="8"/>
      <c r="B25" s="5"/>
      <c r="C25" s="5"/>
      <c r="D25" s="17"/>
      <c r="E25" s="17"/>
      <c r="F25" s="1052"/>
      <c r="G25" s="1052"/>
      <c r="H25" s="1055"/>
      <c r="I25" s="1092"/>
      <c r="J25" s="1093"/>
      <c r="K25" s="1093"/>
      <c r="L25" s="1093"/>
      <c r="M25" s="1093"/>
      <c r="N25" s="1093"/>
      <c r="O25" s="1093"/>
      <c r="P25" s="1093"/>
      <c r="Q25" s="1093"/>
      <c r="R25" s="1093"/>
      <c r="S25" s="1094"/>
      <c r="T25" s="75"/>
      <c r="U25" s="75"/>
      <c r="V25" s="75"/>
      <c r="W25" s="75"/>
      <c r="X25" s="75"/>
      <c r="Y25" s="75"/>
      <c r="Z25" s="75"/>
      <c r="AA25" s="75"/>
      <c r="AB25" s="75"/>
      <c r="AC25" s="75"/>
      <c r="AD25" s="75"/>
      <c r="AE25" s="75"/>
      <c r="AF25" s="75"/>
    </row>
    <row r="26" spans="1:32" ht="16.5">
      <c r="A26" s="1061" t="s">
        <v>20</v>
      </c>
      <c r="B26" s="1062"/>
      <c r="C26" s="15"/>
      <c r="D26" s="272"/>
      <c r="E26" s="6"/>
      <c r="F26" s="189" t="str">
        <f>IF('Summary Page'!B121="","",'Summary Page'!B121)</f>
        <v/>
      </c>
      <c r="G26" s="816">
        <f>'Summary Page'!D121</f>
        <v>13.8</v>
      </c>
      <c r="H26" s="741" t="str">
        <f>'Summary Page'!E121</f>
        <v/>
      </c>
      <c r="I26" s="1095"/>
      <c r="J26" s="1096"/>
      <c r="K26" s="1096"/>
      <c r="L26" s="1096"/>
      <c r="M26" s="1096"/>
      <c r="N26" s="1096"/>
      <c r="O26" s="1096"/>
      <c r="P26" s="1096"/>
      <c r="Q26" s="1096"/>
      <c r="R26" s="1096"/>
      <c r="S26" s="1097"/>
      <c r="T26" s="75"/>
      <c r="U26" s="75"/>
      <c r="V26" s="75"/>
      <c r="W26" s="75"/>
      <c r="X26" s="75"/>
      <c r="Y26" s="75"/>
      <c r="Z26" s="75"/>
      <c r="AA26" s="75"/>
      <c r="AB26" s="75"/>
      <c r="AC26" s="75"/>
      <c r="AD26" s="75"/>
      <c r="AE26" s="75"/>
      <c r="AF26" s="75"/>
    </row>
    <row r="27" spans="1:32" ht="6" customHeight="1">
      <c r="A27" s="695"/>
      <c r="B27" s="696"/>
      <c r="C27" s="16"/>
      <c r="D27" s="16"/>
      <c r="E27" s="7"/>
      <c r="F27" s="7"/>
      <c r="G27" s="7"/>
      <c r="H27" s="7"/>
      <c r="I27" s="7"/>
      <c r="J27" s="17"/>
      <c r="K27" s="17"/>
      <c r="L27" s="17"/>
      <c r="M27" s="17"/>
      <c r="N27" s="17"/>
      <c r="O27" s="17"/>
      <c r="P27" s="17"/>
      <c r="Q27" s="17"/>
      <c r="R27" s="17"/>
      <c r="S27" s="62"/>
      <c r="T27" s="75"/>
      <c r="U27" s="75"/>
      <c r="V27" s="75"/>
      <c r="W27" s="75"/>
      <c r="X27" s="75"/>
      <c r="Y27" s="75"/>
      <c r="Z27" s="75"/>
      <c r="AA27" s="75"/>
      <c r="AB27" s="75"/>
      <c r="AC27" s="75"/>
      <c r="AD27" s="75"/>
      <c r="AE27" s="75"/>
      <c r="AF27" s="75"/>
    </row>
    <row r="28" spans="1:32" ht="15" customHeight="1">
      <c r="A28" s="699" t="s">
        <v>21</v>
      </c>
      <c r="B28" s="703"/>
      <c r="C28" s="704"/>
      <c r="D28" s="717" t="str">
        <f>IF('Summary Page'!G121="","",'Summary Page'!G121)</f>
        <v>01</v>
      </c>
      <c r="E28" s="818" t="s">
        <v>223</v>
      </c>
      <c r="F28" s="717" t="str">
        <f>'Summary Page'!D123</f>
        <v>West</v>
      </c>
      <c r="G28" s="664"/>
      <c r="H28" s="664"/>
      <c r="I28" s="1065"/>
      <c r="J28" s="1066"/>
      <c r="K28" s="1066"/>
      <c r="L28" s="1066"/>
      <c r="M28" s="1066"/>
      <c r="N28" s="1066"/>
      <c r="O28" s="1066"/>
      <c r="P28" s="1066"/>
      <c r="Q28" s="1066"/>
      <c r="R28" s="1066"/>
      <c r="S28" s="1075"/>
      <c r="T28" s="75"/>
      <c r="U28" s="75"/>
      <c r="V28" s="75"/>
      <c r="W28" s="75"/>
      <c r="X28" s="75"/>
      <c r="Y28" s="75"/>
      <c r="Z28" s="75"/>
      <c r="AA28" s="75"/>
      <c r="AB28" s="75"/>
      <c r="AC28" s="75"/>
      <c r="AD28" s="75"/>
      <c r="AE28" s="75"/>
      <c r="AF28" s="75"/>
    </row>
    <row r="29" spans="1:32" s="48" customFormat="1" ht="6" customHeight="1">
      <c r="A29" s="679"/>
      <c r="B29" s="664"/>
      <c r="C29" s="664"/>
      <c r="D29" s="664"/>
      <c r="E29" s="664"/>
      <c r="F29" s="664"/>
      <c r="G29" s="664"/>
      <c r="H29" s="664"/>
      <c r="I29" s="1068"/>
      <c r="J29" s="1069"/>
      <c r="K29" s="1069"/>
      <c r="L29" s="1069"/>
      <c r="M29" s="1069"/>
      <c r="N29" s="1069"/>
      <c r="O29" s="1069"/>
      <c r="P29" s="1069"/>
      <c r="Q29" s="1069"/>
      <c r="R29" s="1069"/>
      <c r="S29" s="1076"/>
      <c r="T29" s="75"/>
      <c r="U29" s="75"/>
      <c r="V29" s="75"/>
      <c r="W29" s="75"/>
      <c r="X29" s="75"/>
      <c r="Y29" s="75"/>
      <c r="Z29" s="75"/>
      <c r="AA29" s="75"/>
      <c r="AB29" s="75"/>
      <c r="AC29" s="75"/>
      <c r="AD29" s="75"/>
      <c r="AE29" s="75"/>
      <c r="AF29" s="75"/>
    </row>
    <row r="30" spans="1:32" ht="6" customHeight="1">
      <c r="A30" s="679"/>
      <c r="B30" s="664"/>
      <c r="C30" s="664"/>
      <c r="D30" s="664"/>
      <c r="E30" s="664"/>
      <c r="F30" s="664"/>
      <c r="G30" s="664"/>
      <c r="H30" s="664"/>
      <c r="I30" s="1068"/>
      <c r="J30" s="1069"/>
      <c r="K30" s="1069"/>
      <c r="L30" s="1069"/>
      <c r="M30" s="1069"/>
      <c r="N30" s="1069"/>
      <c r="O30" s="1069"/>
      <c r="P30" s="1069"/>
      <c r="Q30" s="1069"/>
      <c r="R30" s="1069"/>
      <c r="S30" s="1076"/>
      <c r="T30" s="75"/>
      <c r="U30" s="75"/>
      <c r="V30" s="75"/>
      <c r="W30" s="75"/>
      <c r="X30" s="75"/>
      <c r="Y30" s="75"/>
      <c r="Z30" s="75"/>
      <c r="AA30" s="75"/>
      <c r="AB30" s="75"/>
      <c r="AC30" s="75"/>
      <c r="AD30" s="75"/>
      <c r="AE30" s="75"/>
      <c r="AF30" s="75"/>
    </row>
    <row r="31" spans="1:32" ht="16.5">
      <c r="A31" s="707" t="s">
        <v>907</v>
      </c>
      <c r="B31" s="708"/>
      <c r="C31" s="708"/>
      <c r="D31" s="708" t="s">
        <v>22</v>
      </c>
      <c r="E31" s="713"/>
      <c r="F31" s="800">
        <f>'Summary Page'!H126</f>
        <v>39.355911119125601</v>
      </c>
      <c r="G31" s="715"/>
      <c r="H31" s="715"/>
      <c r="I31" s="1068"/>
      <c r="J31" s="1069"/>
      <c r="K31" s="1069"/>
      <c r="L31" s="1069"/>
      <c r="M31" s="1069"/>
      <c r="N31" s="1069"/>
      <c r="O31" s="1069"/>
      <c r="P31" s="1069"/>
      <c r="Q31" s="1069"/>
      <c r="R31" s="1069"/>
      <c r="S31" s="1076"/>
      <c r="T31" s="75"/>
      <c r="U31" s="75"/>
      <c r="V31" s="75"/>
      <c r="W31" s="75"/>
      <c r="X31" s="75"/>
      <c r="Y31" s="75"/>
      <c r="Z31" s="75"/>
      <c r="AA31" s="75"/>
      <c r="AB31" s="75"/>
      <c r="AC31" s="75"/>
      <c r="AD31" s="75"/>
      <c r="AE31" s="75"/>
      <c r="AF31" s="75"/>
    </row>
    <row r="32" spans="1:32" ht="6" customHeight="1">
      <c r="A32" s="707"/>
      <c r="B32" s="708"/>
      <c r="C32" s="708"/>
      <c r="D32" s="708"/>
      <c r="E32" s="713"/>
      <c r="F32" s="713"/>
      <c r="G32" s="713"/>
      <c r="H32" s="713"/>
      <c r="I32" s="1068"/>
      <c r="J32" s="1069"/>
      <c r="K32" s="1069"/>
      <c r="L32" s="1069"/>
      <c r="M32" s="1069"/>
      <c r="N32" s="1069"/>
      <c r="O32" s="1069"/>
      <c r="P32" s="1069"/>
      <c r="Q32" s="1069"/>
      <c r="R32" s="1069"/>
      <c r="S32" s="1076"/>
      <c r="T32" s="75"/>
      <c r="U32" s="75"/>
      <c r="V32" s="75"/>
      <c r="W32" s="75"/>
      <c r="X32" s="75"/>
      <c r="Y32" s="75"/>
      <c r="Z32" s="75"/>
      <c r="AA32" s="75"/>
      <c r="AB32" s="75"/>
      <c r="AC32" s="75"/>
      <c r="AD32" s="75"/>
      <c r="AE32" s="75"/>
      <c r="AF32" s="75"/>
    </row>
    <row r="33" spans="1:32" ht="16.5">
      <c r="A33" s="707"/>
      <c r="B33" s="708"/>
      <c r="C33" s="708"/>
      <c r="D33" s="708" t="s">
        <v>23</v>
      </c>
      <c r="E33" s="713"/>
      <c r="F33" s="800">
        <f>'Summary Page'!K126</f>
        <v>-123.615757209972</v>
      </c>
      <c r="G33" s="715"/>
      <c r="H33" s="715"/>
      <c r="I33" s="1068"/>
      <c r="J33" s="1069"/>
      <c r="K33" s="1069"/>
      <c r="L33" s="1069"/>
      <c r="M33" s="1069"/>
      <c r="N33" s="1069"/>
      <c r="O33" s="1069"/>
      <c r="P33" s="1069"/>
      <c r="Q33" s="1069"/>
      <c r="R33" s="1069"/>
      <c r="S33" s="1076"/>
      <c r="T33" s="75"/>
      <c r="U33" s="75"/>
      <c r="V33" s="75"/>
      <c r="W33" s="75"/>
      <c r="X33" s="75"/>
      <c r="Y33" s="75"/>
      <c r="Z33" s="75"/>
      <c r="AA33" s="75"/>
      <c r="AB33" s="75"/>
      <c r="AC33" s="75"/>
      <c r="AD33" s="75"/>
      <c r="AE33" s="75"/>
      <c r="AF33" s="75"/>
    </row>
    <row r="34" spans="1:32" ht="6" customHeight="1">
      <c r="A34" s="707"/>
      <c r="B34" s="708"/>
      <c r="C34" s="708"/>
      <c r="D34" s="708"/>
      <c r="E34" s="713"/>
      <c r="F34" s="713"/>
      <c r="G34" s="713"/>
      <c r="H34" s="713"/>
      <c r="I34" s="1068"/>
      <c r="J34" s="1069"/>
      <c r="K34" s="1069"/>
      <c r="L34" s="1069"/>
      <c r="M34" s="1069"/>
      <c r="N34" s="1069"/>
      <c r="O34" s="1069"/>
      <c r="P34" s="1069"/>
      <c r="Q34" s="1069"/>
      <c r="R34" s="1069"/>
      <c r="S34" s="1076"/>
      <c r="T34" s="75"/>
      <c r="U34" s="75"/>
      <c r="V34" s="75"/>
      <c r="W34" s="75"/>
      <c r="X34" s="75"/>
      <c r="Y34" s="75"/>
      <c r="Z34" s="75"/>
      <c r="AA34" s="75"/>
      <c r="AB34" s="75"/>
      <c r="AC34" s="75"/>
      <c r="AD34" s="75"/>
      <c r="AE34" s="75"/>
      <c r="AF34" s="75"/>
    </row>
    <row r="35" spans="1:32" ht="16.5">
      <c r="A35" s="707"/>
      <c r="B35" s="708"/>
      <c r="C35" s="708"/>
      <c r="D35" s="708" t="s">
        <v>75</v>
      </c>
      <c r="E35" s="713"/>
      <c r="F35" s="714">
        <f>'Summary Page'!N126</f>
        <v>74</v>
      </c>
      <c r="G35" s="715"/>
      <c r="H35" s="715"/>
      <c r="I35" s="1068"/>
      <c r="J35" s="1069"/>
      <c r="K35" s="1069"/>
      <c r="L35" s="1069"/>
      <c r="M35" s="1069"/>
      <c r="N35" s="1069"/>
      <c r="O35" s="1069"/>
      <c r="P35" s="1069"/>
      <c r="Q35" s="1069"/>
      <c r="R35" s="1069"/>
      <c r="S35" s="1076"/>
      <c r="T35" s="75"/>
      <c r="U35" s="75"/>
      <c r="V35" s="75"/>
      <c r="W35" s="75"/>
      <c r="X35" s="75"/>
      <c r="Y35" s="75"/>
      <c r="Z35" s="75"/>
      <c r="AA35" s="75"/>
      <c r="AB35" s="75"/>
      <c r="AC35" s="75"/>
      <c r="AD35" s="75"/>
      <c r="AE35" s="75"/>
      <c r="AF35" s="75"/>
    </row>
    <row r="36" spans="1:32" ht="6" customHeight="1">
      <c r="A36" s="707"/>
      <c r="B36" s="708"/>
      <c r="C36" s="708"/>
      <c r="D36" s="708"/>
      <c r="E36" s="713"/>
      <c r="F36" s="713"/>
      <c r="G36" s="713"/>
      <c r="H36" s="713"/>
      <c r="I36" s="1068"/>
      <c r="J36" s="1069"/>
      <c r="K36" s="1069"/>
      <c r="L36" s="1069"/>
      <c r="M36" s="1069"/>
      <c r="N36" s="1069"/>
      <c r="O36" s="1069"/>
      <c r="P36" s="1069"/>
      <c r="Q36" s="1069"/>
      <c r="R36" s="1069"/>
      <c r="S36" s="1076"/>
      <c r="T36" s="75"/>
      <c r="U36" s="75"/>
      <c r="V36" s="75"/>
      <c r="W36" s="75"/>
      <c r="X36" s="75"/>
      <c r="Y36" s="75"/>
      <c r="Z36" s="75"/>
      <c r="AA36" s="75"/>
      <c r="AB36" s="75"/>
      <c r="AC36" s="75"/>
      <c r="AD36" s="75"/>
      <c r="AE36" s="75"/>
      <c r="AF36" s="75"/>
    </row>
    <row r="37" spans="1:32" s="48" customFormat="1" ht="6" customHeight="1">
      <c r="A37" s="707"/>
      <c r="B37" s="708"/>
      <c r="C37" s="708"/>
      <c r="D37" s="708"/>
      <c r="E37" s="713"/>
      <c r="F37" s="713"/>
      <c r="G37" s="713"/>
      <c r="H37" s="713"/>
      <c r="I37" s="1068"/>
      <c r="J37" s="1069"/>
      <c r="K37" s="1069"/>
      <c r="L37" s="1069"/>
      <c r="M37" s="1069"/>
      <c r="N37" s="1069"/>
      <c r="O37" s="1069"/>
      <c r="P37" s="1069"/>
      <c r="Q37" s="1069"/>
      <c r="R37" s="1069"/>
      <c r="S37" s="1076"/>
      <c r="T37" s="75"/>
      <c r="U37" s="75"/>
      <c r="V37" s="75"/>
      <c r="W37" s="75"/>
      <c r="X37" s="75"/>
      <c r="Y37" s="75"/>
      <c r="Z37" s="75"/>
      <c r="AA37" s="75"/>
      <c r="AB37" s="75"/>
      <c r="AC37" s="75"/>
      <c r="AD37" s="75"/>
      <c r="AE37" s="75"/>
      <c r="AF37" s="75"/>
    </row>
    <row r="38" spans="1:32" ht="16.5">
      <c r="A38" s="709" t="s">
        <v>0</v>
      </c>
      <c r="B38" s="710"/>
      <c r="C38" s="710"/>
      <c r="D38" s="710"/>
      <c r="E38" s="716"/>
      <c r="F38" s="716"/>
      <c r="G38" s="716"/>
      <c r="H38" s="716"/>
      <c r="I38" s="1068"/>
      <c r="J38" s="1069"/>
      <c r="K38" s="1069"/>
      <c r="L38" s="1069"/>
      <c r="M38" s="1069"/>
      <c r="N38" s="1069"/>
      <c r="O38" s="1069"/>
      <c r="P38" s="1069"/>
      <c r="Q38" s="1069"/>
      <c r="R38" s="1069"/>
      <c r="S38" s="1076"/>
      <c r="T38" s="48"/>
      <c r="U38" s="48"/>
      <c r="V38" s="48"/>
      <c r="W38" s="48"/>
      <c r="X38" s="48"/>
      <c r="Y38" s="48"/>
      <c r="Z38" s="48"/>
      <c r="AA38" s="48"/>
      <c r="AB38" s="48"/>
      <c r="AC38" s="48"/>
      <c r="AD38" s="48"/>
      <c r="AE38" s="48"/>
    </row>
    <row r="39" spans="1:32" ht="6" customHeight="1">
      <c r="A39" s="679"/>
      <c r="B39" s="664"/>
      <c r="C39" s="664"/>
      <c r="D39" s="664"/>
      <c r="E39" s="664"/>
      <c r="F39" s="664"/>
      <c r="G39" s="664"/>
      <c r="H39" s="664"/>
      <c r="I39" s="1068"/>
      <c r="J39" s="1069"/>
      <c r="K39" s="1069"/>
      <c r="L39" s="1069"/>
      <c r="M39" s="1069"/>
      <c r="N39" s="1069"/>
      <c r="O39" s="1069"/>
      <c r="P39" s="1069"/>
      <c r="Q39" s="1069"/>
      <c r="R39" s="1069"/>
      <c r="S39" s="1076"/>
      <c r="T39" s="48"/>
      <c r="U39" s="48"/>
      <c r="V39" s="48"/>
      <c r="W39" s="48"/>
      <c r="X39" s="48"/>
      <c r="Y39" s="48"/>
      <c r="Z39" s="48"/>
      <c r="AA39" s="48"/>
      <c r="AB39" s="48"/>
      <c r="AC39" s="48"/>
      <c r="AD39" s="48"/>
      <c r="AE39" s="48"/>
    </row>
    <row r="40" spans="1:32" ht="16.5">
      <c r="A40" s="679"/>
      <c r="B40" s="748" t="s">
        <v>910</v>
      </c>
      <c r="C40" s="664"/>
      <c r="D40" s="664"/>
      <c r="E40" s="664"/>
      <c r="F40" s="664"/>
      <c r="G40" s="664"/>
      <c r="H40" s="664"/>
      <c r="I40" s="1068"/>
      <c r="J40" s="1069"/>
      <c r="K40" s="1069"/>
      <c r="L40" s="1069"/>
      <c r="M40" s="1069"/>
      <c r="N40" s="1069"/>
      <c r="O40" s="1069"/>
      <c r="P40" s="1069"/>
      <c r="Q40" s="1069"/>
      <c r="R40" s="1069"/>
      <c r="S40" s="1076"/>
      <c r="T40" s="48"/>
      <c r="U40" s="48"/>
      <c r="V40" s="48"/>
      <c r="W40" s="48"/>
      <c r="X40" s="48"/>
      <c r="Y40" s="48"/>
      <c r="Z40" s="48"/>
      <c r="AA40" s="48"/>
      <c r="AB40" s="48"/>
      <c r="AC40" s="48"/>
      <c r="AD40" s="48"/>
      <c r="AE40" s="48"/>
    </row>
    <row r="41" spans="1:32" ht="6" customHeight="1">
      <c r="A41" s="679"/>
      <c r="B41" s="664"/>
      <c r="C41" s="664"/>
      <c r="D41" s="664"/>
      <c r="E41" s="664"/>
      <c r="F41" s="664"/>
      <c r="G41" s="664"/>
      <c r="H41" s="664"/>
      <c r="I41" s="1068"/>
      <c r="J41" s="1069"/>
      <c r="K41" s="1069"/>
      <c r="L41" s="1069"/>
      <c r="M41" s="1069"/>
      <c r="N41" s="1069"/>
      <c r="O41" s="1069"/>
      <c r="P41" s="1069"/>
      <c r="Q41" s="1069"/>
      <c r="R41" s="1069"/>
      <c r="S41" s="1076"/>
      <c r="T41" s="48"/>
      <c r="U41" s="48"/>
      <c r="V41" s="48"/>
      <c r="W41" s="48"/>
      <c r="X41" s="48"/>
      <c r="Y41" s="48"/>
      <c r="Z41" s="48"/>
      <c r="AA41" s="48"/>
      <c r="AB41" s="48"/>
      <c r="AC41" s="48"/>
      <c r="AD41" s="48"/>
      <c r="AE41" s="48"/>
    </row>
    <row r="42" spans="1:32" ht="16.5">
      <c r="A42" s="679"/>
      <c r="B42" s="751" t="s">
        <v>909</v>
      </c>
      <c r="C42" s="664"/>
      <c r="D42" s="664"/>
      <c r="E42" s="664"/>
      <c r="F42" s="664"/>
      <c r="G42" s="664"/>
      <c r="H42" s="664"/>
      <c r="I42" s="1068"/>
      <c r="J42" s="1069"/>
      <c r="K42" s="1069"/>
      <c r="L42" s="1069"/>
      <c r="M42" s="1069"/>
      <c r="N42" s="1069"/>
      <c r="O42" s="1069"/>
      <c r="P42" s="1069"/>
      <c r="Q42" s="1069"/>
      <c r="R42" s="1069"/>
      <c r="S42" s="1076"/>
      <c r="T42" s="48"/>
      <c r="U42" s="48"/>
      <c r="V42" s="48"/>
      <c r="W42" s="48"/>
      <c r="X42" s="48"/>
      <c r="Y42" s="48"/>
      <c r="Z42" s="48"/>
      <c r="AA42" s="48"/>
      <c r="AB42" s="48"/>
      <c r="AC42" s="48"/>
      <c r="AD42" s="48"/>
      <c r="AE42" s="48"/>
    </row>
    <row r="43" spans="1:32" ht="6" customHeight="1">
      <c r="A43" s="679"/>
      <c r="B43" s="664"/>
      <c r="C43" s="664"/>
      <c r="D43" s="664"/>
      <c r="E43" s="664"/>
      <c r="F43" s="664"/>
      <c r="G43" s="664"/>
      <c r="H43" s="664"/>
      <c r="I43" s="1068"/>
      <c r="J43" s="1069"/>
      <c r="K43" s="1069"/>
      <c r="L43" s="1069"/>
      <c r="M43" s="1069"/>
      <c r="N43" s="1069"/>
      <c r="O43" s="1069"/>
      <c r="P43" s="1069"/>
      <c r="Q43" s="1069"/>
      <c r="R43" s="1069"/>
      <c r="S43" s="1076"/>
      <c r="T43" s="48"/>
      <c r="U43" s="48"/>
      <c r="V43" s="48"/>
      <c r="W43" s="48"/>
      <c r="X43" s="48"/>
      <c r="Y43" s="48"/>
      <c r="Z43" s="48"/>
      <c r="AA43" s="48"/>
      <c r="AB43" s="48"/>
      <c r="AC43" s="48"/>
      <c r="AD43" s="48"/>
      <c r="AE43" s="48"/>
    </row>
    <row r="44" spans="1:32" ht="16.5">
      <c r="A44" s="679"/>
      <c r="B44" s="238" t="s">
        <v>2</v>
      </c>
      <c r="C44" s="664"/>
      <c r="D44" s="664"/>
      <c r="E44" s="664"/>
      <c r="F44" s="664"/>
      <c r="G44" s="664"/>
      <c r="H44" s="664"/>
      <c r="I44" s="1068"/>
      <c r="J44" s="1069"/>
      <c r="K44" s="1069"/>
      <c r="L44" s="1069"/>
      <c r="M44" s="1069"/>
      <c r="N44" s="1069"/>
      <c r="O44" s="1069"/>
      <c r="P44" s="1069"/>
      <c r="Q44" s="1069"/>
      <c r="R44" s="1069"/>
      <c r="S44" s="1076"/>
      <c r="T44" s="48"/>
      <c r="U44" s="48"/>
      <c r="V44" s="48"/>
      <c r="W44" s="48"/>
      <c r="X44" s="48"/>
      <c r="Y44" s="48"/>
      <c r="Z44" s="48"/>
      <c r="AA44" s="48"/>
      <c r="AB44" s="48"/>
      <c r="AC44" s="48"/>
      <c r="AD44" s="48"/>
      <c r="AE44" s="48"/>
    </row>
    <row r="45" spans="1:32" ht="6" customHeight="1">
      <c r="A45" s="679"/>
      <c r="B45" s="664"/>
      <c r="C45" s="664"/>
      <c r="D45" s="664"/>
      <c r="E45" s="664"/>
      <c r="F45" s="664"/>
      <c r="G45" s="664"/>
      <c r="H45" s="664"/>
      <c r="I45" s="1068"/>
      <c r="J45" s="1069"/>
      <c r="K45" s="1069"/>
      <c r="L45" s="1069"/>
      <c r="M45" s="1069"/>
      <c r="N45" s="1069"/>
      <c r="O45" s="1069"/>
      <c r="P45" s="1069"/>
      <c r="Q45" s="1069"/>
      <c r="R45" s="1069"/>
      <c r="S45" s="1076"/>
      <c r="T45" s="48"/>
      <c r="U45" s="48"/>
      <c r="V45" s="48"/>
      <c r="W45" s="48"/>
      <c r="X45" s="48"/>
      <c r="Y45" s="48"/>
      <c r="Z45" s="48"/>
      <c r="AA45" s="48"/>
      <c r="AB45" s="48"/>
      <c r="AC45" s="48"/>
      <c r="AD45" s="48"/>
      <c r="AE45" s="48"/>
    </row>
    <row r="46" spans="1:32">
      <c r="A46" s="679"/>
      <c r="B46" s="664"/>
      <c r="C46" s="664"/>
      <c r="D46" s="664"/>
      <c r="E46" s="664"/>
      <c r="F46" s="664"/>
      <c r="G46" s="668"/>
      <c r="H46" s="668"/>
      <c r="I46" s="1068"/>
      <c r="J46" s="1069"/>
      <c r="K46" s="1069"/>
      <c r="L46" s="1069"/>
      <c r="M46" s="1069"/>
      <c r="N46" s="1069"/>
      <c r="O46" s="1069"/>
      <c r="P46" s="1069"/>
      <c r="Q46" s="1069"/>
      <c r="R46" s="1069"/>
      <c r="S46" s="1076"/>
      <c r="T46" s="48"/>
      <c r="U46" s="48"/>
      <c r="V46" s="48"/>
      <c r="W46" s="48"/>
      <c r="X46" s="48"/>
      <c r="Y46" s="48"/>
      <c r="Z46" s="48"/>
      <c r="AA46" s="48"/>
      <c r="AB46" s="48"/>
      <c r="AC46" s="48"/>
      <c r="AD46" s="48"/>
      <c r="AE46" s="48"/>
    </row>
    <row r="47" spans="1:32" ht="6" customHeight="1">
      <c r="A47" s="9"/>
      <c r="B47" s="15"/>
      <c r="C47" s="15"/>
      <c r="D47" s="15"/>
      <c r="E47" s="15"/>
      <c r="F47" s="15"/>
      <c r="G47" s="15"/>
      <c r="H47" s="15"/>
      <c r="I47" s="1068"/>
      <c r="J47" s="1069"/>
      <c r="K47" s="1069"/>
      <c r="L47" s="1069"/>
      <c r="M47" s="1069"/>
      <c r="N47" s="1069"/>
      <c r="O47" s="1069"/>
      <c r="P47" s="1069"/>
      <c r="Q47" s="1069"/>
      <c r="R47" s="1069"/>
      <c r="S47" s="1076"/>
      <c r="T47" s="48"/>
      <c r="U47" s="48"/>
      <c r="V47" s="48"/>
      <c r="W47" s="48"/>
      <c r="X47" s="48"/>
      <c r="Y47" s="48"/>
      <c r="Z47" s="48"/>
      <c r="AA47" s="48"/>
      <c r="AB47" s="48"/>
      <c r="AC47" s="48"/>
      <c r="AD47" s="48"/>
      <c r="AE47" s="48"/>
    </row>
    <row r="48" spans="1:32" ht="15.75">
      <c r="A48" s="1056" t="s">
        <v>3</v>
      </c>
      <c r="B48" s="1057"/>
      <c r="C48" s="1057"/>
      <c r="D48" s="1057"/>
      <c r="E48" s="15"/>
      <c r="F48" s="641"/>
      <c r="G48" s="678"/>
      <c r="H48" s="678"/>
      <c r="I48" s="1068"/>
      <c r="J48" s="1069"/>
      <c r="K48" s="1069"/>
      <c r="L48" s="1069"/>
      <c r="M48" s="1069"/>
      <c r="N48" s="1069"/>
      <c r="O48" s="1069"/>
      <c r="P48" s="1069"/>
      <c r="Q48" s="1069"/>
      <c r="R48" s="1069"/>
      <c r="S48" s="1076"/>
      <c r="T48" s="48"/>
      <c r="U48" s="48"/>
      <c r="V48" s="48"/>
      <c r="W48" s="48"/>
      <c r="X48" s="48"/>
      <c r="Y48" s="48"/>
      <c r="Z48" s="48"/>
      <c r="AA48" s="48"/>
      <c r="AB48" s="48"/>
      <c r="AC48" s="48"/>
      <c r="AD48" s="48"/>
      <c r="AE48" s="48"/>
    </row>
    <row r="49" spans="1:31" ht="6" customHeight="1">
      <c r="A49" s="9"/>
      <c r="B49" s="6"/>
      <c r="C49" s="15"/>
      <c r="D49" s="15"/>
      <c r="E49" s="15"/>
      <c r="F49" s="15"/>
      <c r="G49" s="15"/>
      <c r="H49" s="15"/>
      <c r="I49" s="1068"/>
      <c r="J49" s="1069"/>
      <c r="K49" s="1069"/>
      <c r="L49" s="1069"/>
      <c r="M49" s="1069"/>
      <c r="N49" s="1069"/>
      <c r="O49" s="1069"/>
      <c r="P49" s="1069"/>
      <c r="Q49" s="1069"/>
      <c r="R49" s="1069"/>
      <c r="S49" s="1076"/>
      <c r="T49" s="48"/>
      <c r="U49" s="48"/>
      <c r="V49" s="48"/>
      <c r="W49" s="48"/>
      <c r="X49" s="48"/>
      <c r="Y49" s="48"/>
      <c r="Z49" s="48"/>
      <c r="AA49" s="48"/>
      <c r="AB49" s="48"/>
      <c r="AC49" s="48"/>
      <c r="AD49" s="48"/>
      <c r="AE49" s="48"/>
    </row>
    <row r="50" spans="1:31">
      <c r="A50" s="9"/>
      <c r="B50" s="27" t="s">
        <v>4</v>
      </c>
      <c r="C50" s="15"/>
      <c r="D50" s="15"/>
      <c r="E50" s="15"/>
      <c r="F50" s="15"/>
      <c r="G50" s="15"/>
      <c r="H50" s="15"/>
      <c r="I50" s="1071"/>
      <c r="J50" s="1072"/>
      <c r="K50" s="1072"/>
      <c r="L50" s="1072"/>
      <c r="M50" s="1072"/>
      <c r="N50" s="1072"/>
      <c r="O50" s="1072"/>
      <c r="P50" s="1072"/>
      <c r="Q50" s="1072"/>
      <c r="R50" s="1072"/>
      <c r="S50" s="1077"/>
      <c r="T50" s="48"/>
      <c r="U50" s="48"/>
      <c r="V50" s="48"/>
      <c r="W50" s="48"/>
      <c r="X50" s="48"/>
      <c r="Y50" s="48"/>
      <c r="Z50" s="48"/>
      <c r="AA50" s="48"/>
      <c r="AB50" s="48"/>
      <c r="AC50" s="48"/>
      <c r="AD50" s="48"/>
      <c r="AE50" s="48"/>
    </row>
    <row r="51" spans="1:31" ht="6" customHeight="1">
      <c r="A51" s="9"/>
      <c r="B51" s="15"/>
      <c r="C51" s="15"/>
      <c r="D51" s="15"/>
      <c r="E51" s="15"/>
      <c r="F51" s="15"/>
      <c r="G51" s="15"/>
      <c r="H51" s="15"/>
      <c r="I51" s="15"/>
      <c r="J51" s="15"/>
      <c r="K51" s="15"/>
      <c r="L51" s="15"/>
      <c r="M51" s="15"/>
      <c r="N51" s="15"/>
      <c r="O51" s="6"/>
      <c r="P51" s="67"/>
      <c r="Q51" s="67"/>
      <c r="R51" s="15"/>
      <c r="S51" s="68"/>
    </row>
    <row r="52" spans="1:31"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31"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31" ht="15" customHeight="1">
      <c r="A54" s="1021"/>
      <c r="B54" s="1060"/>
      <c r="C54" s="1018"/>
      <c r="D54" s="1018"/>
      <c r="E54" s="1018"/>
      <c r="F54" s="1024"/>
      <c r="G54" s="1024"/>
      <c r="H54" s="1025"/>
      <c r="I54" s="998"/>
      <c r="J54" s="998"/>
      <c r="K54" s="998"/>
      <c r="L54" s="998"/>
      <c r="M54" s="991"/>
      <c r="N54" s="991"/>
      <c r="O54" s="6"/>
      <c r="P54" s="18"/>
      <c r="Q54" s="67"/>
      <c r="R54" s="15"/>
      <c r="S54" s="68"/>
    </row>
    <row r="55" spans="1:31" ht="30" customHeight="1">
      <c r="A55" s="30">
        <v>1</v>
      </c>
      <c r="B55" s="809" t="s">
        <v>940</v>
      </c>
      <c r="C55" s="23"/>
      <c r="D55" s="242" t="str">
        <f>IF('Summary Page'!I115="","",'Summary Page'!I115)</f>
        <v>HMA</v>
      </c>
      <c r="E55" s="23"/>
      <c r="F55" s="978"/>
      <c r="G55" s="978"/>
      <c r="H55" s="979"/>
      <c r="I55" s="352">
        <f>IF('Summary Page'!J115=0,"",'Summary Page'!J115)</f>
        <v>1.25</v>
      </c>
      <c r="J55" s="352">
        <f>IF('Summary Page'!K115=0,"",'Summary Page'!K115)</f>
        <v>1.25</v>
      </c>
      <c r="K55" s="352">
        <f>IF('Summary Page'!L115=0,"",'Summary Page'!L115)</f>
        <v>1.25</v>
      </c>
      <c r="L55" s="352">
        <f>IF('Summary Page'!M115=0,"",'Summary Page'!M115)</f>
        <v>1.25</v>
      </c>
      <c r="M55" s="353">
        <f>IF('Summary Page'!N115=0,"",'Summary Page'!N115)</f>
        <v>1.25</v>
      </c>
      <c r="N55" s="354">
        <f>M55</f>
        <v>1.25</v>
      </c>
      <c r="O55" s="15"/>
      <c r="P55" s="972"/>
      <c r="Q55" s="973"/>
      <c r="R55" s="973"/>
      <c r="S55" s="974"/>
    </row>
    <row r="56" spans="1:31" ht="30" customHeight="1">
      <c r="A56" s="30">
        <v>2</v>
      </c>
      <c r="B56" s="273" t="s">
        <v>941</v>
      </c>
      <c r="C56" s="23"/>
      <c r="D56" s="242" t="str">
        <f>IF('Summary Page'!I116="","",'Summary Page'!I116)</f>
        <v>HMA</v>
      </c>
      <c r="E56" s="23"/>
      <c r="F56" s="978"/>
      <c r="G56" s="978"/>
      <c r="H56" s="979"/>
      <c r="I56" s="352">
        <f>IF('Summary Page'!J116=0,"",'Summary Page'!J116)</f>
        <v>1.25</v>
      </c>
      <c r="J56" s="352">
        <f>IF('Summary Page'!K116=0,"",'Summary Page'!K116)</f>
        <v>1.25</v>
      </c>
      <c r="K56" s="352">
        <f>IF('Summary Page'!L116=0,"",'Summary Page'!L116)</f>
        <v>1.25</v>
      </c>
      <c r="L56" s="352">
        <f>IF('Summary Page'!M116=0,"",'Summary Page'!M116)</f>
        <v>1.25</v>
      </c>
      <c r="M56" s="353">
        <f>IF('Summary Page'!N116=0,"",'Summary Page'!N116)</f>
        <v>1.25</v>
      </c>
      <c r="N56" s="354">
        <f t="shared" ref="N56:N64" si="0">IFERROR(N55+M56,"")</f>
        <v>2.5</v>
      </c>
      <c r="O56" s="15"/>
      <c r="P56" s="973"/>
      <c r="Q56" s="973"/>
      <c r="R56" s="973"/>
      <c r="S56" s="974"/>
    </row>
    <row r="57" spans="1:31" ht="30" customHeight="1">
      <c r="A57" s="30">
        <v>3</v>
      </c>
      <c r="B57" s="273" t="s">
        <v>941</v>
      </c>
      <c r="C57" s="23"/>
      <c r="D57" s="242" t="str">
        <f>IF('Summary Page'!I117="","",'Summary Page'!I117)</f>
        <v>HMA</v>
      </c>
      <c r="E57" s="23"/>
      <c r="F57" s="978"/>
      <c r="G57" s="978"/>
      <c r="H57" s="979"/>
      <c r="I57" s="352">
        <f>IF('Summary Page'!J117=0,"",'Summary Page'!J117)</f>
        <v>3</v>
      </c>
      <c r="J57" s="352">
        <f>IF('Summary Page'!K117=0,"",'Summary Page'!K117)</f>
        <v>3</v>
      </c>
      <c r="K57" s="352">
        <f>IF('Summary Page'!L117=0,"",'Summary Page'!L117)</f>
        <v>3</v>
      </c>
      <c r="L57" s="352">
        <f>IF('Summary Page'!M117=0,"",'Summary Page'!M117)</f>
        <v>3</v>
      </c>
      <c r="M57" s="353">
        <f>IF('Summary Page'!N117=0,"",'Summary Page'!N117)</f>
        <v>3</v>
      </c>
      <c r="N57" s="354">
        <f t="shared" si="0"/>
        <v>5.5</v>
      </c>
      <c r="O57" s="15"/>
      <c r="P57" s="972"/>
      <c r="Q57" s="973"/>
      <c r="R57" s="973"/>
      <c r="S57" s="974"/>
    </row>
    <row r="58" spans="1:31" ht="30" customHeight="1">
      <c r="A58" s="30">
        <v>4</v>
      </c>
      <c r="B58" s="273"/>
      <c r="C58" s="23"/>
      <c r="D58" s="242" t="str">
        <f>IF('Summary Page'!I118="","",'Summary Page'!I118)</f>
        <v/>
      </c>
      <c r="E58" s="24"/>
      <c r="F58" s="1088"/>
      <c r="G58" s="978"/>
      <c r="H58" s="979"/>
      <c r="I58" s="352" t="str">
        <f>IF('Summary Page'!J118=0,"",'Summary Page'!J118)</f>
        <v/>
      </c>
      <c r="J58" s="352" t="str">
        <f>IF('Summary Page'!K118=0,"",'Summary Page'!K118)</f>
        <v/>
      </c>
      <c r="K58" s="352" t="str">
        <f>IF('Summary Page'!L118=0,"",'Summary Page'!L118)</f>
        <v/>
      </c>
      <c r="L58" s="352" t="str">
        <f>IF('Summary Page'!M118=0,"",'Summary Page'!M118)</f>
        <v/>
      </c>
      <c r="M58" s="353" t="str">
        <f>IF('Summary Page'!N118=0,"",'Summary Page'!N118)</f>
        <v/>
      </c>
      <c r="N58" s="354" t="str">
        <f t="shared" si="0"/>
        <v/>
      </c>
      <c r="O58" s="15"/>
      <c r="P58" s="972"/>
      <c r="Q58" s="973"/>
      <c r="R58" s="973"/>
      <c r="S58" s="974"/>
    </row>
    <row r="59" spans="1:31" ht="30" customHeight="1">
      <c r="A59" s="30">
        <v>5</v>
      </c>
      <c r="B59" s="273"/>
      <c r="C59" s="23"/>
      <c r="D59" s="242" t="str">
        <f>IF('Summary Page'!I119="","",'Summary Page'!I119)</f>
        <v/>
      </c>
      <c r="E59" s="271"/>
      <c r="F59" s="978"/>
      <c r="G59" s="978"/>
      <c r="H59" s="979"/>
      <c r="I59" s="352" t="str">
        <f>IF('Summary Page'!J119=0,"",'Summary Page'!J119)</f>
        <v/>
      </c>
      <c r="J59" s="352" t="str">
        <f>IF('Summary Page'!K119=0,"",'Summary Page'!K119)</f>
        <v/>
      </c>
      <c r="K59" s="352" t="str">
        <f>IF('Summary Page'!L119=0,"",'Summary Page'!L119)</f>
        <v/>
      </c>
      <c r="L59" s="352" t="str">
        <f>IF('Summary Page'!M119=0,"",'Summary Page'!M119)</f>
        <v/>
      </c>
      <c r="M59" s="353" t="str">
        <f>IF('Summary Page'!N119=0,"",'Summary Page'!N119)</f>
        <v/>
      </c>
      <c r="N59" s="354" t="str">
        <f t="shared" si="0"/>
        <v/>
      </c>
      <c r="O59" s="15"/>
      <c r="P59" s="975"/>
      <c r="Q59" s="976"/>
      <c r="R59" s="976"/>
      <c r="S59" s="977"/>
    </row>
    <row r="60" spans="1:31" ht="30" customHeight="1">
      <c r="A60" s="30">
        <v>6</v>
      </c>
      <c r="B60" s="273"/>
      <c r="C60" s="23"/>
      <c r="D60" s="242" t="str">
        <f>IF('Summary Page'!I120="","",'Summary Page'!I120)</f>
        <v/>
      </c>
      <c r="E60" s="23"/>
      <c r="F60" s="978"/>
      <c r="G60" s="978"/>
      <c r="H60" s="979"/>
      <c r="I60" s="352" t="str">
        <f>IF('Summary Page'!J120=0,"",'Summary Page'!J120)</f>
        <v/>
      </c>
      <c r="J60" s="352" t="str">
        <f>IF('Summary Page'!K120=0,"",'Summary Page'!K120)</f>
        <v/>
      </c>
      <c r="K60" s="352" t="str">
        <f>IF('Summary Page'!L120=0,"",'Summary Page'!L120)</f>
        <v/>
      </c>
      <c r="L60" s="352" t="str">
        <f>IF('Summary Page'!M120=0,"",'Summary Page'!M120)</f>
        <v/>
      </c>
      <c r="M60" s="353" t="str">
        <f>IF('Summary Page'!N120=0,"",'Summary Page'!N120)</f>
        <v/>
      </c>
      <c r="N60" s="354" t="str">
        <f t="shared" si="0"/>
        <v/>
      </c>
      <c r="O60" s="15"/>
      <c r="P60" s="976"/>
      <c r="Q60" s="976"/>
      <c r="R60" s="976"/>
      <c r="S60" s="977"/>
    </row>
    <row r="61" spans="1:31" ht="30" customHeight="1">
      <c r="A61" s="30">
        <v>7</v>
      </c>
      <c r="B61" s="273"/>
      <c r="C61" s="23"/>
      <c r="D61" s="242" t="str">
        <f>IF('Summary Page'!I121="","",'Summary Page'!I121)</f>
        <v/>
      </c>
      <c r="E61" s="23"/>
      <c r="F61" s="978"/>
      <c r="G61" s="978"/>
      <c r="H61" s="979"/>
      <c r="I61" s="352" t="str">
        <f>IF('Summary Page'!J121=0,"",'Summary Page'!J121)</f>
        <v/>
      </c>
      <c r="J61" s="352" t="str">
        <f>IF('Summary Page'!K121=0,"",'Summary Page'!K121)</f>
        <v/>
      </c>
      <c r="K61" s="352" t="str">
        <f>IF('Summary Page'!L121=0,"",'Summary Page'!L121)</f>
        <v/>
      </c>
      <c r="L61" s="352" t="str">
        <f>IF('Summary Page'!M121=0,"",'Summary Page'!M121)</f>
        <v/>
      </c>
      <c r="M61" s="353" t="str">
        <f>IF('Summary Page'!N121=0,"",'Summary Page'!N121)</f>
        <v/>
      </c>
      <c r="N61" s="354" t="str">
        <f t="shared" si="0"/>
        <v/>
      </c>
      <c r="O61" s="15"/>
      <c r="P61" s="972"/>
      <c r="Q61" s="973"/>
      <c r="R61" s="973"/>
      <c r="S61" s="974"/>
    </row>
    <row r="62" spans="1:31" ht="30" customHeight="1">
      <c r="A62" s="30">
        <v>8</v>
      </c>
      <c r="B62" s="273"/>
      <c r="C62" s="23"/>
      <c r="D62" s="242" t="str">
        <f>IF('Summary Page'!Q116="","",'Summary Page'!Q116)</f>
        <v/>
      </c>
      <c r="E62" s="23"/>
      <c r="F62" s="978"/>
      <c r="G62" s="978"/>
      <c r="H62" s="979"/>
      <c r="I62" s="352" t="str">
        <f>IF('Summary Page'!S116=0,"",'Summary Page'!S116)</f>
        <v/>
      </c>
      <c r="J62" s="352" t="str">
        <f>IF('Summary Page'!T116=0,"",'Summary Page'!T116)</f>
        <v/>
      </c>
      <c r="K62" s="352" t="str">
        <f>IF('Summary Page'!U116=0,"",'Summary Page'!U116)</f>
        <v/>
      </c>
      <c r="L62" s="352" t="str">
        <f>IF('Summary Page'!V116=0,"",'Summary Page'!V116)</f>
        <v/>
      </c>
      <c r="M62" s="353" t="str">
        <f>IF('Summary Page'!W116=0,"",'Summary Page'!W116)</f>
        <v/>
      </c>
      <c r="N62" s="354" t="str">
        <f t="shared" si="0"/>
        <v/>
      </c>
      <c r="O62" s="15"/>
      <c r="P62" s="972"/>
      <c r="Q62" s="973"/>
      <c r="R62" s="973"/>
      <c r="S62" s="974"/>
    </row>
    <row r="63" spans="1:31" ht="30" customHeight="1">
      <c r="A63" s="30">
        <v>9</v>
      </c>
      <c r="B63" s="273"/>
      <c r="C63" s="23"/>
      <c r="D63" s="242" t="str">
        <f>IF('Summary Page'!Q117="","",'Summary Page'!Q117)</f>
        <v/>
      </c>
      <c r="E63" s="24"/>
      <c r="F63" s="978"/>
      <c r="G63" s="978"/>
      <c r="H63" s="979"/>
      <c r="I63" s="352" t="str">
        <f>IF('Summary Page'!S117=0,"",'Summary Page'!S117)</f>
        <v/>
      </c>
      <c r="J63" s="352" t="str">
        <f>IF('Summary Page'!T117=0,"",'Summary Page'!T117)</f>
        <v/>
      </c>
      <c r="K63" s="352" t="str">
        <f>IF('Summary Page'!U117=0,"",'Summary Page'!U117)</f>
        <v/>
      </c>
      <c r="L63" s="352" t="str">
        <f>IF('Summary Page'!V117=0,"",'Summary Page'!V117)</f>
        <v/>
      </c>
      <c r="M63" s="353" t="str">
        <f>IF('Summary Page'!W117=0,"",'Summary Page'!W117)</f>
        <v/>
      </c>
      <c r="N63" s="354" t="str">
        <f t="shared" si="0"/>
        <v/>
      </c>
      <c r="O63" s="15"/>
      <c r="P63" s="969"/>
      <c r="Q63" s="970"/>
      <c r="R63" s="970"/>
      <c r="S63" s="971"/>
    </row>
    <row r="64" spans="1:31" ht="30" customHeight="1">
      <c r="A64" s="30">
        <v>10</v>
      </c>
      <c r="B64" s="273"/>
      <c r="C64" s="24"/>
      <c r="D64" s="242" t="str">
        <f>IF('Summary Page'!Q118="","",'Summary Page'!Q118)</f>
        <v/>
      </c>
      <c r="E64" s="24"/>
      <c r="F64" s="978"/>
      <c r="G64" s="978"/>
      <c r="H64" s="979"/>
      <c r="I64" s="352" t="str">
        <f>IF('Summary Page'!S118=0,"",'Summary Page'!S118)</f>
        <v/>
      </c>
      <c r="J64" s="352" t="str">
        <f>IF('Summary Page'!T118=0,"",'Summary Page'!T118)</f>
        <v/>
      </c>
      <c r="K64" s="352" t="str">
        <f>IF('Summary Page'!U118=0,"",'Summary Page'!U118)</f>
        <v/>
      </c>
      <c r="L64" s="352" t="str">
        <f>IF('Summary Page'!V118=0,"",'Summary Page'!V118)</f>
        <v/>
      </c>
      <c r="M64" s="353" t="str">
        <f>IF('Summary Page'!W118=0,"",'Summary Page'!W118)</f>
        <v/>
      </c>
      <c r="N64" s="354" t="str">
        <f t="shared" si="0"/>
        <v/>
      </c>
      <c r="O64" s="15"/>
      <c r="P64" s="970"/>
      <c r="Q64" s="970"/>
      <c r="R64" s="970"/>
      <c r="S64" s="971"/>
    </row>
    <row r="65" spans="1:19" ht="6"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44"/>
      <c r="J66" s="243">
        <f>10-COUNTBLANK(I55:I64)</f>
        <v>3</v>
      </c>
      <c r="K66" s="1014" t="s">
        <v>16</v>
      </c>
      <c r="L66" s="1014"/>
      <c r="M66" s="1014"/>
      <c r="N66" s="355">
        <f>SUM(M55:M64)</f>
        <v>5.5</v>
      </c>
      <c r="O66" s="32" t="s">
        <v>73</v>
      </c>
      <c r="P66" s="67"/>
      <c r="Q66" s="822" t="s">
        <v>137</v>
      </c>
      <c r="R66" s="356">
        <f>(N66/12)</f>
        <v>0.45833333333333331</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6"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6"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Page'!H123="","",'Summary Page'!H123)</f>
        <v>2" Aggregate Base</v>
      </c>
      <c r="L71" s="188"/>
      <c r="M71" s="188"/>
      <c r="N71" s="188"/>
      <c r="O71" s="188"/>
      <c r="P71" s="188"/>
      <c r="Q71" s="1089">
        <f>IF('Summary Page'!L123="","",'Summary Page'!L123)</f>
        <v>5</v>
      </c>
      <c r="R71" s="1089"/>
      <c r="S71" s="188" t="s">
        <v>334</v>
      </c>
    </row>
    <row r="72" spans="1:19" ht="6"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N0Y+e2iowqt3hHrh4pNa01bYzpiiuttYgLqHOHqImS1MB+UnIOMJvqYLjxfI3o1J++aGR7eACWQ3t15VBf7ttA==" saltValue="GySVpaXhOq/OIqwaqbtSkQ==" spinCount="100000" sheet="1" scenarios="1" formatCells="0" formatColumns="0" formatRows="0" selectLockedCells="1"/>
  <mergeCells count="53">
    <mergeCell ref="Q71:R71"/>
    <mergeCell ref="B3:J3"/>
    <mergeCell ref="A4:B4"/>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S26"/>
    <mergeCell ref="N53:N54"/>
    <mergeCell ref="A48:D48"/>
    <mergeCell ref="A52:A54"/>
    <mergeCell ref="B52:B54"/>
    <mergeCell ref="C52:E54"/>
    <mergeCell ref="F52:H54"/>
    <mergeCell ref="I28:S50"/>
    <mergeCell ref="I53:I54"/>
    <mergeCell ref="J53:J54"/>
    <mergeCell ref="K53:K54"/>
    <mergeCell ref="L53:L54"/>
    <mergeCell ref="M53:M54"/>
    <mergeCell ref="F55:H55"/>
    <mergeCell ref="P55:S56"/>
    <mergeCell ref="F56:H56"/>
    <mergeCell ref="F57:H57"/>
    <mergeCell ref="P57:S57"/>
    <mergeCell ref="D66:H66"/>
    <mergeCell ref="K66:M66"/>
    <mergeCell ref="K69:S69"/>
    <mergeCell ref="F61:H61"/>
    <mergeCell ref="P61:S61"/>
    <mergeCell ref="F62:H62"/>
    <mergeCell ref="P62:S62"/>
    <mergeCell ref="F63:H63"/>
    <mergeCell ref="P63:S64"/>
    <mergeCell ref="F64:H64"/>
    <mergeCell ref="P58:S58"/>
    <mergeCell ref="P59:S60"/>
    <mergeCell ref="F60:H60"/>
    <mergeCell ref="F58:H58"/>
    <mergeCell ref="F59:H59"/>
  </mergeCells>
  <dataValidations count="1">
    <dataValidation allowBlank="1" showInputMessage="1" showErrorMessage="1" sqref="D18 D16 F26 H2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4.xml><?xml version="1.0" encoding="utf-8"?>
<worksheet xmlns="http://schemas.openxmlformats.org/spreadsheetml/2006/main" xmlns:r="http://schemas.openxmlformats.org/officeDocument/2006/relationships">
  <sheetPr codeName="Sheet11">
    <tabColor rgb="FF00B0F0"/>
  </sheetPr>
  <dimension ref="A1:S72"/>
  <sheetViews>
    <sheetView view="pageBreakPreview" zoomScale="75" zoomScaleNormal="200" zoomScaleSheetLayoutView="75" workbookViewId="0">
      <selection activeCell="F56" sqref="F56:H56"/>
    </sheetView>
  </sheetViews>
  <sheetFormatPr defaultRowHeight="15"/>
  <cols>
    <col min="1" max="1" width="10" style="47" customWidth="1"/>
    <col min="2" max="2" width="12.42578125" style="47" customWidth="1"/>
    <col min="3" max="3" width="1" style="47" customWidth="1"/>
    <col min="4" max="4" width="14.85546875" style="47" customWidth="1"/>
    <col min="5" max="5" width="1.85546875" style="47" customWidth="1"/>
    <col min="6" max="6" width="7.5703125" style="47" customWidth="1"/>
    <col min="7" max="8" width="7.28515625" style="47" customWidth="1"/>
    <col min="9" max="9" width="6.5703125" style="47" customWidth="1"/>
    <col min="10" max="12" width="7" style="47" customWidth="1"/>
    <col min="13" max="14" width="7.42578125" style="47" customWidth="1"/>
    <col min="15" max="15" width="1.42578125" style="47" customWidth="1"/>
    <col min="16" max="17" width="5.7109375" style="47" customWidth="1"/>
    <col min="18" max="18" width="6.42578125" style="47" customWidth="1"/>
    <col min="19" max="19" width="6.7109375" style="47" customWidth="1"/>
    <col min="20" max="20" width="8" style="47" bestFit="1" customWidth="1"/>
    <col min="21" max="21" width="7" style="47" bestFit="1" customWidth="1"/>
    <col min="22" max="22" width="7.42578125" style="47" bestFit="1" customWidth="1"/>
    <col min="23" max="23" width="6.7109375" style="47" bestFit="1" customWidth="1"/>
    <col min="24" max="24" width="8.28515625" style="47" bestFit="1" customWidth="1"/>
    <col min="25" max="25" width="6.85546875" style="47" bestFit="1" customWidth="1"/>
    <col min="26" max="26" width="5.85546875" style="47" bestFit="1" customWidth="1"/>
    <col min="27" max="27" width="6.85546875" style="47" bestFit="1" customWidth="1"/>
    <col min="28" max="28" width="9.42578125" style="47" bestFit="1" customWidth="1"/>
    <col min="29" max="29" width="6.28515625" style="47" bestFit="1" customWidth="1"/>
    <col min="30" max="30" width="7.7109375" style="47" bestFit="1" customWidth="1"/>
    <col min="31" max="31" width="6.42578125" style="47" bestFit="1" customWidth="1"/>
    <col min="32" max="32" width="11.42578125" style="47" bestFit="1" customWidth="1"/>
    <col min="33" max="33" width="6.140625" style="47" bestFit="1" customWidth="1"/>
    <col min="34" max="34" width="6.85546875" style="47" bestFit="1" customWidth="1"/>
    <col min="35" max="35" width="4.85546875" style="47" bestFit="1" customWidth="1"/>
    <col min="36" max="36" width="5.28515625" style="47" bestFit="1" customWidth="1"/>
    <col min="37" max="37" width="8.85546875" style="47" bestFit="1" customWidth="1"/>
    <col min="38" max="38" width="2.28515625" style="47" bestFit="1" customWidth="1"/>
    <col min="39" max="39" width="12.140625" style="47" bestFit="1" customWidth="1"/>
    <col min="40" max="40" width="6.140625" style="47" bestFit="1" customWidth="1"/>
    <col min="41" max="41" width="5.5703125" style="47" bestFit="1" customWidth="1"/>
    <col min="42" max="42" width="12.7109375" style="47" bestFit="1" customWidth="1"/>
    <col min="43" max="43" width="10.28515625" style="47" bestFit="1" customWidth="1"/>
    <col min="44" max="44" width="10.7109375" style="47" bestFit="1" customWidth="1"/>
    <col min="45" max="45" width="2.28515625" style="47" bestFit="1" customWidth="1"/>
    <col min="46" max="46" width="7" style="47" bestFit="1" customWidth="1"/>
    <col min="47" max="47" width="8.140625" style="47" bestFit="1" customWidth="1"/>
    <col min="48" max="48" width="9.7109375" style="47" bestFit="1" customWidth="1"/>
    <col min="49" max="49" width="13.140625" style="47" bestFit="1" customWidth="1"/>
    <col min="50" max="50" width="10.42578125" style="47" bestFit="1" customWidth="1"/>
    <col min="51" max="51" width="10.140625" style="47" bestFit="1" customWidth="1"/>
    <col min="52" max="52" width="14.85546875" style="47" bestFit="1" customWidth="1"/>
    <col min="53" max="53" width="12.140625" style="47" bestFit="1" customWidth="1"/>
    <col min="54" max="54" width="10.42578125" style="47" bestFit="1" customWidth="1"/>
    <col min="55" max="55" width="7" style="47" bestFit="1" customWidth="1"/>
    <col min="56" max="56" width="5.140625" style="47" bestFit="1" customWidth="1"/>
    <col min="57" max="57" width="5.7109375" style="47" bestFit="1" customWidth="1"/>
    <col min="58" max="58" width="7.7109375" style="47" bestFit="1" customWidth="1"/>
    <col min="59" max="59" width="6.5703125" style="47" bestFit="1" customWidth="1"/>
    <col min="60" max="60" width="11.42578125" style="47" bestFit="1" customWidth="1"/>
    <col min="61" max="61" width="8.140625" style="47" bestFit="1" customWidth="1"/>
    <col min="62" max="62" width="14.5703125" style="47" bestFit="1" customWidth="1"/>
    <col min="63" max="63" width="9.28515625" style="47" bestFit="1" customWidth="1"/>
    <col min="64" max="64" width="4.85546875" style="47" bestFit="1" customWidth="1"/>
    <col min="65" max="65" width="6.140625" style="47" bestFit="1" customWidth="1"/>
    <col min="66" max="66" width="6.85546875" style="47" bestFit="1" customWidth="1"/>
    <col min="67" max="67" width="8" style="47" bestFit="1" customWidth="1"/>
    <col min="68" max="68" width="9.42578125" style="47" bestFit="1" customWidth="1"/>
    <col min="69" max="69" width="9.140625" style="47"/>
    <col min="70" max="70" width="7.7109375" style="47" bestFit="1" customWidth="1"/>
    <col min="71" max="71" width="11.42578125" style="47" bestFit="1" customWidth="1"/>
    <col min="72" max="72" width="9.85546875" style="47" bestFit="1" customWidth="1"/>
    <col min="73" max="73" width="10" style="47" bestFit="1" customWidth="1"/>
    <col min="74" max="74" width="8.42578125" style="47" bestFit="1" customWidth="1"/>
    <col min="75" max="75" width="9.7109375" style="47" bestFit="1" customWidth="1"/>
    <col min="76" max="76" width="7.42578125" style="47" bestFit="1" customWidth="1"/>
    <col min="77" max="77" width="14.85546875" style="47" bestFit="1" customWidth="1"/>
    <col min="78" max="16384" width="9.140625" style="47"/>
  </cols>
  <sheetData>
    <row r="1" spans="1:19" ht="4.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4.5" customHeight="1">
      <c r="A3" s="946"/>
      <c r="B3" s="1105"/>
      <c r="C3" s="1105"/>
      <c r="D3" s="1105"/>
      <c r="E3" s="1105"/>
      <c r="F3" s="1105"/>
      <c r="G3" s="1105"/>
      <c r="H3" s="1105"/>
      <c r="I3" s="1105"/>
      <c r="J3" s="1105"/>
      <c r="K3" s="947"/>
      <c r="L3" s="947"/>
      <c r="M3" s="947"/>
      <c r="N3" s="947"/>
      <c r="O3" s="947"/>
      <c r="P3" s="947"/>
      <c r="Q3" s="947"/>
      <c r="R3" s="947"/>
      <c r="S3" s="948"/>
    </row>
    <row r="4" spans="1:19" ht="16.5" customHeight="1">
      <c r="A4" s="1106" t="s">
        <v>15</v>
      </c>
      <c r="B4" s="1107"/>
      <c r="C4" s="949"/>
      <c r="D4" s="934" t="str">
        <f>IF('Summary Page'!I13="","",'Summary Page'!I13)</f>
        <v>Highway 20</v>
      </c>
      <c r="E4" s="917"/>
      <c r="F4" s="917"/>
      <c r="G4" s="917"/>
      <c r="H4" s="917"/>
      <c r="I4" s="925"/>
      <c r="J4" s="925"/>
      <c r="K4" s="925"/>
      <c r="L4" s="925"/>
      <c r="M4" s="925"/>
      <c r="N4" s="925"/>
      <c r="O4" s="925"/>
      <c r="P4" s="925"/>
      <c r="Q4" s="925"/>
      <c r="R4" s="925"/>
      <c r="S4" s="926"/>
    </row>
    <row r="5" spans="1:19" ht="6" customHeight="1">
      <c r="A5" s="25"/>
      <c r="B5" s="33"/>
      <c r="C5" s="33"/>
      <c r="D5" s="33"/>
      <c r="E5" s="33"/>
      <c r="F5" s="33"/>
      <c r="G5" s="33"/>
      <c r="H5" s="33"/>
      <c r="I5" s="1100"/>
      <c r="J5" s="1028"/>
      <c r="K5" s="1028"/>
      <c r="L5" s="1028"/>
      <c r="M5" s="1028"/>
      <c r="N5" s="1028"/>
      <c r="O5" s="1028"/>
      <c r="P5" s="1028"/>
      <c r="Q5" s="1028"/>
      <c r="R5" s="1028"/>
      <c r="S5" s="1101"/>
    </row>
    <row r="6" spans="1:19" ht="18" customHeight="1">
      <c r="A6" s="1039" t="s">
        <v>14</v>
      </c>
      <c r="B6" s="1040"/>
      <c r="C6" s="1041"/>
      <c r="D6" s="720" t="str">
        <f>'Summary Page'!B9</f>
        <v>Trinity Engineering Laboratories Inc.</v>
      </c>
      <c r="E6" s="720"/>
      <c r="F6" s="721"/>
      <c r="G6" s="721"/>
      <c r="H6" s="721"/>
      <c r="I6" s="1100"/>
      <c r="J6" s="1028"/>
      <c r="K6" s="1028"/>
      <c r="L6" s="1028"/>
      <c r="M6" s="1028"/>
      <c r="N6" s="1028"/>
      <c r="O6" s="1028"/>
      <c r="P6" s="1028"/>
      <c r="Q6" s="1028"/>
      <c r="R6" s="1028"/>
      <c r="S6" s="1101"/>
    </row>
    <row r="7" spans="1:19" ht="4.5" customHeight="1">
      <c r="A7" s="63"/>
      <c r="B7" s="34"/>
      <c r="C7" s="34"/>
      <c r="D7" s="34"/>
      <c r="E7" s="34"/>
      <c r="F7" s="34"/>
      <c r="G7" s="34"/>
      <c r="H7" s="34"/>
      <c r="I7" s="1100"/>
      <c r="J7" s="1028"/>
      <c r="K7" s="1028"/>
      <c r="L7" s="1028"/>
      <c r="M7" s="1028"/>
      <c r="N7" s="1028"/>
      <c r="O7" s="1028"/>
      <c r="P7" s="1028"/>
      <c r="Q7" s="1028"/>
      <c r="R7" s="1028"/>
      <c r="S7" s="1101"/>
    </row>
    <row r="8" spans="1:19" ht="18" customHeight="1">
      <c r="A8" s="1039" t="s">
        <v>8</v>
      </c>
      <c r="B8" s="1040"/>
      <c r="C8" s="674"/>
      <c r="D8" s="722" t="str">
        <f>IF('Summary Page'!B14="","",'Summary Page'!B14)</f>
        <v>Mark Horn</v>
      </c>
      <c r="E8" s="722"/>
      <c r="F8" s="723"/>
      <c r="G8" s="723"/>
      <c r="H8" s="723"/>
      <c r="I8" s="1100"/>
      <c r="J8" s="1028"/>
      <c r="K8" s="1028"/>
      <c r="L8" s="1028"/>
      <c r="M8" s="1028"/>
      <c r="N8" s="1028"/>
      <c r="O8" s="1028"/>
      <c r="P8" s="1028"/>
      <c r="Q8" s="1028"/>
      <c r="R8" s="1028"/>
      <c r="S8" s="1101"/>
    </row>
    <row r="9" spans="1:19" ht="4.5" customHeight="1">
      <c r="A9" s="63"/>
      <c r="B9" s="163"/>
      <c r="C9" s="163"/>
      <c r="D9" s="163"/>
      <c r="E9" s="163"/>
      <c r="F9" s="163"/>
      <c r="G9" s="163"/>
      <c r="H9" s="163"/>
      <c r="I9" s="1100"/>
      <c r="J9" s="1028"/>
      <c r="K9" s="1028"/>
      <c r="L9" s="1028"/>
      <c r="M9" s="1028"/>
      <c r="N9" s="1028"/>
      <c r="O9" s="1028"/>
      <c r="P9" s="1028"/>
      <c r="Q9" s="1028"/>
      <c r="R9" s="1028"/>
      <c r="S9" s="1101"/>
    </row>
    <row r="10" spans="1:19" ht="17.25" customHeight="1">
      <c r="A10" s="1039" t="s">
        <v>9</v>
      </c>
      <c r="B10" s="1040"/>
      <c r="C10" s="674"/>
      <c r="D10" s="726">
        <f>'Summary Page'!B12:B12</f>
        <v>5592606841</v>
      </c>
      <c r="E10" s="726"/>
      <c r="F10" s="727"/>
      <c r="G10" s="727"/>
      <c r="H10" s="727"/>
      <c r="I10" s="1100"/>
      <c r="J10" s="1028"/>
      <c r="K10" s="1028"/>
      <c r="L10" s="1028"/>
      <c r="M10" s="1028"/>
      <c r="N10" s="1028"/>
      <c r="O10" s="1028"/>
      <c r="P10" s="1028"/>
      <c r="Q10" s="1028"/>
      <c r="R10" s="1028"/>
      <c r="S10" s="1101"/>
    </row>
    <row r="11" spans="1:19" ht="4.5" customHeight="1">
      <c r="A11" s="63"/>
      <c r="B11" s="64"/>
      <c r="C11" s="64"/>
      <c r="D11" s="64"/>
      <c r="E11" s="64"/>
      <c r="F11" s="64"/>
      <c r="G11" s="64"/>
      <c r="H11" s="64"/>
      <c r="I11" s="1100"/>
      <c r="J11" s="1028"/>
      <c r="K11" s="1028"/>
      <c r="L11" s="1028"/>
      <c r="M11" s="1028"/>
      <c r="N11" s="1028"/>
      <c r="O11" s="1028"/>
      <c r="P11" s="1028"/>
      <c r="Q11" s="1028"/>
      <c r="R11" s="1028"/>
      <c r="S11" s="1101"/>
    </row>
    <row r="12" spans="1:19" ht="18" customHeight="1">
      <c r="A12" s="1053" t="s">
        <v>113</v>
      </c>
      <c r="B12" s="1054"/>
      <c r="C12" s="675"/>
      <c r="D12" s="871" t="str">
        <f>'Summary Page'!M11</f>
        <v>0A730</v>
      </c>
      <c r="E12" s="35"/>
      <c r="F12" s="1048"/>
      <c r="G12" s="1048"/>
      <c r="H12" s="1049"/>
      <c r="I12" s="1100"/>
      <c r="J12" s="1028"/>
      <c r="K12" s="1028"/>
      <c r="L12" s="1028"/>
      <c r="M12" s="1028"/>
      <c r="N12" s="1028"/>
      <c r="O12" s="1028"/>
      <c r="P12" s="1028"/>
      <c r="Q12" s="1028"/>
      <c r="R12" s="1028"/>
      <c r="S12" s="1101"/>
    </row>
    <row r="13" spans="1:19" ht="4.5" customHeight="1">
      <c r="A13" s="39"/>
      <c r="B13" s="671"/>
      <c r="C13" s="671"/>
      <c r="D13" s="65"/>
      <c r="E13" s="20"/>
      <c r="F13" s="1048"/>
      <c r="G13" s="1048"/>
      <c r="H13" s="1049"/>
      <c r="I13" s="1100"/>
      <c r="J13" s="1028"/>
      <c r="K13" s="1028"/>
      <c r="L13" s="1028"/>
      <c r="M13" s="1028"/>
      <c r="N13" s="1028"/>
      <c r="O13" s="1028"/>
      <c r="P13" s="1028"/>
      <c r="Q13" s="1028"/>
      <c r="R13" s="1028"/>
      <c r="S13" s="1101"/>
    </row>
    <row r="14" spans="1:19">
      <c r="A14" s="1050" t="s">
        <v>29</v>
      </c>
      <c r="B14" s="1051"/>
      <c r="C14" s="40"/>
      <c r="D14" s="190" t="str">
        <f>IFERROR(HLOOKUP('Summary Page'!D3,List!H2:S3,2,0),"")</f>
        <v>01</v>
      </c>
      <c r="E14" s="36"/>
      <c r="F14" s="1048"/>
      <c r="G14" s="1048"/>
      <c r="H14" s="1049"/>
      <c r="I14" s="1100"/>
      <c r="J14" s="1028"/>
      <c r="K14" s="1028"/>
      <c r="L14" s="1028"/>
      <c r="M14" s="1028"/>
      <c r="N14" s="1028"/>
      <c r="O14" s="1028"/>
      <c r="P14" s="1028"/>
      <c r="Q14" s="1028"/>
      <c r="R14" s="1028"/>
      <c r="S14" s="1101"/>
    </row>
    <row r="15" spans="1:19" ht="4.5" customHeight="1">
      <c r="A15" s="39"/>
      <c r="B15" s="38"/>
      <c r="C15" s="40"/>
      <c r="D15" s="2"/>
      <c r="E15" s="16"/>
      <c r="F15" s="1048"/>
      <c r="G15" s="1048"/>
      <c r="H15" s="1049"/>
      <c r="I15" s="1100"/>
      <c r="J15" s="1028"/>
      <c r="K15" s="1028"/>
      <c r="L15" s="1028"/>
      <c r="M15" s="1028"/>
      <c r="N15" s="1028"/>
      <c r="O15" s="1028"/>
      <c r="P15" s="1028"/>
      <c r="Q15" s="1028"/>
      <c r="R15" s="1028"/>
      <c r="S15" s="1101"/>
    </row>
    <row r="16" spans="1:19">
      <c r="A16" s="1050" t="s">
        <v>17</v>
      </c>
      <c r="B16" s="1051"/>
      <c r="C16" s="41"/>
      <c r="D16" s="191" t="str">
        <f>'Summary Page'!B133</f>
        <v>MEN</v>
      </c>
      <c r="E16" s="3"/>
      <c r="F16" s="1048"/>
      <c r="G16" s="1048"/>
      <c r="H16" s="1049"/>
      <c r="I16" s="1100"/>
      <c r="J16" s="1028"/>
      <c r="K16" s="1028"/>
      <c r="L16" s="1028"/>
      <c r="M16" s="1028"/>
      <c r="N16" s="1028"/>
      <c r="O16" s="1028"/>
      <c r="P16" s="1028"/>
      <c r="Q16" s="1028"/>
      <c r="R16" s="1028"/>
      <c r="S16" s="1101"/>
    </row>
    <row r="17" spans="1:19" ht="4.5" customHeight="1">
      <c r="A17" s="39"/>
      <c r="B17" s="673"/>
      <c r="C17" s="41"/>
      <c r="D17" s="4"/>
      <c r="E17" s="15"/>
      <c r="F17" s="1048"/>
      <c r="G17" s="1048"/>
      <c r="H17" s="1049"/>
      <c r="I17" s="1100"/>
      <c r="J17" s="1028"/>
      <c r="K17" s="1028"/>
      <c r="L17" s="1028"/>
      <c r="M17" s="1028"/>
      <c r="N17" s="1028"/>
      <c r="O17" s="1028"/>
      <c r="P17" s="1028"/>
      <c r="Q17" s="1028"/>
      <c r="R17" s="1028"/>
      <c r="S17" s="1101"/>
    </row>
    <row r="18" spans="1:19">
      <c r="A18" s="1050" t="s">
        <v>18</v>
      </c>
      <c r="B18" s="1051"/>
      <c r="C18" s="41"/>
      <c r="D18" s="191" t="str">
        <f>'Summary Page'!G21</f>
        <v>20</v>
      </c>
      <c r="E18" s="15"/>
      <c r="F18" s="3"/>
      <c r="G18" s="15"/>
      <c r="H18" s="15"/>
      <c r="I18" s="1100"/>
      <c r="J18" s="1028"/>
      <c r="K18" s="1028"/>
      <c r="L18" s="1028"/>
      <c r="M18" s="1028"/>
      <c r="N18" s="1028"/>
      <c r="O18" s="1028"/>
      <c r="P18" s="1028"/>
      <c r="Q18" s="1028"/>
      <c r="R18" s="1028"/>
      <c r="S18" s="1101"/>
    </row>
    <row r="19" spans="1:19" ht="4.5" customHeight="1">
      <c r="A19" s="39"/>
      <c r="B19" s="673"/>
      <c r="C19" s="41"/>
      <c r="D19" s="4"/>
      <c r="E19" s="15"/>
      <c r="F19" s="3"/>
      <c r="G19" s="15"/>
      <c r="H19" s="15"/>
      <c r="I19" s="1100"/>
      <c r="J19" s="1028"/>
      <c r="K19" s="1028"/>
      <c r="L19" s="1028"/>
      <c r="M19" s="1028"/>
      <c r="N19" s="1028"/>
      <c r="O19" s="1028"/>
      <c r="P19" s="1028"/>
      <c r="Q19" s="1028"/>
      <c r="R19" s="1028"/>
      <c r="S19" s="1101"/>
    </row>
    <row r="20" spans="1:19">
      <c r="A20" s="1050" t="s">
        <v>24</v>
      </c>
      <c r="B20" s="1051"/>
      <c r="C20" s="41"/>
      <c r="D20" s="166" t="str">
        <f>IF('Summary Page'!G137="","",'Summary Page'!G137)</f>
        <v/>
      </c>
      <c r="E20" s="15"/>
      <c r="F20" s="3"/>
      <c r="G20" s="15"/>
      <c r="H20" s="15"/>
      <c r="I20" s="1100"/>
      <c r="J20" s="1028"/>
      <c r="K20" s="1028"/>
      <c r="L20" s="1028"/>
      <c r="M20" s="1028"/>
      <c r="N20" s="1028"/>
      <c r="O20" s="1028"/>
      <c r="P20" s="1028"/>
      <c r="Q20" s="1028"/>
      <c r="R20" s="1028"/>
      <c r="S20" s="1101"/>
    </row>
    <row r="21" spans="1:19" ht="4.5" customHeight="1">
      <c r="A21" s="39"/>
      <c r="B21" s="670"/>
      <c r="C21" s="40"/>
      <c r="D21" s="1"/>
      <c r="E21" s="15"/>
      <c r="F21" s="15"/>
      <c r="G21" s="15"/>
      <c r="H21" s="15"/>
      <c r="I21" s="1100"/>
      <c r="J21" s="1028"/>
      <c r="K21" s="1028"/>
      <c r="L21" s="1028"/>
      <c r="M21" s="1028"/>
      <c r="N21" s="1028"/>
      <c r="O21" s="1028"/>
      <c r="P21" s="1028"/>
      <c r="Q21" s="1028"/>
      <c r="R21" s="1028"/>
      <c r="S21" s="1101"/>
    </row>
    <row r="22" spans="1:19" ht="18" customHeight="1">
      <c r="A22" s="1050" t="s">
        <v>129</v>
      </c>
      <c r="B22" s="1051"/>
      <c r="C22" s="40"/>
      <c r="D22" s="167" t="str">
        <f>'Summary Page'!B129</f>
        <v>0A730 - 09</v>
      </c>
      <c r="E22" s="16"/>
      <c r="F22" s="16"/>
      <c r="G22" s="16"/>
      <c r="H22" s="16"/>
      <c r="I22" s="1100"/>
      <c r="J22" s="1028"/>
      <c r="K22" s="1028"/>
      <c r="L22" s="1028"/>
      <c r="M22" s="1028"/>
      <c r="N22" s="1028"/>
      <c r="O22" s="1028"/>
      <c r="P22" s="1028"/>
      <c r="Q22" s="1028"/>
      <c r="R22" s="1028"/>
      <c r="S22" s="1101"/>
    </row>
    <row r="23" spans="1:19" ht="4.5" customHeight="1">
      <c r="A23" s="39"/>
      <c r="B23" s="670"/>
      <c r="C23" s="40"/>
      <c r="D23" s="1"/>
      <c r="E23" s="16"/>
      <c r="F23" s="16"/>
      <c r="G23" s="16"/>
      <c r="H23" s="16"/>
      <c r="I23" s="1100"/>
      <c r="J23" s="1028"/>
      <c r="K23" s="1028"/>
      <c r="L23" s="1028"/>
      <c r="M23" s="1028"/>
      <c r="N23" s="1028"/>
      <c r="O23" s="1028"/>
      <c r="P23" s="1028"/>
      <c r="Q23" s="1028"/>
      <c r="R23" s="1028"/>
      <c r="S23" s="1101"/>
    </row>
    <row r="24" spans="1:19">
      <c r="A24" s="1050" t="s">
        <v>19</v>
      </c>
      <c r="B24" s="1051"/>
      <c r="C24" s="40"/>
      <c r="D24" s="838" t="str">
        <f>'Summary Page'!G131</f>
        <v>05-Nov-2012</v>
      </c>
      <c r="E24" s="16"/>
      <c r="F24" s="1052" t="s">
        <v>107</v>
      </c>
      <c r="G24" s="1052" t="s">
        <v>106</v>
      </c>
      <c r="H24" s="1055" t="s">
        <v>128</v>
      </c>
      <c r="I24" s="1100"/>
      <c r="J24" s="1028"/>
      <c r="K24" s="1028"/>
      <c r="L24" s="1028"/>
      <c r="M24" s="1028"/>
      <c r="N24" s="1028"/>
      <c r="O24" s="1028"/>
      <c r="P24" s="1028"/>
      <c r="Q24" s="1028"/>
      <c r="R24" s="1028"/>
      <c r="S24" s="1101"/>
    </row>
    <row r="25" spans="1:19" ht="4.5" customHeight="1">
      <c r="A25" s="8"/>
      <c r="B25" s="5"/>
      <c r="C25" s="5"/>
      <c r="D25" s="17"/>
      <c r="E25" s="17"/>
      <c r="F25" s="1052"/>
      <c r="G25" s="1052"/>
      <c r="H25" s="1055"/>
      <c r="I25" s="1100"/>
      <c r="J25" s="1028"/>
      <c r="K25" s="1028"/>
      <c r="L25" s="1028"/>
      <c r="M25" s="1028"/>
      <c r="N25" s="1028"/>
      <c r="O25" s="1028"/>
      <c r="P25" s="1028"/>
      <c r="Q25" s="1028"/>
      <c r="R25" s="1028"/>
      <c r="S25" s="1101"/>
    </row>
    <row r="26" spans="1:19" ht="16.5">
      <c r="A26" s="1061" t="s">
        <v>20</v>
      </c>
      <c r="B26" s="1062"/>
      <c r="C26" s="15"/>
      <c r="D26" s="272"/>
      <c r="E26" s="6"/>
      <c r="F26" s="189" t="str">
        <f>'Summary Page'!B135</f>
        <v/>
      </c>
      <c r="G26" s="816">
        <f>'Summary Page'!D135</f>
        <v>13.3</v>
      </c>
      <c r="H26" s="741" t="str">
        <f>'Summary Page'!E135</f>
        <v/>
      </c>
      <c r="I26" s="1102"/>
      <c r="J26" s="1103"/>
      <c r="K26" s="1103"/>
      <c r="L26" s="1103"/>
      <c r="M26" s="1103"/>
      <c r="N26" s="1103"/>
      <c r="O26" s="1103"/>
      <c r="P26" s="1103"/>
      <c r="Q26" s="1103"/>
      <c r="R26" s="1103"/>
      <c r="S26" s="1104"/>
    </row>
    <row r="27" spans="1:19" ht="4.5" customHeight="1">
      <c r="A27" s="695"/>
      <c r="B27" s="696"/>
      <c r="C27" s="16"/>
      <c r="D27" s="16"/>
      <c r="E27" s="7"/>
      <c r="F27" s="7"/>
      <c r="G27" s="7"/>
      <c r="H27" s="7"/>
      <c r="I27" s="7"/>
      <c r="J27" s="17"/>
      <c r="K27" s="17"/>
      <c r="L27" s="17"/>
      <c r="M27" s="17"/>
      <c r="N27" s="17"/>
      <c r="O27" s="17"/>
      <c r="P27" s="17"/>
      <c r="Q27" s="17"/>
      <c r="R27" s="17"/>
      <c r="S27" s="62"/>
    </row>
    <row r="28" spans="1:19" ht="15" customHeight="1">
      <c r="A28" s="699" t="s">
        <v>21</v>
      </c>
      <c r="B28" s="778"/>
      <c r="C28" s="779"/>
      <c r="D28" s="717" t="str">
        <f>IF('Summary Page'!G135="","",'Summary Page'!G135)</f>
        <v>01</v>
      </c>
      <c r="E28" s="820" t="s">
        <v>223</v>
      </c>
      <c r="F28" s="717" t="str">
        <f>'Summary Page'!D137</f>
        <v>East</v>
      </c>
      <c r="G28" s="760"/>
      <c r="H28" s="760"/>
      <c r="I28" s="1065"/>
      <c r="J28" s="1066"/>
      <c r="K28" s="1066"/>
      <c r="L28" s="1066"/>
      <c r="M28" s="1066"/>
      <c r="N28" s="1066"/>
      <c r="O28" s="1066"/>
      <c r="P28" s="1066"/>
      <c r="Q28" s="1066"/>
      <c r="R28" s="1066"/>
      <c r="S28" s="1067"/>
    </row>
    <row r="29" spans="1:19" s="48" customFormat="1" ht="4.5" customHeight="1">
      <c r="A29" s="679"/>
      <c r="B29" s="760"/>
      <c r="C29" s="760"/>
      <c r="D29" s="760"/>
      <c r="E29" s="760"/>
      <c r="F29" s="760"/>
      <c r="G29" s="760"/>
      <c r="H29" s="760"/>
      <c r="I29" s="1068"/>
      <c r="J29" s="1069"/>
      <c r="K29" s="1069"/>
      <c r="L29" s="1069"/>
      <c r="M29" s="1069"/>
      <c r="N29" s="1069"/>
      <c r="O29" s="1069"/>
      <c r="P29" s="1069"/>
      <c r="Q29" s="1069"/>
      <c r="R29" s="1069"/>
      <c r="S29" s="1070"/>
    </row>
    <row r="30" spans="1:19" ht="6" customHeight="1">
      <c r="A30" s="679"/>
      <c r="B30" s="760"/>
      <c r="C30" s="760"/>
      <c r="D30" s="760"/>
      <c r="E30" s="760"/>
      <c r="F30" s="760"/>
      <c r="G30" s="760"/>
      <c r="H30" s="760"/>
      <c r="I30" s="1068"/>
      <c r="J30" s="1069"/>
      <c r="K30" s="1069"/>
      <c r="L30" s="1069"/>
      <c r="M30" s="1069"/>
      <c r="N30" s="1069"/>
      <c r="O30" s="1069"/>
      <c r="P30" s="1069"/>
      <c r="Q30" s="1069"/>
      <c r="R30" s="1069"/>
      <c r="S30" s="1070"/>
    </row>
    <row r="31" spans="1:19" ht="16.5">
      <c r="A31" s="707" t="s">
        <v>907</v>
      </c>
      <c r="B31" s="761"/>
      <c r="C31" s="761"/>
      <c r="D31" s="761" t="s">
        <v>22</v>
      </c>
      <c r="E31" s="762"/>
      <c r="F31" s="800">
        <f>'Summary Page'!H140</f>
        <v>39.359074999755201</v>
      </c>
      <c r="G31" s="715"/>
      <c r="H31" s="715"/>
      <c r="I31" s="1068"/>
      <c r="J31" s="1069"/>
      <c r="K31" s="1069"/>
      <c r="L31" s="1069"/>
      <c r="M31" s="1069"/>
      <c r="N31" s="1069"/>
      <c r="O31" s="1069"/>
      <c r="P31" s="1069"/>
      <c r="Q31" s="1069"/>
      <c r="R31" s="1069"/>
      <c r="S31" s="1070"/>
    </row>
    <row r="32" spans="1:19" ht="4.5" customHeight="1">
      <c r="A32" s="707"/>
      <c r="B32" s="761"/>
      <c r="C32" s="761"/>
      <c r="D32" s="761"/>
      <c r="E32" s="762"/>
      <c r="F32" s="762"/>
      <c r="G32" s="762"/>
      <c r="H32" s="762"/>
      <c r="I32" s="1068"/>
      <c r="J32" s="1069"/>
      <c r="K32" s="1069"/>
      <c r="L32" s="1069"/>
      <c r="M32" s="1069"/>
      <c r="N32" s="1069"/>
      <c r="O32" s="1069"/>
      <c r="P32" s="1069"/>
      <c r="Q32" s="1069"/>
      <c r="R32" s="1069"/>
      <c r="S32" s="1070"/>
    </row>
    <row r="33" spans="1:19" ht="16.5">
      <c r="A33" s="707"/>
      <c r="B33" s="761"/>
      <c r="C33" s="761"/>
      <c r="D33" s="761" t="s">
        <v>23</v>
      </c>
      <c r="E33" s="762"/>
      <c r="F33" s="800">
        <f>'Summary Page'!K140</f>
        <v>-123.621799571607</v>
      </c>
      <c r="G33" s="715"/>
      <c r="H33" s="715"/>
      <c r="I33" s="1068"/>
      <c r="J33" s="1069"/>
      <c r="K33" s="1069"/>
      <c r="L33" s="1069"/>
      <c r="M33" s="1069"/>
      <c r="N33" s="1069"/>
      <c r="O33" s="1069"/>
      <c r="P33" s="1069"/>
      <c r="Q33" s="1069"/>
      <c r="R33" s="1069"/>
      <c r="S33" s="1070"/>
    </row>
    <row r="34" spans="1:19" ht="4.5" customHeight="1">
      <c r="A34" s="707"/>
      <c r="B34" s="761"/>
      <c r="C34" s="761"/>
      <c r="D34" s="761"/>
      <c r="E34" s="762"/>
      <c r="F34" s="762"/>
      <c r="G34" s="762"/>
      <c r="H34" s="762"/>
      <c r="I34" s="1068"/>
      <c r="J34" s="1069"/>
      <c r="K34" s="1069"/>
      <c r="L34" s="1069"/>
      <c r="M34" s="1069"/>
      <c r="N34" s="1069"/>
      <c r="O34" s="1069"/>
      <c r="P34" s="1069"/>
      <c r="Q34" s="1069"/>
      <c r="R34" s="1069"/>
      <c r="S34" s="1070"/>
    </row>
    <row r="35" spans="1:19" ht="16.5">
      <c r="A35" s="707"/>
      <c r="B35" s="761"/>
      <c r="C35" s="761"/>
      <c r="D35" s="761" t="s">
        <v>75</v>
      </c>
      <c r="E35" s="762"/>
      <c r="F35" s="714">
        <f>'Summary Page'!N140</f>
        <v>96</v>
      </c>
      <c r="G35" s="715"/>
      <c r="H35" s="715"/>
      <c r="I35" s="1068"/>
      <c r="J35" s="1069"/>
      <c r="K35" s="1069"/>
      <c r="L35" s="1069"/>
      <c r="M35" s="1069"/>
      <c r="N35" s="1069"/>
      <c r="O35" s="1069"/>
      <c r="P35" s="1069"/>
      <c r="Q35" s="1069"/>
      <c r="R35" s="1069"/>
      <c r="S35" s="1070"/>
    </row>
    <row r="36" spans="1:19" ht="4.5" customHeight="1">
      <c r="A36" s="707"/>
      <c r="B36" s="761"/>
      <c r="C36" s="761"/>
      <c r="D36" s="761"/>
      <c r="E36" s="762"/>
      <c r="F36" s="762"/>
      <c r="G36" s="762"/>
      <c r="H36" s="762"/>
      <c r="I36" s="1068"/>
      <c r="J36" s="1069"/>
      <c r="K36" s="1069"/>
      <c r="L36" s="1069"/>
      <c r="M36" s="1069"/>
      <c r="N36" s="1069"/>
      <c r="O36" s="1069"/>
      <c r="P36" s="1069"/>
      <c r="Q36" s="1069"/>
      <c r="R36" s="1069"/>
      <c r="S36" s="1070"/>
    </row>
    <row r="37" spans="1:19" s="48" customFormat="1" ht="4.5" customHeight="1">
      <c r="A37" s="707"/>
      <c r="B37" s="761"/>
      <c r="C37" s="761"/>
      <c r="D37" s="761"/>
      <c r="E37" s="762"/>
      <c r="F37" s="762"/>
      <c r="G37" s="762"/>
      <c r="H37" s="762"/>
      <c r="I37" s="1068"/>
      <c r="J37" s="1069"/>
      <c r="K37" s="1069"/>
      <c r="L37" s="1069"/>
      <c r="M37" s="1069"/>
      <c r="N37" s="1069"/>
      <c r="O37" s="1069"/>
      <c r="P37" s="1069"/>
      <c r="Q37" s="1069"/>
      <c r="R37" s="1069"/>
      <c r="S37" s="1070"/>
    </row>
    <row r="38" spans="1:19" ht="16.5">
      <c r="A38" s="763" t="s">
        <v>0</v>
      </c>
      <c r="B38" s="710"/>
      <c r="C38" s="710"/>
      <c r="D38" s="710"/>
      <c r="E38" s="716"/>
      <c r="F38" s="716"/>
      <c r="G38" s="716"/>
      <c r="H38" s="716"/>
      <c r="I38" s="1068"/>
      <c r="J38" s="1069"/>
      <c r="K38" s="1069"/>
      <c r="L38" s="1069"/>
      <c r="M38" s="1069"/>
      <c r="N38" s="1069"/>
      <c r="O38" s="1069"/>
      <c r="P38" s="1069"/>
      <c r="Q38" s="1069"/>
      <c r="R38" s="1069"/>
      <c r="S38" s="1070"/>
    </row>
    <row r="39" spans="1:19" ht="4.5" customHeight="1">
      <c r="A39" s="679"/>
      <c r="B39" s="760"/>
      <c r="C39" s="760"/>
      <c r="D39" s="760"/>
      <c r="E39" s="760"/>
      <c r="F39" s="760"/>
      <c r="G39" s="760"/>
      <c r="H39" s="760"/>
      <c r="I39" s="1068"/>
      <c r="J39" s="1069"/>
      <c r="K39" s="1069"/>
      <c r="L39" s="1069"/>
      <c r="M39" s="1069"/>
      <c r="N39" s="1069"/>
      <c r="O39" s="1069"/>
      <c r="P39" s="1069"/>
      <c r="Q39" s="1069"/>
      <c r="R39" s="1069"/>
      <c r="S39" s="1070"/>
    </row>
    <row r="40" spans="1:19" ht="16.5">
      <c r="A40" s="679"/>
      <c r="B40" s="780" t="s">
        <v>908</v>
      </c>
      <c r="C40" s="760"/>
      <c r="D40" s="760"/>
      <c r="E40" s="760"/>
      <c r="F40" s="760"/>
      <c r="G40" s="760"/>
      <c r="H40" s="760"/>
      <c r="I40" s="1068"/>
      <c r="J40" s="1069"/>
      <c r="K40" s="1069"/>
      <c r="L40" s="1069"/>
      <c r="M40" s="1069"/>
      <c r="N40" s="1069"/>
      <c r="O40" s="1069"/>
      <c r="P40" s="1069"/>
      <c r="Q40" s="1069"/>
      <c r="R40" s="1069"/>
      <c r="S40" s="1070"/>
    </row>
    <row r="41" spans="1:19" ht="4.5" customHeight="1">
      <c r="A41" s="679"/>
      <c r="B41" s="760"/>
      <c r="C41" s="760"/>
      <c r="D41" s="760"/>
      <c r="E41" s="760"/>
      <c r="F41" s="760"/>
      <c r="G41" s="760"/>
      <c r="H41" s="760"/>
      <c r="I41" s="1068"/>
      <c r="J41" s="1069"/>
      <c r="K41" s="1069"/>
      <c r="L41" s="1069"/>
      <c r="M41" s="1069"/>
      <c r="N41" s="1069"/>
      <c r="O41" s="1069"/>
      <c r="P41" s="1069"/>
      <c r="Q41" s="1069"/>
      <c r="R41" s="1069"/>
      <c r="S41" s="1070"/>
    </row>
    <row r="42" spans="1:19" ht="16.5">
      <c r="A42" s="679"/>
      <c r="B42" s="787" t="s">
        <v>909</v>
      </c>
      <c r="C42" s="760"/>
      <c r="D42" s="760"/>
      <c r="E42" s="760"/>
      <c r="F42" s="760"/>
      <c r="G42" s="760"/>
      <c r="H42" s="760"/>
      <c r="I42" s="1068"/>
      <c r="J42" s="1069"/>
      <c r="K42" s="1069"/>
      <c r="L42" s="1069"/>
      <c r="M42" s="1069"/>
      <c r="N42" s="1069"/>
      <c r="O42" s="1069"/>
      <c r="P42" s="1069"/>
      <c r="Q42" s="1069"/>
      <c r="R42" s="1069"/>
      <c r="S42" s="1070"/>
    </row>
    <row r="43" spans="1:19" ht="4.5" customHeight="1">
      <c r="A43" s="679"/>
      <c r="B43" s="760"/>
      <c r="C43" s="760"/>
      <c r="D43" s="760"/>
      <c r="E43" s="760"/>
      <c r="F43" s="760"/>
      <c r="G43" s="760"/>
      <c r="H43" s="760"/>
      <c r="I43" s="1068"/>
      <c r="J43" s="1069"/>
      <c r="K43" s="1069"/>
      <c r="L43" s="1069"/>
      <c r="M43" s="1069"/>
      <c r="N43" s="1069"/>
      <c r="O43" s="1069"/>
      <c r="P43" s="1069"/>
      <c r="Q43" s="1069"/>
      <c r="R43" s="1069"/>
      <c r="S43" s="1070"/>
    </row>
    <row r="44" spans="1:19" ht="16.5">
      <c r="A44" s="679"/>
      <c r="B44" s="238" t="s">
        <v>2</v>
      </c>
      <c r="C44" s="760"/>
      <c r="D44" s="760"/>
      <c r="E44" s="760"/>
      <c r="F44" s="760"/>
      <c r="G44" s="760"/>
      <c r="H44" s="760"/>
      <c r="I44" s="1068"/>
      <c r="J44" s="1069"/>
      <c r="K44" s="1069"/>
      <c r="L44" s="1069"/>
      <c r="M44" s="1069"/>
      <c r="N44" s="1069"/>
      <c r="O44" s="1069"/>
      <c r="P44" s="1069"/>
      <c r="Q44" s="1069"/>
      <c r="R44" s="1069"/>
      <c r="S44" s="1070"/>
    </row>
    <row r="45" spans="1:19" ht="4.5" customHeight="1">
      <c r="A45" s="679"/>
      <c r="B45" s="760"/>
      <c r="C45" s="760"/>
      <c r="D45" s="760"/>
      <c r="E45" s="760"/>
      <c r="F45" s="760"/>
      <c r="G45" s="760"/>
      <c r="H45" s="760"/>
      <c r="I45" s="1068"/>
      <c r="J45" s="1069"/>
      <c r="K45" s="1069"/>
      <c r="L45" s="1069"/>
      <c r="M45" s="1069"/>
      <c r="N45" s="1069"/>
      <c r="O45" s="1069"/>
      <c r="P45" s="1069"/>
      <c r="Q45" s="1069"/>
      <c r="R45" s="1069"/>
      <c r="S45" s="1070"/>
    </row>
    <row r="46" spans="1:19">
      <c r="A46" s="679"/>
      <c r="B46" s="760"/>
      <c r="C46" s="760"/>
      <c r="D46" s="760"/>
      <c r="E46" s="760"/>
      <c r="F46" s="760"/>
      <c r="G46" s="749"/>
      <c r="H46" s="749"/>
      <c r="I46" s="1068"/>
      <c r="J46" s="1069"/>
      <c r="K46" s="1069"/>
      <c r="L46" s="1069"/>
      <c r="M46" s="1069"/>
      <c r="N46" s="1069"/>
      <c r="O46" s="1069"/>
      <c r="P46" s="1069"/>
      <c r="Q46" s="1069"/>
      <c r="R46" s="1069"/>
      <c r="S46" s="1070"/>
    </row>
    <row r="47" spans="1:19" ht="4.5" customHeight="1">
      <c r="A47" s="9"/>
      <c r="B47" s="15"/>
      <c r="C47" s="15"/>
      <c r="D47" s="15"/>
      <c r="E47" s="15"/>
      <c r="F47" s="15"/>
      <c r="G47" s="15"/>
      <c r="H47" s="15"/>
      <c r="I47" s="1068"/>
      <c r="J47" s="1069"/>
      <c r="K47" s="1069"/>
      <c r="L47" s="1069"/>
      <c r="M47" s="1069"/>
      <c r="N47" s="1069"/>
      <c r="O47" s="1069"/>
      <c r="P47" s="1069"/>
      <c r="Q47" s="1069"/>
      <c r="R47" s="1069"/>
      <c r="S47" s="1070"/>
    </row>
    <row r="48" spans="1:19" ht="15.75">
      <c r="A48" s="1056" t="s">
        <v>3</v>
      </c>
      <c r="B48" s="1057"/>
      <c r="C48" s="1057"/>
      <c r="D48" s="1057"/>
      <c r="E48" s="15"/>
      <c r="F48" s="640"/>
      <c r="G48" s="677"/>
      <c r="H48" s="677"/>
      <c r="I48" s="1068"/>
      <c r="J48" s="1069"/>
      <c r="K48" s="1069"/>
      <c r="L48" s="1069"/>
      <c r="M48" s="1069"/>
      <c r="N48" s="1069"/>
      <c r="O48" s="1069"/>
      <c r="P48" s="1069"/>
      <c r="Q48" s="1069"/>
      <c r="R48" s="1069"/>
      <c r="S48" s="1070"/>
    </row>
    <row r="49" spans="1:19" ht="4.5" customHeight="1">
      <c r="A49" s="9"/>
      <c r="B49" s="6"/>
      <c r="C49" s="15"/>
      <c r="D49" s="15"/>
      <c r="E49" s="15"/>
      <c r="F49" s="15"/>
      <c r="G49" s="15"/>
      <c r="H49" s="15"/>
      <c r="I49" s="1068"/>
      <c r="J49" s="1069"/>
      <c r="K49" s="1069"/>
      <c r="L49" s="1069"/>
      <c r="M49" s="1069"/>
      <c r="N49" s="1069"/>
      <c r="O49" s="1069"/>
      <c r="P49" s="1069"/>
      <c r="Q49" s="1069"/>
      <c r="R49" s="1069"/>
      <c r="S49" s="1070"/>
    </row>
    <row r="50" spans="1:19" ht="18.75" customHeight="1">
      <c r="A50" s="9"/>
      <c r="B50" s="27" t="s">
        <v>4</v>
      </c>
      <c r="C50" s="15"/>
      <c r="D50" s="15"/>
      <c r="E50" s="15"/>
      <c r="F50" s="15"/>
      <c r="G50" s="15"/>
      <c r="H50" s="15"/>
      <c r="I50" s="1071"/>
      <c r="J50" s="1072"/>
      <c r="K50" s="1072"/>
      <c r="L50" s="1072"/>
      <c r="M50" s="1072"/>
      <c r="N50" s="1072"/>
      <c r="O50" s="1072"/>
      <c r="P50" s="1072"/>
      <c r="Q50" s="1072"/>
      <c r="R50" s="1072"/>
      <c r="S50" s="1073"/>
    </row>
    <row r="51" spans="1:19" ht="4.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31.5" customHeight="1">
      <c r="A55" s="30">
        <v>1</v>
      </c>
      <c r="B55" s="809" t="s">
        <v>940</v>
      </c>
      <c r="C55" s="23"/>
      <c r="D55" s="242" t="str">
        <f>IF('Summary Page'!I129="","",'Summary Page'!I129)</f>
        <v>HMA</v>
      </c>
      <c r="E55" s="23"/>
      <c r="F55" s="978" t="s">
        <v>942</v>
      </c>
      <c r="G55" s="978"/>
      <c r="H55" s="979"/>
      <c r="I55" s="352">
        <f>IF('Summary Page'!J129=0,"",'Summary Page'!J129)</f>
        <v>1.25</v>
      </c>
      <c r="J55" s="352">
        <f>IF('Summary Page'!K129=0,"",'Summary Page'!K129)</f>
        <v>1.25</v>
      </c>
      <c r="K55" s="352">
        <f>IF('Summary Page'!L129=0,"",'Summary Page'!L129)</f>
        <v>1.25</v>
      </c>
      <c r="L55" s="352">
        <f>IF('Summary Page'!M129=0,"",'Summary Page'!M129)</f>
        <v>1.25</v>
      </c>
      <c r="M55" s="353">
        <f>IF('Summary Page'!N129=0,"",'Summary Page'!N129)</f>
        <v>1.25</v>
      </c>
      <c r="N55" s="354">
        <f>M55</f>
        <v>1.25</v>
      </c>
      <c r="O55" s="15"/>
      <c r="P55" s="972"/>
      <c r="Q55" s="973"/>
      <c r="R55" s="973"/>
      <c r="S55" s="974"/>
    </row>
    <row r="56" spans="1:19" ht="31.5" customHeight="1">
      <c r="A56" s="30">
        <v>2</v>
      </c>
      <c r="B56" s="273" t="s">
        <v>941</v>
      </c>
      <c r="C56" s="23"/>
      <c r="D56" s="242" t="str">
        <f>IF('Summary Page'!I130="","",'Summary Page'!I130)</f>
        <v>HMA</v>
      </c>
      <c r="E56" s="23"/>
      <c r="F56" s="978"/>
      <c r="G56" s="978"/>
      <c r="H56" s="979"/>
      <c r="I56" s="352">
        <f>IF('Summary Page'!J130=0,"",'Summary Page'!J130)</f>
        <v>6.5</v>
      </c>
      <c r="J56" s="352">
        <f>IF('Summary Page'!K130=0,"",'Summary Page'!K130)</f>
        <v>6.5</v>
      </c>
      <c r="K56" s="352">
        <f>IF('Summary Page'!L130=0,"",'Summary Page'!L130)</f>
        <v>6.5</v>
      </c>
      <c r="L56" s="352">
        <f>IF('Summary Page'!M130=0,"",'Summary Page'!M130)</f>
        <v>6.5</v>
      </c>
      <c r="M56" s="353">
        <f>IF('Summary Page'!N130=0,"",'Summary Page'!N130)</f>
        <v>6.5</v>
      </c>
      <c r="N56" s="354">
        <f t="shared" ref="N56:N64" si="0">IFERROR(N55+M56,"")</f>
        <v>7.75</v>
      </c>
      <c r="O56" s="15"/>
      <c r="P56" s="973"/>
      <c r="Q56" s="973"/>
      <c r="R56" s="973"/>
      <c r="S56" s="974"/>
    </row>
    <row r="57" spans="1:19" ht="31.5" customHeight="1">
      <c r="A57" s="30">
        <v>3</v>
      </c>
      <c r="B57" s="273"/>
      <c r="C57" s="23"/>
      <c r="D57" s="242" t="str">
        <f>IF('Summary Page'!I131="","",'Summary Page'!I131)</f>
        <v/>
      </c>
      <c r="E57" s="23"/>
      <c r="F57" s="978"/>
      <c r="G57" s="978"/>
      <c r="H57" s="979"/>
      <c r="I57" s="352" t="str">
        <f>IF('Summary Page'!J131=0,"",'Summary Page'!J131)</f>
        <v/>
      </c>
      <c r="J57" s="352" t="str">
        <f>IF('Summary Page'!K131=0,"",'Summary Page'!K131)</f>
        <v/>
      </c>
      <c r="K57" s="352" t="str">
        <f>IF('Summary Page'!L131=0,"",'Summary Page'!L131)</f>
        <v/>
      </c>
      <c r="L57" s="352" t="str">
        <f>IF('Summary Page'!M131=0,"",'Summary Page'!M131)</f>
        <v/>
      </c>
      <c r="M57" s="353" t="str">
        <f>IF('Summary Page'!N131=0,"",'Summary Page'!N131)</f>
        <v/>
      </c>
      <c r="N57" s="354" t="str">
        <f t="shared" si="0"/>
        <v/>
      </c>
      <c r="O57" s="15"/>
      <c r="P57" s="972"/>
      <c r="Q57" s="973"/>
      <c r="R57" s="973"/>
      <c r="S57" s="974"/>
    </row>
    <row r="58" spans="1:19" ht="31.5" customHeight="1">
      <c r="A58" s="30">
        <v>4</v>
      </c>
      <c r="B58" s="273"/>
      <c r="C58" s="23"/>
      <c r="D58" s="242" t="str">
        <f>IF('Summary Page'!I132="","",'Summary Page'!I132)</f>
        <v/>
      </c>
      <c r="E58" s="24"/>
      <c r="F58" s="978"/>
      <c r="G58" s="978"/>
      <c r="H58" s="979"/>
      <c r="I58" s="352" t="str">
        <f>IF('Summary Page'!J132=0,"",'Summary Page'!J132)</f>
        <v/>
      </c>
      <c r="J58" s="352" t="str">
        <f>IF('Summary Page'!K132=0,"",'Summary Page'!K132)</f>
        <v/>
      </c>
      <c r="K58" s="352" t="str">
        <f>IF('Summary Page'!L132=0,"",'Summary Page'!L132)</f>
        <v/>
      </c>
      <c r="L58" s="352" t="str">
        <f>IF('Summary Page'!M132=0,"",'Summary Page'!M132)</f>
        <v/>
      </c>
      <c r="M58" s="353" t="str">
        <f>IF('Summary Page'!N132=0,"",'Summary Page'!N132)</f>
        <v/>
      </c>
      <c r="N58" s="354" t="str">
        <f t="shared" si="0"/>
        <v/>
      </c>
      <c r="O58" s="15"/>
      <c r="P58" s="972"/>
      <c r="Q58" s="973"/>
      <c r="R58" s="973"/>
      <c r="S58" s="974"/>
    </row>
    <row r="59" spans="1:19" ht="31.5" customHeight="1">
      <c r="A59" s="30">
        <v>5</v>
      </c>
      <c r="B59" s="273"/>
      <c r="C59" s="23"/>
      <c r="D59" s="242" t="str">
        <f>IF('Summary Page'!I133="","",'Summary Page'!I133)</f>
        <v/>
      </c>
      <c r="E59" s="271"/>
      <c r="F59" s="978"/>
      <c r="G59" s="978"/>
      <c r="H59" s="979"/>
      <c r="I59" s="352" t="str">
        <f>IF('Summary Page'!J133=0,"",'Summary Page'!J133)</f>
        <v/>
      </c>
      <c r="J59" s="352" t="str">
        <f>IF('Summary Page'!K133=0,"",'Summary Page'!K133)</f>
        <v/>
      </c>
      <c r="K59" s="352" t="str">
        <f>IF('Summary Page'!L133=0,"",'Summary Page'!L133)</f>
        <v/>
      </c>
      <c r="L59" s="352" t="str">
        <f>IF('Summary Page'!M133=0,"",'Summary Page'!M133)</f>
        <v/>
      </c>
      <c r="M59" s="353" t="str">
        <f>IF('Summary Page'!N133=0,"",'Summary Page'!N133)</f>
        <v/>
      </c>
      <c r="N59" s="354" t="str">
        <f t="shared" si="0"/>
        <v/>
      </c>
      <c r="O59" s="15"/>
      <c r="P59" s="975"/>
      <c r="Q59" s="976"/>
      <c r="R59" s="976"/>
      <c r="S59" s="977"/>
    </row>
    <row r="60" spans="1:19" ht="31.5" customHeight="1">
      <c r="A60" s="30">
        <v>6</v>
      </c>
      <c r="B60" s="273"/>
      <c r="C60" s="23"/>
      <c r="D60" s="242" t="str">
        <f>IF('Summary Page'!I134="","",'Summary Page'!I134)</f>
        <v/>
      </c>
      <c r="E60" s="23"/>
      <c r="F60" s="978"/>
      <c r="G60" s="978"/>
      <c r="H60" s="979"/>
      <c r="I60" s="352" t="str">
        <f>IF('Summary Page'!J134=0,"",'Summary Page'!J134)</f>
        <v/>
      </c>
      <c r="J60" s="352" t="str">
        <f>IF('Summary Page'!K134=0,"",'Summary Page'!K134)</f>
        <v/>
      </c>
      <c r="K60" s="352" t="str">
        <f>IF('Summary Page'!L134=0,"",'Summary Page'!L134)</f>
        <v/>
      </c>
      <c r="L60" s="352" t="str">
        <f>IF('Summary Page'!M134=0,"",'Summary Page'!M134)</f>
        <v/>
      </c>
      <c r="M60" s="353" t="str">
        <f>IF('Summary Page'!N134=0,"",'Summary Page'!N134)</f>
        <v/>
      </c>
      <c r="N60" s="354" t="str">
        <f t="shared" si="0"/>
        <v/>
      </c>
      <c r="O60" s="15"/>
      <c r="P60" s="976"/>
      <c r="Q60" s="976"/>
      <c r="R60" s="976"/>
      <c r="S60" s="977"/>
    </row>
    <row r="61" spans="1:19" ht="31.5" customHeight="1">
      <c r="A61" s="30">
        <v>7</v>
      </c>
      <c r="B61" s="273"/>
      <c r="C61" s="23"/>
      <c r="D61" s="242" t="str">
        <f>IF('Summary Page'!I135="","",'Summary Page'!I135)</f>
        <v/>
      </c>
      <c r="E61" s="23"/>
      <c r="F61" s="978"/>
      <c r="G61" s="978"/>
      <c r="H61" s="979"/>
      <c r="I61" s="352" t="str">
        <f>IF('Summary Page'!J135=0,"",'Summary Page'!J135)</f>
        <v/>
      </c>
      <c r="J61" s="352" t="str">
        <f>IF('Summary Page'!K135=0,"",'Summary Page'!K135)</f>
        <v/>
      </c>
      <c r="K61" s="352" t="str">
        <f>IF('Summary Page'!L135=0,"",'Summary Page'!L135)</f>
        <v/>
      </c>
      <c r="L61" s="352" t="str">
        <f>IF('Summary Page'!M135=0,"",'Summary Page'!M135)</f>
        <v/>
      </c>
      <c r="M61" s="353" t="str">
        <f>IF('Summary Page'!N135=0,"",'Summary Page'!N135)</f>
        <v/>
      </c>
      <c r="N61" s="354" t="str">
        <f t="shared" si="0"/>
        <v/>
      </c>
      <c r="O61" s="15"/>
      <c r="P61" s="972"/>
      <c r="Q61" s="973"/>
      <c r="R61" s="973"/>
      <c r="S61" s="974"/>
    </row>
    <row r="62" spans="1:19" ht="31.5" customHeight="1">
      <c r="A62" s="30">
        <v>8</v>
      </c>
      <c r="B62" s="273"/>
      <c r="C62" s="23"/>
      <c r="D62" s="242" t="str">
        <f>IF('Summary Page'!Q130="","",'Summary Page'!Q130)</f>
        <v/>
      </c>
      <c r="E62" s="23"/>
      <c r="F62" s="978"/>
      <c r="G62" s="978"/>
      <c r="H62" s="979"/>
      <c r="I62" s="352" t="str">
        <f>IF('Summary Page'!S130=0,"",'Summary Page'!S130)</f>
        <v/>
      </c>
      <c r="J62" s="352" t="str">
        <f>IF('Summary Page'!T130=0,"",'Summary Page'!T130)</f>
        <v/>
      </c>
      <c r="K62" s="352" t="str">
        <f>IF('Summary Page'!U130=0,"",'Summary Page'!U130)</f>
        <v/>
      </c>
      <c r="L62" s="352" t="str">
        <f>IF('Summary Page'!V130=0,"",'Summary Page'!V130)</f>
        <v/>
      </c>
      <c r="M62" s="352" t="str">
        <f>IF('Summary Page'!W130=0,"",'Summary Page'!W130)</f>
        <v/>
      </c>
      <c r="N62" s="354" t="str">
        <f t="shared" si="0"/>
        <v/>
      </c>
      <c r="O62" s="15"/>
      <c r="P62" s="972"/>
      <c r="Q62" s="973"/>
      <c r="R62" s="973"/>
      <c r="S62" s="974"/>
    </row>
    <row r="63" spans="1:19" ht="31.5" customHeight="1">
      <c r="A63" s="30">
        <v>9</v>
      </c>
      <c r="B63" s="273"/>
      <c r="C63" s="23"/>
      <c r="D63" s="242" t="str">
        <f>IF('Summary Page'!Q131="","",'Summary Page'!Q131)</f>
        <v/>
      </c>
      <c r="E63" s="24"/>
      <c r="F63" s="978"/>
      <c r="G63" s="978"/>
      <c r="H63" s="979"/>
      <c r="I63" s="352" t="str">
        <f>IF('Summary Page'!S131=0,"",'Summary Page'!S131)</f>
        <v/>
      </c>
      <c r="J63" s="352" t="str">
        <f>IF('Summary Page'!T131=0,"",'Summary Page'!T131)</f>
        <v/>
      </c>
      <c r="K63" s="352" t="str">
        <f>IF('Summary Page'!U131=0,"",'Summary Page'!U131)</f>
        <v/>
      </c>
      <c r="L63" s="352" t="str">
        <f>IF('Summary Page'!V131=0,"",'Summary Page'!V131)</f>
        <v/>
      </c>
      <c r="M63" s="352" t="str">
        <f>IF('Summary Page'!W131=0,"",'Summary Page'!W131)</f>
        <v/>
      </c>
      <c r="N63" s="354" t="str">
        <f t="shared" si="0"/>
        <v/>
      </c>
      <c r="O63" s="15"/>
      <c r="P63" s="969"/>
      <c r="Q63" s="970"/>
      <c r="R63" s="970"/>
      <c r="S63" s="971"/>
    </row>
    <row r="64" spans="1:19" ht="31.5" customHeight="1">
      <c r="A64" s="30">
        <v>10</v>
      </c>
      <c r="B64" s="273"/>
      <c r="C64" s="24"/>
      <c r="D64" s="242" t="str">
        <f>IF('Summary Page'!Q132="","",'Summary Page'!Q132)</f>
        <v/>
      </c>
      <c r="E64" s="24"/>
      <c r="F64" s="1098"/>
      <c r="G64" s="1098"/>
      <c r="H64" s="1099"/>
      <c r="I64" s="352" t="str">
        <f>IF('Summary Page'!S132=0,"",'Summary Page'!S132)</f>
        <v/>
      </c>
      <c r="J64" s="352" t="str">
        <f>IF('Summary Page'!T132=0,"",'Summary Page'!T132)</f>
        <v/>
      </c>
      <c r="K64" s="352" t="str">
        <f>IF('Summary Page'!U132=0,"",'Summary Page'!U132)</f>
        <v/>
      </c>
      <c r="L64" s="352" t="str">
        <f>IF('Summary Page'!V132=0,"",'Summary Page'!V132)</f>
        <v/>
      </c>
      <c r="M64" s="352" t="str">
        <f>IF('Summary Page'!W132=0,"",'Summary Page'!W132)</f>
        <v/>
      </c>
      <c r="N64" s="354" t="str">
        <f t="shared" si="0"/>
        <v/>
      </c>
      <c r="O64" s="15"/>
      <c r="P64" s="970"/>
      <c r="Q64" s="970"/>
      <c r="R64" s="970"/>
      <c r="S64" s="971"/>
    </row>
    <row r="65" spans="1:19" ht="8.2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672"/>
      <c r="J66" s="243">
        <f>10-COUNTBLANK(I55:I64)</f>
        <v>2</v>
      </c>
      <c r="K66" s="1014" t="s">
        <v>16</v>
      </c>
      <c r="L66" s="1014"/>
      <c r="M66" s="1014"/>
      <c r="N66" s="355">
        <f>SUM(M55:M64)</f>
        <v>7.75</v>
      </c>
      <c r="O66" s="32" t="s">
        <v>73</v>
      </c>
      <c r="P66" s="67"/>
      <c r="Q66" s="822" t="s">
        <v>137</v>
      </c>
      <c r="R66" s="356">
        <f>(N66/12)</f>
        <v>0.64583333333333337</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4.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4.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D71" s="66"/>
      <c r="E71" s="188"/>
      <c r="F71" s="188"/>
      <c r="G71" s="188"/>
      <c r="H71" s="188"/>
      <c r="I71" s="66"/>
      <c r="J71" s="66"/>
      <c r="K71" s="188" t="str">
        <f>IF('Summary Page'!H137="","",'Summary Page'!H137)</f>
        <v>2" Aggregate Base</v>
      </c>
      <c r="L71" s="188"/>
      <c r="M71" s="188"/>
      <c r="N71" s="188"/>
      <c r="O71" s="188"/>
      <c r="P71" s="1089" t="str">
        <f>IF('Summary Page'!L137="","",'Summary Page'!L137)</f>
        <v/>
      </c>
      <c r="Q71" s="1089"/>
      <c r="R71" s="188" t="s">
        <v>334</v>
      </c>
      <c r="S71" s="179"/>
    </row>
    <row r="72" spans="1:19" ht="4.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lY1qBRUGA5iKhvTiTiHQKEkY+t7rriy2QkmhrmMSsU+Aks8iT30ZCZs4dTZ1kWU9auhMcbsSd3bo+uoNyYxfJQ==" saltValue="mPi4dF3XCgiZXAWUg7CZEg==" spinCount="100000" sheet="1" scenarios="1" formatCells="0" formatColumns="0" formatRows="0" selectLockedCells="1"/>
  <mergeCells count="53">
    <mergeCell ref="P71:Q71"/>
    <mergeCell ref="B3:J3"/>
    <mergeCell ref="A4:B4"/>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S26"/>
    <mergeCell ref="N53:N54"/>
    <mergeCell ref="A48:D48"/>
    <mergeCell ref="A52:A54"/>
    <mergeCell ref="B52:B54"/>
    <mergeCell ref="C52:E54"/>
    <mergeCell ref="F52:H54"/>
    <mergeCell ref="I28:S50"/>
    <mergeCell ref="I53:I54"/>
    <mergeCell ref="J53:J54"/>
    <mergeCell ref="K53:K54"/>
    <mergeCell ref="L53:L54"/>
    <mergeCell ref="M53:M54"/>
    <mergeCell ref="F55:H55"/>
    <mergeCell ref="P55:S56"/>
    <mergeCell ref="F56:H56"/>
    <mergeCell ref="F57:H57"/>
    <mergeCell ref="P57:S57"/>
    <mergeCell ref="D66:H66"/>
    <mergeCell ref="K66:M66"/>
    <mergeCell ref="K69:S69"/>
    <mergeCell ref="F61:H61"/>
    <mergeCell ref="P61:S61"/>
    <mergeCell ref="F62:H62"/>
    <mergeCell ref="P62:S62"/>
    <mergeCell ref="F63:H63"/>
    <mergeCell ref="P63:S64"/>
    <mergeCell ref="F64:H64"/>
    <mergeCell ref="P58:S58"/>
    <mergeCell ref="P59:S60"/>
    <mergeCell ref="F60:H60"/>
    <mergeCell ref="F58:H58"/>
    <mergeCell ref="F59:H59"/>
  </mergeCells>
  <dataValidations count="1">
    <dataValidation allowBlank="1" showInputMessage="1" showErrorMessage="1" sqref="D18 D14 H26 F26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5.xml><?xml version="1.0" encoding="utf-8"?>
<worksheet xmlns="http://schemas.openxmlformats.org/spreadsheetml/2006/main" xmlns:r="http://schemas.openxmlformats.org/officeDocument/2006/relationships">
  <sheetPr codeName="Sheet12">
    <tabColor rgb="FF0070C0"/>
  </sheetPr>
  <dimension ref="A1:AK93"/>
  <sheetViews>
    <sheetView view="pageBreakPreview" zoomScale="85" zoomScaleNormal="200" zoomScaleSheetLayoutView="85" workbookViewId="0">
      <selection activeCell="F56" sqref="F56:H56"/>
    </sheetView>
  </sheetViews>
  <sheetFormatPr defaultRowHeight="15"/>
  <cols>
    <col min="1" max="1" width="9" style="47" customWidth="1"/>
    <col min="2" max="2" width="12.42578125" style="47" customWidth="1"/>
    <col min="3" max="3" width="1.7109375" style="47" customWidth="1"/>
    <col min="4" max="4" width="15.85546875" style="47" customWidth="1"/>
    <col min="5" max="5" width="1.85546875" style="47" customWidth="1"/>
    <col min="6" max="6" width="7.5703125" style="47" customWidth="1"/>
    <col min="7" max="7" width="7.140625" style="47" customWidth="1"/>
    <col min="8" max="8" width="7" style="47" customWidth="1"/>
    <col min="9" max="12" width="6.5703125" style="47" customWidth="1"/>
    <col min="13" max="14" width="7.42578125" style="47" customWidth="1"/>
    <col min="15" max="15" width="1.42578125" style="47" customWidth="1"/>
    <col min="16" max="17" width="5.7109375" style="47" customWidth="1"/>
    <col min="18" max="18" width="6.42578125" style="47" customWidth="1"/>
    <col min="19" max="19" width="7.28515625" style="47" customWidth="1"/>
    <col min="20" max="20" width="2.7109375" style="47" customWidth="1"/>
    <col min="21" max="21" width="8.140625" style="47" bestFit="1" customWidth="1"/>
    <col min="22" max="22" width="6.28515625" style="47" bestFit="1" customWidth="1"/>
    <col min="23" max="23" width="2.140625" style="47" bestFit="1" customWidth="1"/>
    <col min="24" max="24" width="8.140625" style="47" bestFit="1" customWidth="1"/>
    <col min="25" max="25" width="6.28515625" style="47" bestFit="1" customWidth="1"/>
    <col min="26" max="26" width="14.85546875" style="47" bestFit="1" customWidth="1"/>
    <col min="27" max="27" width="15.140625" style="47" bestFit="1" customWidth="1"/>
    <col min="28" max="28" width="2.42578125" style="47" bestFit="1" customWidth="1"/>
    <col min="29" max="29" width="11.7109375" style="47" bestFit="1" customWidth="1"/>
    <col min="30" max="30" width="14.7109375" style="47" bestFit="1" customWidth="1"/>
    <col min="31" max="31" width="2.42578125" style="47" bestFit="1" customWidth="1"/>
    <col min="32" max="32" width="15" style="47" bestFit="1" customWidth="1"/>
    <col min="33" max="33" width="14.5703125" style="47" bestFit="1" customWidth="1"/>
    <col min="34" max="34" width="15.7109375" style="47" bestFit="1" customWidth="1"/>
    <col min="35" max="35" width="11.42578125" style="47" bestFit="1" customWidth="1"/>
    <col min="36" max="36" width="9.5703125" style="47" bestFit="1" customWidth="1"/>
    <col min="37" max="37" width="9.85546875" style="47" bestFit="1" customWidth="1"/>
    <col min="38" max="38" width="11.42578125" style="47" bestFit="1" customWidth="1"/>
    <col min="39" max="39" width="11" style="47" bestFit="1" customWidth="1"/>
    <col min="40" max="40" width="8.85546875" style="47" bestFit="1" customWidth="1"/>
    <col min="41" max="41" width="8" style="47" bestFit="1" customWidth="1"/>
    <col min="42" max="42" width="7" style="47" bestFit="1" customWidth="1"/>
    <col min="43" max="43" width="7.42578125" style="47" bestFit="1" customWidth="1"/>
    <col min="44" max="44" width="6.7109375" style="47" bestFit="1" customWidth="1"/>
    <col min="45" max="45" width="8.28515625" style="47" bestFit="1" customWidth="1"/>
    <col min="46" max="46" width="6.85546875" style="47" bestFit="1" customWidth="1"/>
    <col min="47" max="47" width="5.85546875" style="47" bestFit="1" customWidth="1"/>
    <col min="48" max="48" width="6.85546875" style="47" bestFit="1" customWidth="1"/>
    <col min="49" max="49" width="9.42578125" style="47" bestFit="1" customWidth="1"/>
    <col min="50" max="50" width="6.28515625" style="47" bestFit="1" customWidth="1"/>
    <col min="51" max="51" width="7.7109375" style="47" bestFit="1" customWidth="1"/>
    <col min="52" max="52" width="6.42578125" style="47" bestFit="1" customWidth="1"/>
    <col min="53" max="53" width="11.42578125" style="47" bestFit="1" customWidth="1"/>
    <col min="54" max="54" width="6.140625" style="47" bestFit="1" customWidth="1"/>
    <col min="55" max="55" width="6.85546875" style="47" bestFit="1" customWidth="1"/>
    <col min="56" max="56" width="4.85546875" style="47" bestFit="1" customWidth="1"/>
    <col min="57" max="57" width="5.28515625" style="47" bestFit="1" customWidth="1"/>
    <col min="58" max="58" width="8.85546875" style="47" bestFit="1" customWidth="1"/>
    <col min="59" max="59" width="2.28515625" style="47" bestFit="1" customWidth="1"/>
    <col min="60" max="60" width="12.140625" style="47" bestFit="1" customWidth="1"/>
    <col min="61" max="61" width="6.140625" style="47" bestFit="1" customWidth="1"/>
    <col min="62" max="62" width="5.5703125" style="47" bestFit="1" customWidth="1"/>
    <col min="63" max="63" width="12.7109375" style="47" bestFit="1" customWidth="1"/>
    <col min="64" max="64" width="10.28515625" style="47" bestFit="1" customWidth="1"/>
    <col min="65" max="65" width="10.7109375" style="47" bestFit="1" customWidth="1"/>
    <col min="66" max="66" width="2.28515625" style="47" bestFit="1" customWidth="1"/>
    <col min="67" max="67" width="7" style="47" bestFit="1" customWidth="1"/>
    <col min="68" max="68" width="8.140625" style="47" bestFit="1" customWidth="1"/>
    <col min="69" max="69" width="9.7109375" style="47" bestFit="1" customWidth="1"/>
    <col min="70" max="70" width="13.140625" style="47" bestFit="1" customWidth="1"/>
    <col min="71" max="71" width="10.42578125" style="47" bestFit="1" customWidth="1"/>
    <col min="72" max="72" width="10.140625" style="47" bestFit="1" customWidth="1"/>
    <col min="73" max="73" width="14.85546875" style="47" bestFit="1" customWidth="1"/>
    <col min="74" max="74" width="12.140625" style="47" bestFit="1" customWidth="1"/>
    <col min="75" max="75" width="10.42578125" style="47" bestFit="1" customWidth="1"/>
    <col min="76" max="76" width="7" style="47" bestFit="1" customWidth="1"/>
    <col min="77" max="77" width="5.140625" style="47" bestFit="1" customWidth="1"/>
    <col min="78" max="78" width="5.7109375" style="47" bestFit="1" customWidth="1"/>
    <col min="79" max="79" width="7.7109375" style="47" bestFit="1" customWidth="1"/>
    <col min="80" max="80" width="6.5703125" style="47" bestFit="1" customWidth="1"/>
    <col min="81" max="81" width="11.42578125" style="47" bestFit="1" customWidth="1"/>
    <col min="82" max="82" width="8.140625" style="47" bestFit="1" customWidth="1"/>
    <col min="83" max="83" width="14.5703125" style="47" bestFit="1" customWidth="1"/>
    <col min="84" max="84" width="9.28515625" style="47" bestFit="1" customWidth="1"/>
    <col min="85" max="85" width="4.85546875" style="47" bestFit="1" customWidth="1"/>
    <col min="86" max="86" width="6.140625" style="47" bestFit="1" customWidth="1"/>
    <col min="87" max="87" width="6.85546875" style="47" bestFit="1" customWidth="1"/>
    <col min="88" max="88" width="8" style="47" bestFit="1" customWidth="1"/>
    <col min="89" max="89" width="9.42578125" style="47" bestFit="1" customWidth="1"/>
    <col min="90" max="90" width="9.140625" style="47"/>
    <col min="91" max="91" width="7.7109375" style="47" bestFit="1" customWidth="1"/>
    <col min="92" max="92" width="11.42578125" style="47" bestFit="1" customWidth="1"/>
    <col min="93" max="93" width="9.85546875" style="47" bestFit="1" customWidth="1"/>
    <col min="94" max="94" width="10" style="47" bestFit="1" customWidth="1"/>
    <col min="95" max="95" width="8.42578125" style="47" bestFit="1" customWidth="1"/>
    <col min="96" max="96" width="9.7109375" style="47" bestFit="1" customWidth="1"/>
    <col min="97" max="97" width="7.42578125" style="47" bestFit="1" customWidth="1"/>
    <col min="98" max="98" width="14.85546875" style="47" bestFit="1" customWidth="1"/>
    <col min="99" max="16384" width="9.140625" style="47"/>
  </cols>
  <sheetData>
    <row r="1" spans="1:36" ht="5.25" customHeight="1">
      <c r="A1" s="57"/>
      <c r="B1" s="58"/>
      <c r="C1" s="58"/>
      <c r="D1" s="58"/>
      <c r="E1" s="59"/>
      <c r="F1" s="59"/>
      <c r="G1" s="59"/>
      <c r="H1" s="59"/>
      <c r="I1" s="59"/>
      <c r="J1" s="60"/>
      <c r="K1" s="59"/>
      <c r="L1" s="59"/>
      <c r="M1" s="59"/>
      <c r="N1" s="59"/>
      <c r="O1" s="59"/>
      <c r="P1" s="59"/>
      <c r="Q1" s="59"/>
      <c r="R1" s="59"/>
      <c r="S1" s="61"/>
    </row>
    <row r="2" spans="1:36">
      <c r="A2" s="733" t="s">
        <v>0</v>
      </c>
      <c r="B2" s="734"/>
      <c r="C2" s="734"/>
      <c r="D2" s="734"/>
      <c r="E2" s="734"/>
      <c r="F2" s="734"/>
      <c r="G2" s="734"/>
      <c r="H2" s="734"/>
      <c r="I2" s="734"/>
      <c r="J2" s="734"/>
      <c r="K2" s="734"/>
      <c r="L2" s="734"/>
      <c r="M2" s="734"/>
      <c r="N2" s="734"/>
      <c r="O2" s="734"/>
      <c r="P2" s="734"/>
      <c r="Q2" s="734"/>
      <c r="R2" s="734"/>
      <c r="S2" s="683"/>
    </row>
    <row r="3" spans="1:36" ht="5.25" customHeight="1">
      <c r="A3" s="63"/>
      <c r="B3" s="980"/>
      <c r="C3" s="980"/>
      <c r="D3" s="980"/>
      <c r="E3" s="980"/>
      <c r="F3" s="980"/>
      <c r="G3" s="980"/>
      <c r="H3" s="980"/>
      <c r="I3" s="980"/>
      <c r="J3" s="980"/>
      <c r="K3" s="17"/>
      <c r="L3" s="17"/>
      <c r="M3" s="17"/>
      <c r="N3" s="17"/>
      <c r="O3" s="17"/>
      <c r="P3" s="17"/>
      <c r="Q3" s="17"/>
      <c r="R3" s="17"/>
      <c r="S3" s="62"/>
    </row>
    <row r="4" spans="1:36" ht="15.75">
      <c r="A4" s="789" t="s">
        <v>15</v>
      </c>
      <c r="B4" s="790"/>
      <c r="C4" s="839"/>
      <c r="D4" s="934" t="str">
        <f>IF('Summary Page'!I13="","",'Summary Page'!I13)</f>
        <v>Highway 20</v>
      </c>
      <c r="E4" s="917"/>
      <c r="F4" s="917"/>
      <c r="G4" s="917"/>
      <c r="H4" s="918"/>
      <c r="I4" s="925"/>
      <c r="J4" s="925"/>
      <c r="K4" s="925"/>
      <c r="L4" s="925"/>
      <c r="M4" s="925"/>
      <c r="N4" s="925"/>
      <c r="O4" s="925"/>
      <c r="P4" s="925"/>
      <c r="Q4" s="925"/>
      <c r="R4" s="925"/>
      <c r="S4" s="926"/>
      <c r="U4" s="48"/>
      <c r="V4" s="48"/>
      <c r="W4" s="48"/>
      <c r="X4" s="48"/>
      <c r="Y4" s="48"/>
      <c r="Z4" s="48"/>
      <c r="AA4" s="48"/>
      <c r="AB4" s="48"/>
      <c r="AC4" s="48"/>
      <c r="AD4" s="48"/>
      <c r="AE4" s="48"/>
      <c r="AF4" s="48"/>
      <c r="AG4" s="48"/>
      <c r="AH4" s="48"/>
      <c r="AI4" s="48"/>
      <c r="AJ4" s="48"/>
    </row>
    <row r="5" spans="1:36" ht="5.25" customHeight="1">
      <c r="A5" s="25"/>
      <c r="B5" s="33"/>
      <c r="C5" s="33"/>
      <c r="D5" s="33"/>
      <c r="E5" s="33"/>
      <c r="F5" s="33"/>
      <c r="G5" s="33"/>
      <c r="H5" s="33"/>
      <c r="I5" s="1002"/>
      <c r="J5" s="1003"/>
      <c r="K5" s="1003"/>
      <c r="L5" s="1003"/>
      <c r="M5" s="1003"/>
      <c r="N5" s="1003"/>
      <c r="O5" s="1003"/>
      <c r="P5" s="1003"/>
      <c r="Q5" s="1003"/>
      <c r="R5" s="1003"/>
      <c r="S5" s="1004"/>
      <c r="U5" s="48"/>
      <c r="V5" s="48"/>
      <c r="W5" s="48"/>
      <c r="X5" s="48"/>
      <c r="Y5" s="48"/>
      <c r="Z5" s="48"/>
      <c r="AA5" s="48"/>
      <c r="AB5" s="48"/>
      <c r="AC5" s="48"/>
      <c r="AD5" s="48"/>
      <c r="AE5" s="48"/>
      <c r="AF5" s="48"/>
      <c r="AG5" s="48"/>
      <c r="AH5" s="48"/>
      <c r="AI5" s="48"/>
      <c r="AJ5" s="48"/>
    </row>
    <row r="6" spans="1:36">
      <c r="A6" s="1039" t="s">
        <v>14</v>
      </c>
      <c r="B6" s="1040"/>
      <c r="C6" s="1041"/>
      <c r="D6" s="720" t="str">
        <f>'Summary Page'!B9</f>
        <v>Trinity Engineering Laboratories Inc.</v>
      </c>
      <c r="E6" s="720"/>
      <c r="F6" s="721"/>
      <c r="G6" s="721"/>
      <c r="H6" s="721"/>
      <c r="I6" s="1002"/>
      <c r="J6" s="1003"/>
      <c r="K6" s="1003"/>
      <c r="L6" s="1003"/>
      <c r="M6" s="1003"/>
      <c r="N6" s="1003"/>
      <c r="O6" s="1003"/>
      <c r="P6" s="1003"/>
      <c r="Q6" s="1003"/>
      <c r="R6" s="1003"/>
      <c r="S6" s="1004"/>
      <c r="U6" s="48"/>
      <c r="V6" s="48"/>
      <c r="W6" s="48"/>
      <c r="X6" s="48"/>
      <c r="Y6" s="48"/>
      <c r="Z6" s="48"/>
      <c r="AA6" s="48"/>
      <c r="AB6" s="48"/>
      <c r="AC6" s="48"/>
      <c r="AD6" s="48"/>
      <c r="AE6" s="48"/>
      <c r="AF6" s="48"/>
      <c r="AG6" s="48"/>
      <c r="AH6" s="48"/>
      <c r="AI6" s="48"/>
      <c r="AJ6" s="48"/>
    </row>
    <row r="7" spans="1:36" ht="5.25" customHeight="1">
      <c r="A7" s="63"/>
      <c r="B7" s="34"/>
      <c r="C7" s="34"/>
      <c r="D7" s="34"/>
      <c r="E7" s="34"/>
      <c r="F7" s="34"/>
      <c r="G7" s="34"/>
      <c r="H7" s="34"/>
      <c r="I7" s="1002"/>
      <c r="J7" s="1003"/>
      <c r="K7" s="1003"/>
      <c r="L7" s="1003"/>
      <c r="M7" s="1003"/>
      <c r="N7" s="1003"/>
      <c r="O7" s="1003"/>
      <c r="P7" s="1003"/>
      <c r="Q7" s="1003"/>
      <c r="R7" s="1003"/>
      <c r="S7" s="1004"/>
      <c r="U7" s="48"/>
      <c r="V7" s="48"/>
      <c r="W7" s="48"/>
      <c r="X7" s="48"/>
      <c r="Y7" s="48"/>
      <c r="Z7" s="48"/>
      <c r="AA7" s="48"/>
      <c r="AB7" s="48"/>
      <c r="AC7" s="48"/>
      <c r="AD7" s="48"/>
      <c r="AE7" s="48"/>
      <c r="AF7" s="48"/>
      <c r="AG7" s="48"/>
      <c r="AH7" s="48"/>
      <c r="AI7" s="48"/>
      <c r="AJ7" s="48"/>
    </row>
    <row r="8" spans="1:36">
      <c r="A8" s="1039" t="s">
        <v>8</v>
      </c>
      <c r="B8" s="1040"/>
      <c r="C8" s="141"/>
      <c r="D8" s="722" t="str">
        <f>IF('Summary Page'!B14="","",'Summary Page'!B14)</f>
        <v>Mark Horn</v>
      </c>
      <c r="E8" s="722"/>
      <c r="F8" s="723"/>
      <c r="G8" s="723"/>
      <c r="H8" s="723"/>
      <c r="I8" s="1002"/>
      <c r="J8" s="1003"/>
      <c r="K8" s="1003"/>
      <c r="L8" s="1003"/>
      <c r="M8" s="1003"/>
      <c r="N8" s="1003"/>
      <c r="O8" s="1003"/>
      <c r="P8" s="1003"/>
      <c r="Q8" s="1003"/>
      <c r="R8" s="1003"/>
      <c r="S8" s="1004"/>
      <c r="U8" s="48"/>
      <c r="V8" s="48"/>
      <c r="W8" s="48"/>
      <c r="X8" s="48"/>
      <c r="Y8" s="48"/>
      <c r="Z8" s="48"/>
      <c r="AA8" s="48"/>
      <c r="AB8" s="48"/>
      <c r="AC8" s="48"/>
      <c r="AD8" s="48"/>
      <c r="AE8" s="48"/>
      <c r="AF8" s="48"/>
      <c r="AG8" s="48"/>
      <c r="AH8" s="48"/>
      <c r="AI8" s="48"/>
      <c r="AJ8" s="48"/>
    </row>
    <row r="9" spans="1:36" ht="5.25" customHeight="1">
      <c r="A9" s="63"/>
      <c r="B9" s="163"/>
      <c r="C9" s="163"/>
      <c r="D9" s="163"/>
      <c r="E9" s="163"/>
      <c r="F9" s="163"/>
      <c r="G9" s="163"/>
      <c r="H9" s="163"/>
      <c r="I9" s="1002"/>
      <c r="J9" s="1003"/>
      <c r="K9" s="1003"/>
      <c r="L9" s="1003"/>
      <c r="M9" s="1003"/>
      <c r="N9" s="1003"/>
      <c r="O9" s="1003"/>
      <c r="P9" s="1003"/>
      <c r="Q9" s="1003"/>
      <c r="R9" s="1003"/>
      <c r="S9" s="1004"/>
      <c r="U9" s="48"/>
      <c r="V9" s="48"/>
      <c r="W9" s="48"/>
      <c r="X9" s="48"/>
      <c r="Y9" s="48"/>
      <c r="Z9" s="48"/>
      <c r="AA9" s="48"/>
      <c r="AB9" s="48"/>
      <c r="AC9" s="48"/>
      <c r="AD9" s="48"/>
      <c r="AE9" s="48"/>
      <c r="AF9" s="48"/>
      <c r="AG9" s="48"/>
      <c r="AH9" s="48"/>
      <c r="AI9" s="48"/>
      <c r="AJ9" s="48"/>
    </row>
    <row r="10" spans="1:36">
      <c r="A10" s="1039" t="s">
        <v>9</v>
      </c>
      <c r="B10" s="1040"/>
      <c r="C10" s="141"/>
      <c r="D10" s="726">
        <f>'Summary Page'!B12:B12</f>
        <v>5592606841</v>
      </c>
      <c r="E10" s="726"/>
      <c r="F10" s="727"/>
      <c r="G10" s="727"/>
      <c r="H10" s="727"/>
      <c r="I10" s="1002"/>
      <c r="J10" s="1003"/>
      <c r="K10" s="1003"/>
      <c r="L10" s="1003"/>
      <c r="M10" s="1003"/>
      <c r="N10" s="1003"/>
      <c r="O10" s="1003"/>
      <c r="P10" s="1003"/>
      <c r="Q10" s="1003"/>
      <c r="R10" s="1003"/>
      <c r="S10" s="1004"/>
      <c r="U10" s="48"/>
      <c r="V10" s="48"/>
      <c r="W10" s="48"/>
      <c r="X10" s="48"/>
      <c r="Y10" s="48"/>
      <c r="Z10" s="48"/>
      <c r="AA10" s="48"/>
      <c r="AB10" s="48"/>
      <c r="AC10" s="48"/>
      <c r="AD10" s="48"/>
      <c r="AE10" s="48"/>
      <c r="AF10" s="48"/>
      <c r="AG10" s="48"/>
      <c r="AH10" s="48"/>
      <c r="AI10" s="48"/>
      <c r="AJ10" s="48"/>
    </row>
    <row r="11" spans="1:36" ht="5.25" customHeight="1">
      <c r="A11" s="63"/>
      <c r="B11" s="64"/>
      <c r="C11" s="64"/>
      <c r="D11" s="64"/>
      <c r="E11" s="64"/>
      <c r="F11" s="64"/>
      <c r="G11" s="64"/>
      <c r="H11" s="64"/>
      <c r="I11" s="1002"/>
      <c r="J11" s="1003"/>
      <c r="K11" s="1003"/>
      <c r="L11" s="1003"/>
      <c r="M11" s="1003"/>
      <c r="N11" s="1003"/>
      <c r="O11" s="1003"/>
      <c r="P11" s="1003"/>
      <c r="Q11" s="1003"/>
      <c r="R11" s="1003"/>
      <c r="S11" s="1004"/>
      <c r="U11" s="48"/>
      <c r="V11" s="48"/>
      <c r="W11" s="48"/>
      <c r="X11" s="48"/>
      <c r="Y11" s="48"/>
      <c r="Z11" s="48"/>
      <c r="AA11" s="48"/>
      <c r="AB11" s="48"/>
      <c r="AC11" s="48"/>
      <c r="AD11" s="48"/>
      <c r="AE11" s="48"/>
      <c r="AF11" s="48"/>
      <c r="AG11" s="48"/>
      <c r="AH11" s="48"/>
      <c r="AI11" s="48"/>
      <c r="AJ11" s="48"/>
    </row>
    <row r="12" spans="1:36">
      <c r="A12" s="1053" t="s">
        <v>113</v>
      </c>
      <c r="B12" s="1054"/>
      <c r="C12" s="145"/>
      <c r="D12" s="164" t="str">
        <f>'Summary Page'!B145</f>
        <v>0A730</v>
      </c>
      <c r="E12" s="35"/>
      <c r="F12" s="1048"/>
      <c r="G12" s="1048"/>
      <c r="H12" s="1049"/>
      <c r="I12" s="1002"/>
      <c r="J12" s="1003"/>
      <c r="K12" s="1003"/>
      <c r="L12" s="1003"/>
      <c r="M12" s="1003"/>
      <c r="N12" s="1003"/>
      <c r="O12" s="1003"/>
      <c r="P12" s="1003"/>
      <c r="Q12" s="1003"/>
      <c r="R12" s="1003"/>
      <c r="S12" s="1004"/>
      <c r="U12" s="48"/>
      <c r="V12" s="48"/>
      <c r="W12" s="48"/>
      <c r="X12" s="48"/>
      <c r="Y12" s="48"/>
      <c r="Z12" s="48"/>
      <c r="AA12" s="48"/>
      <c r="AB12" s="48"/>
      <c r="AC12" s="48"/>
      <c r="AD12" s="48"/>
      <c r="AE12" s="48"/>
      <c r="AF12" s="48"/>
      <c r="AG12" s="48"/>
      <c r="AH12" s="48"/>
      <c r="AI12" s="48"/>
      <c r="AJ12" s="48"/>
    </row>
    <row r="13" spans="1:36" ht="5.25" customHeight="1">
      <c r="A13" s="39"/>
      <c r="B13" s="143"/>
      <c r="C13" s="143"/>
      <c r="D13" s="65"/>
      <c r="E13" s="20"/>
      <c r="F13" s="1048"/>
      <c r="G13" s="1048"/>
      <c r="H13" s="1049"/>
      <c r="I13" s="1002"/>
      <c r="J13" s="1003"/>
      <c r="K13" s="1003"/>
      <c r="L13" s="1003"/>
      <c r="M13" s="1003"/>
      <c r="N13" s="1003"/>
      <c r="O13" s="1003"/>
      <c r="P13" s="1003"/>
      <c r="Q13" s="1003"/>
      <c r="R13" s="1003"/>
      <c r="S13" s="1004"/>
      <c r="U13" s="48"/>
      <c r="V13" s="48"/>
      <c r="W13" s="48"/>
      <c r="X13" s="48"/>
      <c r="Y13" s="48"/>
      <c r="Z13" s="48"/>
      <c r="AA13" s="48"/>
      <c r="AB13" s="48"/>
      <c r="AC13" s="48"/>
      <c r="AD13" s="48"/>
      <c r="AE13" s="48"/>
      <c r="AF13" s="48"/>
      <c r="AG13" s="48"/>
      <c r="AH13" s="48"/>
      <c r="AI13" s="48"/>
      <c r="AJ13" s="48"/>
    </row>
    <row r="14" spans="1:36">
      <c r="A14" s="1050" t="s">
        <v>29</v>
      </c>
      <c r="B14" s="1051"/>
      <c r="C14" s="40"/>
      <c r="D14" s="190" t="str">
        <f>IFERROR(HLOOKUP('Summary Page'!D3,List!H2:S3,2,0),"")</f>
        <v>01</v>
      </c>
      <c r="E14" s="36"/>
      <c r="F14" s="1048"/>
      <c r="G14" s="1048"/>
      <c r="H14" s="1049"/>
      <c r="I14" s="1002"/>
      <c r="J14" s="1003"/>
      <c r="K14" s="1003"/>
      <c r="L14" s="1003"/>
      <c r="M14" s="1003"/>
      <c r="N14" s="1003"/>
      <c r="O14" s="1003"/>
      <c r="P14" s="1003"/>
      <c r="Q14" s="1003"/>
      <c r="R14" s="1003"/>
      <c r="S14" s="1004"/>
      <c r="U14" s="48"/>
      <c r="V14" s="48"/>
      <c r="W14" s="48"/>
      <c r="X14" s="48"/>
      <c r="Y14" s="48"/>
      <c r="Z14" s="48"/>
      <c r="AA14" s="48"/>
      <c r="AB14" s="48"/>
      <c r="AC14" s="48"/>
      <c r="AD14" s="48"/>
      <c r="AE14" s="48"/>
      <c r="AF14" s="48"/>
      <c r="AG14" s="48"/>
      <c r="AH14" s="48"/>
      <c r="AI14" s="48"/>
      <c r="AJ14" s="48"/>
    </row>
    <row r="15" spans="1:36" ht="5.25" customHeight="1">
      <c r="A15" s="39"/>
      <c r="B15" s="38"/>
      <c r="C15" s="40"/>
      <c r="D15" s="2"/>
      <c r="E15" s="16"/>
      <c r="F15" s="1048"/>
      <c r="G15" s="1048"/>
      <c r="H15" s="1049"/>
      <c r="I15" s="1002"/>
      <c r="J15" s="1003"/>
      <c r="K15" s="1003"/>
      <c r="L15" s="1003"/>
      <c r="M15" s="1003"/>
      <c r="N15" s="1003"/>
      <c r="O15" s="1003"/>
      <c r="P15" s="1003"/>
      <c r="Q15" s="1003"/>
      <c r="R15" s="1003"/>
      <c r="S15" s="1004"/>
      <c r="U15" s="48"/>
      <c r="V15" s="48"/>
      <c r="W15" s="48"/>
      <c r="X15" s="48"/>
      <c r="Y15" s="48"/>
      <c r="Z15" s="48"/>
      <c r="AA15" s="48"/>
      <c r="AB15" s="48"/>
      <c r="AC15" s="48"/>
      <c r="AD15" s="48"/>
      <c r="AE15" s="48"/>
      <c r="AF15" s="48"/>
      <c r="AG15" s="48"/>
      <c r="AH15" s="48"/>
      <c r="AI15" s="48"/>
      <c r="AJ15" s="48"/>
    </row>
    <row r="16" spans="1:36">
      <c r="A16" s="1050" t="s">
        <v>17</v>
      </c>
      <c r="B16" s="1051"/>
      <c r="C16" s="41"/>
      <c r="D16" s="191" t="str">
        <f>'Summary Page'!B147</f>
        <v>MEN</v>
      </c>
      <c r="E16" s="3"/>
      <c r="F16" s="1048"/>
      <c r="G16" s="1048"/>
      <c r="H16" s="1049"/>
      <c r="I16" s="1002"/>
      <c r="J16" s="1003"/>
      <c r="K16" s="1003"/>
      <c r="L16" s="1003"/>
      <c r="M16" s="1003"/>
      <c r="N16" s="1003"/>
      <c r="O16" s="1003"/>
      <c r="P16" s="1003"/>
      <c r="Q16" s="1003"/>
      <c r="R16" s="1003"/>
      <c r="S16" s="1004"/>
      <c r="U16" s="48"/>
      <c r="V16" s="48"/>
      <c r="W16" s="48"/>
      <c r="X16" s="48"/>
      <c r="Y16" s="48"/>
      <c r="Z16" s="48"/>
      <c r="AA16" s="48"/>
      <c r="AB16" s="48"/>
      <c r="AC16" s="48"/>
      <c r="AD16" s="48"/>
      <c r="AE16" s="48"/>
      <c r="AF16" s="48"/>
      <c r="AG16" s="48"/>
      <c r="AH16" s="48"/>
      <c r="AI16" s="48"/>
      <c r="AJ16" s="48"/>
    </row>
    <row r="17" spans="1:37" ht="5.25" customHeight="1">
      <c r="A17" s="39"/>
      <c r="B17" s="142"/>
      <c r="C17" s="41"/>
      <c r="D17" s="4"/>
      <c r="E17" s="15"/>
      <c r="F17" s="1048"/>
      <c r="G17" s="1048"/>
      <c r="H17" s="1049"/>
      <c r="I17" s="1002"/>
      <c r="J17" s="1003"/>
      <c r="K17" s="1003"/>
      <c r="L17" s="1003"/>
      <c r="M17" s="1003"/>
      <c r="N17" s="1003"/>
      <c r="O17" s="1003"/>
      <c r="P17" s="1003"/>
      <c r="Q17" s="1003"/>
      <c r="R17" s="1003"/>
      <c r="S17" s="1004"/>
      <c r="U17" s="48"/>
      <c r="V17" s="48"/>
      <c r="W17" s="48"/>
      <c r="X17" s="48"/>
      <c r="Y17" s="48"/>
      <c r="Z17" s="48"/>
      <c r="AA17" s="48"/>
      <c r="AB17" s="48"/>
      <c r="AC17" s="48"/>
      <c r="AD17" s="48"/>
      <c r="AE17" s="48"/>
      <c r="AF17" s="48"/>
      <c r="AG17" s="48"/>
      <c r="AH17" s="48"/>
      <c r="AI17" s="48"/>
      <c r="AJ17" s="48"/>
    </row>
    <row r="18" spans="1:37">
      <c r="A18" s="1050" t="s">
        <v>18</v>
      </c>
      <c r="B18" s="1051"/>
      <c r="C18" s="41"/>
      <c r="D18" s="191" t="str">
        <f>'Summary Page'!G21</f>
        <v>20</v>
      </c>
      <c r="E18" s="15"/>
      <c r="F18" s="1048"/>
      <c r="G18" s="1048"/>
      <c r="H18" s="1049"/>
      <c r="I18" s="1002"/>
      <c r="J18" s="1003"/>
      <c r="K18" s="1003"/>
      <c r="L18" s="1003"/>
      <c r="M18" s="1003"/>
      <c r="N18" s="1003"/>
      <c r="O18" s="1003"/>
      <c r="P18" s="1003"/>
      <c r="Q18" s="1003"/>
      <c r="R18" s="1003"/>
      <c r="S18" s="1004"/>
      <c r="U18" s="48"/>
      <c r="V18" s="48"/>
      <c r="W18" s="48"/>
      <c r="X18" s="48"/>
      <c r="Y18" s="48"/>
      <c r="Z18" s="48"/>
      <c r="AA18" s="48"/>
      <c r="AB18" s="48"/>
      <c r="AC18" s="48"/>
      <c r="AD18" s="48"/>
      <c r="AE18" s="48"/>
      <c r="AF18" s="48"/>
      <c r="AG18" s="48"/>
      <c r="AH18" s="48"/>
      <c r="AI18" s="48"/>
      <c r="AJ18" s="48"/>
    </row>
    <row r="19" spans="1:37" ht="5.25" customHeight="1">
      <c r="A19" s="39"/>
      <c r="B19" s="142"/>
      <c r="C19" s="41"/>
      <c r="D19" s="4"/>
      <c r="E19" s="15"/>
      <c r="F19" s="3"/>
      <c r="G19" s="15"/>
      <c r="H19" s="15"/>
      <c r="I19" s="1002"/>
      <c r="J19" s="1003"/>
      <c r="K19" s="1003"/>
      <c r="L19" s="1003"/>
      <c r="M19" s="1003"/>
      <c r="N19" s="1003"/>
      <c r="O19" s="1003"/>
      <c r="P19" s="1003"/>
      <c r="Q19" s="1003"/>
      <c r="R19" s="1003"/>
      <c r="S19" s="1004"/>
      <c r="U19" s="48"/>
      <c r="V19" s="48"/>
      <c r="W19" s="48"/>
      <c r="X19" s="48"/>
      <c r="Y19" s="48"/>
      <c r="Z19" s="48"/>
      <c r="AA19" s="48"/>
      <c r="AB19" s="48"/>
      <c r="AC19" s="48"/>
      <c r="AD19" s="48"/>
      <c r="AE19" s="48"/>
      <c r="AF19" s="48"/>
      <c r="AG19" s="48"/>
      <c r="AH19" s="48"/>
      <c r="AI19" s="48"/>
      <c r="AJ19" s="48"/>
    </row>
    <row r="20" spans="1:37">
      <c r="A20" s="1050" t="s">
        <v>24</v>
      </c>
      <c r="B20" s="1051"/>
      <c r="C20" s="41"/>
      <c r="D20" s="166" t="str">
        <f>IF('Summary Page'!G151="","",'Summary Page'!G151)</f>
        <v/>
      </c>
      <c r="E20" s="15"/>
      <c r="F20" s="3"/>
      <c r="G20" s="15"/>
      <c r="H20" s="15"/>
      <c r="I20" s="1002"/>
      <c r="J20" s="1003"/>
      <c r="K20" s="1003"/>
      <c r="L20" s="1003"/>
      <c r="M20" s="1003"/>
      <c r="N20" s="1003"/>
      <c r="O20" s="1003"/>
      <c r="P20" s="1003"/>
      <c r="Q20" s="1003"/>
      <c r="R20" s="1003"/>
      <c r="S20" s="1004"/>
      <c r="U20" s="48"/>
      <c r="V20" s="48"/>
      <c r="W20" s="48"/>
      <c r="X20" s="48"/>
      <c r="Y20" s="48"/>
      <c r="Z20" s="48"/>
      <c r="AA20" s="48"/>
      <c r="AB20" s="48"/>
      <c r="AC20" s="48"/>
      <c r="AD20" s="48"/>
      <c r="AE20" s="48"/>
      <c r="AF20" s="48"/>
      <c r="AG20" s="48"/>
      <c r="AH20" s="48"/>
      <c r="AI20" s="48"/>
      <c r="AJ20" s="48"/>
    </row>
    <row r="21" spans="1:37" ht="5.25" customHeight="1">
      <c r="A21" s="39"/>
      <c r="B21" s="42"/>
      <c r="C21" s="40"/>
      <c r="D21" s="1"/>
      <c r="E21" s="15"/>
      <c r="F21" s="15"/>
      <c r="G21" s="15"/>
      <c r="H21" s="15"/>
      <c r="I21" s="1002"/>
      <c r="J21" s="1003"/>
      <c r="K21" s="1003"/>
      <c r="L21" s="1003"/>
      <c r="M21" s="1003"/>
      <c r="N21" s="1003"/>
      <c r="O21" s="1003"/>
      <c r="P21" s="1003"/>
      <c r="Q21" s="1003"/>
      <c r="R21" s="1003"/>
      <c r="S21" s="1004"/>
      <c r="U21" s="48"/>
      <c r="V21" s="48"/>
      <c r="W21" s="48"/>
      <c r="X21" s="48"/>
      <c r="Y21" s="48"/>
      <c r="Z21" s="48"/>
      <c r="AA21" s="48"/>
      <c r="AB21" s="48"/>
      <c r="AC21" s="48"/>
      <c r="AD21" s="48"/>
      <c r="AE21" s="48"/>
      <c r="AF21" s="48"/>
      <c r="AG21" s="48"/>
      <c r="AH21" s="48"/>
      <c r="AI21" s="48"/>
      <c r="AJ21" s="48"/>
    </row>
    <row r="22" spans="1:37">
      <c r="A22" s="1050" t="s">
        <v>129</v>
      </c>
      <c r="B22" s="1051"/>
      <c r="C22" s="40"/>
      <c r="D22" s="167" t="str">
        <f>'Summary Page'!B143</f>
        <v>0A730 - 10</v>
      </c>
      <c r="E22" s="16"/>
      <c r="F22" s="16"/>
      <c r="G22" s="16"/>
      <c r="H22" s="16"/>
      <c r="I22" s="1002"/>
      <c r="J22" s="1003"/>
      <c r="K22" s="1003"/>
      <c r="L22" s="1003"/>
      <c r="M22" s="1003"/>
      <c r="N22" s="1003"/>
      <c r="O22" s="1003"/>
      <c r="P22" s="1003"/>
      <c r="Q22" s="1003"/>
      <c r="R22" s="1003"/>
      <c r="S22" s="1004"/>
      <c r="U22" s="48"/>
      <c r="V22" s="48"/>
      <c r="W22" s="48"/>
      <c r="X22" s="48"/>
      <c r="Y22" s="48"/>
      <c r="Z22" s="48"/>
      <c r="AA22" s="48"/>
      <c r="AB22" s="48"/>
      <c r="AC22" s="48"/>
      <c r="AD22" s="48"/>
      <c r="AE22" s="48"/>
      <c r="AF22" s="48"/>
      <c r="AG22" s="48"/>
      <c r="AH22" s="48"/>
      <c r="AI22" s="48"/>
      <c r="AJ22" s="48"/>
    </row>
    <row r="23" spans="1:37" ht="5.25" customHeight="1">
      <c r="A23" s="39"/>
      <c r="B23" s="42"/>
      <c r="C23" s="40"/>
      <c r="D23" s="1"/>
      <c r="E23" s="16"/>
      <c r="F23" s="16"/>
      <c r="G23" s="16"/>
      <c r="H23" s="16"/>
      <c r="I23" s="1002"/>
      <c r="J23" s="1003"/>
      <c r="K23" s="1003"/>
      <c r="L23" s="1003"/>
      <c r="M23" s="1003"/>
      <c r="N23" s="1003"/>
      <c r="O23" s="1003"/>
      <c r="P23" s="1003"/>
      <c r="Q23" s="1003"/>
      <c r="R23" s="1003"/>
      <c r="S23" s="1004"/>
      <c r="U23" s="48"/>
      <c r="V23" s="48"/>
      <c r="W23" s="48"/>
      <c r="X23" s="48"/>
      <c r="Y23" s="48"/>
      <c r="Z23" s="48"/>
      <c r="AA23" s="48"/>
      <c r="AB23" s="48"/>
      <c r="AC23" s="48"/>
      <c r="AD23" s="48"/>
      <c r="AE23" s="48"/>
      <c r="AF23" s="48"/>
      <c r="AG23" s="48"/>
      <c r="AH23" s="48"/>
      <c r="AI23" s="48"/>
      <c r="AJ23" s="48"/>
    </row>
    <row r="24" spans="1:37">
      <c r="A24" s="1050" t="s">
        <v>19</v>
      </c>
      <c r="B24" s="1051"/>
      <c r="C24" s="40"/>
      <c r="D24" s="838" t="str">
        <f>'Summary Page'!G145</f>
        <v>05-Nov-2012</v>
      </c>
      <c r="E24" s="16"/>
      <c r="F24" s="1052" t="s">
        <v>107</v>
      </c>
      <c r="G24" s="1052" t="s">
        <v>106</v>
      </c>
      <c r="H24" s="1055" t="s">
        <v>128</v>
      </c>
      <c r="I24" s="1002"/>
      <c r="J24" s="1003"/>
      <c r="K24" s="1003"/>
      <c r="L24" s="1003"/>
      <c r="M24" s="1003"/>
      <c r="N24" s="1003"/>
      <c r="O24" s="1003"/>
      <c r="P24" s="1003"/>
      <c r="Q24" s="1003"/>
      <c r="R24" s="1003"/>
      <c r="S24" s="1004"/>
      <c r="U24" s="75"/>
      <c r="V24" s="75"/>
      <c r="W24" s="75"/>
      <c r="X24" s="75"/>
      <c r="Y24" s="75"/>
      <c r="Z24" s="75"/>
      <c r="AA24" s="75"/>
      <c r="AB24" s="75"/>
      <c r="AC24" s="75"/>
      <c r="AD24" s="75"/>
      <c r="AE24" s="75"/>
      <c r="AF24" s="75"/>
      <c r="AG24" s="75"/>
      <c r="AH24" s="75"/>
      <c r="AI24" s="75"/>
      <c r="AJ24" s="75"/>
      <c r="AK24" s="75"/>
    </row>
    <row r="25" spans="1:37" ht="5.25" customHeight="1">
      <c r="A25" s="8"/>
      <c r="B25" s="5"/>
      <c r="C25" s="5"/>
      <c r="D25" s="17"/>
      <c r="E25" s="17"/>
      <c r="F25" s="1052"/>
      <c r="G25" s="1052"/>
      <c r="H25" s="1055"/>
      <c r="I25" s="1002"/>
      <c r="J25" s="1003"/>
      <c r="K25" s="1003"/>
      <c r="L25" s="1003"/>
      <c r="M25" s="1003"/>
      <c r="N25" s="1003"/>
      <c r="O25" s="1003"/>
      <c r="P25" s="1003"/>
      <c r="Q25" s="1003"/>
      <c r="R25" s="1003"/>
      <c r="S25" s="1004"/>
      <c r="U25" s="75"/>
      <c r="V25" s="75"/>
      <c r="W25" s="75"/>
      <c r="X25" s="75"/>
      <c r="Y25" s="75"/>
      <c r="Z25" s="75"/>
      <c r="AA25" s="75"/>
      <c r="AB25" s="75"/>
      <c r="AC25" s="75"/>
      <c r="AD25" s="75"/>
      <c r="AE25" s="75"/>
      <c r="AF25" s="75"/>
      <c r="AG25" s="75"/>
      <c r="AH25" s="75"/>
      <c r="AI25" s="75"/>
      <c r="AJ25" s="75"/>
      <c r="AK25" s="75"/>
    </row>
    <row r="26" spans="1:37" ht="16.5">
      <c r="A26" s="1061" t="s">
        <v>20</v>
      </c>
      <c r="B26" s="1062"/>
      <c r="C26" s="15"/>
      <c r="D26" s="272"/>
      <c r="E26" s="6"/>
      <c r="F26" s="189" t="str">
        <f>'Summary Page'!B163</f>
        <v/>
      </c>
      <c r="G26" s="816">
        <f>'Summary Page'!D149</f>
        <v>12.8</v>
      </c>
      <c r="H26" s="741" t="str">
        <f>'Summary Page'!E163</f>
        <v/>
      </c>
      <c r="I26" s="1005"/>
      <c r="J26" s="1006"/>
      <c r="K26" s="1006"/>
      <c r="L26" s="1006"/>
      <c r="M26" s="1006"/>
      <c r="N26" s="1006"/>
      <c r="O26" s="1006"/>
      <c r="P26" s="1006"/>
      <c r="Q26" s="1006"/>
      <c r="R26" s="1006"/>
      <c r="S26" s="1007"/>
      <c r="U26" s="75"/>
      <c r="V26" s="75"/>
      <c r="W26" s="75"/>
      <c r="X26" s="75"/>
      <c r="Y26" s="75"/>
      <c r="Z26" s="75"/>
      <c r="AA26" s="75"/>
      <c r="AB26" s="75"/>
      <c r="AC26" s="75"/>
      <c r="AD26" s="75"/>
      <c r="AE26" s="75"/>
      <c r="AF26" s="75"/>
      <c r="AG26" s="75"/>
      <c r="AH26" s="75"/>
      <c r="AI26" s="75"/>
      <c r="AJ26" s="75"/>
      <c r="AK26" s="75"/>
    </row>
    <row r="27" spans="1:37" ht="5.25" customHeight="1">
      <c r="A27" s="695"/>
      <c r="B27" s="696"/>
      <c r="C27" s="16"/>
      <c r="D27" s="16"/>
      <c r="E27" s="7"/>
      <c r="F27" s="7"/>
      <c r="G27" s="7"/>
      <c r="H27" s="7"/>
      <c r="I27" s="7"/>
      <c r="J27" s="17"/>
      <c r="K27" s="17"/>
      <c r="L27" s="17"/>
      <c r="M27" s="17"/>
      <c r="N27" s="17"/>
      <c r="O27" s="17"/>
      <c r="P27" s="17"/>
      <c r="Q27" s="17"/>
      <c r="R27" s="17"/>
      <c r="S27" s="62"/>
      <c r="U27" s="75"/>
      <c r="V27" s="75"/>
      <c r="W27" s="75"/>
      <c r="X27" s="75"/>
      <c r="Y27" s="75"/>
      <c r="Z27" s="75"/>
      <c r="AA27" s="75"/>
      <c r="AB27" s="75"/>
      <c r="AC27" s="75"/>
      <c r="AD27" s="75"/>
      <c r="AE27" s="75"/>
      <c r="AF27" s="75"/>
      <c r="AG27" s="75"/>
      <c r="AH27" s="75"/>
      <c r="AI27" s="75"/>
      <c r="AJ27" s="75"/>
      <c r="AK27" s="75"/>
    </row>
    <row r="28" spans="1:37" ht="15" customHeight="1">
      <c r="A28" s="699" t="s">
        <v>21</v>
      </c>
      <c r="B28" s="703"/>
      <c r="C28" s="704"/>
      <c r="D28" s="717" t="str">
        <f>IF('Summary Page'!G37="","",'Summary Page'!G37)</f>
        <v>01</v>
      </c>
      <c r="E28" s="818" t="s">
        <v>223</v>
      </c>
      <c r="F28" s="718" t="str">
        <f>'Summary Page'!D151</f>
        <v>West</v>
      </c>
      <c r="G28" s="664"/>
      <c r="H28" s="664"/>
      <c r="I28" s="1065"/>
      <c r="J28" s="1066"/>
      <c r="K28" s="1066"/>
      <c r="L28" s="1066"/>
      <c r="M28" s="1066"/>
      <c r="N28" s="1066"/>
      <c r="O28" s="1066"/>
      <c r="P28" s="1066"/>
      <c r="Q28" s="1066"/>
      <c r="R28" s="1066"/>
      <c r="S28" s="1075"/>
      <c r="U28" s="75"/>
      <c r="V28" s="75"/>
      <c r="W28" s="75"/>
      <c r="X28" s="75"/>
      <c r="Y28" s="75"/>
      <c r="Z28" s="75"/>
      <c r="AA28" s="75"/>
      <c r="AB28" s="75"/>
      <c r="AC28" s="75"/>
      <c r="AD28" s="75"/>
      <c r="AE28" s="75"/>
      <c r="AF28" s="75"/>
      <c r="AG28" s="75"/>
      <c r="AH28" s="75"/>
      <c r="AI28" s="75"/>
      <c r="AJ28" s="75"/>
      <c r="AK28" s="75"/>
    </row>
    <row r="29" spans="1:37" s="48" customFormat="1" ht="5.25" customHeight="1">
      <c r="A29" s="679"/>
      <c r="B29" s="664"/>
      <c r="C29" s="664"/>
      <c r="D29" s="664"/>
      <c r="E29" s="664"/>
      <c r="F29" s="664"/>
      <c r="G29" s="664"/>
      <c r="H29" s="664"/>
      <c r="I29" s="1068"/>
      <c r="J29" s="1069"/>
      <c r="K29" s="1069"/>
      <c r="L29" s="1069"/>
      <c r="M29" s="1069"/>
      <c r="N29" s="1069"/>
      <c r="O29" s="1069"/>
      <c r="P29" s="1069"/>
      <c r="Q29" s="1069"/>
      <c r="R29" s="1069"/>
      <c r="S29" s="1076"/>
      <c r="U29" s="75"/>
      <c r="V29" s="75"/>
      <c r="W29" s="75"/>
      <c r="X29" s="75"/>
      <c r="Y29" s="75"/>
      <c r="Z29" s="75"/>
      <c r="AA29" s="75"/>
      <c r="AB29" s="75"/>
      <c r="AC29" s="75"/>
      <c r="AD29" s="75"/>
      <c r="AE29" s="75"/>
      <c r="AF29" s="75"/>
      <c r="AG29" s="75"/>
      <c r="AH29" s="75"/>
      <c r="AI29" s="75"/>
      <c r="AJ29" s="75"/>
      <c r="AK29" s="75"/>
    </row>
    <row r="30" spans="1:37" ht="6" customHeight="1">
      <c r="A30" s="679"/>
      <c r="B30" s="664"/>
      <c r="C30" s="664"/>
      <c r="D30" s="664"/>
      <c r="E30" s="664"/>
      <c r="F30" s="664"/>
      <c r="G30" s="664"/>
      <c r="H30" s="664"/>
      <c r="I30" s="1068"/>
      <c r="J30" s="1069"/>
      <c r="K30" s="1069"/>
      <c r="L30" s="1069"/>
      <c r="M30" s="1069"/>
      <c r="N30" s="1069"/>
      <c r="O30" s="1069"/>
      <c r="P30" s="1069"/>
      <c r="Q30" s="1069"/>
      <c r="R30" s="1069"/>
      <c r="S30" s="1076"/>
      <c r="U30" s="75"/>
      <c r="V30" s="75"/>
      <c r="W30" s="75"/>
      <c r="X30" s="75"/>
      <c r="Y30" s="75"/>
      <c r="Z30" s="75"/>
      <c r="AA30" s="75"/>
      <c r="AB30" s="75"/>
      <c r="AC30" s="75"/>
      <c r="AD30" s="75"/>
      <c r="AE30" s="75"/>
      <c r="AF30" s="75"/>
      <c r="AG30" s="75"/>
      <c r="AH30" s="75"/>
      <c r="AI30" s="75"/>
      <c r="AJ30" s="75"/>
      <c r="AK30" s="75"/>
    </row>
    <row r="31" spans="1:37" ht="16.5">
      <c r="A31" s="707" t="s">
        <v>907</v>
      </c>
      <c r="B31" s="708"/>
      <c r="C31" s="708"/>
      <c r="D31" s="708" t="s">
        <v>22</v>
      </c>
      <c r="E31" s="713"/>
      <c r="F31" s="800">
        <f>'Summary Page'!H154</f>
        <v>39.356301391671799</v>
      </c>
      <c r="G31" s="715"/>
      <c r="H31" s="715"/>
      <c r="I31" s="1068"/>
      <c r="J31" s="1069"/>
      <c r="K31" s="1069"/>
      <c r="L31" s="1069"/>
      <c r="M31" s="1069"/>
      <c r="N31" s="1069"/>
      <c r="O31" s="1069"/>
      <c r="P31" s="1069"/>
      <c r="Q31" s="1069"/>
      <c r="R31" s="1069"/>
      <c r="S31" s="1076"/>
      <c r="U31" s="75"/>
      <c r="V31" s="75"/>
      <c r="W31" s="75"/>
      <c r="X31" s="75"/>
      <c r="Y31" s="75"/>
      <c r="Z31" s="75"/>
      <c r="AA31" s="75"/>
      <c r="AB31" s="75"/>
      <c r="AC31" s="75"/>
      <c r="AD31" s="75"/>
      <c r="AE31" s="75"/>
      <c r="AF31" s="75"/>
      <c r="AG31" s="75"/>
      <c r="AH31" s="75"/>
      <c r="AI31" s="75"/>
      <c r="AJ31" s="75"/>
      <c r="AK31" s="75"/>
    </row>
    <row r="32" spans="1:37" ht="5.25" customHeight="1">
      <c r="A32" s="707"/>
      <c r="B32" s="708"/>
      <c r="C32" s="708"/>
      <c r="D32" s="708"/>
      <c r="E32" s="713"/>
      <c r="F32" s="713"/>
      <c r="G32" s="713"/>
      <c r="H32" s="713"/>
      <c r="I32" s="1068"/>
      <c r="J32" s="1069"/>
      <c r="K32" s="1069"/>
      <c r="L32" s="1069"/>
      <c r="M32" s="1069"/>
      <c r="N32" s="1069"/>
      <c r="O32" s="1069"/>
      <c r="P32" s="1069"/>
      <c r="Q32" s="1069"/>
      <c r="R32" s="1069"/>
      <c r="S32" s="1076"/>
      <c r="U32" s="75"/>
      <c r="V32" s="75"/>
      <c r="W32" s="75"/>
      <c r="X32" s="75"/>
      <c r="Y32" s="75"/>
      <c r="Z32" s="75"/>
      <c r="AA32" s="75"/>
      <c r="AB32" s="75"/>
      <c r="AC32" s="75"/>
      <c r="AD32" s="75"/>
      <c r="AE32" s="75"/>
      <c r="AF32" s="75"/>
      <c r="AG32" s="75"/>
      <c r="AH32" s="75"/>
      <c r="AI32" s="75"/>
      <c r="AJ32" s="75"/>
      <c r="AK32" s="75"/>
    </row>
    <row r="33" spans="1:37" ht="16.5">
      <c r="A33" s="707"/>
      <c r="B33" s="708"/>
      <c r="C33" s="708"/>
      <c r="D33" s="708" t="s">
        <v>23</v>
      </c>
      <c r="E33" s="713"/>
      <c r="F33" s="800">
        <f>'Summary Page'!K154</f>
        <v>-123.628171892144</v>
      </c>
      <c r="G33" s="715"/>
      <c r="H33" s="715"/>
      <c r="I33" s="1068"/>
      <c r="J33" s="1069"/>
      <c r="K33" s="1069"/>
      <c r="L33" s="1069"/>
      <c r="M33" s="1069"/>
      <c r="N33" s="1069"/>
      <c r="O33" s="1069"/>
      <c r="P33" s="1069"/>
      <c r="Q33" s="1069"/>
      <c r="R33" s="1069"/>
      <c r="S33" s="1076"/>
      <c r="U33" s="75"/>
      <c r="V33" s="75"/>
      <c r="W33" s="75"/>
      <c r="X33" s="75"/>
      <c r="Y33" s="75"/>
      <c r="Z33" s="75"/>
      <c r="AA33" s="75"/>
      <c r="AB33" s="75"/>
      <c r="AC33" s="75"/>
      <c r="AD33" s="75"/>
      <c r="AE33" s="75"/>
      <c r="AF33" s="75"/>
      <c r="AG33" s="75"/>
      <c r="AH33" s="75"/>
      <c r="AI33" s="75"/>
      <c r="AJ33" s="75"/>
      <c r="AK33" s="75"/>
    </row>
    <row r="34" spans="1:37" ht="5.25" customHeight="1">
      <c r="A34" s="707"/>
      <c r="B34" s="708"/>
      <c r="C34" s="708"/>
      <c r="D34" s="708"/>
      <c r="E34" s="713"/>
      <c r="F34" s="713"/>
      <c r="G34" s="713"/>
      <c r="H34" s="713"/>
      <c r="I34" s="1068"/>
      <c r="J34" s="1069"/>
      <c r="K34" s="1069"/>
      <c r="L34" s="1069"/>
      <c r="M34" s="1069"/>
      <c r="N34" s="1069"/>
      <c r="O34" s="1069"/>
      <c r="P34" s="1069"/>
      <c r="Q34" s="1069"/>
      <c r="R34" s="1069"/>
      <c r="S34" s="1076"/>
      <c r="U34" s="75"/>
      <c r="V34" s="75"/>
      <c r="W34" s="75"/>
      <c r="X34" s="75"/>
      <c r="Y34" s="75"/>
      <c r="Z34" s="75"/>
      <c r="AA34" s="75"/>
      <c r="AB34" s="75"/>
      <c r="AC34" s="75"/>
      <c r="AD34" s="75"/>
      <c r="AE34" s="75"/>
      <c r="AF34" s="75"/>
      <c r="AG34" s="75"/>
      <c r="AH34" s="75"/>
      <c r="AI34" s="75"/>
      <c r="AJ34" s="75"/>
      <c r="AK34" s="75"/>
    </row>
    <row r="35" spans="1:37" ht="16.5">
      <c r="A35" s="707"/>
      <c r="B35" s="708"/>
      <c r="C35" s="708"/>
      <c r="D35" s="708" t="s">
        <v>75</v>
      </c>
      <c r="E35" s="713"/>
      <c r="F35" s="714">
        <f>'Summary Page'!N154</f>
        <v>150</v>
      </c>
      <c r="G35" s="715"/>
      <c r="H35" s="715"/>
      <c r="I35" s="1068"/>
      <c r="J35" s="1069"/>
      <c r="K35" s="1069"/>
      <c r="L35" s="1069"/>
      <c r="M35" s="1069"/>
      <c r="N35" s="1069"/>
      <c r="O35" s="1069"/>
      <c r="P35" s="1069"/>
      <c r="Q35" s="1069"/>
      <c r="R35" s="1069"/>
      <c r="S35" s="1076"/>
      <c r="U35" s="75"/>
      <c r="V35" s="75"/>
      <c r="W35" s="75"/>
      <c r="X35" s="75"/>
      <c r="Y35" s="75"/>
      <c r="Z35" s="75"/>
      <c r="AA35" s="75"/>
      <c r="AB35" s="75"/>
      <c r="AC35" s="75"/>
      <c r="AD35" s="75"/>
      <c r="AE35" s="75"/>
      <c r="AF35" s="75"/>
      <c r="AG35" s="75"/>
      <c r="AH35" s="75"/>
      <c r="AI35" s="75"/>
      <c r="AJ35" s="75"/>
      <c r="AK35" s="75"/>
    </row>
    <row r="36" spans="1:37" ht="16.5">
      <c r="A36" s="707"/>
      <c r="B36" s="708"/>
      <c r="C36" s="708"/>
      <c r="D36" s="708"/>
      <c r="E36" s="713"/>
      <c r="F36" s="713"/>
      <c r="G36" s="713"/>
      <c r="H36" s="713"/>
      <c r="I36" s="1068"/>
      <c r="J36" s="1069"/>
      <c r="K36" s="1069"/>
      <c r="L36" s="1069"/>
      <c r="M36" s="1069"/>
      <c r="N36" s="1069"/>
      <c r="O36" s="1069"/>
      <c r="P36" s="1069"/>
      <c r="Q36" s="1069"/>
      <c r="R36" s="1069"/>
      <c r="S36" s="1076"/>
      <c r="U36" s="75"/>
      <c r="V36" s="75"/>
      <c r="W36" s="75"/>
      <c r="X36" s="75"/>
      <c r="Y36" s="75"/>
      <c r="Z36" s="75"/>
      <c r="AA36" s="75"/>
      <c r="AB36" s="75"/>
      <c r="AC36" s="75"/>
      <c r="AD36" s="75"/>
      <c r="AE36" s="75"/>
      <c r="AF36" s="75"/>
      <c r="AG36" s="75"/>
      <c r="AH36" s="75"/>
      <c r="AI36" s="75"/>
      <c r="AJ36" s="75"/>
      <c r="AK36" s="75"/>
    </row>
    <row r="37" spans="1:37" s="48" customFormat="1" ht="5.25" customHeight="1">
      <c r="A37" s="707"/>
      <c r="B37" s="708"/>
      <c r="C37" s="708"/>
      <c r="D37" s="708"/>
      <c r="E37" s="713"/>
      <c r="F37" s="713"/>
      <c r="G37" s="713"/>
      <c r="H37" s="713"/>
      <c r="I37" s="1068"/>
      <c r="J37" s="1069"/>
      <c r="K37" s="1069"/>
      <c r="L37" s="1069"/>
      <c r="M37" s="1069"/>
      <c r="N37" s="1069"/>
      <c r="O37" s="1069"/>
      <c r="P37" s="1069"/>
      <c r="Q37" s="1069"/>
      <c r="R37" s="1069"/>
      <c r="S37" s="1076"/>
      <c r="U37" s="75"/>
      <c r="V37" s="75"/>
      <c r="W37" s="75"/>
      <c r="X37" s="75"/>
      <c r="Y37" s="75"/>
      <c r="Z37" s="75"/>
      <c r="AA37" s="75"/>
      <c r="AB37" s="75"/>
      <c r="AC37" s="75"/>
      <c r="AD37" s="75"/>
      <c r="AE37" s="75"/>
      <c r="AF37" s="75"/>
      <c r="AG37" s="75"/>
      <c r="AH37" s="75"/>
      <c r="AI37" s="75"/>
      <c r="AJ37" s="75"/>
      <c r="AK37" s="75"/>
    </row>
    <row r="38" spans="1:37" ht="16.5">
      <c r="A38" s="709" t="s">
        <v>0</v>
      </c>
      <c r="B38" s="710"/>
      <c r="C38" s="710"/>
      <c r="D38" s="710"/>
      <c r="E38" s="716"/>
      <c r="F38" s="716"/>
      <c r="G38" s="716"/>
      <c r="H38" s="716"/>
      <c r="I38" s="1068"/>
      <c r="J38" s="1069"/>
      <c r="K38" s="1069"/>
      <c r="L38" s="1069"/>
      <c r="M38" s="1069"/>
      <c r="N38" s="1069"/>
      <c r="O38" s="1069"/>
      <c r="P38" s="1069"/>
      <c r="Q38" s="1069"/>
      <c r="R38" s="1069"/>
      <c r="S38" s="1076"/>
      <c r="U38" s="48"/>
      <c r="V38" s="48"/>
      <c r="W38" s="48"/>
      <c r="X38" s="48"/>
      <c r="Y38" s="48"/>
      <c r="Z38" s="48"/>
      <c r="AA38" s="48"/>
      <c r="AB38" s="48"/>
      <c r="AC38" s="48"/>
      <c r="AD38" s="48"/>
      <c r="AE38" s="48"/>
      <c r="AF38" s="48"/>
      <c r="AG38" s="48"/>
      <c r="AH38" s="48"/>
      <c r="AI38" s="48"/>
      <c r="AJ38" s="48"/>
    </row>
    <row r="39" spans="1:37" ht="5.25" customHeight="1">
      <c r="A39" s="679"/>
      <c r="B39" s="664"/>
      <c r="C39" s="664"/>
      <c r="D39" s="664"/>
      <c r="E39" s="664"/>
      <c r="F39" s="664"/>
      <c r="G39" s="664"/>
      <c r="H39" s="664"/>
      <c r="I39" s="1068"/>
      <c r="J39" s="1069"/>
      <c r="K39" s="1069"/>
      <c r="L39" s="1069"/>
      <c r="M39" s="1069"/>
      <c r="N39" s="1069"/>
      <c r="O39" s="1069"/>
      <c r="P39" s="1069"/>
      <c r="Q39" s="1069"/>
      <c r="R39" s="1069"/>
      <c r="S39" s="1076"/>
      <c r="U39" s="48"/>
      <c r="V39" s="48"/>
      <c r="W39" s="48"/>
      <c r="X39" s="48"/>
      <c r="Y39" s="48"/>
      <c r="Z39" s="48"/>
      <c r="AA39" s="48"/>
      <c r="AB39" s="48"/>
      <c r="AC39" s="48"/>
      <c r="AD39" s="48"/>
      <c r="AE39" s="48"/>
      <c r="AF39" s="48"/>
      <c r="AG39" s="48"/>
      <c r="AH39" s="48"/>
      <c r="AI39" s="48"/>
      <c r="AJ39" s="48"/>
    </row>
    <row r="40" spans="1:37" ht="16.5">
      <c r="A40" s="679"/>
      <c r="B40" s="748" t="s">
        <v>910</v>
      </c>
      <c r="C40" s="664"/>
      <c r="D40" s="664"/>
      <c r="E40" s="664"/>
      <c r="F40" s="664"/>
      <c r="G40" s="664"/>
      <c r="H40" s="664"/>
      <c r="I40" s="1068"/>
      <c r="J40" s="1069"/>
      <c r="K40" s="1069"/>
      <c r="L40" s="1069"/>
      <c r="M40" s="1069"/>
      <c r="N40" s="1069"/>
      <c r="O40" s="1069"/>
      <c r="P40" s="1069"/>
      <c r="Q40" s="1069"/>
      <c r="R40" s="1069"/>
      <c r="S40" s="1076"/>
      <c r="U40" s="48"/>
      <c r="V40" s="48"/>
      <c r="W40" s="48"/>
      <c r="X40" s="48"/>
      <c r="Y40" s="48"/>
      <c r="Z40" s="48"/>
      <c r="AA40" s="48"/>
      <c r="AB40" s="48"/>
      <c r="AC40" s="48"/>
      <c r="AD40" s="48"/>
      <c r="AE40" s="48"/>
      <c r="AF40" s="48"/>
      <c r="AG40" s="48"/>
      <c r="AH40" s="48"/>
      <c r="AI40" s="48"/>
      <c r="AJ40" s="48"/>
    </row>
    <row r="41" spans="1:37" ht="5.25" customHeight="1">
      <c r="A41" s="679"/>
      <c r="B41" s="664"/>
      <c r="C41" s="664"/>
      <c r="D41" s="664"/>
      <c r="E41" s="664"/>
      <c r="F41" s="664"/>
      <c r="G41" s="664"/>
      <c r="H41" s="664"/>
      <c r="I41" s="1068"/>
      <c r="J41" s="1069"/>
      <c r="K41" s="1069"/>
      <c r="L41" s="1069"/>
      <c r="M41" s="1069"/>
      <c r="N41" s="1069"/>
      <c r="O41" s="1069"/>
      <c r="P41" s="1069"/>
      <c r="Q41" s="1069"/>
      <c r="R41" s="1069"/>
      <c r="S41" s="1076"/>
      <c r="U41" s="48"/>
      <c r="V41" s="48"/>
      <c r="W41" s="48"/>
      <c r="X41" s="48"/>
      <c r="Y41" s="48"/>
      <c r="Z41" s="48"/>
      <c r="AA41" s="48"/>
      <c r="AB41" s="48"/>
      <c r="AC41" s="48"/>
      <c r="AD41" s="48"/>
      <c r="AE41" s="48"/>
      <c r="AF41" s="48"/>
      <c r="AG41" s="48"/>
      <c r="AH41" s="48"/>
      <c r="AI41" s="48"/>
      <c r="AJ41" s="48"/>
    </row>
    <row r="42" spans="1:37" ht="16.5">
      <c r="A42" s="679"/>
      <c r="B42" s="787" t="s">
        <v>909</v>
      </c>
      <c r="C42" s="664"/>
      <c r="D42" s="664"/>
      <c r="E42" s="664"/>
      <c r="F42" s="664"/>
      <c r="G42" s="664"/>
      <c r="H42" s="664"/>
      <c r="I42" s="1068"/>
      <c r="J42" s="1069"/>
      <c r="K42" s="1069"/>
      <c r="L42" s="1069"/>
      <c r="M42" s="1069"/>
      <c r="N42" s="1069"/>
      <c r="O42" s="1069"/>
      <c r="P42" s="1069"/>
      <c r="Q42" s="1069"/>
      <c r="R42" s="1069"/>
      <c r="S42" s="1076"/>
      <c r="U42" s="48"/>
      <c r="V42" s="48"/>
      <c r="W42" s="48"/>
      <c r="X42" s="48"/>
      <c r="Y42" s="48"/>
      <c r="Z42" s="48"/>
      <c r="AA42" s="48"/>
      <c r="AB42" s="48"/>
      <c r="AC42" s="48"/>
      <c r="AD42" s="48"/>
      <c r="AE42" s="48"/>
      <c r="AF42" s="48"/>
      <c r="AG42" s="48"/>
      <c r="AH42" s="48"/>
      <c r="AI42" s="48"/>
      <c r="AJ42" s="48"/>
    </row>
    <row r="43" spans="1:37" ht="5.25" customHeight="1">
      <c r="A43" s="679"/>
      <c r="B43" s="664"/>
      <c r="C43" s="664"/>
      <c r="D43" s="664"/>
      <c r="E43" s="664"/>
      <c r="F43" s="664"/>
      <c r="G43" s="664"/>
      <c r="H43" s="664"/>
      <c r="I43" s="1068"/>
      <c r="J43" s="1069"/>
      <c r="K43" s="1069"/>
      <c r="L43" s="1069"/>
      <c r="M43" s="1069"/>
      <c r="N43" s="1069"/>
      <c r="O43" s="1069"/>
      <c r="P43" s="1069"/>
      <c r="Q43" s="1069"/>
      <c r="R43" s="1069"/>
      <c r="S43" s="1076"/>
      <c r="U43" s="48"/>
      <c r="V43" s="48"/>
      <c r="W43" s="48"/>
      <c r="X43" s="48"/>
      <c r="Y43" s="48"/>
      <c r="Z43" s="48"/>
      <c r="AA43" s="48"/>
      <c r="AB43" s="48"/>
      <c r="AC43" s="48"/>
      <c r="AD43" s="48"/>
      <c r="AE43" s="48"/>
      <c r="AF43" s="48"/>
      <c r="AG43" s="48"/>
      <c r="AH43" s="48"/>
      <c r="AI43" s="48"/>
      <c r="AJ43" s="48"/>
    </row>
    <row r="44" spans="1:37" ht="16.5">
      <c r="A44" s="679"/>
      <c r="B44" s="238" t="s">
        <v>2</v>
      </c>
      <c r="C44" s="664"/>
      <c r="D44" s="664"/>
      <c r="E44" s="664"/>
      <c r="F44" s="664"/>
      <c r="G44" s="664"/>
      <c r="H44" s="664"/>
      <c r="I44" s="1068"/>
      <c r="J44" s="1069"/>
      <c r="K44" s="1069"/>
      <c r="L44" s="1069"/>
      <c r="M44" s="1069"/>
      <c r="N44" s="1069"/>
      <c r="O44" s="1069"/>
      <c r="P44" s="1069"/>
      <c r="Q44" s="1069"/>
      <c r="R44" s="1069"/>
      <c r="S44" s="1076"/>
      <c r="U44" s="48"/>
      <c r="V44" s="48"/>
      <c r="W44" s="48"/>
      <c r="X44" s="48"/>
      <c r="Y44" s="48"/>
      <c r="Z44" s="48"/>
      <c r="AA44" s="48"/>
      <c r="AB44" s="48"/>
      <c r="AC44" s="48"/>
      <c r="AD44" s="48"/>
      <c r="AE44" s="48"/>
      <c r="AF44" s="48"/>
      <c r="AG44" s="48"/>
      <c r="AH44" s="48"/>
      <c r="AI44" s="48"/>
      <c r="AJ44" s="48"/>
    </row>
    <row r="45" spans="1:37" ht="5.25" customHeight="1">
      <c r="A45" s="679"/>
      <c r="B45" s="664"/>
      <c r="C45" s="664"/>
      <c r="D45" s="664"/>
      <c r="E45" s="664"/>
      <c r="F45" s="664"/>
      <c r="G45" s="664"/>
      <c r="H45" s="664"/>
      <c r="I45" s="1068"/>
      <c r="J45" s="1069"/>
      <c r="K45" s="1069"/>
      <c r="L45" s="1069"/>
      <c r="M45" s="1069"/>
      <c r="N45" s="1069"/>
      <c r="O45" s="1069"/>
      <c r="P45" s="1069"/>
      <c r="Q45" s="1069"/>
      <c r="R45" s="1069"/>
      <c r="S45" s="1076"/>
      <c r="U45" s="48"/>
      <c r="V45" s="48"/>
      <c r="W45" s="48"/>
      <c r="X45" s="48"/>
      <c r="Y45" s="48"/>
      <c r="Z45" s="48"/>
      <c r="AA45" s="48"/>
      <c r="AB45" s="48"/>
      <c r="AC45" s="48"/>
      <c r="AD45" s="48"/>
      <c r="AE45" s="48"/>
      <c r="AF45" s="48"/>
      <c r="AG45" s="48"/>
      <c r="AH45" s="48"/>
      <c r="AI45" s="48"/>
      <c r="AJ45" s="48"/>
    </row>
    <row r="46" spans="1:37">
      <c r="A46" s="679"/>
      <c r="B46" s="664"/>
      <c r="C46" s="664"/>
      <c r="D46" s="664"/>
      <c r="E46" s="664"/>
      <c r="F46" s="664"/>
      <c r="G46" s="668"/>
      <c r="H46" s="668"/>
      <c r="I46" s="1068"/>
      <c r="J46" s="1069"/>
      <c r="K46" s="1069"/>
      <c r="L46" s="1069"/>
      <c r="M46" s="1069"/>
      <c r="N46" s="1069"/>
      <c r="O46" s="1069"/>
      <c r="P46" s="1069"/>
      <c r="Q46" s="1069"/>
      <c r="R46" s="1069"/>
      <c r="S46" s="1076"/>
      <c r="U46" s="48"/>
      <c r="V46" s="48"/>
      <c r="W46" s="48"/>
      <c r="X46" s="48"/>
      <c r="Y46" s="48"/>
      <c r="Z46" s="48"/>
      <c r="AA46" s="48"/>
      <c r="AB46" s="48"/>
      <c r="AC46" s="48"/>
      <c r="AD46" s="48"/>
      <c r="AE46" s="48"/>
      <c r="AF46" s="48"/>
      <c r="AG46" s="48"/>
      <c r="AH46" s="48"/>
      <c r="AI46" s="48"/>
      <c r="AJ46" s="48"/>
    </row>
    <row r="47" spans="1:37" ht="5.25" customHeight="1">
      <c r="A47" s="9"/>
      <c r="B47" s="15"/>
      <c r="C47" s="15"/>
      <c r="D47" s="15"/>
      <c r="E47" s="15"/>
      <c r="F47" s="15"/>
      <c r="G47" s="15"/>
      <c r="H47" s="15"/>
      <c r="I47" s="1068"/>
      <c r="J47" s="1069"/>
      <c r="K47" s="1069"/>
      <c r="L47" s="1069"/>
      <c r="M47" s="1069"/>
      <c r="N47" s="1069"/>
      <c r="O47" s="1069"/>
      <c r="P47" s="1069"/>
      <c r="Q47" s="1069"/>
      <c r="R47" s="1069"/>
      <c r="S47" s="1076"/>
      <c r="U47" s="48"/>
      <c r="V47" s="48"/>
      <c r="W47" s="48"/>
      <c r="X47" s="48"/>
      <c r="Y47" s="48"/>
      <c r="Z47" s="48"/>
      <c r="AA47" s="48"/>
      <c r="AB47" s="48"/>
      <c r="AC47" s="48"/>
      <c r="AD47" s="48"/>
      <c r="AE47" s="48"/>
      <c r="AF47" s="48"/>
      <c r="AG47" s="48"/>
      <c r="AH47" s="48"/>
      <c r="AI47" s="48"/>
      <c r="AJ47" s="48"/>
    </row>
    <row r="48" spans="1:37" ht="15.75">
      <c r="A48" s="1056" t="s">
        <v>3</v>
      </c>
      <c r="B48" s="1057"/>
      <c r="C48" s="1057"/>
      <c r="D48" s="1057"/>
      <c r="E48" s="15"/>
      <c r="F48" s="640"/>
      <c r="G48" s="677"/>
      <c r="H48" s="677"/>
      <c r="I48" s="1068"/>
      <c r="J48" s="1069"/>
      <c r="K48" s="1069"/>
      <c r="L48" s="1069"/>
      <c r="M48" s="1069"/>
      <c r="N48" s="1069"/>
      <c r="O48" s="1069"/>
      <c r="P48" s="1069"/>
      <c r="Q48" s="1069"/>
      <c r="R48" s="1069"/>
      <c r="S48" s="1076"/>
      <c r="U48" s="48"/>
      <c r="V48" s="48"/>
      <c r="W48" s="48"/>
      <c r="X48" s="48"/>
      <c r="Y48" s="48"/>
      <c r="Z48" s="48"/>
      <c r="AA48" s="48"/>
      <c r="AB48" s="48"/>
      <c r="AC48" s="48"/>
      <c r="AD48" s="48"/>
      <c r="AE48" s="48"/>
      <c r="AF48" s="48"/>
      <c r="AG48" s="48"/>
      <c r="AH48" s="48"/>
      <c r="AI48" s="48"/>
      <c r="AJ48" s="48"/>
    </row>
    <row r="49" spans="1:36" ht="5.25" customHeight="1">
      <c r="A49" s="9"/>
      <c r="B49" s="6"/>
      <c r="C49" s="15"/>
      <c r="D49" s="15"/>
      <c r="E49" s="15"/>
      <c r="F49" s="15"/>
      <c r="G49" s="15"/>
      <c r="H49" s="15"/>
      <c r="I49" s="1068"/>
      <c r="J49" s="1069"/>
      <c r="K49" s="1069"/>
      <c r="L49" s="1069"/>
      <c r="M49" s="1069"/>
      <c r="N49" s="1069"/>
      <c r="O49" s="1069"/>
      <c r="P49" s="1069"/>
      <c r="Q49" s="1069"/>
      <c r="R49" s="1069"/>
      <c r="S49" s="1076"/>
      <c r="U49" s="48"/>
      <c r="V49" s="48"/>
      <c r="W49" s="48"/>
      <c r="X49" s="48"/>
      <c r="Y49" s="48"/>
      <c r="Z49" s="48"/>
      <c r="AA49" s="48"/>
      <c r="AB49" s="48"/>
      <c r="AC49" s="48"/>
      <c r="AD49" s="48"/>
      <c r="AE49" s="48"/>
      <c r="AF49" s="48"/>
      <c r="AG49" s="48"/>
      <c r="AH49" s="48"/>
      <c r="AI49" s="48"/>
      <c r="AJ49" s="48"/>
    </row>
    <row r="50" spans="1:36">
      <c r="A50" s="9"/>
      <c r="B50" s="27" t="s">
        <v>4</v>
      </c>
      <c r="C50" s="15"/>
      <c r="D50" s="15"/>
      <c r="E50" s="15"/>
      <c r="F50" s="15"/>
      <c r="G50" s="15"/>
      <c r="H50" s="15"/>
      <c r="I50" s="1071"/>
      <c r="J50" s="1072"/>
      <c r="K50" s="1072"/>
      <c r="L50" s="1072"/>
      <c r="M50" s="1072"/>
      <c r="N50" s="1072"/>
      <c r="O50" s="1072"/>
      <c r="P50" s="1072"/>
      <c r="Q50" s="1072"/>
      <c r="R50" s="1072"/>
      <c r="S50" s="1077"/>
      <c r="U50" s="48"/>
      <c r="V50" s="48"/>
      <c r="W50" s="48"/>
      <c r="X50" s="48"/>
      <c r="Y50" s="48"/>
      <c r="Z50" s="48"/>
      <c r="AA50" s="48"/>
      <c r="AB50" s="48"/>
      <c r="AC50" s="48"/>
      <c r="AD50" s="48"/>
      <c r="AE50" s="48"/>
      <c r="AF50" s="48"/>
      <c r="AG50" s="48"/>
      <c r="AH50" s="48"/>
      <c r="AI50" s="48"/>
      <c r="AJ50" s="48"/>
    </row>
    <row r="51" spans="1:36" ht="5.25" customHeight="1">
      <c r="A51" s="9"/>
      <c r="B51" s="15"/>
      <c r="C51" s="15"/>
      <c r="D51" s="15"/>
      <c r="E51" s="15"/>
      <c r="F51" s="15"/>
      <c r="G51" s="15"/>
      <c r="H51" s="15"/>
      <c r="I51" s="15"/>
      <c r="J51" s="15"/>
      <c r="K51" s="15"/>
      <c r="L51" s="15"/>
      <c r="M51" s="15"/>
      <c r="N51" s="15"/>
      <c r="O51" s="6"/>
      <c r="P51" s="67"/>
      <c r="Q51" s="67"/>
      <c r="R51" s="15"/>
      <c r="S51" s="68"/>
    </row>
    <row r="52" spans="1:36"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36"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36" ht="15" customHeight="1">
      <c r="A54" s="1021"/>
      <c r="B54" s="1060"/>
      <c r="C54" s="1018"/>
      <c r="D54" s="1018"/>
      <c r="E54" s="1018"/>
      <c r="F54" s="1024"/>
      <c r="G54" s="1024"/>
      <c r="H54" s="1025"/>
      <c r="I54" s="998"/>
      <c r="J54" s="998"/>
      <c r="K54" s="998"/>
      <c r="L54" s="998"/>
      <c r="M54" s="991"/>
      <c r="N54" s="991"/>
      <c r="O54" s="6"/>
      <c r="P54" s="18"/>
      <c r="Q54" s="67"/>
      <c r="R54" s="15"/>
      <c r="S54" s="68"/>
    </row>
    <row r="55" spans="1:36" ht="30.75" customHeight="1">
      <c r="A55" s="30">
        <v>1</v>
      </c>
      <c r="B55" s="809" t="s">
        <v>940</v>
      </c>
      <c r="C55" s="23"/>
      <c r="D55" s="242" t="str">
        <f>IF('Summary Page'!I143="","",'Summary Page'!I143)</f>
        <v>HMA</v>
      </c>
      <c r="E55" s="23"/>
      <c r="F55" s="978" t="s">
        <v>942</v>
      </c>
      <c r="G55" s="978"/>
      <c r="H55" s="979"/>
      <c r="I55" s="352">
        <f>IF('Summary Page'!J143=0,"",'Summary Page'!J143)</f>
        <v>1.25</v>
      </c>
      <c r="J55" s="352">
        <f>IF('Summary Page'!K143=0,"",'Summary Page'!K143)</f>
        <v>1.25</v>
      </c>
      <c r="K55" s="352">
        <f>IF('Summary Page'!L143=0,"",'Summary Page'!L143)</f>
        <v>1.25</v>
      </c>
      <c r="L55" s="352">
        <f>IF('Summary Page'!M143=0,"",'Summary Page'!M143)</f>
        <v>1.25</v>
      </c>
      <c r="M55" s="353">
        <f>IF('Summary Page'!N143=0,"",'Summary Page'!N143)</f>
        <v>1.25</v>
      </c>
      <c r="N55" s="354">
        <f>M55</f>
        <v>1.25</v>
      </c>
      <c r="O55" s="15"/>
      <c r="P55" s="972"/>
      <c r="Q55" s="973"/>
      <c r="R55" s="973"/>
      <c r="S55" s="974"/>
    </row>
    <row r="56" spans="1:36" ht="30.75" customHeight="1">
      <c r="A56" s="30">
        <v>2</v>
      </c>
      <c r="B56" s="273" t="s">
        <v>941</v>
      </c>
      <c r="C56" s="23"/>
      <c r="D56" s="242" t="str">
        <f>IF('Summary Page'!I144="","",'Summary Page'!I144)</f>
        <v>HMA</v>
      </c>
      <c r="E56" s="23"/>
      <c r="F56" s="978"/>
      <c r="G56" s="978"/>
      <c r="H56" s="979"/>
      <c r="I56" s="352">
        <f>IF('Summary Page'!J144=0,"",'Summary Page'!J144)</f>
        <v>5</v>
      </c>
      <c r="J56" s="352">
        <f>IF('Summary Page'!K144=0,"",'Summary Page'!K144)</f>
        <v>5</v>
      </c>
      <c r="K56" s="352">
        <f>IF('Summary Page'!L144=0,"",'Summary Page'!L144)</f>
        <v>5</v>
      </c>
      <c r="L56" s="352">
        <f>IF('Summary Page'!M144=0,"",'Summary Page'!M144)</f>
        <v>5</v>
      </c>
      <c r="M56" s="353">
        <f>IF('Summary Page'!N144=0,"",'Summary Page'!N144)</f>
        <v>5</v>
      </c>
      <c r="N56" s="354">
        <f t="shared" ref="N56:N64" si="0">IFERROR(N55+M56,"")</f>
        <v>6.25</v>
      </c>
      <c r="O56" s="15"/>
      <c r="P56" s="973"/>
      <c r="Q56" s="973"/>
      <c r="R56" s="973"/>
      <c r="S56" s="974"/>
    </row>
    <row r="57" spans="1:36" ht="30.75" customHeight="1">
      <c r="A57" s="30">
        <v>3</v>
      </c>
      <c r="B57" s="273"/>
      <c r="C57" s="23"/>
      <c r="D57" s="242" t="str">
        <f>IF('Summary Page'!I145="","",'Summary Page'!I145)</f>
        <v/>
      </c>
      <c r="E57" s="23"/>
      <c r="F57" s="978"/>
      <c r="G57" s="978"/>
      <c r="H57" s="979"/>
      <c r="I57" s="352" t="str">
        <f>IF('Summary Page'!J145=0,"",'Summary Page'!J145)</f>
        <v/>
      </c>
      <c r="J57" s="352" t="str">
        <f>IF('Summary Page'!K145=0,"",'Summary Page'!K145)</f>
        <v/>
      </c>
      <c r="K57" s="352" t="str">
        <f>IF('Summary Page'!L145=0,"",'Summary Page'!L145)</f>
        <v/>
      </c>
      <c r="L57" s="352" t="str">
        <f>IF('Summary Page'!M145=0,"",'Summary Page'!M145)</f>
        <v/>
      </c>
      <c r="M57" s="353" t="str">
        <f>IF('Summary Page'!N145=0,"",'Summary Page'!N145)</f>
        <v/>
      </c>
      <c r="N57" s="354" t="str">
        <f t="shared" si="0"/>
        <v/>
      </c>
      <c r="O57" s="15"/>
      <c r="P57" s="972"/>
      <c r="Q57" s="973"/>
      <c r="R57" s="973"/>
      <c r="S57" s="974"/>
    </row>
    <row r="58" spans="1:36" ht="30.75" customHeight="1">
      <c r="A58" s="30">
        <v>4</v>
      </c>
      <c r="B58" s="275"/>
      <c r="C58" s="23"/>
      <c r="D58" s="242" t="str">
        <f>IF('Summary Page'!I146="","",'Summary Page'!I146)</f>
        <v/>
      </c>
      <c r="E58" s="24"/>
      <c r="F58" s="978"/>
      <c r="G58" s="978"/>
      <c r="H58" s="979"/>
      <c r="I58" s="352" t="str">
        <f>IF('Summary Page'!J146=0,"",'Summary Page'!J146)</f>
        <v/>
      </c>
      <c r="J58" s="352" t="str">
        <f>IF('Summary Page'!K146=0,"",'Summary Page'!K146)</f>
        <v/>
      </c>
      <c r="K58" s="352" t="str">
        <f>IF('Summary Page'!L146=0,"",'Summary Page'!L146)</f>
        <v/>
      </c>
      <c r="L58" s="352" t="str">
        <f>IF('Summary Page'!M146=0,"",'Summary Page'!M146)</f>
        <v/>
      </c>
      <c r="M58" s="353" t="str">
        <f>IF('Summary Page'!N146=0,"",'Summary Page'!N146)</f>
        <v/>
      </c>
      <c r="N58" s="354" t="str">
        <f t="shared" si="0"/>
        <v/>
      </c>
      <c r="O58" s="15"/>
      <c r="P58" s="972"/>
      <c r="Q58" s="973"/>
      <c r="R58" s="973"/>
      <c r="S58" s="974"/>
    </row>
    <row r="59" spans="1:36" ht="30.75" customHeight="1">
      <c r="A59" s="30">
        <v>5</v>
      </c>
      <c r="B59" s="275"/>
      <c r="C59" s="23"/>
      <c r="D59" s="242" t="str">
        <f>IF('Summary Page'!I147="","",'Summary Page'!I147)</f>
        <v/>
      </c>
      <c r="E59" s="271"/>
      <c r="F59" s="978"/>
      <c r="G59" s="978"/>
      <c r="H59" s="979"/>
      <c r="I59" s="352" t="str">
        <f>IF('Summary Page'!J147=0,"",'Summary Page'!J147)</f>
        <v/>
      </c>
      <c r="J59" s="352" t="str">
        <f>IF('Summary Page'!K147=0,"",'Summary Page'!K147)</f>
        <v/>
      </c>
      <c r="K59" s="352" t="str">
        <f>IF('Summary Page'!L147=0,"",'Summary Page'!L147)</f>
        <v/>
      </c>
      <c r="L59" s="352" t="str">
        <f>IF('Summary Page'!M147=0,"",'Summary Page'!M147)</f>
        <v/>
      </c>
      <c r="M59" s="353" t="str">
        <f>IF('Summary Page'!N147=0,"",'Summary Page'!N147)</f>
        <v/>
      </c>
      <c r="N59" s="354" t="str">
        <f t="shared" si="0"/>
        <v/>
      </c>
      <c r="O59" s="15"/>
      <c r="P59" s="975"/>
      <c r="Q59" s="976"/>
      <c r="R59" s="976"/>
      <c r="S59" s="977"/>
    </row>
    <row r="60" spans="1:36" ht="30.75" customHeight="1">
      <c r="A60" s="30">
        <v>6</v>
      </c>
      <c r="B60" s="275"/>
      <c r="C60" s="23"/>
      <c r="D60" s="242" t="str">
        <f>IF('Summary Page'!I148="","",'Summary Page'!I148)</f>
        <v/>
      </c>
      <c r="E60" s="23"/>
      <c r="F60" s="978"/>
      <c r="G60" s="978"/>
      <c r="H60" s="979"/>
      <c r="I60" s="352" t="str">
        <f>IF('Summary Page'!J148=0,"",'Summary Page'!J148)</f>
        <v/>
      </c>
      <c r="J60" s="352" t="str">
        <f>IF('Summary Page'!K148=0,"",'Summary Page'!K148)</f>
        <v/>
      </c>
      <c r="K60" s="352" t="str">
        <f>IF('Summary Page'!L148=0,"",'Summary Page'!L148)</f>
        <v/>
      </c>
      <c r="L60" s="352" t="str">
        <f>IF('Summary Page'!M148=0,"",'Summary Page'!M148)</f>
        <v/>
      </c>
      <c r="M60" s="353" t="str">
        <f>IF('Summary Page'!N148=0,"",'Summary Page'!N148)</f>
        <v/>
      </c>
      <c r="N60" s="354" t="str">
        <f t="shared" si="0"/>
        <v/>
      </c>
      <c r="O60" s="15"/>
      <c r="P60" s="976"/>
      <c r="Q60" s="976"/>
      <c r="R60" s="976"/>
      <c r="S60" s="977"/>
    </row>
    <row r="61" spans="1:36" ht="30.75" customHeight="1">
      <c r="A61" s="30">
        <v>7</v>
      </c>
      <c r="B61" s="275"/>
      <c r="C61" s="23"/>
      <c r="D61" s="242" t="str">
        <f>IF('Summary Page'!I149="","",'Summary Page'!I149)</f>
        <v/>
      </c>
      <c r="E61" s="23"/>
      <c r="F61" s="978"/>
      <c r="G61" s="978"/>
      <c r="H61" s="979"/>
      <c r="I61" s="352" t="str">
        <f>IF('Summary Page'!J149=0,"",'Summary Page'!J149)</f>
        <v/>
      </c>
      <c r="J61" s="352" t="str">
        <f>IF('Summary Page'!K149=0,"",'Summary Page'!K149)</f>
        <v/>
      </c>
      <c r="K61" s="352" t="str">
        <f>IF('Summary Page'!L149=0,"",'Summary Page'!L149)</f>
        <v/>
      </c>
      <c r="L61" s="352" t="str">
        <f>IF('Summary Page'!M149=0,"",'Summary Page'!M149)</f>
        <v/>
      </c>
      <c r="M61" s="353" t="str">
        <f>IF('Summary Page'!N149=0,"",'Summary Page'!N149)</f>
        <v/>
      </c>
      <c r="N61" s="354" t="str">
        <f t="shared" si="0"/>
        <v/>
      </c>
      <c r="O61" s="15"/>
      <c r="P61" s="972"/>
      <c r="Q61" s="973"/>
      <c r="R61" s="973"/>
      <c r="S61" s="974"/>
    </row>
    <row r="62" spans="1:36" ht="30.75" customHeight="1">
      <c r="A62" s="30">
        <v>8</v>
      </c>
      <c r="B62" s="275"/>
      <c r="C62" s="23"/>
      <c r="D62" s="242" t="str">
        <f>IF('Summary Page'!Q144="","",'Summary Page'!Q144)</f>
        <v/>
      </c>
      <c r="E62" s="23"/>
      <c r="F62" s="978"/>
      <c r="G62" s="978"/>
      <c r="H62" s="979"/>
      <c r="I62" s="352" t="str">
        <f>IF('Summary Page'!S144=0,"",'Summary Page'!S144)</f>
        <v/>
      </c>
      <c r="J62" s="352" t="str">
        <f>IF('Summary Page'!T144=0,"",'Summary Page'!T144)</f>
        <v/>
      </c>
      <c r="K62" s="352" t="str">
        <f>IF('Summary Page'!U144=0,"",'Summary Page'!U144)</f>
        <v/>
      </c>
      <c r="L62" s="352" t="str">
        <f>IF('Summary Page'!V144=0,"",'Summary Page'!V144)</f>
        <v/>
      </c>
      <c r="M62" s="353" t="str">
        <f>IF('Summary Page'!W144=0,"",'Summary Page'!W144)</f>
        <v/>
      </c>
      <c r="N62" s="354" t="str">
        <f t="shared" si="0"/>
        <v/>
      </c>
      <c r="O62" s="15"/>
      <c r="P62" s="972"/>
      <c r="Q62" s="973"/>
      <c r="R62" s="973"/>
      <c r="S62" s="974"/>
    </row>
    <row r="63" spans="1:36" ht="30.75" customHeight="1">
      <c r="A63" s="30">
        <v>9</v>
      </c>
      <c r="B63" s="275"/>
      <c r="C63" s="23"/>
      <c r="D63" s="242" t="str">
        <f>IF('Summary Page'!Q145="","",'Summary Page'!Q145)</f>
        <v/>
      </c>
      <c r="E63" s="24"/>
      <c r="F63" s="978"/>
      <c r="G63" s="978"/>
      <c r="H63" s="979"/>
      <c r="I63" s="352" t="str">
        <f>IF('Summary Page'!S145=0,"",'Summary Page'!S145)</f>
        <v/>
      </c>
      <c r="J63" s="352" t="str">
        <f>IF('Summary Page'!T145=0,"",'Summary Page'!T145)</f>
        <v/>
      </c>
      <c r="K63" s="352" t="str">
        <f>IF('Summary Page'!U145=0,"",'Summary Page'!U145)</f>
        <v/>
      </c>
      <c r="L63" s="352" t="str">
        <f>IF('Summary Page'!V145=0,"",'Summary Page'!V145)</f>
        <v/>
      </c>
      <c r="M63" s="353" t="str">
        <f>IF('Summary Page'!W145=0,"",'Summary Page'!W145)</f>
        <v/>
      </c>
      <c r="N63" s="354" t="str">
        <f t="shared" si="0"/>
        <v/>
      </c>
      <c r="O63" s="15"/>
      <c r="P63" s="969"/>
      <c r="Q63" s="970"/>
      <c r="R63" s="970"/>
      <c r="S63" s="971"/>
    </row>
    <row r="64" spans="1:36" ht="30.75" customHeight="1">
      <c r="A64" s="30">
        <v>10</v>
      </c>
      <c r="B64" s="275"/>
      <c r="C64" s="24"/>
      <c r="D64" s="242" t="str">
        <f>IF('Summary Page'!Q146="","",'Summary Page'!Q146)</f>
        <v/>
      </c>
      <c r="E64" s="24"/>
      <c r="F64" s="978"/>
      <c r="G64" s="978"/>
      <c r="H64" s="979"/>
      <c r="I64" s="352" t="str">
        <f>IF('Summary Page'!S146=0,"",'Summary Page'!S146)</f>
        <v/>
      </c>
      <c r="J64" s="352" t="str">
        <f>IF('Summary Page'!T146=0,"",'Summary Page'!T146)</f>
        <v/>
      </c>
      <c r="K64" s="352" t="str">
        <f>IF('Summary Page'!U146=0,"",'Summary Page'!U146)</f>
        <v/>
      </c>
      <c r="L64" s="352" t="str">
        <f>IF('Summary Page'!V146=0,"",'Summary Page'!V146)</f>
        <v/>
      </c>
      <c r="M64" s="353" t="str">
        <f>IF('Summary Page'!W146=0,"",'Summary Page'!W146)</f>
        <v/>
      </c>
      <c r="N64" s="354" t="str">
        <f t="shared" si="0"/>
        <v/>
      </c>
      <c r="O64" s="15"/>
      <c r="P64" s="970"/>
      <c r="Q64" s="970"/>
      <c r="R64" s="970"/>
      <c r="S64" s="971"/>
    </row>
    <row r="65" spans="1:19" ht="5.2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44"/>
      <c r="J66" s="243">
        <f>10-COUNTBLANK(I55:I64)</f>
        <v>2</v>
      </c>
      <c r="K66" s="1014" t="s">
        <v>16</v>
      </c>
      <c r="L66" s="1014"/>
      <c r="M66" s="1014"/>
      <c r="N66" s="355">
        <f>SUM(M55:M64)</f>
        <v>6.25</v>
      </c>
      <c r="O66" s="32" t="s">
        <v>73</v>
      </c>
      <c r="P66" s="67"/>
      <c r="Q66" s="822" t="s">
        <v>137</v>
      </c>
      <c r="R66" s="356">
        <f>(N66/12)</f>
        <v>0.52083333333333337</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5.2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Page'!H151="","",'Summary Page'!H151)</f>
        <v>2" Aggregate Base</v>
      </c>
      <c r="L71" s="178"/>
      <c r="M71" s="178"/>
      <c r="N71" s="178"/>
      <c r="O71" s="178"/>
      <c r="P71" s="1089" t="str">
        <f>IF('Summary Page'!L151="","",'Summary Page'!L151)</f>
        <v/>
      </c>
      <c r="Q71" s="1089"/>
      <c r="R71" s="188" t="s">
        <v>334</v>
      </c>
      <c r="S71" s="179"/>
    </row>
    <row r="72" spans="1:19" ht="5.25"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v04CIH5u2NB/YRMTE6j9B7uXiYi09mLtqdgYHLeEn9Sg0mPwkPeGY8g+GHfN+d+lJfbmtaH5Rrit2I5HusM5g==" saltValue="85vplZzyi55nJCx7tSMdQA=="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8"/>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6 F26 H2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6.xml><?xml version="1.0" encoding="utf-8"?>
<worksheet xmlns="http://schemas.openxmlformats.org/spreadsheetml/2006/main" xmlns:r="http://schemas.openxmlformats.org/officeDocument/2006/relationships">
  <sheetPr codeName="Sheet13">
    <tabColor rgb="FF66CCFF"/>
  </sheetPr>
  <dimension ref="A1:S72"/>
  <sheetViews>
    <sheetView view="pageBreakPreview" zoomScale="75" zoomScaleNormal="75" zoomScaleSheetLayoutView="75" workbookViewId="0">
      <selection activeCell="F56" sqref="F56:H56"/>
    </sheetView>
  </sheetViews>
  <sheetFormatPr defaultRowHeight="15"/>
  <cols>
    <col min="1" max="1" width="11.7109375" customWidth="1"/>
    <col min="2" max="2" width="12.42578125" customWidth="1"/>
    <col min="3" max="3" width="1.5703125" customWidth="1"/>
    <col min="4" max="4" width="15.28515625" customWidth="1"/>
    <col min="5" max="5" width="1.85546875" customWidth="1"/>
    <col min="6" max="6" width="7.28515625" customWidth="1"/>
    <col min="7" max="7" width="7.5703125" customWidth="1"/>
    <col min="8" max="8" width="7.140625" customWidth="1"/>
    <col min="9" max="12" width="5.85546875" customWidth="1"/>
    <col min="13" max="13" width="6.7109375" customWidth="1"/>
    <col min="14" max="14" width="7.42578125" customWidth="1"/>
    <col min="15" max="15" width="2.28515625" customWidth="1"/>
    <col min="16" max="16" width="6.42578125" customWidth="1"/>
    <col min="17" max="17" width="5.7109375" customWidth="1"/>
    <col min="18" max="18" width="5.42578125" customWidth="1"/>
    <col min="19" max="19" width="8.42578125" customWidth="1"/>
    <col min="20" max="20" width="2.140625" bestFit="1" customWidth="1"/>
    <col min="21" max="21" width="8.140625" bestFit="1" customWidth="1"/>
    <col min="22" max="22" width="6.28515625" bestFit="1" customWidth="1"/>
    <col min="23" max="24" width="14.85546875" bestFit="1" customWidth="1"/>
    <col min="25" max="25" width="2" bestFit="1" customWidth="1"/>
    <col min="26" max="26" width="11.42578125" bestFit="1" customWidth="1"/>
    <col min="27" max="27" width="14.5703125" bestFit="1" customWidth="1"/>
    <col min="28" max="28" width="2.28515625" bestFit="1" customWidth="1"/>
    <col min="29" max="29" width="14.85546875" bestFit="1" customWidth="1"/>
    <col min="30" max="30" width="14.42578125" bestFit="1" customWidth="1"/>
    <col min="31" max="31" width="15.5703125" bestFit="1" customWidth="1"/>
    <col min="32" max="32" width="11.42578125" bestFit="1" customWidth="1"/>
    <col min="33" max="33" width="9.5703125" bestFit="1" customWidth="1"/>
    <col min="34" max="34" width="9.85546875" bestFit="1" customWidth="1"/>
    <col min="35" max="35" width="11.42578125" bestFit="1" customWidth="1"/>
    <col min="36" max="36" width="11" bestFit="1" customWidth="1"/>
    <col min="37" max="37" width="8.85546875" bestFit="1" customWidth="1"/>
    <col min="38" max="38" width="8" bestFit="1" customWidth="1"/>
    <col min="39" max="39" width="7" bestFit="1" customWidth="1"/>
    <col min="40" max="40" width="7.42578125" bestFit="1" customWidth="1"/>
    <col min="41" max="41" width="6.7109375" bestFit="1" customWidth="1"/>
    <col min="42" max="42" width="8.28515625" bestFit="1" customWidth="1"/>
    <col min="43" max="43" width="6.85546875" bestFit="1" customWidth="1"/>
    <col min="44" max="44" width="5.85546875" bestFit="1" customWidth="1"/>
    <col min="45" max="45" width="6.85546875" bestFit="1" customWidth="1"/>
    <col min="46" max="46" width="9.42578125" bestFit="1" customWidth="1"/>
    <col min="47" max="47" width="6.28515625" bestFit="1" customWidth="1"/>
    <col min="48" max="48" width="7.7109375" bestFit="1" customWidth="1"/>
    <col min="49" max="49" width="6.42578125" bestFit="1" customWidth="1"/>
    <col min="50" max="50" width="11.42578125" bestFit="1" customWidth="1"/>
    <col min="51" max="51" width="6.140625" bestFit="1" customWidth="1"/>
    <col min="52" max="52" width="6.85546875" bestFit="1" customWidth="1"/>
    <col min="53" max="53" width="4.85546875" bestFit="1" customWidth="1"/>
    <col min="54" max="54" width="5.28515625" bestFit="1" customWidth="1"/>
    <col min="55" max="55" width="8.85546875" bestFit="1" customWidth="1"/>
    <col min="56" max="56" width="2.28515625" bestFit="1" customWidth="1"/>
    <col min="57" max="57" width="12.140625" bestFit="1" customWidth="1"/>
    <col min="58" max="58" width="6.140625" bestFit="1" customWidth="1"/>
    <col min="59" max="59" width="5.5703125" bestFit="1" customWidth="1"/>
    <col min="60" max="60" width="12.7109375" bestFit="1" customWidth="1"/>
    <col min="61" max="61" width="10.28515625" bestFit="1" customWidth="1"/>
    <col min="62" max="62" width="10.7109375" bestFit="1" customWidth="1"/>
    <col min="63" max="63" width="2.28515625" bestFit="1" customWidth="1"/>
    <col min="64" max="64" width="7" bestFit="1" customWidth="1"/>
    <col min="65" max="65" width="8.140625" bestFit="1" customWidth="1"/>
    <col min="66" max="66" width="9.7109375" bestFit="1" customWidth="1"/>
    <col min="67" max="67" width="13.140625" bestFit="1" customWidth="1"/>
    <col min="68" max="68" width="10.42578125" bestFit="1" customWidth="1"/>
    <col min="69" max="69" width="10.140625" bestFit="1" customWidth="1"/>
    <col min="70" max="70" width="14.85546875" bestFit="1" customWidth="1"/>
    <col min="71" max="71" width="12.140625" bestFit="1" customWidth="1"/>
    <col min="72" max="72" width="10.42578125" bestFit="1" customWidth="1"/>
    <col min="73" max="73" width="7" bestFit="1" customWidth="1"/>
    <col min="74" max="74" width="5.140625" bestFit="1" customWidth="1"/>
    <col min="75" max="75" width="5.7109375" bestFit="1" customWidth="1"/>
    <col min="76" max="76" width="7.7109375" bestFit="1" customWidth="1"/>
    <col min="77" max="77" width="6.5703125" bestFit="1" customWidth="1"/>
    <col min="78" max="78" width="11.42578125" bestFit="1" customWidth="1"/>
    <col min="79" max="79" width="8.140625" bestFit="1" customWidth="1"/>
    <col min="80" max="80" width="14.5703125" bestFit="1" customWidth="1"/>
    <col min="81" max="81" width="9.28515625" bestFit="1" customWidth="1"/>
    <col min="82" max="82" width="4.85546875" bestFit="1" customWidth="1"/>
    <col min="83" max="83" width="6.140625" bestFit="1" customWidth="1"/>
    <col min="84" max="84" width="6.85546875" bestFit="1" customWidth="1"/>
    <col min="85" max="85" width="8" bestFit="1" customWidth="1"/>
    <col min="86" max="86" width="9.42578125" bestFit="1" customWidth="1"/>
    <col min="88" max="88" width="7.7109375" bestFit="1" customWidth="1"/>
    <col min="89" max="89" width="11.42578125" bestFit="1" customWidth="1"/>
    <col min="90" max="90" width="9.85546875" bestFit="1" customWidth="1"/>
    <col min="91" max="91" width="10" bestFit="1" customWidth="1"/>
    <col min="92" max="92" width="8.42578125" bestFit="1" customWidth="1"/>
    <col min="93" max="93" width="9.7109375" bestFit="1" customWidth="1"/>
    <col min="94" max="94" width="7.42578125" bestFit="1" customWidth="1"/>
    <col min="95" max="95" width="14.85546875" bestFit="1" customWidth="1"/>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5.2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73"/>
      <c r="D4" s="916" t="str">
        <f>IF('Summary Page'!I13="","",'Summary Page'!I13)</f>
        <v>Highway 20</v>
      </c>
      <c r="E4" s="917"/>
      <c r="F4" s="917"/>
      <c r="G4" s="917"/>
      <c r="H4" s="918"/>
      <c r="I4" s="932"/>
      <c r="J4" s="932"/>
      <c r="K4" s="932"/>
      <c r="L4" s="932"/>
      <c r="M4" s="932"/>
      <c r="N4" s="932"/>
      <c r="O4" s="932"/>
      <c r="P4" s="932"/>
      <c r="Q4" s="932"/>
      <c r="R4" s="932"/>
      <c r="S4" s="933"/>
    </row>
    <row r="5" spans="1:19" ht="5.25" customHeight="1">
      <c r="A5" s="25"/>
      <c r="B5" s="33"/>
      <c r="C5" s="33"/>
      <c r="D5" s="33"/>
      <c r="E5" s="33"/>
      <c r="F5" s="33"/>
      <c r="G5" s="33"/>
      <c r="H5" s="33"/>
      <c r="I5" s="1042"/>
      <c r="J5" s="1043"/>
      <c r="K5" s="1043"/>
      <c r="L5" s="1043"/>
      <c r="M5" s="1043"/>
      <c r="N5" s="1043"/>
      <c r="O5" s="1043"/>
      <c r="P5" s="1043"/>
      <c r="Q5" s="1043"/>
      <c r="R5" s="1043"/>
      <c r="S5" s="1074"/>
    </row>
    <row r="6" spans="1:19">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74"/>
    </row>
    <row r="7" spans="1:19" ht="5.25" customHeight="1">
      <c r="A7" s="63"/>
      <c r="B7" s="34"/>
      <c r="C7" s="34"/>
      <c r="D7" s="34"/>
      <c r="E7" s="34"/>
      <c r="F7" s="34"/>
      <c r="G7" s="34"/>
      <c r="H7" s="34"/>
      <c r="I7" s="1042"/>
      <c r="J7" s="1043"/>
      <c r="K7" s="1043"/>
      <c r="L7" s="1043"/>
      <c r="M7" s="1043"/>
      <c r="N7" s="1043"/>
      <c r="O7" s="1043"/>
      <c r="P7" s="1043"/>
      <c r="Q7" s="1043"/>
      <c r="R7" s="1043"/>
      <c r="S7" s="1074"/>
    </row>
    <row r="8" spans="1:19">
      <c r="A8" s="1039" t="s">
        <v>8</v>
      </c>
      <c r="B8" s="1040"/>
      <c r="C8" s="187"/>
      <c r="D8" s="722" t="str">
        <f>IF('Summary Page'!B14="","",'Summary Page'!B14)</f>
        <v>Mark Horn</v>
      </c>
      <c r="E8" s="722"/>
      <c r="F8" s="723"/>
      <c r="G8" s="723"/>
      <c r="H8" s="723"/>
      <c r="I8" s="1042"/>
      <c r="J8" s="1043"/>
      <c r="K8" s="1043"/>
      <c r="L8" s="1043"/>
      <c r="M8" s="1043"/>
      <c r="N8" s="1043"/>
      <c r="O8" s="1043"/>
      <c r="P8" s="1043"/>
      <c r="Q8" s="1043"/>
      <c r="R8" s="1043"/>
      <c r="S8" s="1074"/>
    </row>
    <row r="9" spans="1:19" ht="5.25" customHeight="1">
      <c r="A9" s="63"/>
      <c r="B9" s="163"/>
      <c r="C9" s="163"/>
      <c r="D9" s="163"/>
      <c r="E9" s="163"/>
      <c r="F9" s="163"/>
      <c r="G9" s="163"/>
      <c r="H9" s="163"/>
      <c r="I9" s="1042"/>
      <c r="J9" s="1043"/>
      <c r="K9" s="1043"/>
      <c r="L9" s="1043"/>
      <c r="M9" s="1043"/>
      <c r="N9" s="1043"/>
      <c r="O9" s="1043"/>
      <c r="P9" s="1043"/>
      <c r="Q9" s="1043"/>
      <c r="R9" s="1043"/>
      <c r="S9" s="1074"/>
    </row>
    <row r="10" spans="1:19">
      <c r="A10" s="1039" t="s">
        <v>9</v>
      </c>
      <c r="B10" s="1040"/>
      <c r="C10" s="187"/>
      <c r="D10" s="726">
        <f>'Summary Page'!B12:B12</f>
        <v>5592606841</v>
      </c>
      <c r="E10" s="726"/>
      <c r="F10" s="727"/>
      <c r="G10" s="727"/>
      <c r="H10" s="727"/>
      <c r="I10" s="1042"/>
      <c r="J10" s="1043"/>
      <c r="K10" s="1043"/>
      <c r="L10" s="1043"/>
      <c r="M10" s="1043"/>
      <c r="N10" s="1043"/>
      <c r="O10" s="1043"/>
      <c r="P10" s="1043"/>
      <c r="Q10" s="1043"/>
      <c r="R10" s="1043"/>
      <c r="S10" s="1074"/>
    </row>
    <row r="11" spans="1:19" ht="5.25" customHeight="1">
      <c r="A11" s="63"/>
      <c r="B11" s="64"/>
      <c r="C11" s="64"/>
      <c r="D11" s="64"/>
      <c r="E11" s="64"/>
      <c r="F11" s="64"/>
      <c r="G11" s="64"/>
      <c r="H11" s="64"/>
      <c r="I11" s="1042"/>
      <c r="J11" s="1043"/>
      <c r="K11" s="1043"/>
      <c r="L11" s="1043"/>
      <c r="M11" s="1043"/>
      <c r="N11" s="1043"/>
      <c r="O11" s="1043"/>
      <c r="P11" s="1043"/>
      <c r="Q11" s="1043"/>
      <c r="R11" s="1043"/>
      <c r="S11" s="1074"/>
    </row>
    <row r="12" spans="1:19">
      <c r="A12" s="1053" t="s">
        <v>113</v>
      </c>
      <c r="B12" s="1054"/>
      <c r="C12" s="183"/>
      <c r="D12" s="164" t="str">
        <f>'Summary Page'!B159</f>
        <v>0A730</v>
      </c>
      <c r="E12" s="35"/>
      <c r="F12" s="1048"/>
      <c r="G12" s="1048"/>
      <c r="H12" s="1049"/>
      <c r="I12" s="1042"/>
      <c r="J12" s="1043"/>
      <c r="K12" s="1043"/>
      <c r="L12" s="1043"/>
      <c r="M12" s="1043"/>
      <c r="N12" s="1043"/>
      <c r="O12" s="1043"/>
      <c r="P12" s="1043"/>
      <c r="Q12" s="1043"/>
      <c r="R12" s="1043"/>
      <c r="S12" s="1074"/>
    </row>
    <row r="13" spans="1:19" ht="5.25" customHeight="1">
      <c r="A13" s="39"/>
      <c r="B13" s="185"/>
      <c r="C13" s="185"/>
      <c r="D13" s="65"/>
      <c r="E13" s="20"/>
      <c r="F13" s="1048"/>
      <c r="G13" s="1048"/>
      <c r="H13" s="1049"/>
      <c r="I13" s="1042"/>
      <c r="J13" s="1043"/>
      <c r="K13" s="1043"/>
      <c r="L13" s="1043"/>
      <c r="M13" s="1043"/>
      <c r="N13" s="1043"/>
      <c r="O13" s="1043"/>
      <c r="P13" s="1043"/>
      <c r="Q13" s="1043"/>
      <c r="R13" s="1043"/>
      <c r="S13" s="1074"/>
    </row>
    <row r="14" spans="1:19">
      <c r="A14" s="1050" t="s">
        <v>29</v>
      </c>
      <c r="B14" s="1051"/>
      <c r="C14" s="40"/>
      <c r="D14" s="190" t="str">
        <f>IFERROR(HLOOKUP('Summary Page'!D3,List!H2:S3,2,0),"")</f>
        <v>01</v>
      </c>
      <c r="E14" s="36"/>
      <c r="F14" s="1048"/>
      <c r="G14" s="1048"/>
      <c r="H14" s="1049"/>
      <c r="I14" s="1042"/>
      <c r="J14" s="1043"/>
      <c r="K14" s="1043"/>
      <c r="L14" s="1043"/>
      <c r="M14" s="1043"/>
      <c r="N14" s="1043"/>
      <c r="O14" s="1043"/>
      <c r="P14" s="1043"/>
      <c r="Q14" s="1043"/>
      <c r="R14" s="1043"/>
      <c r="S14" s="1074"/>
    </row>
    <row r="15" spans="1:19" ht="5.25" customHeight="1">
      <c r="A15" s="39"/>
      <c r="B15" s="38"/>
      <c r="C15" s="40"/>
      <c r="D15" s="2"/>
      <c r="E15" s="16"/>
      <c r="F15" s="1048"/>
      <c r="G15" s="1048"/>
      <c r="H15" s="1049"/>
      <c r="I15" s="1042"/>
      <c r="J15" s="1043"/>
      <c r="K15" s="1043"/>
      <c r="L15" s="1043"/>
      <c r="M15" s="1043"/>
      <c r="N15" s="1043"/>
      <c r="O15" s="1043"/>
      <c r="P15" s="1043"/>
      <c r="Q15" s="1043"/>
      <c r="R15" s="1043"/>
      <c r="S15" s="1074"/>
    </row>
    <row r="16" spans="1:19">
      <c r="A16" s="1050" t="s">
        <v>17</v>
      </c>
      <c r="B16" s="1051"/>
      <c r="C16" s="41"/>
      <c r="D16" s="191" t="str">
        <f>'Summary Page'!B161</f>
        <v>MEN</v>
      </c>
      <c r="E16" s="3"/>
      <c r="F16" s="1048"/>
      <c r="G16" s="1048"/>
      <c r="H16" s="1049"/>
      <c r="I16" s="1042"/>
      <c r="J16" s="1043"/>
      <c r="K16" s="1043"/>
      <c r="L16" s="1043"/>
      <c r="M16" s="1043"/>
      <c r="N16" s="1043"/>
      <c r="O16" s="1043"/>
      <c r="P16" s="1043"/>
      <c r="Q16" s="1043"/>
      <c r="R16" s="1043"/>
      <c r="S16" s="1074"/>
    </row>
    <row r="17" spans="1:19" ht="6" customHeight="1">
      <c r="A17" s="39"/>
      <c r="B17" s="184"/>
      <c r="C17" s="41"/>
      <c r="D17" s="4"/>
      <c r="E17" s="15"/>
      <c r="F17" s="1048"/>
      <c r="G17" s="1048"/>
      <c r="H17" s="1049"/>
      <c r="I17" s="1042"/>
      <c r="J17" s="1043"/>
      <c r="K17" s="1043"/>
      <c r="L17" s="1043"/>
      <c r="M17" s="1043"/>
      <c r="N17" s="1043"/>
      <c r="O17" s="1043"/>
      <c r="P17" s="1043"/>
      <c r="Q17" s="1043"/>
      <c r="R17" s="1043"/>
      <c r="S17" s="1074"/>
    </row>
    <row r="18" spans="1:19">
      <c r="A18" s="1050" t="s">
        <v>18</v>
      </c>
      <c r="B18" s="1051"/>
      <c r="C18" s="41"/>
      <c r="D18" s="191" t="str">
        <f>'Summary Page'!G21</f>
        <v>20</v>
      </c>
      <c r="E18" s="15"/>
      <c r="F18" s="3"/>
      <c r="G18" s="15"/>
      <c r="H18" s="15"/>
      <c r="I18" s="1042"/>
      <c r="J18" s="1043"/>
      <c r="K18" s="1043"/>
      <c r="L18" s="1043"/>
      <c r="M18" s="1043"/>
      <c r="N18" s="1043"/>
      <c r="O18" s="1043"/>
      <c r="P18" s="1043"/>
      <c r="Q18" s="1043"/>
      <c r="R18" s="1043"/>
      <c r="S18" s="1074"/>
    </row>
    <row r="19" spans="1:19" ht="6" customHeight="1">
      <c r="A19" s="39"/>
      <c r="B19" s="184"/>
      <c r="C19" s="41"/>
      <c r="D19" s="4"/>
      <c r="E19" s="15"/>
      <c r="F19" s="3"/>
      <c r="G19" s="15"/>
      <c r="H19" s="15"/>
      <c r="I19" s="1042"/>
      <c r="J19" s="1043"/>
      <c r="K19" s="1043"/>
      <c r="L19" s="1043"/>
      <c r="M19" s="1043"/>
      <c r="N19" s="1043"/>
      <c r="O19" s="1043"/>
      <c r="P19" s="1043"/>
      <c r="Q19" s="1043"/>
      <c r="R19" s="1043"/>
      <c r="S19" s="1074"/>
    </row>
    <row r="20" spans="1:19">
      <c r="A20" s="1050" t="s">
        <v>24</v>
      </c>
      <c r="B20" s="1051"/>
      <c r="C20" s="41"/>
      <c r="D20" s="166" t="str">
        <f>IF('Summary Page'!G165="","",'Summary Page'!G165)</f>
        <v/>
      </c>
      <c r="E20" s="15"/>
      <c r="F20" s="3"/>
      <c r="G20" s="15"/>
      <c r="H20" s="15"/>
      <c r="I20" s="1042"/>
      <c r="J20" s="1043"/>
      <c r="K20" s="1043"/>
      <c r="L20" s="1043"/>
      <c r="M20" s="1043"/>
      <c r="N20" s="1043"/>
      <c r="O20" s="1043"/>
      <c r="P20" s="1043"/>
      <c r="Q20" s="1043"/>
      <c r="R20" s="1043"/>
      <c r="S20" s="1074"/>
    </row>
    <row r="21" spans="1:19" ht="4.5" customHeight="1">
      <c r="A21" s="39"/>
      <c r="B21" s="42"/>
      <c r="C21" s="40"/>
      <c r="D21" s="1"/>
      <c r="E21" s="15"/>
      <c r="F21" s="15"/>
      <c r="G21" s="15"/>
      <c r="H21" s="15"/>
      <c r="I21" s="1042"/>
      <c r="J21" s="1043"/>
      <c r="K21" s="1043"/>
      <c r="L21" s="1043"/>
      <c r="M21" s="1043"/>
      <c r="N21" s="1043"/>
      <c r="O21" s="1043"/>
      <c r="P21" s="1043"/>
      <c r="Q21" s="1043"/>
      <c r="R21" s="1043"/>
      <c r="S21" s="1074"/>
    </row>
    <row r="22" spans="1:19">
      <c r="A22" s="1050" t="s">
        <v>129</v>
      </c>
      <c r="B22" s="1051"/>
      <c r="C22" s="40"/>
      <c r="D22" s="167" t="str">
        <f>'Summary Page'!B157</f>
        <v>0A730 - 11</v>
      </c>
      <c r="E22" s="16"/>
      <c r="F22" s="16"/>
      <c r="G22" s="16"/>
      <c r="H22" s="16"/>
      <c r="I22" s="1042"/>
      <c r="J22" s="1043"/>
      <c r="K22" s="1043"/>
      <c r="L22" s="1043"/>
      <c r="M22" s="1043"/>
      <c r="N22" s="1043"/>
      <c r="O22" s="1043"/>
      <c r="P22" s="1043"/>
      <c r="Q22" s="1043"/>
      <c r="R22" s="1043"/>
      <c r="S22" s="1074"/>
    </row>
    <row r="23" spans="1:19" ht="5.25" customHeight="1">
      <c r="A23" s="39"/>
      <c r="B23" s="42"/>
      <c r="C23" s="40"/>
      <c r="D23" s="1"/>
      <c r="E23" s="16"/>
      <c r="F23" s="16"/>
      <c r="G23" s="16"/>
      <c r="H23" s="16"/>
      <c r="I23" s="1042"/>
      <c r="J23" s="1043"/>
      <c r="K23" s="1043"/>
      <c r="L23" s="1043"/>
      <c r="M23" s="1043"/>
      <c r="N23" s="1043"/>
      <c r="O23" s="1043"/>
      <c r="P23" s="1043"/>
      <c r="Q23" s="1043"/>
      <c r="R23" s="1043"/>
      <c r="S23" s="1074"/>
    </row>
    <row r="24" spans="1:19">
      <c r="A24" s="1050" t="s">
        <v>19</v>
      </c>
      <c r="B24" s="1051"/>
      <c r="C24" s="40"/>
      <c r="D24" s="838" t="str">
        <f>'Summary Page'!G159</f>
        <v>05-Nov-2012</v>
      </c>
      <c r="E24" s="16"/>
      <c r="F24" s="1052" t="s">
        <v>107</v>
      </c>
      <c r="G24" s="1052" t="s">
        <v>106</v>
      </c>
      <c r="H24" s="1055" t="s">
        <v>128</v>
      </c>
      <c r="I24" s="1042"/>
      <c r="J24" s="1043"/>
      <c r="K24" s="1043"/>
      <c r="L24" s="1043"/>
      <c r="M24" s="1043"/>
      <c r="N24" s="1043"/>
      <c r="O24" s="1043"/>
      <c r="P24" s="1043"/>
      <c r="Q24" s="1043"/>
      <c r="R24" s="1043"/>
      <c r="S24" s="1074"/>
    </row>
    <row r="25" spans="1:19" ht="6" customHeight="1">
      <c r="A25" s="8"/>
      <c r="B25" s="5"/>
      <c r="C25" s="5"/>
      <c r="D25" s="17"/>
      <c r="E25" s="17"/>
      <c r="F25" s="1052"/>
      <c r="G25" s="1052"/>
      <c r="H25" s="1055"/>
      <c r="I25" s="1042"/>
      <c r="J25" s="1043"/>
      <c r="K25" s="1043"/>
      <c r="L25" s="1043"/>
      <c r="M25" s="1043"/>
      <c r="N25" s="1043"/>
      <c r="O25" s="1043"/>
      <c r="P25" s="1043"/>
      <c r="Q25" s="1043"/>
      <c r="R25" s="1043"/>
      <c r="S25" s="1074"/>
    </row>
    <row r="26" spans="1:19" ht="16.5">
      <c r="A26" s="1061" t="s">
        <v>20</v>
      </c>
      <c r="B26" s="1062"/>
      <c r="C26" s="15"/>
      <c r="D26" s="272"/>
      <c r="E26" s="6"/>
      <c r="F26" s="189" t="str">
        <f>'Summary Page'!B163</f>
        <v/>
      </c>
      <c r="G26" s="816">
        <f>'Summary Page'!D163</f>
        <v>12.3</v>
      </c>
      <c r="H26" s="741" t="str">
        <f>'Summary Page'!E163</f>
        <v/>
      </c>
      <c r="I26" s="1045"/>
      <c r="J26" s="1046"/>
      <c r="K26" s="1046"/>
      <c r="L26" s="1046"/>
      <c r="M26" s="1046"/>
      <c r="N26" s="1046"/>
      <c r="O26" s="1046"/>
      <c r="P26" s="1046"/>
      <c r="Q26" s="1046"/>
      <c r="R26" s="1046"/>
      <c r="S26" s="1084"/>
    </row>
    <row r="27" spans="1:19" ht="6" customHeight="1">
      <c r="A27" s="695"/>
      <c r="B27" s="696"/>
      <c r="C27" s="16"/>
      <c r="D27" s="16"/>
      <c r="E27" s="7"/>
      <c r="F27" s="7"/>
      <c r="G27" s="7"/>
      <c r="H27" s="7"/>
      <c r="I27" s="7"/>
      <c r="J27" s="17"/>
      <c r="K27" s="17"/>
      <c r="L27" s="17"/>
      <c r="M27" s="17"/>
      <c r="N27" s="17"/>
      <c r="O27" s="17"/>
      <c r="P27" s="17"/>
      <c r="Q27" s="17"/>
      <c r="R27" s="17"/>
      <c r="S27" s="62"/>
    </row>
    <row r="28" spans="1:19" ht="15" customHeight="1">
      <c r="A28" s="699" t="s">
        <v>21</v>
      </c>
      <c r="B28" s="703"/>
      <c r="C28" s="704"/>
      <c r="D28" s="717" t="str">
        <f>IF('Summary Page'!G163="","",'Summary Page'!G163)</f>
        <v>01</v>
      </c>
      <c r="E28" s="818" t="s">
        <v>223</v>
      </c>
      <c r="F28" s="717" t="str">
        <f>'Summary Page'!D165</f>
        <v>East</v>
      </c>
      <c r="G28" s="664"/>
      <c r="H28" s="664"/>
      <c r="I28" s="1065"/>
      <c r="J28" s="1066"/>
      <c r="K28" s="1066"/>
      <c r="L28" s="1066"/>
      <c r="M28" s="1066"/>
      <c r="N28" s="1066"/>
      <c r="O28" s="1066"/>
      <c r="P28" s="1066"/>
      <c r="Q28" s="1066"/>
      <c r="R28" s="1066"/>
      <c r="S28" s="1075"/>
    </row>
    <row r="29" spans="1:19" s="21" customFormat="1" ht="6.7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7.25" customHeight="1">
      <c r="A31" s="707" t="s">
        <v>907</v>
      </c>
      <c r="B31" s="708"/>
      <c r="C31" s="708"/>
      <c r="D31" s="708" t="s">
        <v>22</v>
      </c>
      <c r="E31" s="713"/>
      <c r="F31" s="800">
        <f>'Summary Page'!H168</f>
        <v>39.3577634891654</v>
      </c>
      <c r="G31" s="715"/>
      <c r="H31" s="715"/>
      <c r="I31" s="1068"/>
      <c r="J31" s="1069"/>
      <c r="K31" s="1069"/>
      <c r="L31" s="1069"/>
      <c r="M31" s="1069"/>
      <c r="N31" s="1069"/>
      <c r="O31" s="1069"/>
      <c r="P31" s="1069"/>
      <c r="Q31" s="1069"/>
      <c r="R31" s="1069"/>
      <c r="S31" s="1076"/>
    </row>
    <row r="32" spans="1:19" ht="6"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Page'!K168</f>
        <v>-123.63545287593099</v>
      </c>
      <c r="G33" s="715"/>
      <c r="H33" s="715"/>
      <c r="I33" s="1068"/>
      <c r="J33" s="1069"/>
      <c r="K33" s="1069"/>
      <c r="L33" s="1069"/>
      <c r="M33" s="1069"/>
      <c r="N33" s="1069"/>
      <c r="O33" s="1069"/>
      <c r="P33" s="1069"/>
      <c r="Q33" s="1069"/>
      <c r="R33" s="1069"/>
      <c r="S33" s="1076"/>
    </row>
    <row r="34" spans="1:19" ht="5.25"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Page'!N168</f>
        <v>191</v>
      </c>
      <c r="G35" s="715"/>
      <c r="H35" s="715"/>
      <c r="I35" s="1068"/>
      <c r="J35" s="1069"/>
      <c r="K35" s="1069"/>
      <c r="L35" s="1069"/>
      <c r="M35" s="1069"/>
      <c r="N35" s="1069"/>
      <c r="O35" s="1069"/>
      <c r="P35" s="1069"/>
      <c r="Q35" s="1069"/>
      <c r="R35" s="1069"/>
      <c r="S35" s="1076"/>
    </row>
    <row r="36" spans="1:19" ht="5.25" customHeight="1">
      <c r="A36" s="707"/>
      <c r="B36" s="708"/>
      <c r="C36" s="708"/>
      <c r="D36" s="708"/>
      <c r="E36" s="713"/>
      <c r="F36" s="713"/>
      <c r="G36" s="713"/>
      <c r="H36" s="713"/>
      <c r="I36" s="1068"/>
      <c r="J36" s="1069"/>
      <c r="K36" s="1069"/>
      <c r="L36" s="1069"/>
      <c r="M36" s="1069"/>
      <c r="N36" s="1069"/>
      <c r="O36" s="1069"/>
      <c r="P36" s="1069"/>
      <c r="Q36" s="1069"/>
      <c r="R36" s="1069"/>
      <c r="S36" s="1076"/>
    </row>
    <row r="37" spans="1:19" s="21" customFormat="1" ht="5.25"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5.25"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5.25"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5.25"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5.25"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5.25"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5.25" customHeight="1">
      <c r="A49" s="9"/>
      <c r="B49" s="6"/>
      <c r="C49" s="15"/>
      <c r="D49" s="15"/>
      <c r="E49" s="15"/>
      <c r="F49" s="15"/>
      <c r="G49" s="15"/>
      <c r="H49" s="15"/>
      <c r="I49" s="1068"/>
      <c r="J49" s="1069"/>
      <c r="K49" s="1069"/>
      <c r="L49" s="1069"/>
      <c r="M49" s="1069"/>
      <c r="N49" s="1069"/>
      <c r="O49" s="1069"/>
      <c r="P49" s="1069"/>
      <c r="Q49" s="1069"/>
      <c r="R49" s="1069"/>
      <c r="S49" s="1076"/>
    </row>
    <row r="50" spans="1:19">
      <c r="A50" s="9"/>
      <c r="B50" s="27" t="s">
        <v>4</v>
      </c>
      <c r="C50" s="15"/>
      <c r="D50" s="15"/>
      <c r="E50" s="15"/>
      <c r="F50" s="15"/>
      <c r="G50" s="15"/>
      <c r="H50" s="15"/>
      <c r="I50" s="1071"/>
      <c r="J50" s="1072"/>
      <c r="K50" s="1072"/>
      <c r="L50" s="1072"/>
      <c r="M50" s="1072"/>
      <c r="N50" s="1072"/>
      <c r="O50" s="1072"/>
      <c r="P50" s="1072"/>
      <c r="Q50" s="1072"/>
      <c r="R50" s="1072"/>
      <c r="S50" s="1077"/>
    </row>
    <row r="51" spans="1:19" ht="5.2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42" t="str">
        <f>IF('Summary Page'!I157="","",'Summary Page'!I157)</f>
        <v>HMA</v>
      </c>
      <c r="E55" s="23"/>
      <c r="F55" s="978" t="s">
        <v>942</v>
      </c>
      <c r="G55" s="978"/>
      <c r="H55" s="979"/>
      <c r="I55" s="352">
        <f>IF('Summary Page'!J157=0,"",'Summary Page'!J157)</f>
        <v>1.5</v>
      </c>
      <c r="J55" s="352">
        <f>IF('Summary Page'!K157=0,"",'Summary Page'!K157)</f>
        <v>1.5</v>
      </c>
      <c r="K55" s="352">
        <f>IF('Summary Page'!L157=0,"",'Summary Page'!L157)</f>
        <v>1.5</v>
      </c>
      <c r="L55" s="352">
        <f>IF('Summary Page'!M157=0,"",'Summary Page'!M157)</f>
        <v>1.5</v>
      </c>
      <c r="M55" s="353">
        <f>IF('Summary Page'!N157=0,"",'Summary Page'!N157)</f>
        <v>1.5</v>
      </c>
      <c r="N55" s="354">
        <f>M55</f>
        <v>1.5</v>
      </c>
      <c r="O55" s="15"/>
      <c r="P55" s="972"/>
      <c r="Q55" s="973"/>
      <c r="R55" s="973"/>
      <c r="S55" s="974"/>
    </row>
    <row r="56" spans="1:19" ht="28.5" customHeight="1">
      <c r="A56" s="30">
        <v>2</v>
      </c>
      <c r="B56" s="273" t="s">
        <v>941</v>
      </c>
      <c r="C56" s="23"/>
      <c r="D56" s="242" t="str">
        <f>IF('Summary Page'!I158="","",'Summary Page'!I158)</f>
        <v>HMA</v>
      </c>
      <c r="E56" s="23"/>
      <c r="F56" s="978"/>
      <c r="G56" s="978"/>
      <c r="H56" s="979"/>
      <c r="I56" s="352">
        <f>IF('Summary Page'!J158=0,"",'Summary Page'!J158)</f>
        <v>1.5</v>
      </c>
      <c r="J56" s="352">
        <f>IF('Summary Page'!K158=0,"",'Summary Page'!K158)</f>
        <v>1.5</v>
      </c>
      <c r="K56" s="352">
        <f>IF('Summary Page'!L158=0,"",'Summary Page'!L158)</f>
        <v>1.5</v>
      </c>
      <c r="L56" s="352">
        <f>IF('Summary Page'!M158=0,"",'Summary Page'!M158)</f>
        <v>1.5</v>
      </c>
      <c r="M56" s="353">
        <f>IF('Summary Page'!N158=0,"",'Summary Page'!N158)</f>
        <v>1.5</v>
      </c>
      <c r="N56" s="354">
        <f t="shared" ref="N56:N64" si="0">IFERROR(N55+M56,"")</f>
        <v>3</v>
      </c>
      <c r="O56" s="15"/>
      <c r="P56" s="973"/>
      <c r="Q56" s="973"/>
      <c r="R56" s="973"/>
      <c r="S56" s="974"/>
    </row>
    <row r="57" spans="1:19" ht="28.5" customHeight="1">
      <c r="A57" s="30">
        <v>3</v>
      </c>
      <c r="B57" s="273" t="s">
        <v>941</v>
      </c>
      <c r="C57" s="23"/>
      <c r="D57" s="242" t="str">
        <f>IF('Summary Page'!I159="","",'Summary Page'!I159)</f>
        <v>HMA</v>
      </c>
      <c r="E57" s="23"/>
      <c r="F57" s="978"/>
      <c r="G57" s="978"/>
      <c r="H57" s="979"/>
      <c r="I57" s="352">
        <f>IF('Summary Page'!J159=0,"",'Summary Page'!J159)</f>
        <v>5</v>
      </c>
      <c r="J57" s="352">
        <f>IF('Summary Page'!K159=0,"",'Summary Page'!K159)</f>
        <v>5</v>
      </c>
      <c r="K57" s="352">
        <f>IF('Summary Page'!L159=0,"",'Summary Page'!L159)</f>
        <v>5</v>
      </c>
      <c r="L57" s="352">
        <f>IF('Summary Page'!M159=0,"",'Summary Page'!M159)</f>
        <v>5</v>
      </c>
      <c r="M57" s="353">
        <f>IF('Summary Page'!N159=0,"",'Summary Page'!N159)</f>
        <v>5</v>
      </c>
      <c r="N57" s="354">
        <f t="shared" si="0"/>
        <v>8</v>
      </c>
      <c r="O57" s="15"/>
      <c r="P57" s="972"/>
      <c r="Q57" s="973"/>
      <c r="R57" s="973"/>
      <c r="S57" s="974"/>
    </row>
    <row r="58" spans="1:19" ht="28.5" customHeight="1">
      <c r="A58" s="30">
        <v>4</v>
      </c>
      <c r="B58" s="273"/>
      <c r="C58" s="23"/>
      <c r="D58" s="242" t="str">
        <f>IF('Summary Page'!I160="","",'Summary Page'!I160)</f>
        <v/>
      </c>
      <c r="E58" s="24"/>
      <c r="F58" s="1088"/>
      <c r="G58" s="978"/>
      <c r="H58" s="979"/>
      <c r="I58" s="352" t="str">
        <f>IF('Summary Page'!J160=0,"",'Summary Page'!J160)</f>
        <v/>
      </c>
      <c r="J58" s="352" t="str">
        <f>IF('Summary Page'!K160=0,"",'Summary Page'!K160)</f>
        <v/>
      </c>
      <c r="K58" s="352" t="str">
        <f>IF('Summary Page'!L160=0,"",'Summary Page'!L160)</f>
        <v/>
      </c>
      <c r="L58" s="352" t="str">
        <f>IF('Summary Page'!M160=0,"",'Summary Page'!M160)</f>
        <v/>
      </c>
      <c r="M58" s="353" t="str">
        <f>IF('Summary Page'!N160=0,"",'Summary Page'!N160)</f>
        <v/>
      </c>
      <c r="N58" s="354" t="str">
        <f t="shared" si="0"/>
        <v/>
      </c>
      <c r="O58" s="15"/>
      <c r="P58" s="972"/>
      <c r="Q58" s="973"/>
      <c r="R58" s="973"/>
      <c r="S58" s="974"/>
    </row>
    <row r="59" spans="1:19" ht="28.5" customHeight="1">
      <c r="A59" s="30">
        <v>5</v>
      </c>
      <c r="B59" s="273"/>
      <c r="C59" s="23"/>
      <c r="D59" s="242" t="str">
        <f>IF('Summary Page'!I161="","",'Summary Page'!I161)</f>
        <v/>
      </c>
      <c r="E59" s="271"/>
      <c r="F59" s="978"/>
      <c r="G59" s="978"/>
      <c r="H59" s="979"/>
      <c r="I59" s="352" t="str">
        <f>IF('Summary Page'!J161=0,"",'Summary Page'!J161)</f>
        <v/>
      </c>
      <c r="J59" s="352" t="str">
        <f>IF('Summary Page'!K161=0,"",'Summary Page'!K161)</f>
        <v/>
      </c>
      <c r="K59" s="352" t="str">
        <f>IF('Summary Page'!L161=0,"",'Summary Page'!L161)</f>
        <v/>
      </c>
      <c r="L59" s="352" t="str">
        <f>IF('Summary Page'!M161=0,"",'Summary Page'!M161)</f>
        <v/>
      </c>
      <c r="M59" s="353" t="str">
        <f>IF('Summary Page'!N161=0,"",'Summary Page'!N161)</f>
        <v/>
      </c>
      <c r="N59" s="354" t="str">
        <f t="shared" si="0"/>
        <v/>
      </c>
      <c r="O59" s="15"/>
      <c r="P59" s="975"/>
      <c r="Q59" s="976"/>
      <c r="R59" s="976"/>
      <c r="S59" s="977"/>
    </row>
    <row r="60" spans="1:19" ht="28.5" customHeight="1">
      <c r="A60" s="30">
        <v>6</v>
      </c>
      <c r="B60" s="273"/>
      <c r="C60" s="23"/>
      <c r="D60" s="242" t="str">
        <f>IF('Summary Page'!I162="","",'Summary Page'!I162)</f>
        <v/>
      </c>
      <c r="E60" s="23"/>
      <c r="F60" s="978"/>
      <c r="G60" s="978"/>
      <c r="H60" s="979"/>
      <c r="I60" s="352" t="str">
        <f>IF('Summary Page'!J162=0,"",'Summary Page'!J162)</f>
        <v/>
      </c>
      <c r="J60" s="352" t="str">
        <f>IF('Summary Page'!K162=0,"",'Summary Page'!K162)</f>
        <v/>
      </c>
      <c r="K60" s="352" t="str">
        <f>IF('Summary Page'!L162=0,"",'Summary Page'!L162)</f>
        <v/>
      </c>
      <c r="L60" s="352" t="str">
        <f>IF('Summary Page'!M162=0,"",'Summary Page'!M162)</f>
        <v/>
      </c>
      <c r="M60" s="353" t="str">
        <f>IF('Summary Page'!N162=0,"",'Summary Page'!N162)</f>
        <v/>
      </c>
      <c r="N60" s="354" t="str">
        <f t="shared" si="0"/>
        <v/>
      </c>
      <c r="O60" s="15"/>
      <c r="P60" s="976"/>
      <c r="Q60" s="976"/>
      <c r="R60" s="976"/>
      <c r="S60" s="977"/>
    </row>
    <row r="61" spans="1:19" ht="28.5" customHeight="1">
      <c r="A61" s="30">
        <v>7</v>
      </c>
      <c r="B61" s="273"/>
      <c r="C61" s="23"/>
      <c r="D61" s="242" t="str">
        <f>IF('Summary Page'!I163="","",'Summary Page'!I163)</f>
        <v/>
      </c>
      <c r="E61" s="23"/>
      <c r="F61" s="978"/>
      <c r="G61" s="978"/>
      <c r="H61" s="979"/>
      <c r="I61" s="352" t="str">
        <f>IF('Summary Page'!J163=0,"",'Summary Page'!J163)</f>
        <v/>
      </c>
      <c r="J61" s="352" t="str">
        <f>IF('Summary Page'!K163=0,"",'Summary Page'!K163)</f>
        <v/>
      </c>
      <c r="K61" s="352" t="str">
        <f>IF('Summary Page'!L163=0,"",'Summary Page'!L163)</f>
        <v/>
      </c>
      <c r="L61" s="352" t="str">
        <f>IF('Summary Page'!M163=0,"",'Summary Page'!M163)</f>
        <v/>
      </c>
      <c r="M61" s="353" t="str">
        <f>IF('Summary Page'!N163=0,"",'Summary Page'!N163)</f>
        <v/>
      </c>
      <c r="N61" s="354" t="str">
        <f t="shared" si="0"/>
        <v/>
      </c>
      <c r="O61" s="15"/>
      <c r="P61" s="972"/>
      <c r="Q61" s="973"/>
      <c r="R61" s="973"/>
      <c r="S61" s="974"/>
    </row>
    <row r="62" spans="1:19" ht="28.5" customHeight="1">
      <c r="A62" s="30">
        <v>8</v>
      </c>
      <c r="B62" s="273"/>
      <c r="C62" s="23"/>
      <c r="D62" s="242" t="str">
        <f>IF('Summary Page'!Q158="","",'Summary Page'!Q158)</f>
        <v/>
      </c>
      <c r="E62" s="23"/>
      <c r="F62" s="978"/>
      <c r="G62" s="978"/>
      <c r="H62" s="979"/>
      <c r="I62" s="352" t="str">
        <f>IF('Summary Page'!S158=0,"",'Summary Page'!S158)</f>
        <v/>
      </c>
      <c r="J62" s="352" t="str">
        <f>IF('Summary Page'!T158=0,"",'Summary Page'!T158)</f>
        <v/>
      </c>
      <c r="K62" s="352" t="str">
        <f>IF('Summary Page'!U158=0,"",'Summary Page'!U158)</f>
        <v/>
      </c>
      <c r="L62" s="352" t="str">
        <f>IF('Summary Page'!V158=0,"",'Summary Page'!V158)</f>
        <v/>
      </c>
      <c r="M62" s="353" t="str">
        <f>IF('Summary Page'!W158=0,"",'Summary Page'!W158)</f>
        <v/>
      </c>
      <c r="N62" s="354" t="str">
        <f t="shared" si="0"/>
        <v/>
      </c>
      <c r="O62" s="15"/>
      <c r="P62" s="972"/>
      <c r="Q62" s="973"/>
      <c r="R62" s="973"/>
      <c r="S62" s="974"/>
    </row>
    <row r="63" spans="1:19" ht="28.5" customHeight="1">
      <c r="A63" s="30">
        <v>9</v>
      </c>
      <c r="B63" s="273"/>
      <c r="C63" s="23"/>
      <c r="D63" s="242" t="str">
        <f>IF('Summary Page'!Q159="","",'Summary Page'!Q159)</f>
        <v/>
      </c>
      <c r="E63" s="24"/>
      <c r="F63" s="978"/>
      <c r="G63" s="978"/>
      <c r="H63" s="979"/>
      <c r="I63" s="352" t="str">
        <f>IF('Summary Page'!S159=0,"",'Summary Page'!S159)</f>
        <v/>
      </c>
      <c r="J63" s="352" t="str">
        <f>IF('Summary Page'!T159=0,"",'Summary Page'!T159)</f>
        <v/>
      </c>
      <c r="K63" s="352" t="str">
        <f>IF('Summary Page'!U159=0,"",'Summary Page'!U159)</f>
        <v/>
      </c>
      <c r="L63" s="352" t="str">
        <f>IF('Summary Page'!V159=0,"",'Summary Page'!V159)</f>
        <v/>
      </c>
      <c r="M63" s="353" t="str">
        <f>IF('Summary Page'!W159=0,"",'Summary Page'!W159)</f>
        <v/>
      </c>
      <c r="N63" s="354" t="str">
        <f t="shared" si="0"/>
        <v/>
      </c>
      <c r="O63" s="15"/>
      <c r="P63" s="969"/>
      <c r="Q63" s="970"/>
      <c r="R63" s="970"/>
      <c r="S63" s="971"/>
    </row>
    <row r="64" spans="1:19" ht="28.5" customHeight="1">
      <c r="A64" s="30">
        <v>10</v>
      </c>
      <c r="B64" s="273"/>
      <c r="C64" s="24"/>
      <c r="D64" s="242" t="str">
        <f>IF('Summary Page'!Q160="","",'Summary Page'!Q160)</f>
        <v/>
      </c>
      <c r="E64" s="24"/>
      <c r="F64" s="978"/>
      <c r="G64" s="978"/>
      <c r="H64" s="979"/>
      <c r="I64" s="352" t="str">
        <f>IF('Summary Page'!S160=0,"",'Summary Page'!S160)</f>
        <v/>
      </c>
      <c r="J64" s="352" t="str">
        <f>IF('Summary Page'!T160=0,"",'Summary Page'!T160)</f>
        <v/>
      </c>
      <c r="K64" s="352" t="str">
        <f>IF('Summary Page'!U160=0,"",'Summary Page'!U160)</f>
        <v/>
      </c>
      <c r="L64" s="352" t="str">
        <f>IF('Summary Page'!V160=0,"",'Summary Page'!V160)</f>
        <v/>
      </c>
      <c r="M64" s="353" t="str">
        <f>IF('Summary Page'!W160=0,"",'Summary Page'!W160)</f>
        <v/>
      </c>
      <c r="N64" s="354" t="str">
        <f t="shared" si="0"/>
        <v/>
      </c>
      <c r="O64" s="15"/>
      <c r="P64" s="970"/>
      <c r="Q64" s="970"/>
      <c r="R64" s="970"/>
      <c r="S64" s="971"/>
    </row>
    <row r="65" spans="1:19" ht="4.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3</v>
      </c>
      <c r="K66" s="1014" t="s">
        <v>16</v>
      </c>
      <c r="L66" s="1014"/>
      <c r="M66" s="1014"/>
      <c r="N66" s="355">
        <f>SUM(M55:M64)</f>
        <v>8</v>
      </c>
      <c r="O66" s="32" t="s">
        <v>73</v>
      </c>
      <c r="P66" s="67"/>
      <c r="Q66" s="822" t="s">
        <v>137</v>
      </c>
      <c r="R66" s="356">
        <f>(N66/12)</f>
        <v>0.66666666666666663</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5.2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Page'!H165="","",'Summary Page'!H165)</f>
        <v>2" Aggregate Base</v>
      </c>
      <c r="L71" s="178"/>
      <c r="M71" s="178"/>
      <c r="N71" s="178"/>
      <c r="O71" s="178"/>
      <c r="P71" s="1089" t="str">
        <f>IF('Summary Page'!L165="","",'Summary Page'!L165)</f>
        <v/>
      </c>
      <c r="Q71" s="1089"/>
      <c r="R71" s="188" t="s">
        <v>334</v>
      </c>
      <c r="S71" s="179"/>
    </row>
    <row r="72" spans="1:19" ht="5.2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4uPh4yu6LMtJXBG/aYTIXd6FnyN1wnVqxzVza6ceUPC2EJCO/QgLkTGMPGTZZ2Kj8yd7FV+31gxOKh5m3/WcDA==" saltValue="RjcD0pfl5hrdxigxCPpLEQ=="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P55:S56"/>
    <mergeCell ref="F57:H57"/>
    <mergeCell ref="P57:S57"/>
    <mergeCell ref="P58:S58"/>
    <mergeCell ref="P59:S60"/>
    <mergeCell ref="F60:H60"/>
    <mergeCell ref="F58:H58"/>
    <mergeCell ref="F55:H55"/>
    <mergeCell ref="F56:H56"/>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H26 F26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7.xml><?xml version="1.0" encoding="utf-8"?>
<worksheet xmlns="http://schemas.openxmlformats.org/spreadsheetml/2006/main" xmlns:r="http://schemas.openxmlformats.org/officeDocument/2006/relationships">
  <sheetPr codeName="Sheet14">
    <tabColor theme="5" tint="-0.249977111117893"/>
  </sheetPr>
  <dimension ref="A1:S72"/>
  <sheetViews>
    <sheetView view="pageBreakPreview" zoomScale="75" zoomScaleNormal="200" zoomScaleSheetLayoutView="75" workbookViewId="0">
      <selection activeCell="D11" sqref="D11"/>
    </sheetView>
  </sheetViews>
  <sheetFormatPr defaultRowHeight="15"/>
  <cols>
    <col min="1" max="1" width="9.7109375" style="192" customWidth="1"/>
    <col min="2" max="2" width="12.42578125" style="192" customWidth="1"/>
    <col min="3" max="3" width="0.7109375" style="192" customWidth="1"/>
    <col min="4" max="4" width="15.85546875" style="192" customWidth="1"/>
    <col min="5" max="5" width="1.85546875" style="192" customWidth="1"/>
    <col min="6" max="6" width="7" style="192" customWidth="1"/>
    <col min="7" max="7" width="7.140625" style="192" customWidth="1"/>
    <col min="8" max="8" width="6.5703125" style="192" customWidth="1"/>
    <col min="9" max="12" width="6.42578125" style="192" customWidth="1"/>
    <col min="13" max="13" width="6.85546875" style="192" customWidth="1"/>
    <col min="14" max="14" width="7.42578125" style="192" customWidth="1"/>
    <col min="15" max="15" width="2.28515625" style="192" customWidth="1"/>
    <col min="16" max="16" width="6" style="192" customWidth="1"/>
    <col min="17" max="17" width="5.7109375" style="192" customWidth="1"/>
    <col min="18" max="18" width="6.42578125" style="192" customWidth="1"/>
    <col min="19" max="19" width="7.7109375" style="192" customWidth="1"/>
    <col min="20" max="20" width="7" style="192" bestFit="1" customWidth="1"/>
    <col min="21" max="21" width="5.140625" style="192" bestFit="1" customWidth="1"/>
    <col min="22" max="22" width="5.7109375" style="192" bestFit="1" customWidth="1"/>
    <col min="23" max="23" width="7.7109375" style="192" bestFit="1" customWidth="1"/>
    <col min="24" max="24" width="6.5703125" style="192" bestFit="1" customWidth="1"/>
    <col min="25" max="25" width="11.42578125" style="192" bestFit="1" customWidth="1"/>
    <col min="26" max="26" width="8.140625" style="192" bestFit="1" customWidth="1"/>
    <col min="27" max="27" width="14.5703125" style="192" bestFit="1" customWidth="1"/>
    <col min="28" max="28" width="9.28515625" style="192" bestFit="1" customWidth="1"/>
    <col min="29" max="29" width="4.85546875" style="192" bestFit="1" customWidth="1"/>
    <col min="30" max="30" width="6.140625" style="192" bestFit="1" customWidth="1"/>
    <col min="31" max="31" width="6.85546875" style="192" bestFit="1" customWidth="1"/>
    <col min="32" max="32" width="8" style="192" bestFit="1" customWidth="1"/>
    <col min="33" max="33" width="9.42578125" style="192" bestFit="1" customWidth="1"/>
    <col min="34" max="34" width="9.140625" style="192"/>
    <col min="35" max="35" width="7.7109375" style="192" bestFit="1" customWidth="1"/>
    <col min="36" max="36" width="11.42578125" style="192" bestFit="1" customWidth="1"/>
    <col min="37" max="37" width="9.85546875" style="192" bestFit="1" customWidth="1"/>
    <col min="38" max="38" width="10" style="192" bestFit="1" customWidth="1"/>
    <col min="39" max="39" width="8.42578125" style="192" bestFit="1" customWidth="1"/>
    <col min="40" max="40" width="9.7109375" style="192" bestFit="1" customWidth="1"/>
    <col min="41" max="41" width="7.42578125" style="192" bestFit="1" customWidth="1"/>
    <col min="42" max="42" width="14.85546875" style="192" bestFit="1" customWidth="1"/>
    <col min="43" max="16384" width="9.140625" style="192"/>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5.2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39"/>
      <c r="D4" s="916" t="str">
        <f>IF('Summary Page'!I13="","",'Summary Page'!I13)</f>
        <v>Highway 20</v>
      </c>
      <c r="E4" s="917"/>
      <c r="F4" s="917"/>
      <c r="G4" s="917"/>
      <c r="H4" s="918"/>
      <c r="I4" s="925"/>
      <c r="J4" s="925"/>
      <c r="K4" s="925"/>
      <c r="L4" s="925"/>
      <c r="M4" s="925"/>
      <c r="N4" s="925"/>
      <c r="O4" s="925"/>
      <c r="P4" s="925"/>
      <c r="Q4" s="925"/>
      <c r="R4" s="925"/>
      <c r="S4" s="926"/>
    </row>
    <row r="5" spans="1:19" ht="5.25" customHeight="1">
      <c r="A5" s="25"/>
      <c r="B5" s="33"/>
      <c r="C5" s="33"/>
      <c r="D5" s="33"/>
      <c r="E5" s="33"/>
      <c r="F5" s="33"/>
      <c r="G5" s="33"/>
      <c r="H5" s="33"/>
      <c r="I5" s="1002"/>
      <c r="J5" s="1003"/>
      <c r="K5" s="1003"/>
      <c r="L5" s="1003"/>
      <c r="M5" s="1003"/>
      <c r="N5" s="1003"/>
      <c r="O5" s="1003"/>
      <c r="P5" s="1003"/>
      <c r="Q5" s="1003"/>
      <c r="R5" s="1003"/>
      <c r="S5" s="1004"/>
    </row>
    <row r="6" spans="1:19">
      <c r="A6" s="1039" t="s">
        <v>14</v>
      </c>
      <c r="B6" s="1040"/>
      <c r="C6" s="1041"/>
      <c r="D6" s="720" t="str">
        <f>'Summary Page'!B9</f>
        <v>Trinity Engineering Laboratories Inc.</v>
      </c>
      <c r="E6" s="720"/>
      <c r="F6" s="721"/>
      <c r="G6" s="721"/>
      <c r="H6" s="721"/>
      <c r="I6" s="1002"/>
      <c r="J6" s="1003"/>
      <c r="K6" s="1003"/>
      <c r="L6" s="1003"/>
      <c r="M6" s="1003"/>
      <c r="N6" s="1003"/>
      <c r="O6" s="1003"/>
      <c r="P6" s="1003"/>
      <c r="Q6" s="1003"/>
      <c r="R6" s="1003"/>
      <c r="S6" s="1004"/>
    </row>
    <row r="7" spans="1:19" ht="5.25" customHeight="1">
      <c r="A7" s="63"/>
      <c r="B7" s="34"/>
      <c r="C7" s="34"/>
      <c r="D7" s="34"/>
      <c r="E7" s="34"/>
      <c r="F7" s="34"/>
      <c r="G7" s="34"/>
      <c r="H7" s="34"/>
      <c r="I7" s="1002"/>
      <c r="J7" s="1003"/>
      <c r="K7" s="1003"/>
      <c r="L7" s="1003"/>
      <c r="M7" s="1003"/>
      <c r="N7" s="1003"/>
      <c r="O7" s="1003"/>
      <c r="P7" s="1003"/>
      <c r="Q7" s="1003"/>
      <c r="R7" s="1003"/>
      <c r="S7" s="1004"/>
    </row>
    <row r="8" spans="1:19">
      <c r="A8" s="1039" t="s">
        <v>8</v>
      </c>
      <c r="B8" s="1040"/>
      <c r="C8" s="187"/>
      <c r="D8" s="722" t="str">
        <f>IF('Summary Page'!B14="","",'Summary Page'!B14)</f>
        <v>Mark Horn</v>
      </c>
      <c r="E8" s="722"/>
      <c r="F8" s="723"/>
      <c r="G8" s="723"/>
      <c r="H8" s="723"/>
      <c r="I8" s="1002"/>
      <c r="J8" s="1003"/>
      <c r="K8" s="1003"/>
      <c r="L8" s="1003"/>
      <c r="M8" s="1003"/>
      <c r="N8" s="1003"/>
      <c r="O8" s="1003"/>
      <c r="P8" s="1003"/>
      <c r="Q8" s="1003"/>
      <c r="R8" s="1003"/>
      <c r="S8" s="1004"/>
    </row>
    <row r="9" spans="1:19" ht="5.25" customHeight="1">
      <c r="A9" s="63"/>
      <c r="B9" s="163"/>
      <c r="C9" s="163"/>
      <c r="D9" s="163"/>
      <c r="E9" s="163"/>
      <c r="F9" s="163"/>
      <c r="G9" s="163"/>
      <c r="H9" s="163"/>
      <c r="I9" s="1002"/>
      <c r="J9" s="1003"/>
      <c r="K9" s="1003"/>
      <c r="L9" s="1003"/>
      <c r="M9" s="1003"/>
      <c r="N9" s="1003"/>
      <c r="O9" s="1003"/>
      <c r="P9" s="1003"/>
      <c r="Q9" s="1003"/>
      <c r="R9" s="1003"/>
      <c r="S9" s="1004"/>
    </row>
    <row r="10" spans="1:19">
      <c r="A10" s="1039" t="s">
        <v>9</v>
      </c>
      <c r="B10" s="1040"/>
      <c r="C10" s="187"/>
      <c r="D10" s="726">
        <f>IF('Summary Page'!B12="","",'Summary Page'!B12)</f>
        <v>5592606841</v>
      </c>
      <c r="E10" s="726"/>
      <c r="F10" s="727"/>
      <c r="G10" s="727"/>
      <c r="H10" s="727"/>
      <c r="I10" s="1002"/>
      <c r="J10" s="1003"/>
      <c r="K10" s="1003"/>
      <c r="L10" s="1003"/>
      <c r="M10" s="1003"/>
      <c r="N10" s="1003"/>
      <c r="O10" s="1003"/>
      <c r="P10" s="1003"/>
      <c r="Q10" s="1003"/>
      <c r="R10" s="1003"/>
      <c r="S10" s="1004"/>
    </row>
    <row r="11" spans="1:19" ht="5.25" customHeight="1">
      <c r="A11" s="63"/>
      <c r="B11" s="64"/>
      <c r="C11" s="64"/>
      <c r="D11" s="64"/>
      <c r="E11" s="64"/>
      <c r="F11" s="64"/>
      <c r="G11" s="64"/>
      <c r="H11" s="64"/>
      <c r="I11" s="1002"/>
      <c r="J11" s="1003"/>
      <c r="K11" s="1003"/>
      <c r="L11" s="1003"/>
      <c r="M11" s="1003"/>
      <c r="N11" s="1003"/>
      <c r="O11" s="1003"/>
      <c r="P11" s="1003"/>
      <c r="Q11" s="1003"/>
      <c r="R11" s="1003"/>
      <c r="S11" s="1004"/>
    </row>
    <row r="12" spans="1:19">
      <c r="A12" s="1053" t="s">
        <v>113</v>
      </c>
      <c r="B12" s="1054"/>
      <c r="C12" s="183"/>
      <c r="D12" s="164" t="str">
        <f>'Summary Page'!B173</f>
        <v>0A730</v>
      </c>
      <c r="E12" s="35"/>
      <c r="F12" s="1048"/>
      <c r="G12" s="1048"/>
      <c r="H12" s="1049"/>
      <c r="I12" s="1002"/>
      <c r="J12" s="1003"/>
      <c r="K12" s="1003"/>
      <c r="L12" s="1003"/>
      <c r="M12" s="1003"/>
      <c r="N12" s="1003"/>
      <c r="O12" s="1003"/>
      <c r="P12" s="1003"/>
      <c r="Q12" s="1003"/>
      <c r="R12" s="1003"/>
      <c r="S12" s="1004"/>
    </row>
    <row r="13" spans="1:19" ht="5.25" customHeight="1">
      <c r="A13" s="39"/>
      <c r="B13" s="185"/>
      <c r="C13" s="185"/>
      <c r="D13" s="65"/>
      <c r="E13" s="20"/>
      <c r="F13" s="1048"/>
      <c r="G13" s="1048"/>
      <c r="H13" s="1049"/>
      <c r="I13" s="1002"/>
      <c r="J13" s="1003"/>
      <c r="K13" s="1003"/>
      <c r="L13" s="1003"/>
      <c r="M13" s="1003"/>
      <c r="N13" s="1003"/>
      <c r="O13" s="1003"/>
      <c r="P13" s="1003"/>
      <c r="Q13" s="1003"/>
      <c r="R13" s="1003"/>
      <c r="S13" s="1004"/>
    </row>
    <row r="14" spans="1:19">
      <c r="A14" s="1050" t="s">
        <v>29</v>
      </c>
      <c r="B14" s="1051"/>
      <c r="C14" s="40"/>
      <c r="D14" s="190" t="str">
        <f>IFERROR(HLOOKUP('Summary Page'!D3,List!H2:S3,2,0),"")</f>
        <v>01</v>
      </c>
      <c r="E14" s="36"/>
      <c r="F14" s="1048"/>
      <c r="G14" s="1048"/>
      <c r="H14" s="1049"/>
      <c r="I14" s="1002"/>
      <c r="J14" s="1003"/>
      <c r="K14" s="1003"/>
      <c r="L14" s="1003"/>
      <c r="M14" s="1003"/>
      <c r="N14" s="1003"/>
      <c r="O14" s="1003"/>
      <c r="P14" s="1003"/>
      <c r="Q14" s="1003"/>
      <c r="R14" s="1003"/>
      <c r="S14" s="1004"/>
    </row>
    <row r="15" spans="1:19" ht="5.25" customHeight="1">
      <c r="A15" s="39"/>
      <c r="B15" s="38"/>
      <c r="C15" s="40"/>
      <c r="D15" s="2"/>
      <c r="E15" s="16"/>
      <c r="F15" s="1048"/>
      <c r="G15" s="1048"/>
      <c r="H15" s="1049"/>
      <c r="I15" s="1002"/>
      <c r="J15" s="1003"/>
      <c r="K15" s="1003"/>
      <c r="L15" s="1003"/>
      <c r="M15" s="1003"/>
      <c r="N15" s="1003"/>
      <c r="O15" s="1003"/>
      <c r="P15" s="1003"/>
      <c r="Q15" s="1003"/>
      <c r="R15" s="1003"/>
      <c r="S15" s="1004"/>
    </row>
    <row r="16" spans="1:19">
      <c r="A16" s="1050" t="s">
        <v>17</v>
      </c>
      <c r="B16" s="1051"/>
      <c r="C16" s="41"/>
      <c r="D16" s="191" t="str">
        <f>'Summary Page'!B175</f>
        <v>MEN</v>
      </c>
      <c r="E16" s="3"/>
      <c r="F16" s="1048"/>
      <c r="G16" s="1048"/>
      <c r="H16" s="1049"/>
      <c r="I16" s="1002"/>
      <c r="J16" s="1003"/>
      <c r="K16" s="1003"/>
      <c r="L16" s="1003"/>
      <c r="M16" s="1003"/>
      <c r="N16" s="1003"/>
      <c r="O16" s="1003"/>
      <c r="P16" s="1003"/>
      <c r="Q16" s="1003"/>
      <c r="R16" s="1003"/>
      <c r="S16" s="1004"/>
    </row>
    <row r="17" spans="1:19" ht="5.25" customHeight="1">
      <c r="A17" s="39"/>
      <c r="B17" s="184"/>
      <c r="C17" s="41"/>
      <c r="D17" s="4"/>
      <c r="E17" s="15"/>
      <c r="F17" s="1048"/>
      <c r="G17" s="1048"/>
      <c r="H17" s="1049"/>
      <c r="I17" s="1002"/>
      <c r="J17" s="1003"/>
      <c r="K17" s="1003"/>
      <c r="L17" s="1003"/>
      <c r="M17" s="1003"/>
      <c r="N17" s="1003"/>
      <c r="O17" s="1003"/>
      <c r="P17" s="1003"/>
      <c r="Q17" s="1003"/>
      <c r="R17" s="1003"/>
      <c r="S17" s="1004"/>
    </row>
    <row r="18" spans="1:19">
      <c r="A18" s="1050" t="s">
        <v>18</v>
      </c>
      <c r="B18" s="1051"/>
      <c r="C18" s="41"/>
      <c r="D18" s="191" t="str">
        <f>'Summary Page'!G21</f>
        <v>20</v>
      </c>
      <c r="E18" s="15"/>
      <c r="F18" s="3"/>
      <c r="G18" s="15"/>
      <c r="H18" s="15"/>
      <c r="I18" s="1002"/>
      <c r="J18" s="1003"/>
      <c r="K18" s="1003"/>
      <c r="L18" s="1003"/>
      <c r="M18" s="1003"/>
      <c r="N18" s="1003"/>
      <c r="O18" s="1003"/>
      <c r="P18" s="1003"/>
      <c r="Q18" s="1003"/>
      <c r="R18" s="1003"/>
      <c r="S18" s="1004"/>
    </row>
    <row r="19" spans="1:19" ht="5.25" customHeight="1">
      <c r="A19" s="39"/>
      <c r="B19" s="184"/>
      <c r="C19" s="41"/>
      <c r="D19" s="4"/>
      <c r="E19" s="15"/>
      <c r="F19" s="3"/>
      <c r="G19" s="15"/>
      <c r="H19" s="15"/>
      <c r="I19" s="1002"/>
      <c r="J19" s="1003"/>
      <c r="K19" s="1003"/>
      <c r="L19" s="1003"/>
      <c r="M19" s="1003"/>
      <c r="N19" s="1003"/>
      <c r="O19" s="1003"/>
      <c r="P19" s="1003"/>
      <c r="Q19" s="1003"/>
      <c r="R19" s="1003"/>
      <c r="S19" s="1004"/>
    </row>
    <row r="20" spans="1:19">
      <c r="A20" s="1050" t="s">
        <v>24</v>
      </c>
      <c r="B20" s="1051"/>
      <c r="C20" s="41"/>
      <c r="D20" s="166" t="str">
        <f>IF('Summary Page'!G179="","",'Summary Page'!G179)</f>
        <v/>
      </c>
      <c r="E20" s="15"/>
      <c r="F20" s="3"/>
      <c r="G20" s="15"/>
      <c r="H20" s="15"/>
      <c r="I20" s="1002"/>
      <c r="J20" s="1003"/>
      <c r="K20" s="1003"/>
      <c r="L20" s="1003"/>
      <c r="M20" s="1003"/>
      <c r="N20" s="1003"/>
      <c r="O20" s="1003"/>
      <c r="P20" s="1003"/>
      <c r="Q20" s="1003"/>
      <c r="R20" s="1003"/>
      <c r="S20" s="1004"/>
    </row>
    <row r="21" spans="1:19" ht="5.25" customHeight="1">
      <c r="A21" s="39"/>
      <c r="B21" s="42"/>
      <c r="C21" s="40"/>
      <c r="D21" s="1"/>
      <c r="E21" s="15"/>
      <c r="F21" s="15"/>
      <c r="G21" s="15"/>
      <c r="H21" s="15"/>
      <c r="I21" s="1002"/>
      <c r="J21" s="1003"/>
      <c r="K21" s="1003"/>
      <c r="L21" s="1003"/>
      <c r="M21" s="1003"/>
      <c r="N21" s="1003"/>
      <c r="O21" s="1003"/>
      <c r="P21" s="1003"/>
      <c r="Q21" s="1003"/>
      <c r="R21" s="1003"/>
      <c r="S21" s="1004"/>
    </row>
    <row r="22" spans="1:19">
      <c r="A22" s="1050" t="s">
        <v>129</v>
      </c>
      <c r="B22" s="1051"/>
      <c r="C22" s="40"/>
      <c r="D22" s="167" t="str">
        <f>'Summary Page'!B171</f>
        <v>0A730 - 12</v>
      </c>
      <c r="E22" s="16"/>
      <c r="F22" s="16"/>
      <c r="G22" s="16"/>
      <c r="H22" s="16"/>
      <c r="I22" s="1002"/>
      <c r="J22" s="1003"/>
      <c r="K22" s="1003"/>
      <c r="L22" s="1003"/>
      <c r="M22" s="1003"/>
      <c r="N22" s="1003"/>
      <c r="O22" s="1003"/>
      <c r="P22" s="1003"/>
      <c r="Q22" s="1003"/>
      <c r="R22" s="1003"/>
      <c r="S22" s="1004"/>
    </row>
    <row r="23" spans="1:19" ht="5.25" customHeight="1">
      <c r="A23" s="39"/>
      <c r="B23" s="42"/>
      <c r="C23" s="40"/>
      <c r="D23" s="1"/>
      <c r="E23" s="16"/>
      <c r="F23" s="16"/>
      <c r="G23" s="16"/>
      <c r="H23" s="16"/>
      <c r="I23" s="1002"/>
      <c r="J23" s="1003"/>
      <c r="K23" s="1003"/>
      <c r="L23" s="1003"/>
      <c r="M23" s="1003"/>
      <c r="N23" s="1003"/>
      <c r="O23" s="1003"/>
      <c r="P23" s="1003"/>
      <c r="Q23" s="1003"/>
      <c r="R23" s="1003"/>
      <c r="S23" s="1004"/>
    </row>
    <row r="24" spans="1:19">
      <c r="A24" s="1050" t="s">
        <v>19</v>
      </c>
      <c r="B24" s="1051"/>
      <c r="C24" s="40"/>
      <c r="D24" s="838" t="str">
        <f>'Summary Page'!G173</f>
        <v>05-Nov-2012</v>
      </c>
      <c r="E24" s="16"/>
      <c r="F24" s="1052" t="s">
        <v>107</v>
      </c>
      <c r="G24" s="1052" t="s">
        <v>106</v>
      </c>
      <c r="H24" s="1055" t="s">
        <v>128</v>
      </c>
      <c r="I24" s="1002"/>
      <c r="J24" s="1003"/>
      <c r="K24" s="1003"/>
      <c r="L24" s="1003"/>
      <c r="M24" s="1003"/>
      <c r="N24" s="1003"/>
      <c r="O24" s="1003"/>
      <c r="P24" s="1003"/>
      <c r="Q24" s="1003"/>
      <c r="R24" s="1003"/>
      <c r="S24" s="1004"/>
    </row>
    <row r="25" spans="1:19" ht="5.25" customHeight="1">
      <c r="A25" s="8"/>
      <c r="B25" s="5"/>
      <c r="C25" s="5"/>
      <c r="D25" s="17"/>
      <c r="E25" s="17"/>
      <c r="F25" s="1052"/>
      <c r="G25" s="1052"/>
      <c r="H25" s="1055"/>
      <c r="I25" s="1002"/>
      <c r="J25" s="1003"/>
      <c r="K25" s="1003"/>
      <c r="L25" s="1003"/>
      <c r="M25" s="1003"/>
      <c r="N25" s="1003"/>
      <c r="O25" s="1003"/>
      <c r="P25" s="1003"/>
      <c r="Q25" s="1003"/>
      <c r="R25" s="1003"/>
      <c r="S25" s="1004"/>
    </row>
    <row r="26" spans="1:19" ht="16.5">
      <c r="A26" s="1061" t="s">
        <v>20</v>
      </c>
      <c r="B26" s="1062"/>
      <c r="C26" s="15"/>
      <c r="D26" s="272"/>
      <c r="E26" s="6"/>
      <c r="F26" s="189" t="str">
        <f>'Summary Page'!B177</f>
        <v/>
      </c>
      <c r="G26" s="816">
        <f>'Summary Page'!D177</f>
        <v>11.8</v>
      </c>
      <c r="H26" s="741" t="str">
        <f>'Summary Page'!E177</f>
        <v/>
      </c>
      <c r="I26" s="1005"/>
      <c r="J26" s="1006"/>
      <c r="K26" s="1006"/>
      <c r="L26" s="1006"/>
      <c r="M26" s="1006"/>
      <c r="N26" s="1006"/>
      <c r="O26" s="1006"/>
      <c r="P26" s="1006"/>
      <c r="Q26" s="1006"/>
      <c r="R26" s="1006"/>
      <c r="S26" s="1007"/>
    </row>
    <row r="27" spans="1:19" ht="5.25" customHeight="1">
      <c r="A27" s="695"/>
      <c r="B27" s="696"/>
      <c r="C27" s="16"/>
      <c r="D27" s="16"/>
      <c r="E27" s="7"/>
      <c r="F27" s="7"/>
      <c r="G27" s="7"/>
      <c r="H27" s="7"/>
      <c r="I27" s="7"/>
      <c r="J27" s="17"/>
      <c r="K27" s="17"/>
      <c r="L27" s="17"/>
      <c r="M27" s="17"/>
      <c r="N27" s="17"/>
      <c r="O27" s="17"/>
      <c r="P27" s="17"/>
      <c r="Q27" s="17"/>
      <c r="R27" s="17"/>
      <c r="S27" s="62"/>
    </row>
    <row r="28" spans="1:19" ht="15" customHeight="1">
      <c r="A28" s="699" t="s">
        <v>21</v>
      </c>
      <c r="B28" s="703"/>
      <c r="C28" s="704"/>
      <c r="D28" s="717" t="str">
        <f>IF('Summary Page'!G177="","",'Summary Page'!G177)</f>
        <v>01</v>
      </c>
      <c r="E28" s="818" t="s">
        <v>223</v>
      </c>
      <c r="F28" s="717" t="str">
        <f>'Summary Page'!D179</f>
        <v>West</v>
      </c>
      <c r="G28" s="664"/>
      <c r="H28" s="664"/>
      <c r="I28" s="1065"/>
      <c r="J28" s="1066"/>
      <c r="K28" s="1066"/>
      <c r="L28" s="1066"/>
      <c r="M28" s="1066"/>
      <c r="N28" s="1066"/>
      <c r="O28" s="1066"/>
      <c r="P28" s="1066"/>
      <c r="Q28" s="1066"/>
      <c r="R28" s="1066"/>
      <c r="S28" s="1075"/>
    </row>
    <row r="29" spans="1:19" s="21" customFormat="1" ht="5.2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7.25" customHeight="1">
      <c r="A31" s="707" t="s">
        <v>907</v>
      </c>
      <c r="B31" s="708"/>
      <c r="C31" s="708"/>
      <c r="D31" s="708" t="s">
        <v>22</v>
      </c>
      <c r="E31" s="713"/>
      <c r="F31" s="800">
        <f>'Summary Page'!H182</f>
        <v>39.360073891997402</v>
      </c>
      <c r="G31" s="715"/>
      <c r="H31" s="715"/>
      <c r="I31" s="1068"/>
      <c r="J31" s="1069"/>
      <c r="K31" s="1069"/>
      <c r="L31" s="1069"/>
      <c r="M31" s="1069"/>
      <c r="N31" s="1069"/>
      <c r="O31" s="1069"/>
      <c r="P31" s="1069"/>
      <c r="Q31" s="1069"/>
      <c r="R31" s="1069"/>
      <c r="S31" s="1076"/>
    </row>
    <row r="32" spans="1:19" ht="5.25"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Page'!K182</f>
        <v>-123.642780558825</v>
      </c>
      <c r="G33" s="715"/>
      <c r="H33" s="715"/>
      <c r="I33" s="1068"/>
      <c r="J33" s="1069"/>
      <c r="K33" s="1069"/>
      <c r="L33" s="1069"/>
      <c r="M33" s="1069"/>
      <c r="N33" s="1069"/>
      <c r="O33" s="1069"/>
      <c r="P33" s="1069"/>
      <c r="Q33" s="1069"/>
      <c r="R33" s="1069"/>
      <c r="S33" s="1076"/>
    </row>
    <row r="34" spans="1:19" ht="5.25"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Page'!N182</f>
        <v>211</v>
      </c>
      <c r="G35" s="715"/>
      <c r="H35" s="715"/>
      <c r="I35" s="1068"/>
      <c r="J35" s="1069"/>
      <c r="K35" s="1069"/>
      <c r="L35" s="1069"/>
      <c r="M35" s="1069"/>
      <c r="N35" s="1069"/>
      <c r="O35" s="1069"/>
      <c r="P35" s="1069"/>
      <c r="Q35" s="1069"/>
      <c r="R35" s="1069"/>
      <c r="S35" s="1076"/>
    </row>
    <row r="36" spans="1:19" ht="16.5">
      <c r="A36" s="707"/>
      <c r="B36" s="708"/>
      <c r="C36" s="708"/>
      <c r="D36" s="708"/>
      <c r="E36" s="713"/>
      <c r="F36" s="713"/>
      <c r="G36" s="713"/>
      <c r="H36" s="713"/>
      <c r="I36" s="1068"/>
      <c r="J36" s="1069"/>
      <c r="K36" s="1069"/>
      <c r="L36" s="1069"/>
      <c r="M36" s="1069"/>
      <c r="N36" s="1069"/>
      <c r="O36" s="1069"/>
      <c r="P36" s="1069"/>
      <c r="Q36" s="1069"/>
      <c r="R36" s="1069"/>
      <c r="S36" s="1076"/>
    </row>
    <row r="37" spans="1:19" s="21" customFormat="1" ht="5.25"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5.25"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5.25"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5.25"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5.25"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5.25"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5.25" customHeight="1">
      <c r="A49" s="9"/>
      <c r="B49" s="6"/>
      <c r="C49" s="15"/>
      <c r="D49" s="15"/>
      <c r="E49" s="15"/>
      <c r="F49" s="15"/>
      <c r="G49" s="15"/>
      <c r="H49" s="15"/>
      <c r="I49" s="1068"/>
      <c r="J49" s="1069"/>
      <c r="K49" s="1069"/>
      <c r="L49" s="1069"/>
      <c r="M49" s="1069"/>
      <c r="N49" s="1069"/>
      <c r="O49" s="1069"/>
      <c r="P49" s="1069"/>
      <c r="Q49" s="1069"/>
      <c r="R49" s="1069"/>
      <c r="S49" s="1076"/>
    </row>
    <row r="50" spans="1:19">
      <c r="A50" s="9"/>
      <c r="B50" s="27" t="s">
        <v>4</v>
      </c>
      <c r="C50" s="15"/>
      <c r="D50" s="15"/>
      <c r="E50" s="15"/>
      <c r="F50" s="15"/>
      <c r="G50" s="15"/>
      <c r="H50" s="15"/>
      <c r="I50" s="1071"/>
      <c r="J50" s="1072"/>
      <c r="K50" s="1072"/>
      <c r="L50" s="1072"/>
      <c r="M50" s="1072"/>
      <c r="N50" s="1072"/>
      <c r="O50" s="1072"/>
      <c r="P50" s="1072"/>
      <c r="Q50" s="1072"/>
      <c r="R50" s="1072"/>
      <c r="S50" s="1077"/>
    </row>
    <row r="51" spans="1:19" ht="5.2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42" t="str">
        <f>IF('Summary Page'!I171="","",'Summary Page'!I171)</f>
        <v>HMA</v>
      </c>
      <c r="E55" s="23"/>
      <c r="F55" s="978"/>
      <c r="G55" s="978"/>
      <c r="H55" s="979"/>
      <c r="I55" s="352">
        <f>IF('Summary Page'!J171=0,"",'Summary Page'!J171)</f>
        <v>1</v>
      </c>
      <c r="J55" s="352">
        <f>IF('Summary Page'!K171=0,"",'Summary Page'!K171)</f>
        <v>1</v>
      </c>
      <c r="K55" s="352">
        <f>IF('Summary Page'!L171=0,"",'Summary Page'!L171)</f>
        <v>1</v>
      </c>
      <c r="L55" s="352">
        <f>IF('Summary Page'!M171=0,"",'Summary Page'!M171)</f>
        <v>1</v>
      </c>
      <c r="M55" s="353">
        <f>IF('Summary Page'!N171=0,"",'Summary Page'!N171)</f>
        <v>1</v>
      </c>
      <c r="N55" s="354">
        <f>M55</f>
        <v>1</v>
      </c>
      <c r="O55" s="15"/>
      <c r="P55" s="972"/>
      <c r="Q55" s="973"/>
      <c r="R55" s="973"/>
      <c r="S55" s="974"/>
    </row>
    <row r="56" spans="1:19" ht="28.5" customHeight="1">
      <c r="A56" s="30">
        <v>2</v>
      </c>
      <c r="B56" s="273" t="s">
        <v>941</v>
      </c>
      <c r="C56" s="23"/>
      <c r="D56" s="242" t="str">
        <f>IF('Summary Page'!I172="","",'Summary Page'!I172)</f>
        <v>HMA</v>
      </c>
      <c r="E56" s="23"/>
      <c r="F56" s="978"/>
      <c r="G56" s="978"/>
      <c r="H56" s="979"/>
      <c r="I56" s="352">
        <f>IF('Summary Page'!J172=0,"",'Summary Page'!J172)</f>
        <v>2</v>
      </c>
      <c r="J56" s="352">
        <f>IF('Summary Page'!K172=0,"",'Summary Page'!K172)</f>
        <v>2</v>
      </c>
      <c r="K56" s="352">
        <f>IF('Summary Page'!L172=0,"",'Summary Page'!L172)</f>
        <v>2</v>
      </c>
      <c r="L56" s="352">
        <f>IF('Summary Page'!M172=0,"",'Summary Page'!M172)</f>
        <v>2</v>
      </c>
      <c r="M56" s="353">
        <f>IF('Summary Page'!N172=0,"",'Summary Page'!N172)</f>
        <v>2</v>
      </c>
      <c r="N56" s="354">
        <f t="shared" ref="N56:N64" si="0">IFERROR(N55+M56,"")</f>
        <v>3</v>
      </c>
      <c r="O56" s="15"/>
      <c r="P56" s="973"/>
      <c r="Q56" s="973"/>
      <c r="R56" s="973"/>
      <c r="S56" s="974"/>
    </row>
    <row r="57" spans="1:19" ht="28.5" customHeight="1">
      <c r="A57" s="30">
        <v>3</v>
      </c>
      <c r="B57" s="273"/>
      <c r="C57" s="23"/>
      <c r="D57" s="242" t="str">
        <f>IF('Summary Page'!I173="","",'Summary Page'!I173)</f>
        <v/>
      </c>
      <c r="E57" s="23"/>
      <c r="F57" s="978"/>
      <c r="G57" s="978"/>
      <c r="H57" s="979"/>
      <c r="I57" s="352" t="str">
        <f>IF('Summary Page'!J173=0,"",'Summary Page'!J173)</f>
        <v/>
      </c>
      <c r="J57" s="352" t="str">
        <f>IF('Summary Page'!K173=0,"",'Summary Page'!K173)</f>
        <v/>
      </c>
      <c r="K57" s="352" t="str">
        <f>IF('Summary Page'!L173=0,"",'Summary Page'!L173)</f>
        <v/>
      </c>
      <c r="L57" s="352" t="str">
        <f>IF('Summary Page'!M173=0,"",'Summary Page'!M173)</f>
        <v/>
      </c>
      <c r="M57" s="353" t="str">
        <f>IF('Summary Page'!N173=0,"",'Summary Page'!N173)</f>
        <v/>
      </c>
      <c r="N57" s="354" t="str">
        <f t="shared" si="0"/>
        <v/>
      </c>
      <c r="O57" s="15"/>
      <c r="P57" s="972"/>
      <c r="Q57" s="973"/>
      <c r="R57" s="973"/>
      <c r="S57" s="974"/>
    </row>
    <row r="58" spans="1:19" ht="28.5" customHeight="1">
      <c r="A58" s="30">
        <v>4</v>
      </c>
      <c r="B58" s="273"/>
      <c r="C58" s="23"/>
      <c r="D58" s="242" t="str">
        <f>IF('Summary Page'!I174="","",'Summary Page'!I174)</f>
        <v/>
      </c>
      <c r="E58" s="24"/>
      <c r="F58" s="1088"/>
      <c r="G58" s="978"/>
      <c r="H58" s="979"/>
      <c r="I58" s="352" t="str">
        <f>IF('Summary Page'!J174=0,"",'Summary Page'!J174)</f>
        <v/>
      </c>
      <c r="J58" s="352" t="str">
        <f>IF('Summary Page'!K174=0,"",'Summary Page'!K174)</f>
        <v/>
      </c>
      <c r="K58" s="352" t="str">
        <f>IF('Summary Page'!L174=0,"",'Summary Page'!L174)</f>
        <v/>
      </c>
      <c r="L58" s="352" t="str">
        <f>IF('Summary Page'!M174=0,"",'Summary Page'!M174)</f>
        <v/>
      </c>
      <c r="M58" s="353" t="str">
        <f>IF('Summary Page'!N174=0,"",'Summary Page'!N174)</f>
        <v/>
      </c>
      <c r="N58" s="354" t="str">
        <f t="shared" si="0"/>
        <v/>
      </c>
      <c r="O58" s="15"/>
      <c r="P58" s="972"/>
      <c r="Q58" s="973"/>
      <c r="R58" s="973"/>
      <c r="S58" s="974"/>
    </row>
    <row r="59" spans="1:19" ht="28.5" customHeight="1">
      <c r="A59" s="30">
        <v>5</v>
      </c>
      <c r="B59" s="275"/>
      <c r="C59" s="23"/>
      <c r="D59" s="242" t="str">
        <f>IF('Summary Page'!I175="","",'Summary Page'!I175)</f>
        <v/>
      </c>
      <c r="E59" s="271"/>
      <c r="F59" s="978"/>
      <c r="G59" s="978"/>
      <c r="H59" s="979"/>
      <c r="I59" s="352" t="str">
        <f>IF('Summary Page'!J175=0,"",'Summary Page'!J175)</f>
        <v/>
      </c>
      <c r="J59" s="352" t="str">
        <f>IF('Summary Page'!K175=0,"",'Summary Page'!K175)</f>
        <v/>
      </c>
      <c r="K59" s="352" t="str">
        <f>IF('Summary Page'!L175=0,"",'Summary Page'!L175)</f>
        <v/>
      </c>
      <c r="L59" s="352" t="str">
        <f>IF('Summary Page'!M175=0,"",'Summary Page'!M175)</f>
        <v/>
      </c>
      <c r="M59" s="353" t="str">
        <f>IF('Summary Page'!N175=0,"",'Summary Page'!N175)</f>
        <v/>
      </c>
      <c r="N59" s="354" t="str">
        <f t="shared" si="0"/>
        <v/>
      </c>
      <c r="O59" s="15"/>
      <c r="P59" s="975"/>
      <c r="Q59" s="976"/>
      <c r="R59" s="976"/>
      <c r="S59" s="977"/>
    </row>
    <row r="60" spans="1:19" ht="28.5" customHeight="1">
      <c r="A60" s="30">
        <v>6</v>
      </c>
      <c r="B60" s="275"/>
      <c r="C60" s="23"/>
      <c r="D60" s="242" t="str">
        <f>IF('Summary Page'!I176="","",'Summary Page'!I176)</f>
        <v/>
      </c>
      <c r="E60" s="23"/>
      <c r="F60" s="978"/>
      <c r="G60" s="978"/>
      <c r="H60" s="979"/>
      <c r="I60" s="352" t="str">
        <f>IF('Summary Page'!J176=0,"",'Summary Page'!J176)</f>
        <v/>
      </c>
      <c r="J60" s="352" t="str">
        <f>IF('Summary Page'!K176=0,"",'Summary Page'!K176)</f>
        <v/>
      </c>
      <c r="K60" s="352" t="str">
        <f>IF('Summary Page'!L176=0,"",'Summary Page'!L176)</f>
        <v/>
      </c>
      <c r="L60" s="352" t="str">
        <f>IF('Summary Page'!M176=0,"",'Summary Page'!M176)</f>
        <v/>
      </c>
      <c r="M60" s="353" t="str">
        <f>IF('Summary Page'!N176=0,"",'Summary Page'!N176)</f>
        <v/>
      </c>
      <c r="N60" s="354" t="str">
        <f t="shared" si="0"/>
        <v/>
      </c>
      <c r="O60" s="15"/>
      <c r="P60" s="976"/>
      <c r="Q60" s="976"/>
      <c r="R60" s="976"/>
      <c r="S60" s="977"/>
    </row>
    <row r="61" spans="1:19" ht="28.5" customHeight="1">
      <c r="A61" s="30">
        <v>7</v>
      </c>
      <c r="B61" s="275"/>
      <c r="C61" s="23"/>
      <c r="D61" s="242" t="str">
        <f>IF('Summary Page'!I177="","",'Summary Page'!I177)</f>
        <v/>
      </c>
      <c r="E61" s="23"/>
      <c r="F61" s="978"/>
      <c r="G61" s="978"/>
      <c r="H61" s="979"/>
      <c r="I61" s="352" t="str">
        <f>IF('Summary Page'!J177=0,"",'Summary Page'!J177)</f>
        <v/>
      </c>
      <c r="J61" s="352" t="str">
        <f>IF('Summary Page'!K177=0,"",'Summary Page'!K177)</f>
        <v/>
      </c>
      <c r="K61" s="352" t="str">
        <f>IF('Summary Page'!L177=0,"",'Summary Page'!L177)</f>
        <v/>
      </c>
      <c r="L61" s="352" t="str">
        <f>IF('Summary Page'!M177=0,"",'Summary Page'!M177)</f>
        <v/>
      </c>
      <c r="M61" s="353" t="str">
        <f>IF('Summary Page'!N177=0,"",'Summary Page'!N177)</f>
        <v/>
      </c>
      <c r="N61" s="354" t="str">
        <f t="shared" si="0"/>
        <v/>
      </c>
      <c r="O61" s="15"/>
      <c r="P61" s="972"/>
      <c r="Q61" s="973"/>
      <c r="R61" s="973"/>
      <c r="S61" s="974"/>
    </row>
    <row r="62" spans="1:19" ht="28.5" customHeight="1">
      <c r="A62" s="30">
        <v>8</v>
      </c>
      <c r="B62" s="275"/>
      <c r="C62" s="23"/>
      <c r="D62" s="242" t="str">
        <f>IF('Summary Page'!Q172="","",'Summary Page'!Q172)</f>
        <v/>
      </c>
      <c r="E62" s="23"/>
      <c r="F62" s="978"/>
      <c r="G62" s="978"/>
      <c r="H62" s="979"/>
      <c r="I62" s="352" t="str">
        <f>IF('Summary Page'!S172=0,"",'Summary Page'!S172)</f>
        <v/>
      </c>
      <c r="J62" s="352" t="str">
        <f>IF('Summary Page'!T172=0,"",'Summary Page'!T172)</f>
        <v/>
      </c>
      <c r="K62" s="352" t="str">
        <f>IF('Summary Page'!U172=0,"",'Summary Page'!U172)</f>
        <v/>
      </c>
      <c r="L62" s="352" t="str">
        <f>IF('Summary Page'!V172=0,"",'Summary Page'!V172)</f>
        <v/>
      </c>
      <c r="M62" s="353" t="str">
        <f>IF('Summary Page'!W172=0,"",'Summary Page'!W172)</f>
        <v/>
      </c>
      <c r="N62" s="354" t="str">
        <f t="shared" si="0"/>
        <v/>
      </c>
      <c r="O62" s="15"/>
      <c r="P62" s="972"/>
      <c r="Q62" s="973"/>
      <c r="R62" s="973"/>
      <c r="S62" s="974"/>
    </row>
    <row r="63" spans="1:19" ht="28.5" customHeight="1">
      <c r="A63" s="30">
        <v>9</v>
      </c>
      <c r="B63" s="275"/>
      <c r="C63" s="23"/>
      <c r="D63" s="242" t="str">
        <f>IF('Summary Page'!Q173="","",'Summary Page'!Q173)</f>
        <v/>
      </c>
      <c r="E63" s="24"/>
      <c r="F63" s="978"/>
      <c r="G63" s="978"/>
      <c r="H63" s="979"/>
      <c r="I63" s="352" t="str">
        <f>IF('Summary Page'!S173=0,"",'Summary Page'!S173)</f>
        <v/>
      </c>
      <c r="J63" s="352" t="str">
        <f>IF('Summary Page'!T173=0,"",'Summary Page'!T173)</f>
        <v/>
      </c>
      <c r="K63" s="352" t="str">
        <f>IF('Summary Page'!U173=0,"",'Summary Page'!U173)</f>
        <v/>
      </c>
      <c r="L63" s="352" t="str">
        <f>IF('Summary Page'!V173=0,"",'Summary Page'!V173)</f>
        <v/>
      </c>
      <c r="M63" s="353" t="str">
        <f>IF('Summary Page'!W173=0,"",'Summary Page'!W173)</f>
        <v/>
      </c>
      <c r="N63" s="354" t="str">
        <f t="shared" si="0"/>
        <v/>
      </c>
      <c r="O63" s="15"/>
      <c r="P63" s="969"/>
      <c r="Q63" s="970"/>
      <c r="R63" s="970"/>
      <c r="S63" s="971"/>
    </row>
    <row r="64" spans="1:19" ht="28.5" customHeight="1">
      <c r="A64" s="30">
        <v>10</v>
      </c>
      <c r="B64" s="275"/>
      <c r="C64" s="24"/>
      <c r="D64" s="242" t="str">
        <f>IF('Summary Page'!Q174="","",'Summary Page'!Q174)</f>
        <v/>
      </c>
      <c r="E64" s="24"/>
      <c r="F64" s="978"/>
      <c r="G64" s="978"/>
      <c r="H64" s="979"/>
      <c r="I64" s="352" t="str">
        <f>IF('Summary Page'!S174=0,"",'Summary Page'!S174)</f>
        <v/>
      </c>
      <c r="J64" s="352" t="str">
        <f>IF('Summary Page'!T174=0,"",'Summary Page'!T174)</f>
        <v/>
      </c>
      <c r="K64" s="352" t="str">
        <f>IF('Summary Page'!U174=0,"",'Summary Page'!U174)</f>
        <v/>
      </c>
      <c r="L64" s="352" t="str">
        <f>IF('Summary Page'!V174=0,"",'Summary Page'!V174)</f>
        <v/>
      </c>
      <c r="M64" s="353" t="str">
        <f>IF('Summary Page'!W174=0,"",'Summary Page'!W174)</f>
        <v/>
      </c>
      <c r="N64" s="354" t="str">
        <f t="shared" si="0"/>
        <v/>
      </c>
      <c r="O64" s="15"/>
      <c r="P64" s="970"/>
      <c r="Q64" s="970"/>
      <c r="R64" s="970"/>
      <c r="S64" s="971"/>
    </row>
    <row r="65" spans="1:19" ht="4.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357">
        <f>10-COUNTBLANK(I55:I64)</f>
        <v>2</v>
      </c>
      <c r="K66" s="1014" t="s">
        <v>16</v>
      </c>
      <c r="L66" s="1014"/>
      <c r="M66" s="1014"/>
      <c r="N66" s="355">
        <f>SUM(M55:M64)</f>
        <v>3</v>
      </c>
      <c r="O66" s="32" t="s">
        <v>73</v>
      </c>
      <c r="P66" s="67"/>
      <c r="Q66" s="822" t="s">
        <v>137</v>
      </c>
      <c r="R66" s="356">
        <f>(N66/12)</f>
        <v>0.25</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ht="15.75">
      <c r="A69" s="28" t="s">
        <v>7</v>
      </c>
      <c r="B69" s="29"/>
      <c r="C69" s="11"/>
      <c r="D69" s="11"/>
      <c r="E69" s="11"/>
      <c r="F69" s="11"/>
      <c r="G69" s="11"/>
      <c r="H69" s="188"/>
      <c r="I69" s="11"/>
      <c r="J69" s="11"/>
      <c r="K69" s="1090" t="s">
        <v>138</v>
      </c>
      <c r="L69" s="1090"/>
      <c r="M69" s="1090"/>
      <c r="N69" s="1090"/>
      <c r="O69" s="1090"/>
      <c r="P69" s="1090"/>
      <c r="Q69" s="1090"/>
      <c r="R69" s="1090"/>
      <c r="S69" s="1091"/>
    </row>
    <row r="70" spans="1:19" ht="5.25" customHeight="1">
      <c r="A70" s="63"/>
      <c r="B70" s="7"/>
      <c r="C70" s="16"/>
      <c r="D70" s="16"/>
      <c r="E70" s="16"/>
      <c r="F70" s="16"/>
      <c r="G70" s="16"/>
      <c r="H70" s="18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Page'!H193="","",'Summary Page'!H193)</f>
        <v>2" Aggregate Base</v>
      </c>
      <c r="L71" s="178"/>
      <c r="M71" s="178"/>
      <c r="N71" s="178"/>
      <c r="O71" s="178"/>
      <c r="P71" s="1089" t="str">
        <f>IF('Summary Page'!L193="","",'Summary Page'!L193)</f>
        <v/>
      </c>
      <c r="Q71" s="1089"/>
      <c r="R71" s="188" t="s">
        <v>334</v>
      </c>
      <c r="S71" s="179"/>
    </row>
    <row r="72" spans="1:19" ht="5.2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6 F26 H2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8.xml><?xml version="1.0" encoding="utf-8"?>
<worksheet xmlns="http://schemas.openxmlformats.org/spreadsheetml/2006/main" xmlns:r="http://schemas.openxmlformats.org/officeDocument/2006/relationships">
  <sheetPr codeName="Sheet15">
    <tabColor theme="7" tint="-0.249977111117893"/>
  </sheetPr>
  <dimension ref="A1:S182"/>
  <sheetViews>
    <sheetView view="pageBreakPreview" zoomScale="75" zoomScaleNormal="200" zoomScaleSheetLayoutView="75" workbookViewId="0">
      <selection activeCell="D10" sqref="D10"/>
    </sheetView>
  </sheetViews>
  <sheetFormatPr defaultRowHeight="15"/>
  <cols>
    <col min="1" max="1" width="7.85546875" style="192" customWidth="1"/>
    <col min="2" max="2" width="13.42578125" style="192" customWidth="1"/>
    <col min="3" max="3" width="1.85546875" style="192" customWidth="1"/>
    <col min="4" max="4" width="14.85546875" style="192" customWidth="1"/>
    <col min="5" max="5" width="1.85546875" style="192" customWidth="1"/>
    <col min="6" max="6" width="7" style="192" customWidth="1"/>
    <col min="7" max="7" width="7.5703125" style="192" customWidth="1"/>
    <col min="8" max="8" width="6.7109375" style="192" customWidth="1"/>
    <col min="9" max="14" width="6.85546875" style="192" customWidth="1"/>
    <col min="15" max="15" width="2.28515625" style="192" customWidth="1"/>
    <col min="16" max="16" width="5.85546875" style="192" customWidth="1"/>
    <col min="17" max="17" width="5.7109375" style="192" customWidth="1"/>
    <col min="18" max="18" width="6.42578125" style="192" customWidth="1"/>
    <col min="19" max="19" width="8.28515625" style="192" customWidth="1"/>
    <col min="20" max="20" width="8.140625" style="192" bestFit="1" customWidth="1"/>
    <col min="21" max="21" width="14.5703125" style="192" bestFit="1" customWidth="1"/>
    <col min="22" max="22" width="9.28515625" style="192" bestFit="1" customWidth="1"/>
    <col min="23" max="23" width="4.85546875" style="192" bestFit="1" customWidth="1"/>
    <col min="24" max="24" width="6.140625" style="192" bestFit="1" customWidth="1"/>
    <col min="25" max="25" width="6.85546875" style="192" bestFit="1" customWidth="1"/>
    <col min="26" max="26" width="8" style="192" bestFit="1" customWidth="1"/>
    <col min="27" max="27" width="9.42578125" style="192" bestFit="1" customWidth="1"/>
    <col min="28" max="28" width="9.140625" style="192"/>
    <col min="29" max="29" width="7.7109375" style="192" bestFit="1" customWidth="1"/>
    <col min="30" max="30" width="11.42578125" style="192" bestFit="1" customWidth="1"/>
    <col min="31" max="31" width="9.85546875" style="192" bestFit="1" customWidth="1"/>
    <col min="32" max="32" width="10" style="192" bestFit="1" customWidth="1"/>
    <col min="33" max="33" width="8.42578125" style="192" bestFit="1" customWidth="1"/>
    <col min="34" max="34" width="9.7109375" style="192" bestFit="1" customWidth="1"/>
    <col min="35" max="35" width="7.42578125" style="192" bestFit="1" customWidth="1"/>
    <col min="36" max="36" width="14.85546875" style="192" bestFit="1" customWidth="1"/>
    <col min="37" max="16384" width="9.140625" style="192"/>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5.25" customHeight="1">
      <c r="A3" s="63"/>
      <c r="B3" s="980"/>
      <c r="C3" s="980"/>
      <c r="D3" s="980"/>
      <c r="E3" s="980"/>
      <c r="F3" s="980"/>
      <c r="G3" s="980"/>
      <c r="H3" s="980"/>
      <c r="I3" s="980"/>
      <c r="J3" s="980"/>
      <c r="K3" s="17"/>
      <c r="L3" s="17"/>
      <c r="M3" s="17"/>
      <c r="N3" s="17"/>
      <c r="O3" s="17"/>
      <c r="P3" s="17"/>
      <c r="Q3" s="17"/>
      <c r="R3" s="17"/>
      <c r="S3" s="62"/>
    </row>
    <row r="4" spans="1:19" ht="18.75" customHeight="1">
      <c r="A4" s="789" t="s">
        <v>15</v>
      </c>
      <c r="B4" s="790"/>
      <c r="C4" s="839"/>
      <c r="D4" s="916" t="str">
        <f>IF('Summary Page'!I13="","",'Summary Page'!I13)</f>
        <v>Highway 20</v>
      </c>
      <c r="E4" s="917"/>
      <c r="F4" s="917"/>
      <c r="G4" s="917"/>
      <c r="H4" s="918"/>
      <c r="I4" s="925"/>
      <c r="J4" s="925"/>
      <c r="K4" s="925"/>
      <c r="L4" s="925"/>
      <c r="M4" s="925"/>
      <c r="N4" s="925"/>
      <c r="O4" s="925"/>
      <c r="P4" s="925"/>
      <c r="Q4" s="925"/>
      <c r="R4" s="925"/>
      <c r="S4" s="926"/>
    </row>
    <row r="5" spans="1:19" ht="5.25" customHeight="1">
      <c r="A5" s="25"/>
      <c r="B5" s="33"/>
      <c r="C5" s="33"/>
      <c r="D5" s="33"/>
      <c r="E5" s="33"/>
      <c r="F5" s="33"/>
      <c r="G5" s="33"/>
      <c r="H5" s="33"/>
      <c r="I5" s="1100"/>
      <c r="J5" s="1028"/>
      <c r="K5" s="1028"/>
      <c r="L5" s="1028"/>
      <c r="M5" s="1028"/>
      <c r="N5" s="1028"/>
      <c r="O5" s="1028"/>
      <c r="P5" s="1028"/>
      <c r="Q5" s="1028"/>
      <c r="R5" s="1028"/>
      <c r="S5" s="1108"/>
    </row>
    <row r="6" spans="1:19" ht="18" customHeight="1">
      <c r="A6" s="1039" t="s">
        <v>14</v>
      </c>
      <c r="B6" s="1040"/>
      <c r="C6" s="1041"/>
      <c r="D6" s="720" t="str">
        <f>'Summary Page'!B9</f>
        <v>Trinity Engineering Laboratories Inc.</v>
      </c>
      <c r="E6" s="720"/>
      <c r="F6" s="721"/>
      <c r="G6" s="721"/>
      <c r="H6" s="721"/>
      <c r="I6" s="1100"/>
      <c r="J6" s="1028"/>
      <c r="K6" s="1028"/>
      <c r="L6" s="1028"/>
      <c r="M6" s="1028"/>
      <c r="N6" s="1028"/>
      <c r="O6" s="1028"/>
      <c r="P6" s="1028"/>
      <c r="Q6" s="1028"/>
      <c r="R6" s="1028"/>
      <c r="S6" s="1108"/>
    </row>
    <row r="7" spans="1:19" ht="5.25" customHeight="1">
      <c r="A7" s="63"/>
      <c r="B7" s="34"/>
      <c r="C7" s="34"/>
      <c r="D7" s="34"/>
      <c r="E7" s="34"/>
      <c r="F7" s="34"/>
      <c r="G7" s="34"/>
      <c r="H7" s="34"/>
      <c r="I7" s="1100"/>
      <c r="J7" s="1028"/>
      <c r="K7" s="1028"/>
      <c r="L7" s="1028"/>
      <c r="M7" s="1028"/>
      <c r="N7" s="1028"/>
      <c r="O7" s="1028"/>
      <c r="P7" s="1028"/>
      <c r="Q7" s="1028"/>
      <c r="R7" s="1028"/>
      <c r="S7" s="1108"/>
    </row>
    <row r="8" spans="1:19" ht="17.25" customHeight="1">
      <c r="A8" s="1039" t="s">
        <v>8</v>
      </c>
      <c r="B8" s="1040"/>
      <c r="C8" s="187"/>
      <c r="D8" s="722" t="str">
        <f>'Summary Page'!B14</f>
        <v>Mark Horn</v>
      </c>
      <c r="E8" s="722"/>
      <c r="F8" s="723"/>
      <c r="G8" s="723"/>
      <c r="H8" s="723"/>
      <c r="I8" s="1100"/>
      <c r="J8" s="1028"/>
      <c r="K8" s="1028"/>
      <c r="L8" s="1028"/>
      <c r="M8" s="1028"/>
      <c r="N8" s="1028"/>
      <c r="O8" s="1028"/>
      <c r="P8" s="1028"/>
      <c r="Q8" s="1028"/>
      <c r="R8" s="1028"/>
      <c r="S8" s="1108"/>
    </row>
    <row r="9" spans="1:19" ht="5.25" customHeight="1">
      <c r="A9" s="63"/>
      <c r="B9" s="163"/>
      <c r="C9" s="163"/>
      <c r="D9" s="163"/>
      <c r="E9" s="163"/>
      <c r="F9" s="163"/>
      <c r="G9" s="163"/>
      <c r="H9" s="163"/>
      <c r="I9" s="1100"/>
      <c r="J9" s="1028"/>
      <c r="K9" s="1028"/>
      <c r="L9" s="1028"/>
      <c r="M9" s="1028"/>
      <c r="N9" s="1028"/>
      <c r="O9" s="1028"/>
      <c r="P9" s="1028"/>
      <c r="Q9" s="1028"/>
      <c r="R9" s="1028"/>
      <c r="S9" s="1108"/>
    </row>
    <row r="10" spans="1:19" ht="18" customHeight="1">
      <c r="A10" s="1039" t="s">
        <v>9</v>
      </c>
      <c r="B10" s="1040"/>
      <c r="C10" s="187"/>
      <c r="D10" s="726">
        <f>'Summary Page'!B12:B12</f>
        <v>5592606841</v>
      </c>
      <c r="E10" s="726"/>
      <c r="F10" s="727"/>
      <c r="G10" s="727"/>
      <c r="H10" s="727"/>
      <c r="I10" s="1100"/>
      <c r="J10" s="1028"/>
      <c r="K10" s="1028"/>
      <c r="L10" s="1028"/>
      <c r="M10" s="1028"/>
      <c r="N10" s="1028"/>
      <c r="O10" s="1028"/>
      <c r="P10" s="1028"/>
      <c r="Q10" s="1028"/>
      <c r="R10" s="1028"/>
      <c r="S10" s="1108"/>
    </row>
    <row r="11" spans="1:19" ht="5.25" customHeight="1">
      <c r="A11" s="63"/>
      <c r="B11" s="64"/>
      <c r="C11" s="64"/>
      <c r="D11" s="64"/>
      <c r="E11" s="64"/>
      <c r="F11" s="64"/>
      <c r="G11" s="64"/>
      <c r="H11" s="64"/>
      <c r="I11" s="1100"/>
      <c r="J11" s="1028"/>
      <c r="K11" s="1028"/>
      <c r="L11" s="1028"/>
      <c r="M11" s="1028"/>
      <c r="N11" s="1028"/>
      <c r="O11" s="1028"/>
      <c r="P11" s="1028"/>
      <c r="Q11" s="1028"/>
      <c r="R11" s="1028"/>
      <c r="S11" s="1108"/>
    </row>
    <row r="12" spans="1:19" ht="18" customHeight="1">
      <c r="A12" s="1053" t="s">
        <v>113</v>
      </c>
      <c r="B12" s="1054"/>
      <c r="C12" s="183"/>
      <c r="D12" s="871" t="str">
        <f>'Summary Page'!M11</f>
        <v>0A730</v>
      </c>
      <c r="E12" s="35"/>
      <c r="F12" s="1048"/>
      <c r="G12" s="1048"/>
      <c r="H12" s="1049"/>
      <c r="I12" s="1100"/>
      <c r="J12" s="1028"/>
      <c r="K12" s="1028"/>
      <c r="L12" s="1028"/>
      <c r="M12" s="1028"/>
      <c r="N12" s="1028"/>
      <c r="O12" s="1028"/>
      <c r="P12" s="1028"/>
      <c r="Q12" s="1028"/>
      <c r="R12" s="1028"/>
      <c r="S12" s="1108"/>
    </row>
    <row r="13" spans="1:19" ht="5.25" customHeight="1">
      <c r="A13" s="39"/>
      <c r="B13" s="185"/>
      <c r="C13" s="185"/>
      <c r="D13" s="65"/>
      <c r="E13" s="20"/>
      <c r="F13" s="1048"/>
      <c r="G13" s="1048"/>
      <c r="H13" s="1049"/>
      <c r="I13" s="1100"/>
      <c r="J13" s="1028"/>
      <c r="K13" s="1028"/>
      <c r="L13" s="1028"/>
      <c r="M13" s="1028"/>
      <c r="N13" s="1028"/>
      <c r="O13" s="1028"/>
      <c r="P13" s="1028"/>
      <c r="Q13" s="1028"/>
      <c r="R13" s="1028"/>
      <c r="S13" s="1108"/>
    </row>
    <row r="14" spans="1:19">
      <c r="A14" s="1050" t="s">
        <v>29</v>
      </c>
      <c r="B14" s="1051"/>
      <c r="C14" s="40"/>
      <c r="D14" s="190" t="str">
        <f>IFERROR(HLOOKUP('Summary Page'!D3,List!H2:S3,2,0),"")</f>
        <v>01</v>
      </c>
      <c r="E14" s="36"/>
      <c r="F14" s="1048"/>
      <c r="G14" s="1048"/>
      <c r="H14" s="1049"/>
      <c r="I14" s="1100"/>
      <c r="J14" s="1028"/>
      <c r="K14" s="1028"/>
      <c r="L14" s="1028"/>
      <c r="M14" s="1028"/>
      <c r="N14" s="1028"/>
      <c r="O14" s="1028"/>
      <c r="P14" s="1028"/>
      <c r="Q14" s="1028"/>
      <c r="R14" s="1028"/>
      <c r="S14" s="1108"/>
    </row>
    <row r="15" spans="1:19" ht="5.25" customHeight="1">
      <c r="A15" s="39"/>
      <c r="B15" s="38"/>
      <c r="C15" s="40"/>
      <c r="D15" s="2"/>
      <c r="E15" s="16"/>
      <c r="F15" s="1048"/>
      <c r="G15" s="1048"/>
      <c r="H15" s="1049"/>
      <c r="I15" s="1100"/>
      <c r="J15" s="1028"/>
      <c r="K15" s="1028"/>
      <c r="L15" s="1028"/>
      <c r="M15" s="1028"/>
      <c r="N15" s="1028"/>
      <c r="O15" s="1028"/>
      <c r="P15" s="1028"/>
      <c r="Q15" s="1028"/>
      <c r="R15" s="1028"/>
      <c r="S15" s="1108"/>
    </row>
    <row r="16" spans="1:19">
      <c r="A16" s="1050" t="s">
        <v>17</v>
      </c>
      <c r="B16" s="1051"/>
      <c r="C16" s="41"/>
      <c r="D16" s="191" t="str">
        <f>'Summary Page'!B189</f>
        <v>MEN</v>
      </c>
      <c r="E16" s="3"/>
      <c r="F16" s="1048"/>
      <c r="G16" s="1048"/>
      <c r="H16" s="1049"/>
      <c r="I16" s="1100"/>
      <c r="J16" s="1028"/>
      <c r="K16" s="1028"/>
      <c r="L16" s="1028"/>
      <c r="M16" s="1028"/>
      <c r="N16" s="1028"/>
      <c r="O16" s="1028"/>
      <c r="P16" s="1028"/>
      <c r="Q16" s="1028"/>
      <c r="R16" s="1028"/>
      <c r="S16" s="1108"/>
    </row>
    <row r="17" spans="1:19" ht="5.25" customHeight="1">
      <c r="A17" s="39"/>
      <c r="B17" s="184"/>
      <c r="C17" s="41"/>
      <c r="D17" s="4"/>
      <c r="E17" s="15"/>
      <c r="F17" s="1048"/>
      <c r="G17" s="1048"/>
      <c r="H17" s="1049"/>
      <c r="I17" s="1100"/>
      <c r="J17" s="1028"/>
      <c r="K17" s="1028"/>
      <c r="L17" s="1028"/>
      <c r="M17" s="1028"/>
      <c r="N17" s="1028"/>
      <c r="O17" s="1028"/>
      <c r="P17" s="1028"/>
      <c r="Q17" s="1028"/>
      <c r="R17" s="1028"/>
      <c r="S17" s="1108"/>
    </row>
    <row r="18" spans="1:19">
      <c r="A18" s="1050" t="s">
        <v>18</v>
      </c>
      <c r="B18" s="1051"/>
      <c r="C18" s="41"/>
      <c r="D18" s="191" t="str">
        <f>'Summary Page'!G21</f>
        <v>20</v>
      </c>
      <c r="E18" s="15"/>
      <c r="F18" s="3"/>
      <c r="G18" s="15"/>
      <c r="H18" s="15"/>
      <c r="I18" s="1100"/>
      <c r="J18" s="1028"/>
      <c r="K18" s="1028"/>
      <c r="L18" s="1028"/>
      <c r="M18" s="1028"/>
      <c r="N18" s="1028"/>
      <c r="O18" s="1028"/>
      <c r="P18" s="1028"/>
      <c r="Q18" s="1028"/>
      <c r="R18" s="1028"/>
      <c r="S18" s="1108"/>
    </row>
    <row r="19" spans="1:19" ht="5.25" customHeight="1">
      <c r="A19" s="39"/>
      <c r="B19" s="184"/>
      <c r="C19" s="41"/>
      <c r="D19" s="4"/>
      <c r="E19" s="15"/>
      <c r="F19" s="3"/>
      <c r="G19" s="15"/>
      <c r="H19" s="15"/>
      <c r="I19" s="1100"/>
      <c r="J19" s="1028"/>
      <c r="K19" s="1028"/>
      <c r="L19" s="1028"/>
      <c r="M19" s="1028"/>
      <c r="N19" s="1028"/>
      <c r="O19" s="1028"/>
      <c r="P19" s="1028"/>
      <c r="Q19" s="1028"/>
      <c r="R19" s="1028"/>
      <c r="S19" s="1108"/>
    </row>
    <row r="20" spans="1:19">
      <c r="A20" s="1050" t="s">
        <v>24</v>
      </c>
      <c r="B20" s="1051"/>
      <c r="C20" s="41"/>
      <c r="D20" s="22" t="str">
        <f>IF('Summary Page'!G193="","",'Summary Page'!G193)</f>
        <v/>
      </c>
      <c r="E20" s="15"/>
      <c r="F20" s="3"/>
      <c r="G20" s="15"/>
      <c r="H20" s="15"/>
      <c r="I20" s="1100"/>
      <c r="J20" s="1028"/>
      <c r="K20" s="1028"/>
      <c r="L20" s="1028"/>
      <c r="M20" s="1028"/>
      <c r="N20" s="1028"/>
      <c r="O20" s="1028"/>
      <c r="P20" s="1028"/>
      <c r="Q20" s="1028"/>
      <c r="R20" s="1028"/>
      <c r="S20" s="1108"/>
    </row>
    <row r="21" spans="1:19" ht="5.25" customHeight="1">
      <c r="A21" s="39"/>
      <c r="B21" s="42"/>
      <c r="C21" s="40"/>
      <c r="D21" s="1"/>
      <c r="E21" s="15"/>
      <c r="F21" s="15"/>
      <c r="G21" s="15"/>
      <c r="H21" s="15"/>
      <c r="I21" s="1100"/>
      <c r="J21" s="1028"/>
      <c r="K21" s="1028"/>
      <c r="L21" s="1028"/>
      <c r="M21" s="1028"/>
      <c r="N21" s="1028"/>
      <c r="O21" s="1028"/>
      <c r="P21" s="1028"/>
      <c r="Q21" s="1028"/>
      <c r="R21" s="1028"/>
      <c r="S21" s="1108"/>
    </row>
    <row r="22" spans="1:19" ht="18" customHeight="1">
      <c r="A22" s="1050" t="s">
        <v>129</v>
      </c>
      <c r="B22" s="1051"/>
      <c r="C22" s="40"/>
      <c r="D22" s="167" t="str">
        <f>'Summary Page'!B185</f>
        <v>0A730 - 13</v>
      </c>
      <c r="E22" s="16"/>
      <c r="F22" s="16"/>
      <c r="G22" s="16"/>
      <c r="H22" s="16"/>
      <c r="I22" s="1100"/>
      <c r="J22" s="1028"/>
      <c r="K22" s="1028"/>
      <c r="L22" s="1028"/>
      <c r="M22" s="1028"/>
      <c r="N22" s="1028"/>
      <c r="O22" s="1028"/>
      <c r="P22" s="1028"/>
      <c r="Q22" s="1028"/>
      <c r="R22" s="1028"/>
      <c r="S22" s="1108"/>
    </row>
    <row r="23" spans="1:19" ht="5.25" customHeight="1">
      <c r="A23" s="39"/>
      <c r="B23" s="42"/>
      <c r="C23" s="40"/>
      <c r="D23" s="1"/>
      <c r="E23" s="16"/>
      <c r="F23" s="16"/>
      <c r="G23" s="16"/>
      <c r="H23" s="16"/>
      <c r="I23" s="1100"/>
      <c r="J23" s="1028"/>
      <c r="K23" s="1028"/>
      <c r="L23" s="1028"/>
      <c r="M23" s="1028"/>
      <c r="N23" s="1028"/>
      <c r="O23" s="1028"/>
      <c r="P23" s="1028"/>
      <c r="Q23" s="1028"/>
      <c r="R23" s="1028"/>
      <c r="S23" s="1108"/>
    </row>
    <row r="24" spans="1:19" ht="21.75" customHeight="1">
      <c r="A24" s="1050" t="s">
        <v>19</v>
      </c>
      <c r="B24" s="1051"/>
      <c r="C24" s="40"/>
      <c r="D24" s="838" t="str">
        <f>'Summary Page'!G187</f>
        <v>05-Nov-2012</v>
      </c>
      <c r="E24" s="16"/>
      <c r="F24" s="1052" t="s">
        <v>107</v>
      </c>
      <c r="G24" s="1052" t="s">
        <v>106</v>
      </c>
      <c r="H24" s="1055" t="s">
        <v>128</v>
      </c>
      <c r="I24" s="1100"/>
      <c r="J24" s="1028"/>
      <c r="K24" s="1028"/>
      <c r="L24" s="1028"/>
      <c r="M24" s="1028"/>
      <c r="N24" s="1028"/>
      <c r="O24" s="1028"/>
      <c r="P24" s="1028"/>
      <c r="Q24" s="1028"/>
      <c r="R24" s="1028"/>
      <c r="S24" s="1108"/>
    </row>
    <row r="25" spans="1:19" ht="5.25" customHeight="1">
      <c r="A25" s="8"/>
      <c r="B25" s="5"/>
      <c r="C25" s="5"/>
      <c r="D25" s="17"/>
      <c r="E25" s="17"/>
      <c r="F25" s="1052"/>
      <c r="G25" s="1052"/>
      <c r="H25" s="1055"/>
      <c r="I25" s="1100"/>
      <c r="J25" s="1028"/>
      <c r="K25" s="1028"/>
      <c r="L25" s="1028"/>
      <c r="M25" s="1028"/>
      <c r="N25" s="1028"/>
      <c r="O25" s="1028"/>
      <c r="P25" s="1028"/>
      <c r="Q25" s="1028"/>
      <c r="R25" s="1028"/>
      <c r="S25" s="1108"/>
    </row>
    <row r="26" spans="1:19" ht="16.5">
      <c r="A26" s="1061" t="s">
        <v>20</v>
      </c>
      <c r="B26" s="1062"/>
      <c r="C26" s="15"/>
      <c r="D26" s="272"/>
      <c r="E26" s="6"/>
      <c r="F26" s="189" t="str">
        <f>'Summary Page'!B191</f>
        <v/>
      </c>
      <c r="G26" s="816">
        <f>'Summary Page'!D191</f>
        <v>11.3</v>
      </c>
      <c r="H26" s="741" t="str">
        <f>'Summary Page'!E191</f>
        <v/>
      </c>
      <c r="I26" s="1102"/>
      <c r="J26" s="1103"/>
      <c r="K26" s="1103"/>
      <c r="L26" s="1103"/>
      <c r="M26" s="1103"/>
      <c r="N26" s="1103"/>
      <c r="O26" s="1103"/>
      <c r="P26" s="1103"/>
      <c r="Q26" s="1103"/>
      <c r="R26" s="1103"/>
      <c r="S26" s="1109"/>
    </row>
    <row r="27" spans="1:19" ht="5.25" customHeight="1">
      <c r="A27" s="695"/>
      <c r="B27" s="696"/>
      <c r="C27" s="16"/>
      <c r="D27" s="16"/>
      <c r="E27" s="7"/>
      <c r="F27" s="7"/>
      <c r="G27" s="7"/>
      <c r="H27" s="7"/>
      <c r="I27" s="7"/>
      <c r="J27" s="17"/>
      <c r="K27" s="17"/>
      <c r="L27" s="17"/>
      <c r="M27" s="17"/>
      <c r="N27" s="17"/>
      <c r="O27" s="17"/>
      <c r="P27" s="17"/>
      <c r="Q27" s="17"/>
      <c r="R27" s="17"/>
      <c r="S27" s="62"/>
    </row>
    <row r="28" spans="1:19" ht="15" customHeight="1">
      <c r="A28" s="699" t="s">
        <v>21</v>
      </c>
      <c r="B28" s="703"/>
      <c r="C28" s="704"/>
      <c r="D28" s="717" t="str">
        <f>IF('Summary Page'!G191="","",'Summary Page'!G191)</f>
        <v>01</v>
      </c>
      <c r="E28" s="818" t="s">
        <v>223</v>
      </c>
      <c r="F28" s="717" t="str">
        <f>'Summary Page'!D193</f>
        <v>East</v>
      </c>
      <c r="G28" s="664"/>
      <c r="H28" s="664"/>
      <c r="I28" s="1065"/>
      <c r="J28" s="1066"/>
      <c r="K28" s="1066"/>
      <c r="L28" s="1066"/>
      <c r="M28" s="1066"/>
      <c r="N28" s="1066"/>
      <c r="O28" s="1066"/>
      <c r="P28" s="1066"/>
      <c r="Q28" s="1066"/>
      <c r="R28" s="1066"/>
      <c r="S28" s="1075"/>
    </row>
    <row r="29" spans="1:19" s="21" customFormat="1" ht="5.2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7.25" customHeight="1">
      <c r="A31" s="707" t="s">
        <v>907</v>
      </c>
      <c r="B31" s="708"/>
      <c r="C31" s="708"/>
      <c r="D31" s="708" t="s">
        <v>22</v>
      </c>
      <c r="E31" s="713"/>
      <c r="F31" s="800">
        <f>'Summary Page'!H196</f>
        <v>39.357469809513603</v>
      </c>
      <c r="G31" s="715"/>
      <c r="H31" s="715"/>
      <c r="I31" s="1068"/>
      <c r="J31" s="1069"/>
      <c r="K31" s="1069"/>
      <c r="L31" s="1069"/>
      <c r="M31" s="1069"/>
      <c r="N31" s="1069"/>
      <c r="O31" s="1069"/>
      <c r="P31" s="1069"/>
      <c r="Q31" s="1069"/>
      <c r="R31" s="1069"/>
      <c r="S31" s="1076"/>
    </row>
    <row r="32" spans="1:19" ht="5.25"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Page'!K196</f>
        <v>-123.649417762005</v>
      </c>
      <c r="G33" s="715"/>
      <c r="H33" s="715"/>
      <c r="I33" s="1068"/>
      <c r="J33" s="1069"/>
      <c r="K33" s="1069"/>
      <c r="L33" s="1069"/>
      <c r="M33" s="1069"/>
      <c r="N33" s="1069"/>
      <c r="O33" s="1069"/>
      <c r="P33" s="1069"/>
      <c r="Q33" s="1069"/>
      <c r="R33" s="1069"/>
      <c r="S33" s="1076"/>
    </row>
    <row r="34" spans="1:19" ht="5.25"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Page'!N196</f>
        <v>190</v>
      </c>
      <c r="G35" s="715"/>
      <c r="H35" s="715"/>
      <c r="I35" s="1068"/>
      <c r="J35" s="1069"/>
      <c r="K35" s="1069"/>
      <c r="L35" s="1069"/>
      <c r="M35" s="1069"/>
      <c r="N35" s="1069"/>
      <c r="O35" s="1069"/>
      <c r="P35" s="1069"/>
      <c r="Q35" s="1069"/>
      <c r="R35" s="1069"/>
      <c r="S35" s="1076"/>
    </row>
    <row r="36" spans="1:19" ht="6.75" customHeight="1">
      <c r="A36" s="707"/>
      <c r="B36" s="708"/>
      <c r="C36" s="708"/>
      <c r="D36" s="708"/>
      <c r="E36" s="713"/>
      <c r="F36" s="713"/>
      <c r="G36" s="713"/>
      <c r="H36" s="713"/>
      <c r="I36" s="1068"/>
      <c r="J36" s="1069"/>
      <c r="K36" s="1069"/>
      <c r="L36" s="1069"/>
      <c r="M36" s="1069"/>
      <c r="N36" s="1069"/>
      <c r="O36" s="1069"/>
      <c r="P36" s="1069"/>
      <c r="Q36" s="1069"/>
      <c r="R36" s="1069"/>
      <c r="S36" s="1076"/>
    </row>
    <row r="37" spans="1:19" s="21" customFormat="1" ht="5.25"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5.25"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5.25"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5.25"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5.25"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5.25"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5.25" customHeight="1">
      <c r="A49" s="9"/>
      <c r="B49" s="6"/>
      <c r="C49" s="15"/>
      <c r="D49" s="15"/>
      <c r="E49" s="15"/>
      <c r="F49" s="15"/>
      <c r="G49" s="15"/>
      <c r="H49" s="15"/>
      <c r="I49" s="1068"/>
      <c r="J49" s="1069"/>
      <c r="K49" s="1069"/>
      <c r="L49" s="1069"/>
      <c r="M49" s="1069"/>
      <c r="N49" s="1069"/>
      <c r="O49" s="1069"/>
      <c r="P49" s="1069"/>
      <c r="Q49" s="1069"/>
      <c r="R49" s="1069"/>
      <c r="S49" s="1076"/>
    </row>
    <row r="50" spans="1:19">
      <c r="A50" s="9"/>
      <c r="B50" s="27" t="s">
        <v>4</v>
      </c>
      <c r="C50" s="15"/>
      <c r="D50" s="15"/>
      <c r="E50" s="15"/>
      <c r="F50" s="15"/>
      <c r="G50" s="15"/>
      <c r="H50" s="15"/>
      <c r="I50" s="1071"/>
      <c r="J50" s="1072"/>
      <c r="K50" s="1072"/>
      <c r="L50" s="1072"/>
      <c r="M50" s="1072"/>
      <c r="N50" s="1072"/>
      <c r="O50" s="1072"/>
      <c r="P50" s="1072"/>
      <c r="Q50" s="1072"/>
      <c r="R50" s="1072"/>
      <c r="S50" s="1077"/>
    </row>
    <row r="51" spans="1:19" ht="5.2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42" t="str">
        <f>IF('Summary Page'!I185="","",'Summary Page'!I185)</f>
        <v>HMA</v>
      </c>
      <c r="E55" s="23"/>
      <c r="F55" s="978"/>
      <c r="G55" s="978"/>
      <c r="H55" s="979"/>
      <c r="I55" s="352">
        <f>IF('Summary Page'!J185=0,"",'Summary Page'!J185)</f>
        <v>0.5</v>
      </c>
      <c r="J55" s="352">
        <f>IF('Summary Page'!K185=0,"",'Summary Page'!K185)</f>
        <v>0.5</v>
      </c>
      <c r="K55" s="352">
        <f>IF('Summary Page'!L185=0,"",'Summary Page'!L185)</f>
        <v>0.5</v>
      </c>
      <c r="L55" s="352">
        <f>IF('Summary Page'!M185=0,"",'Summary Page'!M185)</f>
        <v>0.5</v>
      </c>
      <c r="M55" s="353">
        <f>IF('Summary Page'!N185=0,"",'Summary Page'!N185)</f>
        <v>0.5</v>
      </c>
      <c r="N55" s="354">
        <f>M55</f>
        <v>0.5</v>
      </c>
      <c r="O55" s="15"/>
      <c r="P55" s="972"/>
      <c r="Q55" s="973"/>
      <c r="R55" s="973"/>
      <c r="S55" s="974"/>
    </row>
    <row r="56" spans="1:19" ht="28.5" customHeight="1">
      <c r="A56" s="30">
        <v>2</v>
      </c>
      <c r="B56" s="273" t="s">
        <v>941</v>
      </c>
      <c r="C56" s="23"/>
      <c r="D56" s="242" t="str">
        <f>IF('Summary Page'!I186="","",'Summary Page'!I186)</f>
        <v>HMA</v>
      </c>
      <c r="E56" s="23"/>
      <c r="F56" s="978"/>
      <c r="G56" s="978"/>
      <c r="H56" s="979"/>
      <c r="I56" s="352">
        <f>IF('Summary Page'!J186=0,"",'Summary Page'!J186)</f>
        <v>1.5</v>
      </c>
      <c r="J56" s="352">
        <f>IF('Summary Page'!K186=0,"",'Summary Page'!K186)</f>
        <v>1.5</v>
      </c>
      <c r="K56" s="352">
        <f>IF('Summary Page'!L186=0,"",'Summary Page'!L186)</f>
        <v>1.5</v>
      </c>
      <c r="L56" s="352">
        <f>IF('Summary Page'!M186=0,"",'Summary Page'!M186)</f>
        <v>1.5</v>
      </c>
      <c r="M56" s="353">
        <f>IF('Summary Page'!N186=0,"",'Summary Page'!N186)</f>
        <v>1.5</v>
      </c>
      <c r="N56" s="354">
        <f t="shared" ref="N56:N64" si="0">IFERROR(N55+M56,"")</f>
        <v>2</v>
      </c>
      <c r="O56" s="15"/>
      <c r="P56" s="973"/>
      <c r="Q56" s="973"/>
      <c r="R56" s="973"/>
      <c r="S56" s="974"/>
    </row>
    <row r="57" spans="1:19" ht="28.5" customHeight="1">
      <c r="A57" s="30">
        <v>3</v>
      </c>
      <c r="B57" s="273" t="s">
        <v>941</v>
      </c>
      <c r="C57" s="23"/>
      <c r="D57" s="242" t="str">
        <f>IF('Summary Page'!I187="","",'Summary Page'!I187)</f>
        <v>HMA</v>
      </c>
      <c r="E57" s="23"/>
      <c r="F57" s="978"/>
      <c r="G57" s="978"/>
      <c r="H57" s="979"/>
      <c r="I57" s="352">
        <f>IF('Summary Page'!J187=0,"",'Summary Page'!J187)</f>
        <v>3.5</v>
      </c>
      <c r="J57" s="352">
        <f>IF('Summary Page'!K187=0,"",'Summary Page'!K187)</f>
        <v>3.5</v>
      </c>
      <c r="K57" s="352">
        <f>IF('Summary Page'!L187=0,"",'Summary Page'!L187)</f>
        <v>3.5</v>
      </c>
      <c r="L57" s="352">
        <f>IF('Summary Page'!M187=0,"",'Summary Page'!M187)</f>
        <v>3.5</v>
      </c>
      <c r="M57" s="353">
        <f>IF('Summary Page'!N187=0,"",'Summary Page'!N187)</f>
        <v>3.5</v>
      </c>
      <c r="N57" s="354">
        <f t="shared" si="0"/>
        <v>5.5</v>
      </c>
      <c r="O57" s="15"/>
      <c r="P57" s="972"/>
      <c r="Q57" s="973"/>
      <c r="R57" s="973"/>
      <c r="S57" s="974"/>
    </row>
    <row r="58" spans="1:19" ht="28.5" customHeight="1">
      <c r="A58" s="30">
        <v>4</v>
      </c>
      <c r="B58" s="273" t="s">
        <v>941</v>
      </c>
      <c r="C58" s="23"/>
      <c r="D58" s="242" t="str">
        <f>IF('Summary Page'!I188="","",'Summary Page'!I188)</f>
        <v>HMA</v>
      </c>
      <c r="E58" s="24"/>
      <c r="F58" s="1088"/>
      <c r="G58" s="978"/>
      <c r="H58" s="979"/>
      <c r="I58" s="352">
        <f>IF('Summary Page'!J188=0,"",'Summary Page'!J188)</f>
        <v>3</v>
      </c>
      <c r="J58" s="352">
        <f>IF('Summary Page'!K188=0,"",'Summary Page'!K188)</f>
        <v>3</v>
      </c>
      <c r="K58" s="352">
        <f>IF('Summary Page'!L188=0,"",'Summary Page'!L188)</f>
        <v>3</v>
      </c>
      <c r="L58" s="352">
        <f>IF('Summary Page'!M188=0,"",'Summary Page'!M188)</f>
        <v>3</v>
      </c>
      <c r="M58" s="353">
        <f>IF('Summary Page'!N188=0,"",'Summary Page'!N188)</f>
        <v>3</v>
      </c>
      <c r="N58" s="354">
        <f t="shared" si="0"/>
        <v>8.5</v>
      </c>
      <c r="O58" s="15"/>
      <c r="P58" s="972"/>
      <c r="Q58" s="973"/>
      <c r="R58" s="973"/>
      <c r="S58" s="974"/>
    </row>
    <row r="59" spans="1:19" ht="28.5" customHeight="1">
      <c r="A59" s="30">
        <v>5</v>
      </c>
      <c r="B59" s="275"/>
      <c r="C59" s="23"/>
      <c r="D59" s="242" t="str">
        <f>IF('Summary Page'!I189="","",'Summary Page'!I189)</f>
        <v/>
      </c>
      <c r="E59" s="271"/>
      <c r="F59" s="978"/>
      <c r="G59" s="978"/>
      <c r="H59" s="979"/>
      <c r="I59" s="352" t="str">
        <f>IF('Summary Page'!J189=0,"",'Summary Page'!J189)</f>
        <v/>
      </c>
      <c r="J59" s="352" t="str">
        <f>IF('Summary Page'!K189=0,"",'Summary Page'!K189)</f>
        <v/>
      </c>
      <c r="K59" s="352" t="str">
        <f>IF('Summary Page'!L189=0,"",'Summary Page'!L189)</f>
        <v/>
      </c>
      <c r="L59" s="352" t="str">
        <f>IF('Summary Page'!M189=0,"",'Summary Page'!M189)</f>
        <v/>
      </c>
      <c r="M59" s="353" t="str">
        <f>IF('Summary Page'!N189=0,"",'Summary Page'!N189)</f>
        <v/>
      </c>
      <c r="N59" s="354" t="str">
        <f t="shared" si="0"/>
        <v/>
      </c>
      <c r="O59" s="15"/>
      <c r="P59" s="975"/>
      <c r="Q59" s="976"/>
      <c r="R59" s="976"/>
      <c r="S59" s="977"/>
    </row>
    <row r="60" spans="1:19" ht="28.5" customHeight="1">
      <c r="A60" s="30">
        <v>6</v>
      </c>
      <c r="B60" s="275"/>
      <c r="C60" s="23"/>
      <c r="D60" s="242" t="str">
        <f>IF('Summary Page'!I190="","",'Summary Page'!I190)</f>
        <v/>
      </c>
      <c r="E60" s="23"/>
      <c r="F60" s="978"/>
      <c r="G60" s="978"/>
      <c r="H60" s="979"/>
      <c r="I60" s="352" t="str">
        <f>IF('Summary Page'!J190=0,"",'Summary Page'!J190)</f>
        <v/>
      </c>
      <c r="J60" s="352" t="str">
        <f>IF('Summary Page'!K190=0,"",'Summary Page'!K190)</f>
        <v/>
      </c>
      <c r="K60" s="352" t="str">
        <f>IF('Summary Page'!L190=0,"",'Summary Page'!L190)</f>
        <v/>
      </c>
      <c r="L60" s="352" t="str">
        <f>IF('Summary Page'!M190=0,"",'Summary Page'!M190)</f>
        <v/>
      </c>
      <c r="M60" s="353" t="str">
        <f>IF('Summary Page'!N190=0,"",'Summary Page'!N190)</f>
        <v/>
      </c>
      <c r="N60" s="354" t="str">
        <f t="shared" si="0"/>
        <v/>
      </c>
      <c r="O60" s="15"/>
      <c r="P60" s="976"/>
      <c r="Q60" s="976"/>
      <c r="R60" s="976"/>
      <c r="S60" s="977"/>
    </row>
    <row r="61" spans="1:19" ht="28.5" customHeight="1">
      <c r="A61" s="30">
        <v>7</v>
      </c>
      <c r="B61" s="275"/>
      <c r="C61" s="23"/>
      <c r="D61" s="242" t="str">
        <f>IF('Summary Page'!I191="","",'Summary Page'!I191)</f>
        <v/>
      </c>
      <c r="E61" s="23"/>
      <c r="F61" s="978"/>
      <c r="G61" s="978"/>
      <c r="H61" s="979"/>
      <c r="I61" s="352" t="str">
        <f>IF('Summary Page'!J191=0,"",'Summary Page'!J191)</f>
        <v/>
      </c>
      <c r="J61" s="352" t="str">
        <f>IF('Summary Page'!K191=0,"",'Summary Page'!K191)</f>
        <v/>
      </c>
      <c r="K61" s="352" t="str">
        <f>IF('Summary Page'!L191=0,"",'Summary Page'!L191)</f>
        <v/>
      </c>
      <c r="L61" s="352" t="str">
        <f>IF('Summary Page'!M191=0,"",'Summary Page'!M191)</f>
        <v/>
      </c>
      <c r="M61" s="353" t="str">
        <f>IF('Summary Page'!N191=0,"",'Summary Page'!N191)</f>
        <v/>
      </c>
      <c r="N61" s="354" t="str">
        <f t="shared" si="0"/>
        <v/>
      </c>
      <c r="O61" s="15"/>
      <c r="P61" s="972"/>
      <c r="Q61" s="973"/>
      <c r="R61" s="973"/>
      <c r="S61" s="974"/>
    </row>
    <row r="62" spans="1:19" ht="28.5" customHeight="1">
      <c r="A62" s="30">
        <v>8</v>
      </c>
      <c r="B62" s="275"/>
      <c r="C62" s="23"/>
      <c r="D62" s="242" t="str">
        <f>IF('Summary Page'!Q186="","",'Summary Page'!Q186)</f>
        <v/>
      </c>
      <c r="E62" s="23"/>
      <c r="F62" s="978"/>
      <c r="G62" s="978"/>
      <c r="H62" s="979"/>
      <c r="I62" s="352" t="str">
        <f>IF('Summary Page'!S186=0,"",'Summary Page'!S186)</f>
        <v/>
      </c>
      <c r="J62" s="352" t="str">
        <f>IF('Summary Page'!T186=0,"",'Summary Page'!T186)</f>
        <v/>
      </c>
      <c r="K62" s="352" t="str">
        <f>IF('Summary Page'!U186=0,"",'Summary Page'!U186)</f>
        <v/>
      </c>
      <c r="L62" s="352" t="str">
        <f>IF('Summary Page'!V186=0,"",'Summary Page'!V186)</f>
        <v/>
      </c>
      <c r="M62" s="353" t="str">
        <f>IF('Summary Page'!W186=0,"",'Summary Page'!W186)</f>
        <v/>
      </c>
      <c r="N62" s="354" t="str">
        <f t="shared" si="0"/>
        <v/>
      </c>
      <c r="O62" s="15"/>
      <c r="P62" s="972"/>
      <c r="Q62" s="973"/>
      <c r="R62" s="973"/>
      <c r="S62" s="974"/>
    </row>
    <row r="63" spans="1:19" ht="28.5" customHeight="1">
      <c r="A63" s="30">
        <v>9</v>
      </c>
      <c r="B63" s="275"/>
      <c r="C63" s="23"/>
      <c r="D63" s="242" t="str">
        <f>IF('Summary Page'!Q187="","",'Summary Page'!Q187)</f>
        <v/>
      </c>
      <c r="E63" s="24"/>
      <c r="F63" s="978"/>
      <c r="G63" s="978"/>
      <c r="H63" s="979"/>
      <c r="I63" s="352" t="str">
        <f>IF('Summary Page'!S187=0,"",'Summary Page'!S187)</f>
        <v/>
      </c>
      <c r="J63" s="352" t="str">
        <f>IF('Summary Page'!T187=0,"",'Summary Page'!T187)</f>
        <v/>
      </c>
      <c r="K63" s="352" t="str">
        <f>IF('Summary Page'!U187=0,"",'Summary Page'!U187)</f>
        <v/>
      </c>
      <c r="L63" s="352" t="str">
        <f>IF('Summary Page'!V187=0,"",'Summary Page'!V187)</f>
        <v/>
      </c>
      <c r="M63" s="353" t="str">
        <f>IF('Summary Page'!W187=0,"",'Summary Page'!W187)</f>
        <v/>
      </c>
      <c r="N63" s="354" t="str">
        <f t="shared" si="0"/>
        <v/>
      </c>
      <c r="O63" s="15"/>
      <c r="P63" s="969"/>
      <c r="Q63" s="970"/>
      <c r="R63" s="970"/>
      <c r="S63" s="971"/>
    </row>
    <row r="64" spans="1:19" ht="28.5" customHeight="1">
      <c r="A64" s="30">
        <v>10</v>
      </c>
      <c r="B64" s="275"/>
      <c r="C64" s="24"/>
      <c r="D64" s="242" t="str">
        <f>IF('Summary Page'!Q188="","",'Summary Page'!Q188)</f>
        <v/>
      </c>
      <c r="E64" s="24"/>
      <c r="F64" s="978"/>
      <c r="G64" s="978"/>
      <c r="H64" s="979"/>
      <c r="I64" s="352" t="str">
        <f>IF('Summary Page'!S188=0,"",'Summary Page'!S188)</f>
        <v/>
      </c>
      <c r="J64" s="352" t="str">
        <f>IF('Summary Page'!T188=0,"",'Summary Page'!T188)</f>
        <v/>
      </c>
      <c r="K64" s="352" t="str">
        <f>IF('Summary Page'!U188=0,"",'Summary Page'!U188)</f>
        <v/>
      </c>
      <c r="L64" s="352" t="str">
        <f>IF('Summary Page'!V188=0,"",'Summary Page'!V188)</f>
        <v/>
      </c>
      <c r="M64" s="353" t="str">
        <f>IF('Summary Page'!W188=0,"",'Summary Page'!W188)</f>
        <v/>
      </c>
      <c r="N64" s="354" t="str">
        <f t="shared" si="0"/>
        <v/>
      </c>
      <c r="O64" s="15"/>
      <c r="P64" s="970"/>
      <c r="Q64" s="970"/>
      <c r="R64" s="970"/>
      <c r="S64" s="971"/>
    </row>
    <row r="65" spans="1:19" ht="4.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4</v>
      </c>
      <c r="K66" s="1014" t="s">
        <v>16</v>
      </c>
      <c r="L66" s="1014"/>
      <c r="M66" s="1014"/>
      <c r="N66" s="355">
        <f>SUM(M55:M64)</f>
        <v>8.5</v>
      </c>
      <c r="O66" s="32" t="s">
        <v>73</v>
      </c>
      <c r="P66" s="67"/>
      <c r="Q66" s="822" t="s">
        <v>137</v>
      </c>
      <c r="R66" s="356">
        <f>(N66/12)</f>
        <v>0.70833333333333337</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5.2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Page'!H193="","",'Summary Page'!H193)</f>
        <v>2" Aggregate Base</v>
      </c>
      <c r="L71" s="178"/>
      <c r="M71" s="178"/>
      <c r="N71" s="178"/>
      <c r="O71" s="178"/>
      <c r="P71" s="1110" t="str">
        <f>IF('Summary Page'!L193="","",'Summary Page'!L193)</f>
        <v/>
      </c>
      <c r="Q71" s="1110"/>
      <c r="R71" s="188" t="s">
        <v>334</v>
      </c>
      <c r="S71" s="179"/>
    </row>
    <row r="72" spans="1:19" ht="5.25" customHeight="1" thickBot="1">
      <c r="A72" s="180"/>
      <c r="B72" s="181"/>
      <c r="C72" s="181"/>
      <c r="D72" s="181"/>
      <c r="E72" s="181"/>
      <c r="F72" s="181"/>
      <c r="G72" s="181"/>
      <c r="H72" s="181"/>
      <c r="I72" s="181"/>
      <c r="J72" s="181"/>
      <c r="K72" s="181"/>
      <c r="L72" s="181"/>
      <c r="M72" s="181"/>
      <c r="N72" s="181"/>
      <c r="O72" s="181"/>
      <c r="P72" s="181"/>
      <c r="Q72" s="181"/>
      <c r="R72" s="181"/>
      <c r="S72" s="182"/>
    </row>
    <row r="182" spans="14:14">
      <c r="N182" s="892"/>
    </row>
  </sheetData>
  <sheetProtection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6 F26 H2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19.xml><?xml version="1.0" encoding="utf-8"?>
<worksheet xmlns="http://schemas.openxmlformats.org/spreadsheetml/2006/main" xmlns:r="http://schemas.openxmlformats.org/officeDocument/2006/relationships">
  <sheetPr codeName="Sheet16">
    <tabColor theme="7" tint="-0.249977111117893"/>
  </sheetPr>
  <dimension ref="A1:S72"/>
  <sheetViews>
    <sheetView showGridLines="0" view="pageBreakPreview" zoomScale="75" zoomScaleNormal="200" zoomScaleSheetLayoutView="75" workbookViewId="0">
      <selection activeCell="D8" sqref="D8:H8"/>
    </sheetView>
  </sheetViews>
  <sheetFormatPr defaultRowHeight="15"/>
  <cols>
    <col min="1" max="1" width="6.85546875" style="47" customWidth="1"/>
    <col min="2" max="2" width="14" style="47" customWidth="1"/>
    <col min="3" max="3" width="2" style="47" customWidth="1"/>
    <col min="4" max="4" width="15.140625" style="47" customWidth="1"/>
    <col min="5" max="5" width="1.7109375" style="47" customWidth="1"/>
    <col min="6" max="8" width="7.5703125" style="47" customWidth="1"/>
    <col min="9" max="9" width="7" style="47" customWidth="1"/>
    <col min="10" max="10" width="7.140625" style="47" customWidth="1"/>
    <col min="11" max="11" width="6.7109375" style="47" customWidth="1"/>
    <col min="12" max="12" width="6.42578125" style="47" customWidth="1"/>
    <col min="13" max="14" width="7" style="47" customWidth="1"/>
    <col min="15" max="15" width="1.42578125" style="47" customWidth="1"/>
    <col min="16" max="16" width="6" style="47" customWidth="1"/>
    <col min="17" max="17" width="5.7109375" style="47" customWidth="1"/>
    <col min="18" max="18" width="6.42578125" style="47" customWidth="1"/>
    <col min="19" max="19" width="6.5703125" style="47" customWidth="1"/>
    <col min="20" max="20" width="7" style="47" bestFit="1" customWidth="1"/>
    <col min="21" max="21" width="5.140625" style="47" bestFit="1" customWidth="1"/>
    <col min="22" max="22" width="5.7109375" style="47" bestFit="1" customWidth="1"/>
    <col min="23" max="23" width="7.7109375" style="47" bestFit="1" customWidth="1"/>
    <col min="24" max="24" width="6.5703125" style="47" bestFit="1" customWidth="1"/>
    <col min="25" max="25" width="11.42578125" style="47" bestFit="1" customWidth="1"/>
    <col min="26" max="26" width="8.140625" style="47" bestFit="1" customWidth="1"/>
    <col min="27" max="27" width="14.5703125" style="47" bestFit="1" customWidth="1"/>
    <col min="28" max="28" width="9.28515625" style="47" bestFit="1" customWidth="1"/>
    <col min="29" max="29" width="4.85546875" style="47" bestFit="1" customWidth="1"/>
    <col min="30" max="30" width="6.140625" style="47" bestFit="1" customWidth="1"/>
    <col min="31" max="31" width="6.85546875" style="47" bestFit="1" customWidth="1"/>
    <col min="32" max="32" width="8" style="47" bestFit="1" customWidth="1"/>
    <col min="33" max="33" width="9.42578125" style="47" bestFit="1" customWidth="1"/>
    <col min="34" max="34" width="9.140625" style="47"/>
    <col min="35" max="35" width="7.7109375" style="47" bestFit="1" customWidth="1"/>
    <col min="36" max="36" width="11.42578125" style="47" bestFit="1" customWidth="1"/>
    <col min="37" max="37" width="9.85546875" style="47" bestFit="1" customWidth="1"/>
    <col min="38" max="38" width="10" style="47" bestFit="1" customWidth="1"/>
    <col min="39" max="39" width="8.42578125" style="47" bestFit="1" customWidth="1"/>
    <col min="40" max="40" width="9.7109375" style="47" bestFit="1" customWidth="1"/>
    <col min="41" max="41" width="7.42578125" style="47" bestFit="1" customWidth="1"/>
    <col min="42" max="42" width="14.85546875" style="47" bestFit="1" customWidth="1"/>
    <col min="43" max="16384" width="9.140625" style="47"/>
  </cols>
  <sheetData>
    <row r="1" spans="1:19" ht="6.7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6.7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39"/>
      <c r="D4" s="922" t="str">
        <f>IF('Summary Page'!I13="","",'Summary Page'!I13)</f>
        <v>Highway 20</v>
      </c>
      <c r="E4" s="923"/>
      <c r="F4" s="923"/>
      <c r="G4" s="923"/>
      <c r="H4" s="924"/>
      <c r="I4" s="925"/>
      <c r="J4" s="925"/>
      <c r="K4" s="925"/>
      <c r="L4" s="925"/>
      <c r="M4" s="925"/>
      <c r="N4" s="925"/>
      <c r="O4" s="925"/>
      <c r="P4" s="925"/>
      <c r="Q4" s="925"/>
      <c r="R4" s="925"/>
      <c r="S4" s="926"/>
    </row>
    <row r="5" spans="1:19" ht="6.75" customHeight="1">
      <c r="A5" s="25"/>
      <c r="B5" s="33"/>
      <c r="C5" s="33"/>
      <c r="D5" s="33"/>
      <c r="E5" s="33"/>
      <c r="F5" s="33"/>
      <c r="G5" s="33"/>
      <c r="H5" s="33"/>
      <c r="I5" s="911"/>
      <c r="J5" s="193"/>
      <c r="K5" s="193"/>
      <c r="L5" s="193"/>
      <c r="M5" s="193"/>
      <c r="N5" s="193"/>
      <c r="O5" s="193"/>
      <c r="P5" s="193"/>
      <c r="Q5" s="193"/>
      <c r="R5" s="193"/>
      <c r="S5" s="912"/>
    </row>
    <row r="6" spans="1:19">
      <c r="A6" s="1039" t="s">
        <v>14</v>
      </c>
      <c r="B6" s="1040"/>
      <c r="C6" s="1041"/>
      <c r="D6" s="920" t="str">
        <f>'Summary Page'!B9</f>
        <v>Trinity Engineering Laboratories Inc.</v>
      </c>
      <c r="E6" s="910"/>
      <c r="F6" s="919"/>
      <c r="G6" s="919"/>
      <c r="H6" s="919"/>
      <c r="I6" s="911"/>
      <c r="J6" s="193"/>
      <c r="K6" s="193"/>
      <c r="L6" s="193"/>
      <c r="M6" s="193"/>
      <c r="N6" s="193"/>
      <c r="O6" s="193"/>
      <c r="P6" s="193"/>
      <c r="Q6" s="193"/>
      <c r="R6" s="193"/>
      <c r="S6" s="912"/>
    </row>
    <row r="7" spans="1:19" ht="5.25" customHeight="1">
      <c r="A7" s="63"/>
      <c r="B7" s="34"/>
      <c r="C7" s="34"/>
      <c r="D7" s="34"/>
      <c r="E7" s="34"/>
      <c r="F7" s="34"/>
      <c r="G7" s="34"/>
      <c r="H7" s="34"/>
      <c r="I7" s="911"/>
      <c r="J7" s="193"/>
      <c r="K7" s="193"/>
      <c r="L7" s="193"/>
      <c r="M7" s="193"/>
      <c r="N7" s="193"/>
      <c r="O7" s="193"/>
      <c r="P7" s="193"/>
      <c r="Q7" s="193"/>
      <c r="R7" s="193"/>
      <c r="S7" s="912"/>
    </row>
    <row r="8" spans="1:19" ht="17.25" customHeight="1">
      <c r="A8" s="1039" t="s">
        <v>8</v>
      </c>
      <c r="B8" s="1040"/>
      <c r="C8" s="187"/>
      <c r="D8" s="1111" t="str">
        <f>IF('Summary Page'!B14="","",'Summary Page'!B14)</f>
        <v>Mark Horn</v>
      </c>
      <c r="E8" s="1112"/>
      <c r="F8" s="1112"/>
      <c r="G8" s="1112"/>
      <c r="H8" s="1113"/>
      <c r="I8" s="911"/>
      <c r="J8" s="193"/>
      <c r="K8" s="193"/>
      <c r="L8" s="193"/>
      <c r="M8" s="193"/>
      <c r="N8" s="193"/>
      <c r="O8" s="193"/>
      <c r="P8" s="193"/>
      <c r="Q8" s="193"/>
      <c r="R8" s="193"/>
      <c r="S8" s="912"/>
    </row>
    <row r="9" spans="1:19" ht="3.75" customHeight="1">
      <c r="A9" s="63"/>
      <c r="B9" s="163"/>
      <c r="C9" s="163"/>
      <c r="D9" s="163"/>
      <c r="E9" s="163"/>
      <c r="F9" s="163"/>
      <c r="G9" s="163"/>
      <c r="H9" s="163"/>
      <c r="I9" s="911"/>
      <c r="J9" s="193"/>
      <c r="K9" s="193"/>
      <c r="L9" s="193"/>
      <c r="M9" s="193"/>
      <c r="N9" s="193"/>
      <c r="O9" s="193"/>
      <c r="P9" s="193"/>
      <c r="Q9" s="193"/>
      <c r="R9" s="193"/>
      <c r="S9" s="912"/>
    </row>
    <row r="10" spans="1:19" ht="17.25" customHeight="1">
      <c r="A10" s="1039" t="s">
        <v>9</v>
      </c>
      <c r="B10" s="1040"/>
      <c r="C10" s="906"/>
      <c r="D10" s="921">
        <f>'Summary Page'!B12:B12</f>
        <v>5592606841</v>
      </c>
      <c r="E10" s="726"/>
      <c r="F10" s="727"/>
      <c r="G10" s="727"/>
      <c r="H10" s="727"/>
      <c r="I10" s="911"/>
      <c r="J10" s="193"/>
      <c r="K10" s="193"/>
      <c r="L10" s="193"/>
      <c r="M10" s="193"/>
      <c r="N10" s="193"/>
      <c r="O10" s="193"/>
      <c r="P10" s="193"/>
      <c r="Q10" s="193"/>
      <c r="R10" s="193"/>
      <c r="S10" s="912"/>
    </row>
    <row r="11" spans="1:19" ht="6.75" customHeight="1">
      <c r="A11" s="63"/>
      <c r="B11" s="64"/>
      <c r="C11" s="64"/>
      <c r="D11" s="64"/>
      <c r="E11" s="64"/>
      <c r="F11" s="64"/>
      <c r="G11" s="64"/>
      <c r="H11" s="64"/>
      <c r="I11" s="911"/>
      <c r="J11" s="193"/>
      <c r="K11" s="193"/>
      <c r="L11" s="193"/>
      <c r="M11" s="193"/>
      <c r="N11" s="193"/>
      <c r="O11" s="193"/>
      <c r="P11" s="193"/>
      <c r="Q11" s="193"/>
      <c r="R11" s="193"/>
      <c r="S11" s="912"/>
    </row>
    <row r="12" spans="1:19">
      <c r="A12" s="1053" t="s">
        <v>113</v>
      </c>
      <c r="B12" s="1054"/>
      <c r="C12" s="907"/>
      <c r="D12" s="164" t="str">
        <f>'Summary Page'!B201</f>
        <v>0A730</v>
      </c>
      <c r="E12" s="35"/>
      <c r="F12" s="1048"/>
      <c r="G12" s="1048"/>
      <c r="H12" s="1049"/>
      <c r="I12" s="911"/>
      <c r="J12" s="193"/>
      <c r="K12" s="193"/>
      <c r="L12" s="193"/>
      <c r="M12" s="193"/>
      <c r="N12" s="193"/>
      <c r="O12" s="193"/>
      <c r="P12" s="193"/>
      <c r="Q12" s="193"/>
      <c r="R12" s="193"/>
      <c r="S12" s="912"/>
    </row>
    <row r="13" spans="1:19" ht="6.75" customHeight="1">
      <c r="A13" s="39"/>
      <c r="B13" s="903"/>
      <c r="C13" s="903"/>
      <c r="D13" s="65"/>
      <c r="E13" s="20"/>
      <c r="F13" s="1048"/>
      <c r="G13" s="1048"/>
      <c r="H13" s="1049"/>
      <c r="I13" s="911"/>
      <c r="J13" s="193"/>
      <c r="K13" s="193"/>
      <c r="L13" s="193"/>
      <c r="M13" s="193"/>
      <c r="N13" s="193"/>
      <c r="O13" s="193"/>
      <c r="P13" s="193"/>
      <c r="Q13" s="193"/>
      <c r="R13" s="193"/>
      <c r="S13" s="912"/>
    </row>
    <row r="14" spans="1:19">
      <c r="A14" s="1050" t="s">
        <v>29</v>
      </c>
      <c r="B14" s="1051"/>
      <c r="C14" s="40"/>
      <c r="D14" s="190" t="str">
        <f>IFERROR(HLOOKUP('Summary Page'!D3,List!H2:S3,2,0),"")</f>
        <v>01</v>
      </c>
      <c r="E14" s="36"/>
      <c r="F14" s="1048"/>
      <c r="G14" s="1048"/>
      <c r="H14" s="1049"/>
      <c r="I14" s="911"/>
      <c r="J14" s="193"/>
      <c r="K14" s="193"/>
      <c r="L14" s="193"/>
      <c r="M14" s="193"/>
      <c r="N14" s="193"/>
      <c r="O14" s="193"/>
      <c r="P14" s="193"/>
      <c r="Q14" s="193"/>
      <c r="R14" s="193"/>
      <c r="S14" s="912"/>
    </row>
    <row r="15" spans="1:19" ht="6.75" customHeight="1">
      <c r="A15" s="39"/>
      <c r="B15" s="38"/>
      <c r="C15" s="40"/>
      <c r="D15" s="2"/>
      <c r="E15" s="16"/>
      <c r="F15" s="1048"/>
      <c r="G15" s="1048"/>
      <c r="H15" s="1049"/>
      <c r="I15" s="911"/>
      <c r="J15" s="193"/>
      <c r="K15" s="193"/>
      <c r="L15" s="193"/>
      <c r="M15" s="193"/>
      <c r="N15" s="193"/>
      <c r="O15" s="193"/>
      <c r="P15" s="193"/>
      <c r="Q15" s="193"/>
      <c r="R15" s="193"/>
      <c r="S15" s="912"/>
    </row>
    <row r="16" spans="1:19">
      <c r="A16" s="1050" t="s">
        <v>17</v>
      </c>
      <c r="B16" s="1051"/>
      <c r="C16" s="41"/>
      <c r="D16" s="191" t="str">
        <f>'Summary Page'!B203</f>
        <v>MEN</v>
      </c>
      <c r="E16" s="3"/>
      <c r="F16" s="1048"/>
      <c r="G16" s="1048"/>
      <c r="H16" s="1049"/>
      <c r="I16" s="911"/>
      <c r="J16" s="193"/>
      <c r="K16" s="193"/>
      <c r="L16" s="193"/>
      <c r="M16" s="193"/>
      <c r="N16" s="193"/>
      <c r="O16" s="193"/>
      <c r="P16" s="193"/>
      <c r="Q16" s="193"/>
      <c r="R16" s="193"/>
      <c r="S16" s="912"/>
    </row>
    <row r="17" spans="1:19" ht="6" customHeight="1">
      <c r="A17" s="39"/>
      <c r="B17" s="908"/>
      <c r="C17" s="41"/>
      <c r="D17" s="4"/>
      <c r="E17" s="15"/>
      <c r="F17" s="1048"/>
      <c r="G17" s="1048"/>
      <c r="H17" s="1049"/>
      <c r="I17" s="911"/>
      <c r="J17" s="193"/>
      <c r="K17" s="193"/>
      <c r="L17" s="193"/>
      <c r="M17" s="193"/>
      <c r="N17" s="193"/>
      <c r="O17" s="193"/>
      <c r="P17" s="193"/>
      <c r="Q17" s="193"/>
      <c r="R17" s="193"/>
      <c r="S17" s="912"/>
    </row>
    <row r="18" spans="1:19" ht="15" customHeight="1">
      <c r="A18" s="1050" t="s">
        <v>18</v>
      </c>
      <c r="B18" s="1051"/>
      <c r="C18" s="41"/>
      <c r="D18" s="191" t="str">
        <f>'Summary Page'!G21</f>
        <v>20</v>
      </c>
      <c r="E18" s="15"/>
      <c r="F18" s="3"/>
      <c r="G18" s="15"/>
      <c r="H18" s="15"/>
      <c r="I18" s="911"/>
      <c r="J18" s="193"/>
      <c r="K18" s="193"/>
      <c r="L18" s="193"/>
      <c r="M18" s="193"/>
      <c r="N18" s="193"/>
      <c r="O18" s="193"/>
      <c r="P18" s="193"/>
      <c r="Q18" s="193"/>
      <c r="R18" s="193"/>
      <c r="S18" s="912"/>
    </row>
    <row r="19" spans="1:19" ht="6" customHeight="1">
      <c r="A19" s="39"/>
      <c r="B19" s="908"/>
      <c r="C19" s="41"/>
      <c r="D19" s="4"/>
      <c r="E19" s="15"/>
      <c r="F19" s="3"/>
      <c r="G19" s="15"/>
      <c r="H19" s="15"/>
      <c r="I19" s="911"/>
      <c r="J19" s="193"/>
      <c r="K19" s="193"/>
      <c r="L19" s="193"/>
      <c r="M19" s="193"/>
      <c r="N19" s="193"/>
      <c r="O19" s="193"/>
      <c r="P19" s="193"/>
      <c r="Q19" s="193"/>
      <c r="R19" s="193"/>
      <c r="S19" s="912"/>
    </row>
    <row r="20" spans="1:19" ht="14.25" customHeight="1">
      <c r="A20" s="1050" t="s">
        <v>24</v>
      </c>
      <c r="B20" s="1051"/>
      <c r="C20" s="41"/>
      <c r="D20" s="166" t="str">
        <f>IF('Summary Page'!G207="","",'Summary Page'!G207)</f>
        <v/>
      </c>
      <c r="E20" s="15"/>
      <c r="F20" s="3"/>
      <c r="G20" s="15"/>
      <c r="H20" s="15"/>
      <c r="I20" s="911"/>
      <c r="J20" s="193"/>
      <c r="K20" s="193"/>
      <c r="L20" s="193"/>
      <c r="M20" s="193"/>
      <c r="N20" s="193"/>
      <c r="O20" s="193"/>
      <c r="P20" s="193"/>
      <c r="Q20" s="193"/>
      <c r="R20" s="193"/>
      <c r="S20" s="912"/>
    </row>
    <row r="21" spans="1:19" ht="4.5" customHeight="1">
      <c r="A21" s="39"/>
      <c r="B21" s="902"/>
      <c r="C21" s="40"/>
      <c r="D21" s="1"/>
      <c r="E21" s="15"/>
      <c r="F21" s="15"/>
      <c r="G21" s="15"/>
      <c r="H21" s="15"/>
      <c r="I21" s="911"/>
      <c r="J21" s="193"/>
      <c r="K21" s="193"/>
      <c r="L21" s="193"/>
      <c r="M21" s="193"/>
      <c r="N21" s="193"/>
      <c r="O21" s="193"/>
      <c r="P21" s="193"/>
      <c r="Q21" s="193"/>
      <c r="R21" s="193"/>
      <c r="S21" s="912"/>
    </row>
    <row r="22" spans="1:19">
      <c r="A22" s="1050" t="s">
        <v>129</v>
      </c>
      <c r="B22" s="1051"/>
      <c r="C22" s="40"/>
      <c r="D22" s="166" t="str">
        <f>'Summary Page'!B199</f>
        <v>0A730 - 14</v>
      </c>
      <c r="E22" s="16"/>
      <c r="F22" s="16"/>
      <c r="G22" s="16"/>
      <c r="H22" s="16"/>
      <c r="I22" s="911"/>
      <c r="J22" s="193"/>
      <c r="K22" s="193"/>
      <c r="L22" s="193"/>
      <c r="M22" s="193"/>
      <c r="N22" s="193"/>
      <c r="O22" s="193"/>
      <c r="P22" s="193"/>
      <c r="Q22" s="193"/>
      <c r="R22" s="193"/>
      <c r="S22" s="912"/>
    </row>
    <row r="23" spans="1:19" ht="6.75" customHeight="1">
      <c r="A23" s="39"/>
      <c r="B23" s="902"/>
      <c r="C23" s="40"/>
      <c r="D23" s="1"/>
      <c r="E23" s="16"/>
      <c r="F23" s="16"/>
      <c r="G23" s="16"/>
      <c r="H23" s="16"/>
      <c r="I23" s="911"/>
      <c r="J23" s="193"/>
      <c r="K23" s="193"/>
      <c r="L23" s="193"/>
      <c r="M23" s="193"/>
      <c r="N23" s="193"/>
      <c r="O23" s="193"/>
      <c r="P23" s="193"/>
      <c r="Q23" s="193"/>
      <c r="R23" s="193"/>
      <c r="S23" s="912"/>
    </row>
    <row r="24" spans="1:19">
      <c r="A24" s="1050" t="s">
        <v>19</v>
      </c>
      <c r="B24" s="1051"/>
      <c r="C24" s="40"/>
      <c r="D24" s="838" t="str">
        <f>'Summary Page'!G201</f>
        <v>05-Nov-2012</v>
      </c>
      <c r="E24" s="16"/>
      <c r="F24" s="1114" t="s">
        <v>107</v>
      </c>
      <c r="G24" s="1114" t="s">
        <v>106</v>
      </c>
      <c r="H24" s="1114" t="s">
        <v>128</v>
      </c>
      <c r="I24" s="911"/>
      <c r="J24" s="193"/>
      <c r="K24" s="193"/>
      <c r="L24" s="193"/>
      <c r="M24" s="193"/>
      <c r="N24" s="193"/>
      <c r="O24" s="193"/>
      <c r="P24" s="193"/>
      <c r="Q24" s="193"/>
      <c r="R24" s="193"/>
      <c r="S24" s="912"/>
    </row>
    <row r="25" spans="1:19" ht="6.75" customHeight="1">
      <c r="A25" s="8"/>
      <c r="B25" s="5"/>
      <c r="C25" s="5"/>
      <c r="D25" s="17"/>
      <c r="E25" s="17"/>
      <c r="F25" s="1115"/>
      <c r="G25" s="1115"/>
      <c r="H25" s="1115"/>
      <c r="I25" s="911"/>
      <c r="J25" s="193"/>
      <c r="K25" s="193"/>
      <c r="L25" s="193"/>
      <c r="M25" s="193"/>
      <c r="N25" s="193"/>
      <c r="O25" s="193"/>
      <c r="P25" s="193"/>
      <c r="Q25" s="193"/>
      <c r="R25" s="193"/>
      <c r="S25" s="912"/>
    </row>
    <row r="26" spans="1:19" ht="16.5">
      <c r="A26" s="1061" t="s">
        <v>20</v>
      </c>
      <c r="B26" s="1062"/>
      <c r="C26" s="15"/>
      <c r="D26" s="272"/>
      <c r="E26" s="6"/>
      <c r="F26" s="240" t="str">
        <f>'Summary Page'!B205</f>
        <v/>
      </c>
      <c r="G26" s="814">
        <f>'Summary Page'!D205</f>
        <v>10.8</v>
      </c>
      <c r="H26" s="730" t="str">
        <f>'Summary Page'!E205</f>
        <v/>
      </c>
      <c r="I26" s="913"/>
      <c r="J26" s="914"/>
      <c r="K26" s="914"/>
      <c r="L26" s="914"/>
      <c r="M26" s="914"/>
      <c r="N26" s="914"/>
      <c r="O26" s="914"/>
      <c r="P26" s="914"/>
      <c r="Q26" s="914"/>
      <c r="R26" s="914"/>
      <c r="S26" s="915"/>
    </row>
    <row r="27" spans="1:19" ht="6.75" customHeight="1">
      <c r="A27" s="695"/>
      <c r="B27" s="696"/>
      <c r="C27" s="16"/>
      <c r="D27" s="16"/>
      <c r="E27" s="7"/>
      <c r="F27" s="7"/>
      <c r="G27" s="7"/>
      <c r="H27" s="7"/>
      <c r="I27" s="7"/>
      <c r="J27" s="201"/>
      <c r="K27" s="201"/>
      <c r="L27" s="201"/>
      <c r="M27" s="201"/>
      <c r="N27" s="201"/>
      <c r="O27" s="201"/>
      <c r="P27" s="201"/>
      <c r="Q27" s="201"/>
      <c r="R27" s="201"/>
      <c r="S27" s="202"/>
    </row>
    <row r="28" spans="1:19" ht="15" customHeight="1">
      <c r="A28" s="699" t="s">
        <v>21</v>
      </c>
      <c r="B28" s="703"/>
      <c r="C28" s="704"/>
      <c r="D28" s="717" t="str">
        <f>IF('Summary Page'!G205="","",'Summary Page'!G205)</f>
        <v>01</v>
      </c>
      <c r="E28" s="818" t="s">
        <v>223</v>
      </c>
      <c r="F28" s="717" t="str">
        <f>'Summary Page'!D207</f>
        <v>West</v>
      </c>
      <c r="G28" s="664"/>
      <c r="H28" s="664"/>
      <c r="I28" s="1065"/>
      <c r="J28" s="1066"/>
      <c r="K28" s="1066"/>
      <c r="L28" s="1066"/>
      <c r="M28" s="1066"/>
      <c r="N28" s="1066"/>
      <c r="O28" s="1066"/>
      <c r="P28" s="1066"/>
      <c r="Q28" s="1066"/>
      <c r="R28" s="1066"/>
      <c r="S28" s="1075"/>
    </row>
    <row r="29" spans="1:19" s="48" customFormat="1" ht="6.7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6.5">
      <c r="A31" s="707" t="s">
        <v>907</v>
      </c>
      <c r="B31" s="708"/>
      <c r="C31" s="708"/>
      <c r="D31" s="708" t="s">
        <v>22</v>
      </c>
      <c r="E31" s="713"/>
      <c r="F31" s="800">
        <f>'Summary Page'!H210</f>
        <v>39.359134836154702</v>
      </c>
      <c r="G31" s="715"/>
      <c r="H31" s="715"/>
      <c r="I31" s="1068"/>
      <c r="J31" s="1069"/>
      <c r="K31" s="1069"/>
      <c r="L31" s="1069"/>
      <c r="M31" s="1069"/>
      <c r="N31" s="1069"/>
      <c r="O31" s="1069"/>
      <c r="P31" s="1069"/>
      <c r="Q31" s="1069"/>
      <c r="R31" s="1069"/>
      <c r="S31" s="1076"/>
    </row>
    <row r="32" spans="1:19" ht="6.75"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Page'!K210</f>
        <v>-123.65654200346</v>
      </c>
      <c r="G33" s="715"/>
      <c r="H33" s="715"/>
      <c r="I33" s="1068"/>
      <c r="J33" s="1069"/>
      <c r="K33" s="1069"/>
      <c r="L33" s="1069"/>
      <c r="M33" s="1069"/>
      <c r="N33" s="1069"/>
      <c r="O33" s="1069"/>
      <c r="P33" s="1069"/>
      <c r="Q33" s="1069"/>
      <c r="R33" s="1069"/>
      <c r="S33" s="1076"/>
    </row>
    <row r="34" spans="1:19" ht="6.75"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Page'!N210</f>
        <v>165</v>
      </c>
      <c r="G35" s="715"/>
      <c r="H35" s="715"/>
      <c r="I35" s="1068"/>
      <c r="J35" s="1069"/>
      <c r="K35" s="1069"/>
      <c r="L35" s="1069"/>
      <c r="M35" s="1069"/>
      <c r="N35" s="1069"/>
      <c r="O35" s="1069"/>
      <c r="P35" s="1069"/>
      <c r="Q35" s="1069"/>
      <c r="R35" s="1069"/>
      <c r="S35" s="1076"/>
    </row>
    <row r="36" spans="1:19" ht="6.75" customHeight="1">
      <c r="A36" s="707"/>
      <c r="B36" s="708"/>
      <c r="C36" s="708"/>
      <c r="D36" s="708"/>
      <c r="E36" s="713"/>
      <c r="F36" s="713"/>
      <c r="G36" s="713"/>
      <c r="H36" s="713"/>
      <c r="I36" s="1068"/>
      <c r="J36" s="1069"/>
      <c r="K36" s="1069"/>
      <c r="L36" s="1069"/>
      <c r="M36" s="1069"/>
      <c r="N36" s="1069"/>
      <c r="O36" s="1069"/>
      <c r="P36" s="1069"/>
      <c r="Q36" s="1069"/>
      <c r="R36" s="1069"/>
      <c r="S36" s="1076"/>
    </row>
    <row r="37" spans="1:19" s="48" customFormat="1" ht="6.75"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6.75"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6.75"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6.75"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6.75"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6.75"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6.75" customHeight="1">
      <c r="A49" s="9"/>
      <c r="B49" s="6"/>
      <c r="C49" s="15"/>
      <c r="D49" s="15"/>
      <c r="E49" s="15"/>
      <c r="F49" s="15"/>
      <c r="G49" s="15"/>
      <c r="H49" s="15"/>
      <c r="I49" s="1068"/>
      <c r="J49" s="1069"/>
      <c r="K49" s="1069"/>
      <c r="L49" s="1069"/>
      <c r="M49" s="1069"/>
      <c r="N49" s="1069"/>
      <c r="O49" s="1069"/>
      <c r="P49" s="1069"/>
      <c r="Q49" s="1069"/>
      <c r="R49" s="1069"/>
      <c r="S49" s="1076"/>
    </row>
    <row r="50" spans="1:19">
      <c r="A50" s="9"/>
      <c r="B50" s="27" t="s">
        <v>4</v>
      </c>
      <c r="C50" s="15"/>
      <c r="D50" s="15"/>
      <c r="E50" s="15"/>
      <c r="F50" s="15"/>
      <c r="G50" s="15"/>
      <c r="H50" s="15"/>
      <c r="I50" s="1071"/>
      <c r="J50" s="1072"/>
      <c r="K50" s="1072"/>
      <c r="L50" s="1072"/>
      <c r="M50" s="1072"/>
      <c r="N50" s="1072"/>
      <c r="O50" s="1072"/>
      <c r="P50" s="1072"/>
      <c r="Q50" s="1072"/>
      <c r="R50" s="1072"/>
      <c r="S50" s="1077"/>
    </row>
    <row r="51" spans="1:19" ht="6.75"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42" t="str">
        <f>IF('Summary Page'!I199="","",'Summary Page'!I199)</f>
        <v>HMA</v>
      </c>
      <c r="E55" s="23"/>
      <c r="F55" s="978" t="s">
        <v>942</v>
      </c>
      <c r="G55" s="978"/>
      <c r="H55" s="979"/>
      <c r="I55" s="352">
        <f>IF('Summary Page'!J199=0,"",'Summary Page'!J199)</f>
        <v>2</v>
      </c>
      <c r="J55" s="352">
        <f>IF('Summary Page'!K199=0,"",'Summary Page'!K199)</f>
        <v>2</v>
      </c>
      <c r="K55" s="352">
        <f>IF('Summary Page'!L199=0,"",'Summary Page'!L199)</f>
        <v>2</v>
      </c>
      <c r="L55" s="352">
        <f>IF('Summary Page'!M199=0,"",'Summary Page'!M199)</f>
        <v>2</v>
      </c>
      <c r="M55" s="353">
        <f>IF('Summary Page'!N199=0,"",'Summary Page'!N199)</f>
        <v>2</v>
      </c>
      <c r="N55" s="354">
        <f>M55</f>
        <v>2</v>
      </c>
      <c r="O55" s="15"/>
      <c r="P55" s="972"/>
      <c r="Q55" s="973"/>
      <c r="R55" s="973"/>
      <c r="S55" s="974"/>
    </row>
    <row r="56" spans="1:19" ht="28.5" customHeight="1">
      <c r="A56" s="30">
        <v>2</v>
      </c>
      <c r="B56" s="273" t="s">
        <v>941</v>
      </c>
      <c r="C56" s="23"/>
      <c r="D56" s="242" t="str">
        <f>IF('Summary Page'!I200="","",'Summary Page'!I200)</f>
        <v>HMA</v>
      </c>
      <c r="E56" s="23"/>
      <c r="F56" s="978"/>
      <c r="G56" s="978"/>
      <c r="H56" s="979"/>
      <c r="I56" s="352">
        <f>IF('Summary Page'!J200=0,"",'Summary Page'!J200)</f>
        <v>6.5</v>
      </c>
      <c r="J56" s="352">
        <f>IF('Summary Page'!K200=0,"",'Summary Page'!K200)</f>
        <v>6.5</v>
      </c>
      <c r="K56" s="352">
        <f>IF('Summary Page'!L200=0,"",'Summary Page'!L200)</f>
        <v>6.5</v>
      </c>
      <c r="L56" s="352">
        <f>IF('Summary Page'!M200=0,"",'Summary Page'!M200)</f>
        <v>6.5</v>
      </c>
      <c r="M56" s="353">
        <f>IF('Summary Page'!N200=0,"",'Summary Page'!N200)</f>
        <v>6.5</v>
      </c>
      <c r="N56" s="354">
        <f t="shared" ref="N56:N64" si="0">IFERROR(N55+M56,"")</f>
        <v>8.5</v>
      </c>
      <c r="O56" s="15"/>
      <c r="P56" s="973"/>
      <c r="Q56" s="973"/>
      <c r="R56" s="973"/>
      <c r="S56" s="974"/>
    </row>
    <row r="57" spans="1:19" ht="28.5" customHeight="1">
      <c r="A57" s="30">
        <v>3</v>
      </c>
      <c r="B57" s="273"/>
      <c r="C57" s="23"/>
      <c r="D57" s="242" t="str">
        <f>IF('Summary Page'!I201="","",'Summary Page'!I201)</f>
        <v/>
      </c>
      <c r="E57" s="23"/>
      <c r="F57" s="978"/>
      <c r="G57" s="978"/>
      <c r="H57" s="979"/>
      <c r="I57" s="352" t="str">
        <f>IF('Summary Page'!J201=0,"",'Summary Page'!J201)</f>
        <v/>
      </c>
      <c r="J57" s="352" t="str">
        <f>IF('Summary Page'!K201=0,"",'Summary Page'!K201)</f>
        <v/>
      </c>
      <c r="K57" s="352" t="str">
        <f>IF('Summary Page'!L201=0,"",'Summary Page'!L201)</f>
        <v/>
      </c>
      <c r="L57" s="352" t="str">
        <f>IF('Summary Page'!M201=0,"",'Summary Page'!M201)</f>
        <v/>
      </c>
      <c r="M57" s="353" t="str">
        <f>IF('Summary Page'!N201=0,"",'Summary Page'!N201)</f>
        <v/>
      </c>
      <c r="N57" s="354" t="str">
        <f t="shared" si="0"/>
        <v/>
      </c>
      <c r="O57" s="15"/>
      <c r="P57" s="972"/>
      <c r="Q57" s="973"/>
      <c r="R57" s="973"/>
      <c r="S57" s="974"/>
    </row>
    <row r="58" spans="1:19" ht="28.5" customHeight="1">
      <c r="A58" s="30">
        <v>4</v>
      </c>
      <c r="B58" s="273"/>
      <c r="C58" s="23"/>
      <c r="D58" s="242" t="str">
        <f>IF('Summary Page'!I202="","",'Summary Page'!I202)</f>
        <v/>
      </c>
      <c r="E58" s="24"/>
      <c r="F58" s="978"/>
      <c r="G58" s="978"/>
      <c r="H58" s="979"/>
      <c r="I58" s="352" t="str">
        <f>IF('Summary Page'!J202=0,"",'Summary Page'!J202)</f>
        <v/>
      </c>
      <c r="J58" s="352" t="str">
        <f>IF('Summary Page'!K202=0,"",'Summary Page'!K202)</f>
        <v/>
      </c>
      <c r="K58" s="352" t="str">
        <f>IF('Summary Page'!L202=0,"",'Summary Page'!L202)</f>
        <v/>
      </c>
      <c r="L58" s="352" t="str">
        <f>IF('Summary Page'!M202=0,"",'Summary Page'!M202)</f>
        <v/>
      </c>
      <c r="M58" s="353" t="str">
        <f>IF('Summary Page'!N202=0,"",'Summary Page'!N202)</f>
        <v/>
      </c>
      <c r="N58" s="354" t="str">
        <f t="shared" si="0"/>
        <v/>
      </c>
      <c r="O58" s="15"/>
      <c r="P58" s="972"/>
      <c r="Q58" s="973"/>
      <c r="R58" s="973"/>
      <c r="S58" s="974"/>
    </row>
    <row r="59" spans="1:19" ht="28.5" customHeight="1">
      <c r="A59" s="30">
        <v>5</v>
      </c>
      <c r="B59" s="275"/>
      <c r="C59" s="23"/>
      <c r="D59" s="242" t="str">
        <f>IF('Summary Page'!I203="","",'Summary Page'!I203)</f>
        <v/>
      </c>
      <c r="E59" s="271"/>
      <c r="F59" s="978"/>
      <c r="G59" s="978"/>
      <c r="H59" s="979"/>
      <c r="I59" s="352" t="str">
        <f>IF('Summary Page'!J203=0,"",'Summary Page'!J203)</f>
        <v/>
      </c>
      <c r="J59" s="352" t="str">
        <f>IF('Summary Page'!K203=0,"",'Summary Page'!K203)</f>
        <v/>
      </c>
      <c r="K59" s="352" t="str">
        <f>IF('Summary Page'!L203=0,"",'Summary Page'!L203)</f>
        <v/>
      </c>
      <c r="L59" s="352" t="str">
        <f>IF('Summary Page'!M203=0,"",'Summary Page'!M203)</f>
        <v/>
      </c>
      <c r="M59" s="353" t="str">
        <f>IF('Summary Page'!N203=0,"",'Summary Page'!N203)</f>
        <v/>
      </c>
      <c r="N59" s="354" t="str">
        <f t="shared" si="0"/>
        <v/>
      </c>
      <c r="O59" s="15"/>
      <c r="P59" s="975"/>
      <c r="Q59" s="976"/>
      <c r="R59" s="976"/>
      <c r="S59" s="977"/>
    </row>
    <row r="60" spans="1:19" ht="28.5" customHeight="1">
      <c r="A60" s="30">
        <v>6</v>
      </c>
      <c r="B60" s="275"/>
      <c r="C60" s="23"/>
      <c r="D60" s="242" t="str">
        <f>IF('Summary Page'!I204="","",'Summary Page'!I204)</f>
        <v/>
      </c>
      <c r="E60" s="23"/>
      <c r="F60" s="978"/>
      <c r="G60" s="978"/>
      <c r="H60" s="979"/>
      <c r="I60" s="352" t="str">
        <f>IF('Summary Page'!J204=0,"",'Summary Page'!J204)</f>
        <v/>
      </c>
      <c r="J60" s="352" t="str">
        <f>IF('Summary Page'!K204=0,"",'Summary Page'!K204)</f>
        <v/>
      </c>
      <c r="K60" s="352" t="str">
        <f>IF('Summary Page'!L204=0,"",'Summary Page'!L204)</f>
        <v/>
      </c>
      <c r="L60" s="352" t="str">
        <f>IF('Summary Page'!M204=0,"",'Summary Page'!M204)</f>
        <v/>
      </c>
      <c r="M60" s="353" t="str">
        <f>IF('Summary Page'!N204=0,"",'Summary Page'!N204)</f>
        <v/>
      </c>
      <c r="N60" s="354" t="str">
        <f t="shared" si="0"/>
        <v/>
      </c>
      <c r="O60" s="15"/>
      <c r="P60" s="976"/>
      <c r="Q60" s="976"/>
      <c r="R60" s="976"/>
      <c r="S60" s="977"/>
    </row>
    <row r="61" spans="1:19" ht="28.5" customHeight="1">
      <c r="A61" s="30">
        <v>7</v>
      </c>
      <c r="B61" s="275"/>
      <c r="C61" s="23"/>
      <c r="D61" s="242" t="str">
        <f>IF('Summary Page'!I205="","",'Summary Page'!I205)</f>
        <v/>
      </c>
      <c r="E61" s="23"/>
      <c r="F61" s="978"/>
      <c r="G61" s="978"/>
      <c r="H61" s="979"/>
      <c r="I61" s="352" t="str">
        <f>IF('Summary Page'!J205=0,"",'Summary Page'!J205)</f>
        <v/>
      </c>
      <c r="J61" s="352" t="str">
        <f>IF('Summary Page'!K205=0,"",'Summary Page'!K205)</f>
        <v/>
      </c>
      <c r="K61" s="352" t="str">
        <f>IF('Summary Page'!L205=0,"",'Summary Page'!L205)</f>
        <v/>
      </c>
      <c r="L61" s="352" t="str">
        <f>IF('Summary Page'!M205=0,"",'Summary Page'!M205)</f>
        <v/>
      </c>
      <c r="M61" s="353" t="str">
        <f>IF('Summary Page'!N205=0,"",'Summary Page'!N205)</f>
        <v/>
      </c>
      <c r="N61" s="354" t="str">
        <f t="shared" si="0"/>
        <v/>
      </c>
      <c r="O61" s="15"/>
      <c r="P61" s="972"/>
      <c r="Q61" s="973"/>
      <c r="R61" s="973"/>
      <c r="S61" s="974"/>
    </row>
    <row r="62" spans="1:19" ht="28.5" customHeight="1">
      <c r="A62" s="30">
        <v>8</v>
      </c>
      <c r="B62" s="275"/>
      <c r="C62" s="23"/>
      <c r="D62" s="242" t="str">
        <f>IF('Summary Page'!Q200="","",'Summary Page'!Q200)</f>
        <v/>
      </c>
      <c r="E62" s="23"/>
      <c r="F62" s="978"/>
      <c r="G62" s="978"/>
      <c r="H62" s="979"/>
      <c r="I62" s="352" t="str">
        <f>IF('Summary Page'!S200=0,"",'Summary Page'!S200)</f>
        <v/>
      </c>
      <c r="J62" s="352" t="str">
        <f>IF('Summary Page'!T200=0,"",'Summary Page'!T200)</f>
        <v/>
      </c>
      <c r="K62" s="352" t="str">
        <f>IF('Summary Page'!U200=0,"",'Summary Page'!U200)</f>
        <v/>
      </c>
      <c r="L62" s="352" t="str">
        <f>IF('Summary Page'!V200=0,"",'Summary Page'!V200)</f>
        <v/>
      </c>
      <c r="M62" s="353" t="str">
        <f>IF('Summary Page'!W200=0,"",'Summary Page'!W200)</f>
        <v/>
      </c>
      <c r="N62" s="354" t="str">
        <f t="shared" si="0"/>
        <v/>
      </c>
      <c r="O62" s="15"/>
      <c r="P62" s="972"/>
      <c r="Q62" s="973"/>
      <c r="R62" s="973"/>
      <c r="S62" s="974"/>
    </row>
    <row r="63" spans="1:19" ht="28.5" customHeight="1">
      <c r="A63" s="30">
        <v>9</v>
      </c>
      <c r="B63" s="275"/>
      <c r="C63" s="23"/>
      <c r="D63" s="242" t="str">
        <f>IF('Summary Page'!Q201="","",'Summary Page'!Q201)</f>
        <v/>
      </c>
      <c r="E63" s="24"/>
      <c r="F63" s="978"/>
      <c r="G63" s="978"/>
      <c r="H63" s="979"/>
      <c r="I63" s="352" t="str">
        <f>IF('Summary Page'!S201=0,"",'Summary Page'!S201)</f>
        <v/>
      </c>
      <c r="J63" s="352" t="str">
        <f>IF('Summary Page'!T201=0,"",'Summary Page'!T201)</f>
        <v/>
      </c>
      <c r="K63" s="352" t="str">
        <f>IF('Summary Page'!U201=0,"",'Summary Page'!U201)</f>
        <v/>
      </c>
      <c r="L63" s="352" t="str">
        <f>IF('Summary Page'!V201=0,"",'Summary Page'!V201)</f>
        <v/>
      </c>
      <c r="M63" s="353" t="str">
        <f>IF('Summary Page'!W201=0,"",'Summary Page'!W201)</f>
        <v/>
      </c>
      <c r="N63" s="354" t="str">
        <f t="shared" si="0"/>
        <v/>
      </c>
      <c r="O63" s="15"/>
      <c r="P63" s="969"/>
      <c r="Q63" s="970"/>
      <c r="R63" s="970"/>
      <c r="S63" s="971"/>
    </row>
    <row r="64" spans="1:19" ht="28.5" customHeight="1">
      <c r="A64" s="30">
        <v>10</v>
      </c>
      <c r="B64" s="275"/>
      <c r="C64" s="24"/>
      <c r="D64" s="242" t="str">
        <f>IF('Summary Page'!Q202="","",'Summary Page'!Q202)</f>
        <v/>
      </c>
      <c r="E64" s="24"/>
      <c r="F64" s="978"/>
      <c r="G64" s="978"/>
      <c r="H64" s="979"/>
      <c r="I64" s="352" t="str">
        <f>IF('Summary Page'!S202=0,"",'Summary Page'!S202)</f>
        <v/>
      </c>
      <c r="J64" s="352" t="str">
        <f>IF('Summary Page'!T202=0,"",'Summary Page'!T202)</f>
        <v/>
      </c>
      <c r="K64" s="352" t="str">
        <f>IF('Summary Page'!U202=0,"",'Summary Page'!U202)</f>
        <v/>
      </c>
      <c r="L64" s="352" t="str">
        <f>IF('Summary Page'!V202=0,"",'Summary Page'!V202)</f>
        <v/>
      </c>
      <c r="M64" s="353" t="str">
        <f>IF('Summary Page'!W202=0,"",'Summary Page'!W202)</f>
        <v/>
      </c>
      <c r="N64" s="354" t="str">
        <f t="shared" si="0"/>
        <v/>
      </c>
      <c r="O64" s="15"/>
      <c r="P64" s="970"/>
      <c r="Q64" s="970"/>
      <c r="R64" s="970"/>
      <c r="S64" s="971"/>
    </row>
    <row r="65" spans="1:19" ht="6.7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2</v>
      </c>
      <c r="K66" s="1014" t="s">
        <v>16</v>
      </c>
      <c r="L66" s="1014"/>
      <c r="M66" s="1014"/>
      <c r="N66" s="355">
        <f>SUM(M55:M64)</f>
        <v>8.5</v>
      </c>
      <c r="O66" s="32" t="s">
        <v>73</v>
      </c>
      <c r="P66" s="67"/>
      <c r="Q66" s="32" t="s">
        <v>137</v>
      </c>
      <c r="R66" s="356">
        <f>(N66/12)</f>
        <v>0.70833333333333337</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6.7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6.7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Page'!H207="","",'Summary Page'!H207)</f>
        <v>2" Aggregate Base</v>
      </c>
      <c r="L71" s="188"/>
      <c r="M71" s="188"/>
      <c r="N71" s="188"/>
      <c r="O71" s="188"/>
      <c r="P71" s="1089" t="str">
        <f>IF('Summary Page'!L207="","",'Summary Page'!L207)</f>
        <v/>
      </c>
      <c r="Q71" s="1089"/>
      <c r="R71" s="188" t="s">
        <v>334</v>
      </c>
      <c r="S71" s="179"/>
    </row>
    <row r="72" spans="1:19" ht="6.7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formatCells="0" formatColumns="0" formatRows="0" selectLockedCells="1"/>
  <mergeCells count="52">
    <mergeCell ref="P71:Q71"/>
    <mergeCell ref="B3:J3"/>
    <mergeCell ref="A6:C6"/>
    <mergeCell ref="A8:B8"/>
    <mergeCell ref="A10:B10"/>
    <mergeCell ref="A26:B26"/>
    <mergeCell ref="A12:B12"/>
    <mergeCell ref="A14:B14"/>
    <mergeCell ref="F12:H17"/>
    <mergeCell ref="P53:S53"/>
    <mergeCell ref="F24:F25"/>
    <mergeCell ref="G24:G25"/>
    <mergeCell ref="H24:H25"/>
    <mergeCell ref="A16:B16"/>
    <mergeCell ref="A18:B18"/>
    <mergeCell ref="A20:B20"/>
    <mergeCell ref="A22:B22"/>
    <mergeCell ref="A24:B24"/>
    <mergeCell ref="I52:N52"/>
    <mergeCell ref="I53:I54"/>
    <mergeCell ref="J53:J54"/>
    <mergeCell ref="K53:K54"/>
    <mergeCell ref="L53:L54"/>
    <mergeCell ref="M53:M54"/>
    <mergeCell ref="N53:N54"/>
    <mergeCell ref="A48:D48"/>
    <mergeCell ref="A52:A54"/>
    <mergeCell ref="B52:B54"/>
    <mergeCell ref="C52:E54"/>
    <mergeCell ref="F52:H54"/>
    <mergeCell ref="I28:S50"/>
    <mergeCell ref="P57:S57"/>
    <mergeCell ref="P58:S58"/>
    <mergeCell ref="P59:S60"/>
    <mergeCell ref="F60:H60"/>
    <mergeCell ref="F58:H58"/>
    <mergeCell ref="D8:H8"/>
    <mergeCell ref="D66:H66"/>
    <mergeCell ref="K66:M66"/>
    <mergeCell ref="K69:S69"/>
    <mergeCell ref="F61:H61"/>
    <mergeCell ref="P61:S61"/>
    <mergeCell ref="F62:H62"/>
    <mergeCell ref="P62:S62"/>
    <mergeCell ref="F63:H63"/>
    <mergeCell ref="P63:S64"/>
    <mergeCell ref="F64:H64"/>
    <mergeCell ref="F59:H59"/>
    <mergeCell ref="F55:H55"/>
    <mergeCell ref="P55:S56"/>
    <mergeCell ref="F56:H56"/>
    <mergeCell ref="F57:H57"/>
  </mergeCells>
  <dataValidations count="1">
    <dataValidation allowBlank="1" showInputMessage="1" showErrorMessage="1" sqref="D18 D14 H26 F26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0.xml><?xml version="1.0" encoding="utf-8"?>
<worksheet xmlns="http://schemas.openxmlformats.org/spreadsheetml/2006/main" xmlns:r="http://schemas.openxmlformats.org/officeDocument/2006/relationships">
  <sheetPr codeName="Sheet17">
    <tabColor rgb="FFFF0000"/>
  </sheetPr>
  <dimension ref="A1:S72"/>
  <sheetViews>
    <sheetView view="pageBreakPreview" zoomScale="75" zoomScaleNormal="200" zoomScaleSheetLayoutView="75" workbookViewId="0">
      <selection activeCell="F56" sqref="F56:H56"/>
    </sheetView>
  </sheetViews>
  <sheetFormatPr defaultRowHeight="15"/>
  <cols>
    <col min="1" max="1" width="7.5703125" style="47" customWidth="1"/>
    <col min="2" max="2" width="14.140625" style="47" customWidth="1"/>
    <col min="3" max="3" width="3.5703125" style="47" customWidth="1"/>
    <col min="4" max="4" width="14.42578125" style="47" customWidth="1"/>
    <col min="5" max="5" width="1.85546875" style="47" customWidth="1"/>
    <col min="6" max="6" width="7.85546875" style="47" customWidth="1"/>
    <col min="7" max="7" width="7.28515625" style="47" customWidth="1"/>
    <col min="8" max="8" width="7.42578125" style="47" customWidth="1"/>
    <col min="9" max="9" width="7" style="47" customWidth="1"/>
    <col min="10" max="13" width="6.7109375" style="47" customWidth="1"/>
    <col min="14" max="14" width="7.42578125" style="47" customWidth="1"/>
    <col min="15" max="15" width="1.42578125" style="47" customWidth="1"/>
    <col min="16" max="16" width="6.42578125" style="47" customWidth="1"/>
    <col min="17" max="17" width="5.7109375" style="47" customWidth="1"/>
    <col min="18" max="18" width="6" style="47" customWidth="1"/>
    <col min="19" max="19" width="5.7109375" style="47" customWidth="1"/>
    <col min="20" max="16384" width="9.140625" style="47"/>
  </cols>
  <sheetData>
    <row r="1" spans="1:19" ht="4.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4.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39"/>
      <c r="D4" s="934" t="str">
        <f>IF('Summary Page'!I13="","",'Summary Page'!I13)</f>
        <v>Highway 20</v>
      </c>
      <c r="E4" s="917"/>
      <c r="F4" s="917"/>
      <c r="G4" s="917"/>
      <c r="H4" s="918"/>
      <c r="I4" s="925"/>
      <c r="J4" s="925"/>
      <c r="K4" s="925"/>
      <c r="L4" s="925"/>
      <c r="M4" s="925"/>
      <c r="N4" s="925"/>
      <c r="O4" s="925"/>
      <c r="P4" s="925"/>
      <c r="Q4" s="925"/>
      <c r="R4" s="925"/>
      <c r="S4" s="926"/>
    </row>
    <row r="5" spans="1:19" ht="4.5" customHeight="1">
      <c r="A5" s="25"/>
      <c r="B5" s="33"/>
      <c r="C5" s="33"/>
      <c r="D5" s="33"/>
      <c r="E5" s="33"/>
      <c r="F5" s="33"/>
      <c r="G5" s="33"/>
      <c r="H5" s="33"/>
      <c r="I5" s="1100"/>
      <c r="J5" s="1028"/>
      <c r="K5" s="1028"/>
      <c r="L5" s="1028"/>
      <c r="M5" s="1028"/>
      <c r="N5" s="1028"/>
      <c r="O5" s="1028"/>
      <c r="P5" s="1028"/>
      <c r="Q5" s="1028"/>
      <c r="R5" s="1028"/>
      <c r="S5" s="1108"/>
    </row>
    <row r="6" spans="1:19">
      <c r="A6" s="1039" t="s">
        <v>14</v>
      </c>
      <c r="B6" s="1040"/>
      <c r="C6" s="1041"/>
      <c r="D6" s="720" t="str">
        <f>'Summary Page'!B9</f>
        <v>Trinity Engineering Laboratories Inc.</v>
      </c>
      <c r="E6" s="720"/>
      <c r="F6" s="721"/>
      <c r="G6" s="721"/>
      <c r="H6" s="721"/>
      <c r="I6" s="1100"/>
      <c r="J6" s="1028"/>
      <c r="K6" s="1028"/>
      <c r="L6" s="1028"/>
      <c r="M6" s="1028"/>
      <c r="N6" s="1028"/>
      <c r="O6" s="1028"/>
      <c r="P6" s="1028"/>
      <c r="Q6" s="1028"/>
      <c r="R6" s="1028"/>
      <c r="S6" s="1108"/>
    </row>
    <row r="7" spans="1:19" ht="4.5" customHeight="1">
      <c r="A7" s="63"/>
      <c r="B7" s="34"/>
      <c r="C7" s="34"/>
      <c r="D7" s="34"/>
      <c r="E7" s="34"/>
      <c r="F7" s="34"/>
      <c r="G7" s="34"/>
      <c r="H7" s="34"/>
      <c r="I7" s="1100"/>
      <c r="J7" s="1028"/>
      <c r="K7" s="1028"/>
      <c r="L7" s="1028"/>
      <c r="M7" s="1028"/>
      <c r="N7" s="1028"/>
      <c r="O7" s="1028"/>
      <c r="P7" s="1028"/>
      <c r="Q7" s="1028"/>
      <c r="R7" s="1028"/>
      <c r="S7" s="1108"/>
    </row>
    <row r="8" spans="1:19">
      <c r="A8" s="1039" t="s">
        <v>8</v>
      </c>
      <c r="B8" s="1040"/>
      <c r="C8" s="187"/>
      <c r="D8" s="722" t="str">
        <f>IF('Summary Page'!B14="","",'Summary Page'!B14)</f>
        <v>Mark Horn</v>
      </c>
      <c r="E8" s="722"/>
      <c r="F8" s="723"/>
      <c r="G8" s="723"/>
      <c r="H8" s="723"/>
      <c r="I8" s="1100"/>
      <c r="J8" s="1028"/>
      <c r="K8" s="1028"/>
      <c r="L8" s="1028"/>
      <c r="M8" s="1028"/>
      <c r="N8" s="1028"/>
      <c r="O8" s="1028"/>
      <c r="P8" s="1028"/>
      <c r="Q8" s="1028"/>
      <c r="R8" s="1028"/>
      <c r="S8" s="1108"/>
    </row>
    <row r="9" spans="1:19" ht="4.5" customHeight="1">
      <c r="A9" s="63"/>
      <c r="B9" s="163"/>
      <c r="C9" s="163"/>
      <c r="D9" s="163"/>
      <c r="E9" s="163"/>
      <c r="F9" s="163"/>
      <c r="G9" s="163"/>
      <c r="H9" s="163"/>
      <c r="I9" s="1100"/>
      <c r="J9" s="1028"/>
      <c r="K9" s="1028"/>
      <c r="L9" s="1028"/>
      <c r="M9" s="1028"/>
      <c r="N9" s="1028"/>
      <c r="O9" s="1028"/>
      <c r="P9" s="1028"/>
      <c r="Q9" s="1028"/>
      <c r="R9" s="1028"/>
      <c r="S9" s="1108"/>
    </row>
    <row r="10" spans="1:19">
      <c r="A10" s="1039" t="s">
        <v>9</v>
      </c>
      <c r="B10" s="1040"/>
      <c r="C10" s="187"/>
      <c r="D10" s="726">
        <f>'Summary Page'!B12:B12</f>
        <v>5592606841</v>
      </c>
      <c r="E10" s="726"/>
      <c r="F10" s="727"/>
      <c r="G10" s="727"/>
      <c r="H10" s="727"/>
      <c r="I10" s="1100"/>
      <c r="J10" s="1028"/>
      <c r="K10" s="1028"/>
      <c r="L10" s="1028"/>
      <c r="M10" s="1028"/>
      <c r="N10" s="1028"/>
      <c r="O10" s="1028"/>
      <c r="P10" s="1028"/>
      <c r="Q10" s="1028"/>
      <c r="R10" s="1028"/>
      <c r="S10" s="1108"/>
    </row>
    <row r="11" spans="1:19" ht="4.5" customHeight="1">
      <c r="A11" s="63"/>
      <c r="B11" s="64"/>
      <c r="C11" s="64"/>
      <c r="D11" s="64"/>
      <c r="E11" s="64"/>
      <c r="F11" s="64"/>
      <c r="G11" s="64"/>
      <c r="H11" s="64"/>
      <c r="I11" s="1100"/>
      <c r="J11" s="1028"/>
      <c r="K11" s="1028"/>
      <c r="L11" s="1028"/>
      <c r="M11" s="1028"/>
      <c r="N11" s="1028"/>
      <c r="O11" s="1028"/>
      <c r="P11" s="1028"/>
      <c r="Q11" s="1028"/>
      <c r="R11" s="1028"/>
      <c r="S11" s="1108"/>
    </row>
    <row r="12" spans="1:19">
      <c r="A12" s="1053" t="s">
        <v>113</v>
      </c>
      <c r="B12" s="1054"/>
      <c r="C12" s="183"/>
      <c r="D12" s="871" t="str">
        <f>'Summary Page'!M11</f>
        <v>0A730</v>
      </c>
      <c r="E12" s="35"/>
      <c r="F12" s="1048"/>
      <c r="G12" s="1048"/>
      <c r="H12" s="1049"/>
      <c r="I12" s="1100"/>
      <c r="J12" s="1028"/>
      <c r="K12" s="1028"/>
      <c r="L12" s="1028"/>
      <c r="M12" s="1028"/>
      <c r="N12" s="1028"/>
      <c r="O12" s="1028"/>
      <c r="P12" s="1028"/>
      <c r="Q12" s="1028"/>
      <c r="R12" s="1028"/>
      <c r="S12" s="1108"/>
    </row>
    <row r="13" spans="1:19" ht="4.5" customHeight="1">
      <c r="A13" s="39"/>
      <c r="B13" s="185"/>
      <c r="C13" s="185"/>
      <c r="D13" s="65"/>
      <c r="E13" s="20"/>
      <c r="F13" s="1048"/>
      <c r="G13" s="1048"/>
      <c r="H13" s="1049"/>
      <c r="I13" s="1100"/>
      <c r="J13" s="1028"/>
      <c r="K13" s="1028"/>
      <c r="L13" s="1028"/>
      <c r="M13" s="1028"/>
      <c r="N13" s="1028"/>
      <c r="O13" s="1028"/>
      <c r="P13" s="1028"/>
      <c r="Q13" s="1028"/>
      <c r="R13" s="1028"/>
      <c r="S13" s="1108"/>
    </row>
    <row r="14" spans="1:19">
      <c r="A14" s="1050" t="s">
        <v>29</v>
      </c>
      <c r="B14" s="1051"/>
      <c r="C14" s="40"/>
      <c r="D14" s="190" t="str">
        <f>IFERROR(HLOOKUP('Summary Page'!D3,List!H2:S3,2,0),"")</f>
        <v>01</v>
      </c>
      <c r="E14" s="36"/>
      <c r="F14" s="1048"/>
      <c r="G14" s="1048"/>
      <c r="H14" s="1049"/>
      <c r="I14" s="1100"/>
      <c r="J14" s="1028"/>
      <c r="K14" s="1028"/>
      <c r="L14" s="1028"/>
      <c r="M14" s="1028"/>
      <c r="N14" s="1028"/>
      <c r="O14" s="1028"/>
      <c r="P14" s="1028"/>
      <c r="Q14" s="1028"/>
      <c r="R14" s="1028"/>
      <c r="S14" s="1108"/>
    </row>
    <row r="15" spans="1:19" ht="5.25" customHeight="1">
      <c r="A15" s="39"/>
      <c r="B15" s="38"/>
      <c r="C15" s="40"/>
      <c r="D15" s="2"/>
      <c r="E15" s="16"/>
      <c r="F15" s="1048"/>
      <c r="G15" s="1048"/>
      <c r="H15" s="1049"/>
      <c r="I15" s="1100"/>
      <c r="J15" s="1028"/>
      <c r="K15" s="1028"/>
      <c r="L15" s="1028"/>
      <c r="M15" s="1028"/>
      <c r="N15" s="1028"/>
      <c r="O15" s="1028"/>
      <c r="P15" s="1028"/>
      <c r="Q15" s="1028"/>
      <c r="R15" s="1028"/>
      <c r="S15" s="1108"/>
    </row>
    <row r="16" spans="1:19" ht="12" customHeight="1">
      <c r="A16" s="1050" t="s">
        <v>17</v>
      </c>
      <c r="B16" s="1051"/>
      <c r="C16" s="41"/>
      <c r="D16" s="191" t="str">
        <f>'Summary Page'!B217</f>
        <v>MEN</v>
      </c>
      <c r="E16" s="3"/>
      <c r="F16" s="1048"/>
      <c r="G16" s="1048"/>
      <c r="H16" s="1049"/>
      <c r="I16" s="1100"/>
      <c r="J16" s="1028"/>
      <c r="K16" s="1028"/>
      <c r="L16" s="1028"/>
      <c r="M16" s="1028"/>
      <c r="N16" s="1028"/>
      <c r="O16" s="1028"/>
      <c r="P16" s="1028"/>
      <c r="Q16" s="1028"/>
      <c r="R16" s="1028"/>
      <c r="S16" s="1108"/>
    </row>
    <row r="17" spans="1:19" ht="6" customHeight="1">
      <c r="A17" s="39"/>
      <c r="B17" s="184"/>
      <c r="C17" s="41"/>
      <c r="D17" s="4"/>
      <c r="E17" s="15"/>
      <c r="F17" s="1048"/>
      <c r="G17" s="1048"/>
      <c r="H17" s="1049"/>
      <c r="I17" s="1100"/>
      <c r="J17" s="1028"/>
      <c r="K17" s="1028"/>
      <c r="L17" s="1028"/>
      <c r="M17" s="1028"/>
      <c r="N17" s="1028"/>
      <c r="O17" s="1028"/>
      <c r="P17" s="1028"/>
      <c r="Q17" s="1028"/>
      <c r="R17" s="1028"/>
      <c r="S17" s="1108"/>
    </row>
    <row r="18" spans="1:19">
      <c r="A18" s="1050" t="s">
        <v>18</v>
      </c>
      <c r="B18" s="1051"/>
      <c r="C18" s="41"/>
      <c r="D18" s="191" t="str">
        <f>'Summary Page'!G21</f>
        <v>20</v>
      </c>
      <c r="E18" s="15"/>
      <c r="F18" s="3"/>
      <c r="G18" s="15"/>
      <c r="H18" s="15"/>
      <c r="I18" s="1100"/>
      <c r="J18" s="1028"/>
      <c r="K18" s="1028"/>
      <c r="L18" s="1028"/>
      <c r="M18" s="1028"/>
      <c r="N18" s="1028"/>
      <c r="O18" s="1028"/>
      <c r="P18" s="1028"/>
      <c r="Q18" s="1028"/>
      <c r="R18" s="1028"/>
      <c r="S18" s="1108"/>
    </row>
    <row r="19" spans="1:19" ht="4.5" customHeight="1">
      <c r="A19" s="39"/>
      <c r="B19" s="184"/>
      <c r="C19" s="41"/>
      <c r="D19" s="4"/>
      <c r="E19" s="15"/>
      <c r="F19" s="3"/>
      <c r="G19" s="15"/>
      <c r="H19" s="15"/>
      <c r="I19" s="1100"/>
      <c r="J19" s="1028"/>
      <c r="K19" s="1028"/>
      <c r="L19" s="1028"/>
      <c r="M19" s="1028"/>
      <c r="N19" s="1028"/>
      <c r="O19" s="1028"/>
      <c r="P19" s="1028"/>
      <c r="Q19" s="1028"/>
      <c r="R19" s="1028"/>
      <c r="S19" s="1108"/>
    </row>
    <row r="20" spans="1:19">
      <c r="A20" s="1050" t="s">
        <v>24</v>
      </c>
      <c r="B20" s="1051"/>
      <c r="C20" s="41"/>
      <c r="D20" s="166" t="str">
        <f>IF('Summary Page'!G221="","",'Summary Page'!G221)</f>
        <v/>
      </c>
      <c r="E20" s="15"/>
      <c r="F20" s="3"/>
      <c r="G20" s="15"/>
      <c r="H20" s="15"/>
      <c r="I20" s="1100"/>
      <c r="J20" s="1028"/>
      <c r="K20" s="1028"/>
      <c r="L20" s="1028"/>
      <c r="M20" s="1028"/>
      <c r="N20" s="1028"/>
      <c r="O20" s="1028"/>
      <c r="P20" s="1028"/>
      <c r="Q20" s="1028"/>
      <c r="R20" s="1028"/>
      <c r="S20" s="1108"/>
    </row>
    <row r="21" spans="1:19" ht="4.5" customHeight="1">
      <c r="A21" s="39"/>
      <c r="B21" s="42"/>
      <c r="C21" s="40"/>
      <c r="D21" s="1"/>
      <c r="E21" s="15"/>
      <c r="F21" s="15"/>
      <c r="G21" s="15"/>
      <c r="H21" s="15"/>
      <c r="I21" s="1100"/>
      <c r="J21" s="1028"/>
      <c r="K21" s="1028"/>
      <c r="L21" s="1028"/>
      <c r="M21" s="1028"/>
      <c r="N21" s="1028"/>
      <c r="O21" s="1028"/>
      <c r="P21" s="1028"/>
      <c r="Q21" s="1028"/>
      <c r="R21" s="1028"/>
      <c r="S21" s="1108"/>
    </row>
    <row r="22" spans="1:19">
      <c r="A22" s="1050" t="s">
        <v>129</v>
      </c>
      <c r="B22" s="1051"/>
      <c r="C22" s="40"/>
      <c r="D22" s="167" t="str">
        <f>'Summary Page'!B213</f>
        <v>0A730 - 15</v>
      </c>
      <c r="E22" s="16"/>
      <c r="F22" s="16"/>
      <c r="G22" s="16"/>
      <c r="H22" s="16"/>
      <c r="I22" s="1100"/>
      <c r="J22" s="1028"/>
      <c r="K22" s="1028"/>
      <c r="L22" s="1028"/>
      <c r="M22" s="1028"/>
      <c r="N22" s="1028"/>
      <c r="O22" s="1028"/>
      <c r="P22" s="1028"/>
      <c r="Q22" s="1028"/>
      <c r="R22" s="1028"/>
      <c r="S22" s="1108"/>
    </row>
    <row r="23" spans="1:19" ht="4.5" customHeight="1">
      <c r="A23" s="39"/>
      <c r="B23" s="42"/>
      <c r="C23" s="40"/>
      <c r="D23" s="1"/>
      <c r="E23" s="16"/>
      <c r="F23" s="16"/>
      <c r="G23" s="16"/>
      <c r="H23" s="16"/>
      <c r="I23" s="1100"/>
      <c r="J23" s="1028"/>
      <c r="K23" s="1028"/>
      <c r="L23" s="1028"/>
      <c r="M23" s="1028"/>
      <c r="N23" s="1028"/>
      <c r="O23" s="1028"/>
      <c r="P23" s="1028"/>
      <c r="Q23" s="1028"/>
      <c r="R23" s="1028"/>
      <c r="S23" s="1108"/>
    </row>
    <row r="24" spans="1:19">
      <c r="A24" s="1050" t="s">
        <v>19</v>
      </c>
      <c r="B24" s="1051"/>
      <c r="C24" s="40"/>
      <c r="D24" s="838" t="str">
        <f>'Summary Page'!G215</f>
        <v>05-Nov-2012</v>
      </c>
      <c r="E24" s="16"/>
      <c r="F24" s="1052" t="s">
        <v>107</v>
      </c>
      <c r="G24" s="1052" t="s">
        <v>106</v>
      </c>
      <c r="H24" s="1055" t="s">
        <v>128</v>
      </c>
      <c r="I24" s="1100"/>
      <c r="J24" s="1028"/>
      <c r="K24" s="1028"/>
      <c r="L24" s="1028"/>
      <c r="M24" s="1028"/>
      <c r="N24" s="1028"/>
      <c r="O24" s="1028"/>
      <c r="P24" s="1028"/>
      <c r="Q24" s="1028"/>
      <c r="R24" s="1028"/>
      <c r="S24" s="1108"/>
    </row>
    <row r="25" spans="1:19" ht="4.5" customHeight="1">
      <c r="A25" s="8"/>
      <c r="B25" s="5"/>
      <c r="C25" s="5"/>
      <c r="D25" s="17"/>
      <c r="E25" s="17"/>
      <c r="F25" s="1052"/>
      <c r="G25" s="1052"/>
      <c r="H25" s="1055"/>
      <c r="I25" s="1100"/>
      <c r="J25" s="1028"/>
      <c r="K25" s="1028"/>
      <c r="L25" s="1028"/>
      <c r="M25" s="1028"/>
      <c r="N25" s="1028"/>
      <c r="O25" s="1028"/>
      <c r="P25" s="1028"/>
      <c r="Q25" s="1028"/>
      <c r="R25" s="1028"/>
      <c r="S25" s="1108"/>
    </row>
    <row r="26" spans="1:19" ht="16.5">
      <c r="A26" s="1061" t="s">
        <v>20</v>
      </c>
      <c r="B26" s="1062"/>
      <c r="C26" s="15"/>
      <c r="D26" s="272"/>
      <c r="E26" s="6"/>
      <c r="F26" s="189" t="str">
        <f>'Summary Page'!B219</f>
        <v/>
      </c>
      <c r="G26" s="816">
        <f>'Summary Page'!D219</f>
        <v>10.3</v>
      </c>
      <c r="H26" s="741" t="str">
        <f>'Summary Page'!E219</f>
        <v/>
      </c>
      <c r="I26" s="1102"/>
      <c r="J26" s="1103"/>
      <c r="K26" s="1103"/>
      <c r="L26" s="1103"/>
      <c r="M26" s="1103"/>
      <c r="N26" s="1103"/>
      <c r="O26" s="1103"/>
      <c r="P26" s="1103"/>
      <c r="Q26" s="1103"/>
      <c r="R26" s="1103"/>
      <c r="S26" s="1109"/>
    </row>
    <row r="27" spans="1:19" ht="4.5" customHeight="1">
      <c r="A27" s="695"/>
      <c r="B27" s="696"/>
      <c r="C27" s="16"/>
      <c r="D27" s="16"/>
      <c r="E27" s="7"/>
      <c r="F27" s="7"/>
      <c r="G27" s="7"/>
      <c r="H27" s="7"/>
      <c r="I27" s="7"/>
      <c r="J27" s="201"/>
      <c r="K27" s="201"/>
      <c r="L27" s="201"/>
      <c r="M27" s="201"/>
      <c r="N27" s="201"/>
      <c r="O27" s="201"/>
      <c r="P27" s="201"/>
      <c r="Q27" s="201"/>
      <c r="R27" s="201"/>
      <c r="S27" s="202"/>
    </row>
    <row r="28" spans="1:19" ht="15" customHeight="1">
      <c r="A28" s="699" t="s">
        <v>21</v>
      </c>
      <c r="B28" s="703"/>
      <c r="C28" s="704"/>
      <c r="D28" s="717" t="str">
        <f>IF('Summary Page'!G219="","",'Summary Page'!G219)</f>
        <v>01</v>
      </c>
      <c r="E28" s="818" t="s">
        <v>223</v>
      </c>
      <c r="F28" s="717" t="str">
        <f>'Summary Page'!D221</f>
        <v>East</v>
      </c>
      <c r="G28" s="664"/>
      <c r="H28" s="664"/>
      <c r="I28" s="1065"/>
      <c r="J28" s="1066"/>
      <c r="K28" s="1066"/>
      <c r="L28" s="1066"/>
      <c r="M28" s="1066"/>
      <c r="N28" s="1066"/>
      <c r="O28" s="1066"/>
      <c r="P28" s="1066"/>
      <c r="Q28" s="1066"/>
      <c r="R28" s="1066"/>
      <c r="S28" s="1075"/>
    </row>
    <row r="29" spans="1:19" s="48" customFormat="1" ht="4.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6.5">
      <c r="A31" s="707" t="s">
        <v>907</v>
      </c>
      <c r="B31" s="708"/>
      <c r="C31" s="708"/>
      <c r="D31" s="708" t="s">
        <v>22</v>
      </c>
      <c r="E31" s="713"/>
      <c r="F31" s="800">
        <f>'Summary Page'!H224</f>
        <v>39.361559893700601</v>
      </c>
      <c r="G31" s="715"/>
      <c r="H31" s="715"/>
      <c r="I31" s="1068"/>
      <c r="J31" s="1069"/>
      <c r="K31" s="1069"/>
      <c r="L31" s="1069"/>
      <c r="M31" s="1069"/>
      <c r="N31" s="1069"/>
      <c r="O31" s="1069"/>
      <c r="P31" s="1069"/>
      <c r="Q31" s="1069"/>
      <c r="R31" s="1069"/>
      <c r="S31" s="1076"/>
    </row>
    <row r="32" spans="1:19" ht="6"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Page'!K224</f>
        <v>-123.66275078706801</v>
      </c>
      <c r="G33" s="715"/>
      <c r="H33" s="715"/>
      <c r="I33" s="1068"/>
      <c r="J33" s="1069"/>
      <c r="K33" s="1069"/>
      <c r="L33" s="1069"/>
      <c r="M33" s="1069"/>
      <c r="N33" s="1069"/>
      <c r="O33" s="1069"/>
      <c r="P33" s="1069"/>
      <c r="Q33" s="1069"/>
      <c r="R33" s="1069"/>
      <c r="S33" s="1076"/>
    </row>
    <row r="34" spans="1:19" ht="4.5"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Page'!N224</f>
        <v>137</v>
      </c>
      <c r="G35" s="715"/>
      <c r="H35" s="715"/>
      <c r="I35" s="1068"/>
      <c r="J35" s="1069"/>
      <c r="K35" s="1069"/>
      <c r="L35" s="1069"/>
      <c r="M35" s="1069"/>
      <c r="N35" s="1069"/>
      <c r="O35" s="1069"/>
      <c r="P35" s="1069"/>
      <c r="Q35" s="1069"/>
      <c r="R35" s="1069"/>
      <c r="S35" s="1076"/>
    </row>
    <row r="36" spans="1:19" ht="4.5" customHeight="1">
      <c r="A36" s="707"/>
      <c r="B36" s="708"/>
      <c r="C36" s="708"/>
      <c r="D36" s="708"/>
      <c r="E36" s="713"/>
      <c r="F36" s="713"/>
      <c r="G36" s="713"/>
      <c r="H36" s="713"/>
      <c r="I36" s="1068"/>
      <c r="J36" s="1069"/>
      <c r="K36" s="1069"/>
      <c r="L36" s="1069"/>
      <c r="M36" s="1069"/>
      <c r="N36" s="1069"/>
      <c r="O36" s="1069"/>
      <c r="P36" s="1069"/>
      <c r="Q36" s="1069"/>
      <c r="R36" s="1069"/>
      <c r="S36" s="1076"/>
    </row>
    <row r="37" spans="1:19" s="48" customFormat="1" ht="4.5"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4.5"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4.5"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4.5"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4.5"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4.5"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4.5" customHeight="1">
      <c r="A49" s="9"/>
      <c r="B49" s="6"/>
      <c r="C49" s="15"/>
      <c r="D49" s="15"/>
      <c r="E49" s="15"/>
      <c r="F49" s="15"/>
      <c r="G49" s="15"/>
      <c r="H49" s="15"/>
      <c r="I49" s="1068"/>
      <c r="J49" s="1069"/>
      <c r="K49" s="1069"/>
      <c r="L49" s="1069"/>
      <c r="M49" s="1069"/>
      <c r="N49" s="1069"/>
      <c r="O49" s="1069"/>
      <c r="P49" s="1069"/>
      <c r="Q49" s="1069"/>
      <c r="R49" s="1069"/>
      <c r="S49" s="1076"/>
    </row>
    <row r="50" spans="1:19" ht="21.75" customHeight="1">
      <c r="A50" s="9"/>
      <c r="B50" s="27" t="s">
        <v>4</v>
      </c>
      <c r="C50" s="15"/>
      <c r="D50" s="15"/>
      <c r="E50" s="15"/>
      <c r="F50" s="15"/>
      <c r="G50" s="15"/>
      <c r="H50" s="15"/>
      <c r="I50" s="1071"/>
      <c r="J50" s="1072"/>
      <c r="K50" s="1072"/>
      <c r="L50" s="1072"/>
      <c r="M50" s="1072"/>
      <c r="N50" s="1072"/>
      <c r="O50" s="1072"/>
      <c r="P50" s="1072"/>
      <c r="Q50" s="1072"/>
      <c r="R50" s="1072"/>
      <c r="S50" s="1077"/>
    </row>
    <row r="51" spans="1:19" ht="4.5" customHeight="1">
      <c r="A51" s="9"/>
      <c r="B51" s="15"/>
      <c r="C51" s="15"/>
      <c r="D51" s="15"/>
      <c r="E51" s="15"/>
      <c r="F51" s="15"/>
      <c r="G51" s="15"/>
      <c r="H51" s="15"/>
      <c r="I51" s="15"/>
      <c r="J51" s="15"/>
      <c r="K51" s="15"/>
      <c r="L51" s="15"/>
      <c r="M51" s="15"/>
      <c r="N51" s="15"/>
      <c r="O51" s="6"/>
      <c r="P51" s="67"/>
      <c r="Q51" s="67"/>
      <c r="R51" s="15"/>
      <c r="S51" s="68"/>
    </row>
    <row r="52" spans="1:19" ht="21.7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8.5" customHeight="1">
      <c r="A55" s="30">
        <v>1</v>
      </c>
      <c r="B55" s="809" t="s">
        <v>940</v>
      </c>
      <c r="C55" s="23"/>
      <c r="D55" s="242" t="str">
        <f>IF('Summary Page'!I213="","",'Summary Page'!I213)</f>
        <v>HMA</v>
      </c>
      <c r="E55" s="23"/>
      <c r="F55" s="978"/>
      <c r="G55" s="978"/>
      <c r="H55" s="979"/>
      <c r="I55" s="352">
        <f>IF('Summary Page'!J213=0,"",'Summary Page'!J213)</f>
        <v>1.25</v>
      </c>
      <c r="J55" s="352">
        <f>IF('Summary Page'!K213=0,"",'Summary Page'!K213)</f>
        <v>1.25</v>
      </c>
      <c r="K55" s="352">
        <f>IF('Summary Page'!L213=0,"",'Summary Page'!L213)</f>
        <v>1.25</v>
      </c>
      <c r="L55" s="352">
        <f>IF('Summary Page'!M213=0,"",'Summary Page'!M213)</f>
        <v>1.25</v>
      </c>
      <c r="M55" s="353">
        <f>IF('Summary Page'!N213=0,"",'Summary Page'!N213)</f>
        <v>1.25</v>
      </c>
      <c r="N55" s="354">
        <f>M55</f>
        <v>1.25</v>
      </c>
      <c r="O55" s="15"/>
      <c r="P55" s="972"/>
      <c r="Q55" s="973"/>
      <c r="R55" s="973"/>
      <c r="S55" s="974"/>
    </row>
    <row r="56" spans="1:19" ht="28.5" customHeight="1">
      <c r="A56" s="30">
        <v>2</v>
      </c>
      <c r="B56" s="273" t="s">
        <v>941</v>
      </c>
      <c r="C56" s="23"/>
      <c r="D56" s="242" t="str">
        <f>IF('Summary Page'!I214="","",'Summary Page'!I214)</f>
        <v>HMA</v>
      </c>
      <c r="E56" s="23"/>
      <c r="F56" s="978"/>
      <c r="G56" s="978"/>
      <c r="H56" s="979"/>
      <c r="I56" s="352">
        <f>IF('Summary Page'!J214=0,"",'Summary Page'!J214)</f>
        <v>1.5</v>
      </c>
      <c r="J56" s="352">
        <f>IF('Summary Page'!K214=0,"",'Summary Page'!K214)</f>
        <v>1.5</v>
      </c>
      <c r="K56" s="352">
        <f>IF('Summary Page'!L214=0,"",'Summary Page'!L214)</f>
        <v>1.5</v>
      </c>
      <c r="L56" s="352">
        <f>IF('Summary Page'!M214=0,"",'Summary Page'!M214)</f>
        <v>1.5</v>
      </c>
      <c r="M56" s="353">
        <f>IF('Summary Page'!N214=0,"",'Summary Page'!N214)</f>
        <v>1.5</v>
      </c>
      <c r="N56" s="354">
        <f t="shared" ref="N56:N64" si="0">IFERROR(N55+M56,"")</f>
        <v>2.75</v>
      </c>
      <c r="O56" s="15"/>
      <c r="P56" s="973"/>
      <c r="Q56" s="973"/>
      <c r="R56" s="973"/>
      <c r="S56" s="974"/>
    </row>
    <row r="57" spans="1:19" ht="28.5" customHeight="1">
      <c r="A57" s="30">
        <v>3</v>
      </c>
      <c r="B57" s="273" t="s">
        <v>941</v>
      </c>
      <c r="C57" s="23"/>
      <c r="D57" s="242" t="str">
        <f>IF('Summary Page'!I215="","",'Summary Page'!I215)</f>
        <v>HMA</v>
      </c>
      <c r="E57" s="23"/>
      <c r="F57" s="978"/>
      <c r="G57" s="978"/>
      <c r="H57" s="979"/>
      <c r="I57" s="352">
        <f>IF('Summary Page'!J215=0,"",'Summary Page'!J215)</f>
        <v>2.75</v>
      </c>
      <c r="J57" s="352">
        <f>IF('Summary Page'!K215=0,"",'Summary Page'!K215)</f>
        <v>2.75</v>
      </c>
      <c r="K57" s="352">
        <f>IF('Summary Page'!L215=0,"",'Summary Page'!L215)</f>
        <v>2.75</v>
      </c>
      <c r="L57" s="352">
        <f>IF('Summary Page'!M215=0,"",'Summary Page'!M215)</f>
        <v>2.75</v>
      </c>
      <c r="M57" s="353">
        <f>IF('Summary Page'!N215=0,"",'Summary Page'!N215)</f>
        <v>2.75</v>
      </c>
      <c r="N57" s="354">
        <f t="shared" si="0"/>
        <v>5.5</v>
      </c>
      <c r="O57" s="15"/>
      <c r="P57" s="972"/>
      <c r="Q57" s="973"/>
      <c r="R57" s="973"/>
      <c r="S57" s="974"/>
    </row>
    <row r="58" spans="1:19" ht="28.5" customHeight="1">
      <c r="A58" s="30">
        <v>4</v>
      </c>
      <c r="B58" s="273"/>
      <c r="C58" s="23"/>
      <c r="D58" s="242" t="str">
        <f>IF('Summary Page'!I216="","",'Summary Page'!I216)</f>
        <v/>
      </c>
      <c r="E58" s="24"/>
      <c r="F58" s="978"/>
      <c r="G58" s="978"/>
      <c r="H58" s="979"/>
      <c r="I58" s="352" t="str">
        <f>IF('Summary Page'!J216=0,"",'Summary Page'!J216)</f>
        <v/>
      </c>
      <c r="J58" s="352" t="str">
        <f>IF('Summary Page'!K216=0,"",'Summary Page'!K216)</f>
        <v/>
      </c>
      <c r="K58" s="352" t="str">
        <f>IF('Summary Page'!L216=0,"",'Summary Page'!L216)</f>
        <v/>
      </c>
      <c r="L58" s="352" t="str">
        <f>IF('Summary Page'!M216=0,"",'Summary Page'!M216)</f>
        <v/>
      </c>
      <c r="M58" s="353" t="str">
        <f>IF('Summary Page'!N216=0,"",'Summary Page'!N216)</f>
        <v/>
      </c>
      <c r="N58" s="354" t="str">
        <f t="shared" si="0"/>
        <v/>
      </c>
      <c r="O58" s="15"/>
      <c r="P58" s="972"/>
      <c r="Q58" s="973"/>
      <c r="R58" s="973"/>
      <c r="S58" s="974"/>
    </row>
    <row r="59" spans="1:19" ht="28.5" customHeight="1">
      <c r="A59" s="30">
        <v>5</v>
      </c>
      <c r="B59" s="273"/>
      <c r="C59" s="23"/>
      <c r="D59" s="242" t="str">
        <f>IF('Summary Page'!I217="","",'Summary Page'!I217)</f>
        <v/>
      </c>
      <c r="E59" s="271"/>
      <c r="F59" s="978"/>
      <c r="G59" s="978"/>
      <c r="H59" s="979"/>
      <c r="I59" s="352" t="str">
        <f>IF('Summary Page'!J217=0,"",'Summary Page'!J217)</f>
        <v/>
      </c>
      <c r="J59" s="352" t="str">
        <f>IF('Summary Page'!K217=0,"",'Summary Page'!K217)</f>
        <v/>
      </c>
      <c r="K59" s="352" t="str">
        <f>IF('Summary Page'!L217=0,"",'Summary Page'!L217)</f>
        <v/>
      </c>
      <c r="L59" s="352" t="str">
        <f>IF('Summary Page'!M217=0,"",'Summary Page'!M217)</f>
        <v/>
      </c>
      <c r="M59" s="353" t="str">
        <f>IF('Summary Page'!N217=0,"",'Summary Page'!N217)</f>
        <v/>
      </c>
      <c r="N59" s="354" t="str">
        <f t="shared" si="0"/>
        <v/>
      </c>
      <c r="O59" s="15"/>
      <c r="P59" s="975"/>
      <c r="Q59" s="976"/>
      <c r="R59" s="976"/>
      <c r="S59" s="977"/>
    </row>
    <row r="60" spans="1:19" ht="28.5" customHeight="1">
      <c r="A60" s="30">
        <v>6</v>
      </c>
      <c r="B60" s="273"/>
      <c r="C60" s="23"/>
      <c r="D60" s="242" t="str">
        <f>IF('Summary Page'!I218="","",'Summary Page'!I218)</f>
        <v/>
      </c>
      <c r="E60" s="23"/>
      <c r="F60" s="978"/>
      <c r="G60" s="978"/>
      <c r="H60" s="979"/>
      <c r="I60" s="352" t="str">
        <f>IF('Summary Page'!J218=0,"",'Summary Page'!J218)</f>
        <v/>
      </c>
      <c r="J60" s="352" t="str">
        <f>IF('Summary Page'!K218=0,"",'Summary Page'!K218)</f>
        <v/>
      </c>
      <c r="K60" s="352" t="str">
        <f>IF('Summary Page'!L218=0,"",'Summary Page'!L218)</f>
        <v/>
      </c>
      <c r="L60" s="352" t="str">
        <f>IF('Summary Page'!M218=0,"",'Summary Page'!M218)</f>
        <v/>
      </c>
      <c r="M60" s="353" t="str">
        <f>IF('Summary Page'!N218=0,"",'Summary Page'!N218)</f>
        <v/>
      </c>
      <c r="N60" s="354" t="str">
        <f t="shared" si="0"/>
        <v/>
      </c>
      <c r="O60" s="15"/>
      <c r="P60" s="976"/>
      <c r="Q60" s="976"/>
      <c r="R60" s="976"/>
      <c r="S60" s="977"/>
    </row>
    <row r="61" spans="1:19" ht="28.5" customHeight="1">
      <c r="A61" s="30">
        <v>7</v>
      </c>
      <c r="B61" s="273"/>
      <c r="C61" s="23"/>
      <c r="D61" s="242" t="str">
        <f>IF('Summary Page'!I219="","",'Summary Page'!I219)</f>
        <v/>
      </c>
      <c r="E61" s="23"/>
      <c r="F61" s="978"/>
      <c r="G61" s="978"/>
      <c r="H61" s="979"/>
      <c r="I61" s="352" t="str">
        <f>IF('Summary Page'!J219=0,"",'Summary Page'!J219)</f>
        <v/>
      </c>
      <c r="J61" s="352" t="str">
        <f>IF('Summary Page'!K219=0,"",'Summary Page'!K219)</f>
        <v/>
      </c>
      <c r="K61" s="352" t="str">
        <f>IF('Summary Page'!L219=0,"",'Summary Page'!L219)</f>
        <v/>
      </c>
      <c r="L61" s="352" t="str">
        <f>IF('Summary Page'!M219=0,"",'Summary Page'!M219)</f>
        <v/>
      </c>
      <c r="M61" s="353" t="str">
        <f>IF('Summary Page'!N219=0,"",'Summary Page'!N219)</f>
        <v/>
      </c>
      <c r="N61" s="354" t="str">
        <f t="shared" si="0"/>
        <v/>
      </c>
      <c r="O61" s="15"/>
      <c r="P61" s="972"/>
      <c r="Q61" s="973"/>
      <c r="R61" s="973"/>
      <c r="S61" s="974"/>
    </row>
    <row r="62" spans="1:19" ht="28.5" customHeight="1">
      <c r="A62" s="30">
        <v>8</v>
      </c>
      <c r="B62" s="273"/>
      <c r="C62" s="23"/>
      <c r="D62" s="242" t="str">
        <f>IF('Summary Page'!Q214="","",'Summary Page'!Q214)</f>
        <v/>
      </c>
      <c r="E62" s="23"/>
      <c r="F62" s="978"/>
      <c r="G62" s="978"/>
      <c r="H62" s="979"/>
      <c r="I62" s="352" t="str">
        <f>IF('Summary Page'!S214=0,"",'Summary Page'!S214)</f>
        <v/>
      </c>
      <c r="J62" s="352" t="str">
        <f>IF('Summary Page'!T214=0,"",'Summary Page'!T214)</f>
        <v/>
      </c>
      <c r="K62" s="352" t="str">
        <f>IF('Summary Page'!U214=0,"",'Summary Page'!U214)</f>
        <v/>
      </c>
      <c r="L62" s="352" t="str">
        <f>IF('Summary Page'!V214=0,"",'Summary Page'!V214)</f>
        <v/>
      </c>
      <c r="M62" s="353" t="str">
        <f>IF('Summary Page'!W214=0,"",'Summary Page'!W214)</f>
        <v/>
      </c>
      <c r="N62" s="354" t="str">
        <f t="shared" si="0"/>
        <v/>
      </c>
      <c r="O62" s="15"/>
      <c r="P62" s="972"/>
      <c r="Q62" s="973"/>
      <c r="R62" s="973"/>
      <c r="S62" s="974"/>
    </row>
    <row r="63" spans="1:19" ht="28.5" customHeight="1">
      <c r="A63" s="30">
        <v>9</v>
      </c>
      <c r="B63" s="273"/>
      <c r="C63" s="23"/>
      <c r="D63" s="242" t="str">
        <f>IF('Summary Page'!Q215="","",'Summary Page'!Q215)</f>
        <v/>
      </c>
      <c r="E63" s="24"/>
      <c r="F63" s="978"/>
      <c r="G63" s="978"/>
      <c r="H63" s="979"/>
      <c r="I63" s="352" t="str">
        <f>IF('Summary Page'!S215=0,"",'Summary Page'!S215)</f>
        <v/>
      </c>
      <c r="J63" s="352" t="str">
        <f>IF('Summary Page'!T215=0,"",'Summary Page'!T215)</f>
        <v/>
      </c>
      <c r="K63" s="352" t="str">
        <f>IF('Summary Page'!U215=0,"",'Summary Page'!U215)</f>
        <v/>
      </c>
      <c r="L63" s="352" t="str">
        <f>IF('Summary Page'!V215=0,"",'Summary Page'!V215)</f>
        <v/>
      </c>
      <c r="M63" s="353" t="str">
        <f>IF('Summary Page'!W215=0,"",'Summary Page'!W215)</f>
        <v/>
      </c>
      <c r="N63" s="354" t="str">
        <f t="shared" si="0"/>
        <v/>
      </c>
      <c r="O63" s="15"/>
      <c r="P63" s="969"/>
      <c r="Q63" s="970"/>
      <c r="R63" s="970"/>
      <c r="S63" s="971"/>
    </row>
    <row r="64" spans="1:19" ht="28.5" customHeight="1">
      <c r="A64" s="30">
        <v>10</v>
      </c>
      <c r="B64" s="273"/>
      <c r="C64" s="24"/>
      <c r="D64" s="242" t="str">
        <f>IF('Summary Page'!Q216="","",'Summary Page'!Q216)</f>
        <v/>
      </c>
      <c r="E64" s="24"/>
      <c r="F64" s="978"/>
      <c r="G64" s="978"/>
      <c r="H64" s="979"/>
      <c r="I64" s="352" t="str">
        <f>IF('Summary Page'!S216=0,"",'Summary Page'!S216)</f>
        <v/>
      </c>
      <c r="J64" s="352" t="str">
        <f>IF('Summary Page'!T216=0,"",'Summary Page'!T216)</f>
        <v/>
      </c>
      <c r="K64" s="352" t="str">
        <f>IF('Summary Page'!U216=0,"",'Summary Page'!U216)</f>
        <v/>
      </c>
      <c r="L64" s="352" t="str">
        <f>IF('Summary Page'!V216=0,"",'Summary Page'!V216)</f>
        <v/>
      </c>
      <c r="M64" s="353" t="str">
        <f>IF('Summary Page'!W216=0,"",'Summary Page'!W216)</f>
        <v/>
      </c>
      <c r="N64" s="354" t="str">
        <f t="shared" si="0"/>
        <v/>
      </c>
      <c r="O64" s="15"/>
      <c r="P64" s="970"/>
      <c r="Q64" s="970"/>
      <c r="R64" s="970"/>
      <c r="S64" s="971"/>
    </row>
    <row r="65" spans="1:19" ht="4.5" customHeight="1">
      <c r="A65" s="9"/>
      <c r="B65" s="12"/>
      <c r="C65" s="5"/>
      <c r="D65" s="19"/>
      <c r="E65" s="17"/>
      <c r="F65" s="17"/>
      <c r="G65" s="17"/>
      <c r="H65" s="17"/>
      <c r="I65" s="17"/>
      <c r="J65" s="17"/>
      <c r="K65" s="17"/>
      <c r="L65" s="5"/>
      <c r="M65" s="5"/>
      <c r="N65" s="5"/>
      <c r="O65" s="5"/>
      <c r="P65" s="15"/>
      <c r="Q65" s="67"/>
      <c r="R65" s="15"/>
      <c r="S65" s="68"/>
    </row>
    <row r="66" spans="1:19" ht="20.25" customHeight="1" thickBot="1">
      <c r="A66" s="204"/>
      <c r="B66" s="205"/>
      <c r="C66" s="206" t="s">
        <v>6</v>
      </c>
      <c r="D66" s="1116" t="s">
        <v>76</v>
      </c>
      <c r="E66" s="1116"/>
      <c r="F66" s="1116"/>
      <c r="G66" s="1116"/>
      <c r="H66" s="1116"/>
      <c r="I66" s="207"/>
      <c r="J66" s="243">
        <f>10-COUNTBLANK(I55:I64)</f>
        <v>3</v>
      </c>
      <c r="K66" s="1116" t="s">
        <v>16</v>
      </c>
      <c r="L66" s="1116"/>
      <c r="M66" s="1116"/>
      <c r="N66" s="364">
        <f>SUM(M55:M64)</f>
        <v>5.5</v>
      </c>
      <c r="O66" s="207" t="s">
        <v>73</v>
      </c>
      <c r="P66" s="208"/>
      <c r="Q66" s="823" t="s">
        <v>137</v>
      </c>
      <c r="R66" s="368">
        <f>(N66/12)</f>
        <v>0.45833333333333331</v>
      </c>
      <c r="S66" s="203"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11.25" customHeight="1">
      <c r="A68" s="63"/>
      <c r="B68" s="16"/>
      <c r="C68" s="16"/>
      <c r="D68" s="16"/>
      <c r="E68" s="16"/>
      <c r="F68" s="16"/>
      <c r="G68" s="16"/>
      <c r="H68" s="16"/>
      <c r="I68" s="16"/>
      <c r="J68" s="16"/>
      <c r="K68" s="16"/>
      <c r="L68" s="16"/>
      <c r="M68" s="67"/>
      <c r="N68" s="67"/>
      <c r="O68" s="67"/>
      <c r="P68" s="15"/>
      <c r="Q68" s="66"/>
      <c r="R68" s="66"/>
      <c r="S68" s="68"/>
    </row>
    <row r="69" spans="1:19" ht="22.5" customHeight="1">
      <c r="A69" s="28" t="s">
        <v>7</v>
      </c>
      <c r="B69" s="29"/>
      <c r="C69" s="11"/>
      <c r="D69" s="11"/>
      <c r="E69" s="11"/>
      <c r="F69" s="11"/>
      <c r="G69" s="11"/>
      <c r="H69" s="11"/>
      <c r="I69" s="11"/>
      <c r="J69" s="11"/>
      <c r="K69" s="1090" t="s">
        <v>138</v>
      </c>
      <c r="L69" s="1090"/>
      <c r="M69" s="1090"/>
      <c r="N69" s="1090"/>
      <c r="O69" s="1090"/>
      <c r="P69" s="1090"/>
      <c r="Q69" s="1090"/>
      <c r="R69" s="1090"/>
      <c r="S69" s="1091"/>
    </row>
    <row r="70" spans="1:19" ht="6.7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Page'!H221="","",'Summary Page'!H221)</f>
        <v>2" Aggregate Base</v>
      </c>
      <c r="L71" s="188"/>
      <c r="M71" s="188"/>
      <c r="N71" s="188"/>
      <c r="O71" s="1089" t="str">
        <f>IF('Summary Page'!L221="","",'Summary Page'!L221)</f>
        <v/>
      </c>
      <c r="P71" s="1089"/>
      <c r="Q71" s="188" t="s">
        <v>334</v>
      </c>
      <c r="R71" s="178"/>
      <c r="S71" s="179"/>
    </row>
    <row r="72" spans="1:19" ht="4.5"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YeAYT1iGEnwuRnaA/bcLFgLukd1zdmkxD8TQUITvUNWc43XIbiiI8fel+/BDgb1HDn4vv4JVtR9turMKWuyrYA==" saltValue="BxJ10bEmXSLeH02S1uOy9w==" spinCount="100000" sheet="1" scenarios="1" formatCells="0" formatColumns="0" formatRows="0" selectLockedCells="1"/>
  <mergeCells count="52">
    <mergeCell ref="I5:S26"/>
    <mergeCell ref="O71:P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H26 F26 D1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1.xml><?xml version="1.0" encoding="utf-8"?>
<worksheet xmlns="http://schemas.openxmlformats.org/spreadsheetml/2006/main" xmlns:r="http://schemas.openxmlformats.org/officeDocument/2006/relationships">
  <sheetPr codeName="Sheet18">
    <tabColor rgb="FF00B050"/>
  </sheetPr>
  <dimension ref="A1:S72"/>
  <sheetViews>
    <sheetView view="pageBreakPreview" zoomScale="75" zoomScaleNormal="200" zoomScaleSheetLayoutView="75" workbookViewId="0">
      <selection activeCell="F56" sqref="F56:H56"/>
    </sheetView>
  </sheetViews>
  <sheetFormatPr defaultRowHeight="15"/>
  <cols>
    <col min="1" max="1" width="7.7109375" style="47" customWidth="1"/>
    <col min="2" max="2" width="12.42578125" style="47" customWidth="1"/>
    <col min="3" max="3" width="1.5703125" style="47" customWidth="1"/>
    <col min="4" max="4" width="15.28515625" style="47" customWidth="1"/>
    <col min="5" max="5" width="2" style="47" customWidth="1"/>
    <col min="6" max="6" width="7.42578125" style="47" customWidth="1"/>
    <col min="7" max="7" width="9" style="47" customWidth="1"/>
    <col min="8" max="9" width="7.42578125" style="47" customWidth="1"/>
    <col min="10" max="12" width="6.85546875" style="47" customWidth="1"/>
    <col min="13" max="13" width="7.7109375" style="47" customWidth="1"/>
    <col min="14" max="14" width="7.42578125" style="47" customWidth="1"/>
    <col min="15" max="15" width="1.42578125" style="47" customWidth="1"/>
    <col min="16" max="16" width="5.28515625" style="47" customWidth="1"/>
    <col min="17" max="17" width="6.42578125" style="47" customWidth="1"/>
    <col min="18" max="18" width="5.7109375" style="47" customWidth="1"/>
    <col min="19" max="19" width="5.85546875" style="47" customWidth="1"/>
    <col min="20" max="20" width="7" style="47" bestFit="1" customWidth="1"/>
    <col min="21" max="21" width="5.140625" style="47" bestFit="1" customWidth="1"/>
    <col min="22" max="22" width="5.7109375" style="47" bestFit="1" customWidth="1"/>
    <col min="23" max="23" width="7.7109375" style="47" bestFit="1" customWidth="1"/>
    <col min="24" max="24" width="6.5703125" style="47" bestFit="1" customWidth="1"/>
    <col min="25" max="25" width="11.42578125" style="47" bestFit="1" customWidth="1"/>
    <col min="26" max="26" width="8.140625" style="47" bestFit="1" customWidth="1"/>
    <col min="27" max="27" width="14.5703125" style="47" bestFit="1" customWidth="1"/>
    <col min="28" max="28" width="9.28515625" style="47" bestFit="1" customWidth="1"/>
    <col min="29" max="29" width="4.85546875" style="47" bestFit="1" customWidth="1"/>
    <col min="30" max="30" width="6.140625" style="47" bestFit="1" customWidth="1"/>
    <col min="31" max="31" width="6.85546875" style="47" bestFit="1" customWidth="1"/>
    <col min="32" max="32" width="8" style="47" bestFit="1" customWidth="1"/>
    <col min="33" max="33" width="9.42578125" style="47" bestFit="1" customWidth="1"/>
    <col min="34" max="34" width="9.140625" style="47"/>
    <col min="35" max="35" width="7.7109375" style="47" bestFit="1" customWidth="1"/>
    <col min="36" max="36" width="11.42578125" style="47" bestFit="1" customWidth="1"/>
    <col min="37" max="37" width="9.85546875" style="47" bestFit="1" customWidth="1"/>
    <col min="38" max="38" width="10" style="47" bestFit="1" customWidth="1"/>
    <col min="39" max="39" width="8.42578125" style="47" bestFit="1" customWidth="1"/>
    <col min="40" max="40" width="9.7109375" style="47" bestFit="1" customWidth="1"/>
    <col min="41" max="41" width="7.42578125" style="47" bestFit="1" customWidth="1"/>
    <col min="42" max="42" width="14.85546875" style="47" bestFit="1" customWidth="1"/>
    <col min="43" max="16384" width="9.140625" style="47"/>
  </cols>
  <sheetData>
    <row r="1" spans="1:19" ht="5.25" customHeight="1">
      <c r="A1" s="57"/>
      <c r="B1" s="58"/>
      <c r="C1" s="58"/>
      <c r="D1" s="58"/>
      <c r="E1" s="59"/>
      <c r="F1" s="59"/>
      <c r="G1" s="59"/>
      <c r="H1" s="59"/>
      <c r="I1" s="59"/>
      <c r="J1" s="60"/>
      <c r="K1" s="59"/>
      <c r="L1" s="59"/>
      <c r="M1" s="59"/>
      <c r="N1" s="59"/>
      <c r="O1" s="59"/>
      <c r="P1" s="59"/>
      <c r="Q1" s="59"/>
      <c r="R1" s="59"/>
      <c r="S1" s="61"/>
    </row>
    <row r="2" spans="1:19">
      <c r="A2" s="733" t="s">
        <v>0</v>
      </c>
      <c r="B2" s="734"/>
      <c r="C2" s="734"/>
      <c r="D2" s="734"/>
      <c r="E2" s="734"/>
      <c r="F2" s="734"/>
      <c r="G2" s="734"/>
      <c r="H2" s="734"/>
      <c r="I2" s="734"/>
      <c r="J2" s="734"/>
      <c r="K2" s="734"/>
      <c r="L2" s="734"/>
      <c r="M2" s="734"/>
      <c r="N2" s="734"/>
      <c r="O2" s="734"/>
      <c r="P2" s="734"/>
      <c r="Q2" s="734"/>
      <c r="R2" s="734"/>
      <c r="S2" s="683"/>
    </row>
    <row r="3" spans="1:19" ht="4.5" customHeight="1">
      <c r="A3" s="63"/>
      <c r="B3" s="980"/>
      <c r="C3" s="980"/>
      <c r="D3" s="980"/>
      <c r="E3" s="980"/>
      <c r="F3" s="980"/>
      <c r="G3" s="980"/>
      <c r="H3" s="980"/>
      <c r="I3" s="980"/>
      <c r="J3" s="980"/>
      <c r="K3" s="17"/>
      <c r="L3" s="17"/>
      <c r="M3" s="17"/>
      <c r="N3" s="17"/>
      <c r="O3" s="17"/>
      <c r="P3" s="17"/>
      <c r="Q3" s="17"/>
      <c r="R3" s="17"/>
      <c r="S3" s="62"/>
    </row>
    <row r="4" spans="1:19" ht="15.75">
      <c r="A4" s="789" t="s">
        <v>15</v>
      </c>
      <c r="B4" s="790"/>
      <c r="C4" s="839"/>
      <c r="D4" s="934" t="str">
        <f>IF('Summary Page'!I13="","",'Summary Page'!I13)</f>
        <v>Highway 20</v>
      </c>
      <c r="E4" s="917"/>
      <c r="F4" s="917"/>
      <c r="G4" s="917"/>
      <c r="H4" s="918"/>
      <c r="I4" s="925"/>
      <c r="J4" s="925"/>
      <c r="K4" s="925"/>
      <c r="L4" s="925"/>
      <c r="M4" s="925"/>
      <c r="N4" s="925"/>
      <c r="O4" s="925"/>
      <c r="P4" s="925"/>
      <c r="Q4" s="925"/>
      <c r="R4" s="925"/>
      <c r="S4" s="926"/>
    </row>
    <row r="5" spans="1:19" ht="4.5" customHeight="1">
      <c r="A5" s="25"/>
      <c r="B5" s="33"/>
      <c r="C5" s="33"/>
      <c r="D5" s="33"/>
      <c r="E5" s="33"/>
      <c r="F5" s="33"/>
      <c r="G5" s="33"/>
      <c r="H5" s="33"/>
      <c r="I5" s="1100"/>
      <c r="J5" s="1028"/>
      <c r="K5" s="1028"/>
      <c r="L5" s="1028"/>
      <c r="M5" s="1028"/>
      <c r="N5" s="1028"/>
      <c r="O5" s="1028"/>
      <c r="P5" s="1028"/>
      <c r="Q5" s="1028"/>
      <c r="R5" s="1028"/>
      <c r="S5" s="1108"/>
    </row>
    <row r="6" spans="1:19">
      <c r="A6" s="1039" t="s">
        <v>14</v>
      </c>
      <c r="B6" s="1040"/>
      <c r="C6" s="1041"/>
      <c r="D6" s="720" t="str">
        <f>'Summary Page'!B9</f>
        <v>Trinity Engineering Laboratories Inc.</v>
      </c>
      <c r="E6" s="720"/>
      <c r="F6" s="721"/>
      <c r="G6" s="721"/>
      <c r="H6" s="721"/>
      <c r="I6" s="1100"/>
      <c r="J6" s="1028"/>
      <c r="K6" s="1028"/>
      <c r="L6" s="1028"/>
      <c r="M6" s="1028"/>
      <c r="N6" s="1028"/>
      <c r="O6" s="1028"/>
      <c r="P6" s="1028"/>
      <c r="Q6" s="1028"/>
      <c r="R6" s="1028"/>
      <c r="S6" s="1108"/>
    </row>
    <row r="7" spans="1:19" ht="4.5" customHeight="1">
      <c r="A7" s="63"/>
      <c r="B7" s="34"/>
      <c r="C7" s="34"/>
      <c r="D7" s="34"/>
      <c r="E7" s="34"/>
      <c r="F7" s="34"/>
      <c r="G7" s="34"/>
      <c r="H7" s="34"/>
      <c r="I7" s="1100"/>
      <c r="J7" s="1028"/>
      <c r="K7" s="1028"/>
      <c r="L7" s="1028"/>
      <c r="M7" s="1028"/>
      <c r="N7" s="1028"/>
      <c r="O7" s="1028"/>
      <c r="P7" s="1028"/>
      <c r="Q7" s="1028"/>
      <c r="R7" s="1028"/>
      <c r="S7" s="1108"/>
    </row>
    <row r="8" spans="1:19">
      <c r="A8" s="1039" t="s">
        <v>8</v>
      </c>
      <c r="B8" s="1040"/>
      <c r="C8" s="187"/>
      <c r="D8" s="722" t="str">
        <f>IF('Summary Page'!B14="","",'Summary Page'!B14)</f>
        <v>Mark Horn</v>
      </c>
      <c r="E8" s="722"/>
      <c r="F8" s="723"/>
      <c r="G8" s="723"/>
      <c r="H8" s="723"/>
      <c r="I8" s="1100"/>
      <c r="J8" s="1028"/>
      <c r="K8" s="1028"/>
      <c r="L8" s="1028"/>
      <c r="M8" s="1028"/>
      <c r="N8" s="1028"/>
      <c r="O8" s="1028"/>
      <c r="P8" s="1028"/>
      <c r="Q8" s="1028"/>
      <c r="R8" s="1028"/>
      <c r="S8" s="1108"/>
    </row>
    <row r="9" spans="1:19" ht="4.5" customHeight="1">
      <c r="A9" s="63"/>
      <c r="B9" s="163"/>
      <c r="C9" s="163"/>
      <c r="D9" s="163"/>
      <c r="E9" s="163"/>
      <c r="F9" s="163"/>
      <c r="G9" s="163"/>
      <c r="H9" s="163"/>
      <c r="I9" s="1100"/>
      <c r="J9" s="1028"/>
      <c r="K9" s="1028"/>
      <c r="L9" s="1028"/>
      <c r="M9" s="1028"/>
      <c r="N9" s="1028"/>
      <c r="O9" s="1028"/>
      <c r="P9" s="1028"/>
      <c r="Q9" s="1028"/>
      <c r="R9" s="1028"/>
      <c r="S9" s="1108"/>
    </row>
    <row r="10" spans="1:19">
      <c r="A10" s="1039" t="s">
        <v>9</v>
      </c>
      <c r="B10" s="1040"/>
      <c r="C10" s="187"/>
      <c r="D10" s="726">
        <f>'Summary Page'!B12:B12</f>
        <v>5592606841</v>
      </c>
      <c r="E10" s="726"/>
      <c r="F10" s="727"/>
      <c r="G10" s="727"/>
      <c r="H10" s="727"/>
      <c r="I10" s="1100"/>
      <c r="J10" s="1028"/>
      <c r="K10" s="1028"/>
      <c r="L10" s="1028"/>
      <c r="M10" s="1028"/>
      <c r="N10" s="1028"/>
      <c r="O10" s="1028"/>
      <c r="P10" s="1028"/>
      <c r="Q10" s="1028"/>
      <c r="R10" s="1028"/>
      <c r="S10" s="1108"/>
    </row>
    <row r="11" spans="1:19" ht="4.5" customHeight="1">
      <c r="A11" s="63"/>
      <c r="B11" s="64"/>
      <c r="C11" s="64"/>
      <c r="D11" s="64"/>
      <c r="E11" s="64"/>
      <c r="F11" s="64"/>
      <c r="G11" s="64"/>
      <c r="H11" s="64"/>
      <c r="I11" s="1100"/>
      <c r="J11" s="1028"/>
      <c r="K11" s="1028"/>
      <c r="L11" s="1028"/>
      <c r="M11" s="1028"/>
      <c r="N11" s="1028"/>
      <c r="O11" s="1028"/>
      <c r="P11" s="1028"/>
      <c r="Q11" s="1028"/>
      <c r="R11" s="1028"/>
      <c r="S11" s="1108"/>
    </row>
    <row r="12" spans="1:19">
      <c r="A12" s="1053" t="s">
        <v>113</v>
      </c>
      <c r="B12" s="1054"/>
      <c r="C12" s="183"/>
      <c r="D12" s="871" t="str">
        <f>'Summary Page'!M11</f>
        <v>0A730</v>
      </c>
      <c r="E12" s="35"/>
      <c r="F12" s="1048"/>
      <c r="G12" s="1048"/>
      <c r="H12" s="1049"/>
      <c r="I12" s="1100"/>
      <c r="J12" s="1028"/>
      <c r="K12" s="1028"/>
      <c r="L12" s="1028"/>
      <c r="M12" s="1028"/>
      <c r="N12" s="1028"/>
      <c r="O12" s="1028"/>
      <c r="P12" s="1028"/>
      <c r="Q12" s="1028"/>
      <c r="R12" s="1028"/>
      <c r="S12" s="1108"/>
    </row>
    <row r="13" spans="1:19" ht="4.5" customHeight="1">
      <c r="A13" s="39"/>
      <c r="B13" s="185"/>
      <c r="C13" s="185"/>
      <c r="D13" s="65"/>
      <c r="E13" s="20"/>
      <c r="F13" s="1048"/>
      <c r="G13" s="1048"/>
      <c r="H13" s="1049"/>
      <c r="I13" s="1100"/>
      <c r="J13" s="1028"/>
      <c r="K13" s="1028"/>
      <c r="L13" s="1028"/>
      <c r="M13" s="1028"/>
      <c r="N13" s="1028"/>
      <c r="O13" s="1028"/>
      <c r="P13" s="1028"/>
      <c r="Q13" s="1028"/>
      <c r="R13" s="1028"/>
      <c r="S13" s="1108"/>
    </row>
    <row r="14" spans="1:19">
      <c r="A14" s="1050" t="s">
        <v>29</v>
      </c>
      <c r="B14" s="1051"/>
      <c r="C14" s="40"/>
      <c r="D14" s="190" t="str">
        <f>IFERROR(HLOOKUP('Summary Page'!D3,List!H2:S3,2,0),"")</f>
        <v>01</v>
      </c>
      <c r="E14" s="36"/>
      <c r="F14" s="1048"/>
      <c r="G14" s="1048"/>
      <c r="H14" s="1049"/>
      <c r="I14" s="1100"/>
      <c r="J14" s="1028"/>
      <c r="K14" s="1028"/>
      <c r="L14" s="1028"/>
      <c r="M14" s="1028"/>
      <c r="N14" s="1028"/>
      <c r="O14" s="1028"/>
      <c r="P14" s="1028"/>
      <c r="Q14" s="1028"/>
      <c r="R14" s="1028"/>
      <c r="S14" s="1108"/>
    </row>
    <row r="15" spans="1:19" ht="4.5" customHeight="1">
      <c r="A15" s="39"/>
      <c r="B15" s="38"/>
      <c r="C15" s="40"/>
      <c r="D15" s="2"/>
      <c r="E15" s="16"/>
      <c r="F15" s="1048"/>
      <c r="G15" s="1048"/>
      <c r="H15" s="1049"/>
      <c r="I15" s="1100"/>
      <c r="J15" s="1028"/>
      <c r="K15" s="1028"/>
      <c r="L15" s="1028"/>
      <c r="M15" s="1028"/>
      <c r="N15" s="1028"/>
      <c r="O15" s="1028"/>
      <c r="P15" s="1028"/>
      <c r="Q15" s="1028"/>
      <c r="R15" s="1028"/>
      <c r="S15" s="1108"/>
    </row>
    <row r="16" spans="1:19">
      <c r="A16" s="1050" t="s">
        <v>17</v>
      </c>
      <c r="B16" s="1051"/>
      <c r="C16" s="41"/>
      <c r="D16" s="191" t="str">
        <f>'Summary Page'!B231</f>
        <v>MEN</v>
      </c>
      <c r="E16" s="3"/>
      <c r="F16" s="1048"/>
      <c r="G16" s="1048"/>
      <c r="H16" s="1049"/>
      <c r="I16" s="1100"/>
      <c r="J16" s="1028"/>
      <c r="K16" s="1028"/>
      <c r="L16" s="1028"/>
      <c r="M16" s="1028"/>
      <c r="N16" s="1028"/>
      <c r="O16" s="1028"/>
      <c r="P16" s="1028"/>
      <c r="Q16" s="1028"/>
      <c r="R16" s="1028"/>
      <c r="S16" s="1108"/>
    </row>
    <row r="17" spans="1:19" ht="6" customHeight="1">
      <c r="A17" s="39"/>
      <c r="B17" s="184"/>
      <c r="C17" s="41"/>
      <c r="D17" s="4"/>
      <c r="E17" s="15"/>
      <c r="F17" s="1048"/>
      <c r="G17" s="1048"/>
      <c r="H17" s="1049"/>
      <c r="I17" s="1100"/>
      <c r="J17" s="1028"/>
      <c r="K17" s="1028"/>
      <c r="L17" s="1028"/>
      <c r="M17" s="1028"/>
      <c r="N17" s="1028"/>
      <c r="O17" s="1028"/>
      <c r="P17" s="1028"/>
      <c r="Q17" s="1028"/>
      <c r="R17" s="1028"/>
      <c r="S17" s="1108"/>
    </row>
    <row r="18" spans="1:19">
      <c r="A18" s="1050" t="s">
        <v>18</v>
      </c>
      <c r="B18" s="1051"/>
      <c r="C18" s="41"/>
      <c r="D18" s="191" t="str">
        <f>'Summary Page'!G21</f>
        <v>20</v>
      </c>
      <c r="E18" s="15"/>
      <c r="F18" s="3"/>
      <c r="G18" s="15"/>
      <c r="H18" s="15"/>
      <c r="I18" s="1100"/>
      <c r="J18" s="1028"/>
      <c r="K18" s="1028"/>
      <c r="L18" s="1028"/>
      <c r="M18" s="1028"/>
      <c r="N18" s="1028"/>
      <c r="O18" s="1028"/>
      <c r="P18" s="1028"/>
      <c r="Q18" s="1028"/>
      <c r="R18" s="1028"/>
      <c r="S18" s="1108"/>
    </row>
    <row r="19" spans="1:19" ht="6" customHeight="1">
      <c r="A19" s="39"/>
      <c r="B19" s="184"/>
      <c r="C19" s="41"/>
      <c r="D19" s="4"/>
      <c r="E19" s="15"/>
      <c r="F19" s="3"/>
      <c r="G19" s="15"/>
      <c r="H19" s="15"/>
      <c r="I19" s="1100"/>
      <c r="J19" s="1028"/>
      <c r="K19" s="1028"/>
      <c r="L19" s="1028"/>
      <c r="M19" s="1028"/>
      <c r="N19" s="1028"/>
      <c r="O19" s="1028"/>
      <c r="P19" s="1028"/>
      <c r="Q19" s="1028"/>
      <c r="R19" s="1028"/>
      <c r="S19" s="1108"/>
    </row>
    <row r="20" spans="1:19">
      <c r="A20" s="1050" t="s">
        <v>24</v>
      </c>
      <c r="B20" s="1051"/>
      <c r="C20" s="41"/>
      <c r="D20" s="166" t="str">
        <f>IF('Summary Page'!G235="","",'Summary Page'!G235)</f>
        <v/>
      </c>
      <c r="E20" s="15"/>
      <c r="F20" s="3"/>
      <c r="G20" s="15"/>
      <c r="H20" s="15"/>
      <c r="I20" s="1100"/>
      <c r="J20" s="1028"/>
      <c r="K20" s="1028"/>
      <c r="L20" s="1028"/>
      <c r="M20" s="1028"/>
      <c r="N20" s="1028"/>
      <c r="O20" s="1028"/>
      <c r="P20" s="1028"/>
      <c r="Q20" s="1028"/>
      <c r="R20" s="1028"/>
      <c r="S20" s="1108"/>
    </row>
    <row r="21" spans="1:19" ht="4.5" customHeight="1">
      <c r="A21" s="39"/>
      <c r="B21" s="42"/>
      <c r="C21" s="40"/>
      <c r="D21" s="1"/>
      <c r="E21" s="15"/>
      <c r="F21" s="15"/>
      <c r="G21" s="15"/>
      <c r="H21" s="15"/>
      <c r="I21" s="1100"/>
      <c r="J21" s="1028"/>
      <c r="K21" s="1028"/>
      <c r="L21" s="1028"/>
      <c r="M21" s="1028"/>
      <c r="N21" s="1028"/>
      <c r="O21" s="1028"/>
      <c r="P21" s="1028"/>
      <c r="Q21" s="1028"/>
      <c r="R21" s="1028"/>
      <c r="S21" s="1108"/>
    </row>
    <row r="22" spans="1:19">
      <c r="A22" s="1050" t="s">
        <v>129</v>
      </c>
      <c r="B22" s="1051"/>
      <c r="C22" s="40"/>
      <c r="D22" s="167" t="str">
        <f>'Summary Page'!B227</f>
        <v>0A730 - 16</v>
      </c>
      <c r="E22" s="16"/>
      <c r="F22" s="16"/>
      <c r="G22" s="16"/>
      <c r="H22" s="16"/>
      <c r="I22" s="1100"/>
      <c r="J22" s="1028"/>
      <c r="K22" s="1028"/>
      <c r="L22" s="1028"/>
      <c r="M22" s="1028"/>
      <c r="N22" s="1028"/>
      <c r="O22" s="1028"/>
      <c r="P22" s="1028"/>
      <c r="Q22" s="1028"/>
      <c r="R22" s="1028"/>
      <c r="S22" s="1108"/>
    </row>
    <row r="23" spans="1:19" ht="5.25" customHeight="1">
      <c r="A23" s="39"/>
      <c r="B23" s="42"/>
      <c r="C23" s="40"/>
      <c r="D23" s="1"/>
      <c r="E23" s="16"/>
      <c r="F23" s="16"/>
      <c r="G23" s="16"/>
      <c r="H23" s="16"/>
      <c r="I23" s="1100"/>
      <c r="J23" s="1028"/>
      <c r="K23" s="1028"/>
      <c r="L23" s="1028"/>
      <c r="M23" s="1028"/>
      <c r="N23" s="1028"/>
      <c r="O23" s="1028"/>
      <c r="P23" s="1028"/>
      <c r="Q23" s="1028"/>
      <c r="R23" s="1028"/>
      <c r="S23" s="1108"/>
    </row>
    <row r="24" spans="1:19">
      <c r="A24" s="1050" t="s">
        <v>19</v>
      </c>
      <c r="B24" s="1051"/>
      <c r="C24" s="40"/>
      <c r="D24" s="168" t="str">
        <f>'Summary Page'!G229</f>
        <v>05-Nov-2012</v>
      </c>
      <c r="E24" s="16"/>
      <c r="F24" s="1052" t="s">
        <v>107</v>
      </c>
      <c r="G24" s="1052" t="s">
        <v>106</v>
      </c>
      <c r="H24" s="1055" t="s">
        <v>128</v>
      </c>
      <c r="I24" s="1100"/>
      <c r="J24" s="1028"/>
      <c r="K24" s="1028"/>
      <c r="L24" s="1028"/>
      <c r="M24" s="1028"/>
      <c r="N24" s="1028"/>
      <c r="O24" s="1028"/>
      <c r="P24" s="1028"/>
      <c r="Q24" s="1028"/>
      <c r="R24" s="1028"/>
      <c r="S24" s="1108"/>
    </row>
    <row r="25" spans="1:19" ht="6" customHeight="1">
      <c r="A25" s="8"/>
      <c r="B25" s="5"/>
      <c r="C25" s="5"/>
      <c r="D25" s="17"/>
      <c r="E25" s="17"/>
      <c r="F25" s="1052"/>
      <c r="G25" s="1052"/>
      <c r="H25" s="1055"/>
      <c r="I25" s="1100"/>
      <c r="J25" s="1028"/>
      <c r="K25" s="1028"/>
      <c r="L25" s="1028"/>
      <c r="M25" s="1028"/>
      <c r="N25" s="1028"/>
      <c r="O25" s="1028"/>
      <c r="P25" s="1028"/>
      <c r="Q25" s="1028"/>
      <c r="R25" s="1028"/>
      <c r="S25" s="1108"/>
    </row>
    <row r="26" spans="1:19" ht="16.5">
      <c r="A26" s="1061" t="s">
        <v>20</v>
      </c>
      <c r="B26" s="1062"/>
      <c r="C26" s="15"/>
      <c r="D26" s="272"/>
      <c r="E26" s="6"/>
      <c r="F26" s="189" t="str">
        <f>'Summary Page'!B233</f>
        <v/>
      </c>
      <c r="G26" s="817">
        <f>'Summary Page'!D233</f>
        <v>9.8000000000000007</v>
      </c>
      <c r="H26" s="739" t="str">
        <f>'Summary Page'!E233</f>
        <v/>
      </c>
      <c r="I26" s="1102"/>
      <c r="J26" s="1103"/>
      <c r="K26" s="1103"/>
      <c r="L26" s="1103"/>
      <c r="M26" s="1103"/>
      <c r="N26" s="1103"/>
      <c r="O26" s="1103"/>
      <c r="P26" s="1103"/>
      <c r="Q26" s="1103"/>
      <c r="R26" s="1103"/>
      <c r="S26" s="1109"/>
    </row>
    <row r="27" spans="1:19" ht="6" customHeight="1">
      <c r="A27" s="695"/>
      <c r="B27" s="696"/>
      <c r="C27" s="16"/>
      <c r="D27" s="16"/>
      <c r="E27" s="7"/>
      <c r="F27" s="7"/>
      <c r="G27" s="7"/>
      <c r="H27" s="7"/>
      <c r="I27" s="7"/>
      <c r="J27" s="201"/>
      <c r="K27" s="201"/>
      <c r="L27" s="201"/>
      <c r="M27" s="201"/>
      <c r="N27" s="201"/>
      <c r="O27" s="201"/>
      <c r="P27" s="201"/>
      <c r="Q27" s="201"/>
      <c r="R27" s="201"/>
      <c r="S27" s="202"/>
    </row>
    <row r="28" spans="1:19" ht="15" customHeight="1">
      <c r="A28" s="699" t="s">
        <v>21</v>
      </c>
      <c r="B28" s="703"/>
      <c r="C28" s="704"/>
      <c r="D28" s="717" t="str">
        <f>IF('Summary Page'!G233="","",'Summary Page'!G233)</f>
        <v>01</v>
      </c>
      <c r="E28" s="818" t="s">
        <v>223</v>
      </c>
      <c r="F28" s="717" t="str">
        <f>'Summary Page'!D235</f>
        <v>West</v>
      </c>
      <c r="G28" s="664"/>
      <c r="H28" s="664"/>
      <c r="I28" s="1065"/>
      <c r="J28" s="1066"/>
      <c r="K28" s="1066"/>
      <c r="L28" s="1066"/>
      <c r="M28" s="1066"/>
      <c r="N28" s="1066"/>
      <c r="O28" s="1066"/>
      <c r="P28" s="1066"/>
      <c r="Q28" s="1066"/>
      <c r="R28" s="1066"/>
      <c r="S28" s="1075"/>
    </row>
    <row r="29" spans="1:19" s="48" customFormat="1" ht="6.75" customHeight="1">
      <c r="A29" s="679"/>
      <c r="B29" s="664"/>
      <c r="C29" s="664"/>
      <c r="D29" s="664"/>
      <c r="E29" s="664"/>
      <c r="F29" s="664"/>
      <c r="G29" s="664"/>
      <c r="H29" s="664"/>
      <c r="I29" s="1068"/>
      <c r="J29" s="1069"/>
      <c r="K29" s="1069"/>
      <c r="L29" s="1069"/>
      <c r="M29" s="1069"/>
      <c r="N29" s="1069"/>
      <c r="O29" s="1069"/>
      <c r="P29" s="1069"/>
      <c r="Q29" s="1069"/>
      <c r="R29" s="1069"/>
      <c r="S29" s="1076"/>
    </row>
    <row r="30" spans="1:19" ht="6" customHeight="1">
      <c r="A30" s="679"/>
      <c r="B30" s="664"/>
      <c r="C30" s="664"/>
      <c r="D30" s="664"/>
      <c r="E30" s="664"/>
      <c r="F30" s="664"/>
      <c r="G30" s="664"/>
      <c r="H30" s="664"/>
      <c r="I30" s="1068"/>
      <c r="J30" s="1069"/>
      <c r="K30" s="1069"/>
      <c r="L30" s="1069"/>
      <c r="M30" s="1069"/>
      <c r="N30" s="1069"/>
      <c r="O30" s="1069"/>
      <c r="P30" s="1069"/>
      <c r="Q30" s="1069"/>
      <c r="R30" s="1069"/>
      <c r="S30" s="1076"/>
    </row>
    <row r="31" spans="1:19" ht="16.5">
      <c r="A31" s="707" t="s">
        <v>907</v>
      </c>
      <c r="B31" s="708"/>
      <c r="C31" s="708"/>
      <c r="D31" s="708" t="s">
        <v>22</v>
      </c>
      <c r="E31" s="713"/>
      <c r="F31" s="800">
        <f>'Summary Page'!H238</f>
        <v>39.363036692140497</v>
      </c>
      <c r="G31" s="715"/>
      <c r="H31" s="715"/>
      <c r="I31" s="1068"/>
      <c r="J31" s="1069"/>
      <c r="K31" s="1069"/>
      <c r="L31" s="1069"/>
      <c r="M31" s="1069"/>
      <c r="N31" s="1069"/>
      <c r="O31" s="1069"/>
      <c r="P31" s="1069"/>
      <c r="Q31" s="1069"/>
      <c r="R31" s="1069"/>
      <c r="S31" s="1076"/>
    </row>
    <row r="32" spans="1:19" ht="6" customHeight="1">
      <c r="A32" s="707"/>
      <c r="B32" s="708"/>
      <c r="C32" s="708"/>
      <c r="D32" s="708"/>
      <c r="E32" s="713"/>
      <c r="F32" s="713"/>
      <c r="G32" s="713"/>
      <c r="H32" s="713"/>
      <c r="I32" s="1068"/>
      <c r="J32" s="1069"/>
      <c r="K32" s="1069"/>
      <c r="L32" s="1069"/>
      <c r="M32" s="1069"/>
      <c r="N32" s="1069"/>
      <c r="O32" s="1069"/>
      <c r="P32" s="1069"/>
      <c r="Q32" s="1069"/>
      <c r="R32" s="1069"/>
      <c r="S32" s="1076"/>
    </row>
    <row r="33" spans="1:19" ht="16.5">
      <c r="A33" s="707"/>
      <c r="B33" s="708"/>
      <c r="C33" s="708"/>
      <c r="D33" s="708" t="s">
        <v>23</v>
      </c>
      <c r="E33" s="713"/>
      <c r="F33" s="800">
        <f>'Summary Page'!K238</f>
        <v>-123.669656192029</v>
      </c>
      <c r="G33" s="715"/>
      <c r="H33" s="715"/>
      <c r="I33" s="1068"/>
      <c r="J33" s="1069"/>
      <c r="K33" s="1069"/>
      <c r="L33" s="1069"/>
      <c r="M33" s="1069"/>
      <c r="N33" s="1069"/>
      <c r="O33" s="1069"/>
      <c r="P33" s="1069"/>
      <c r="Q33" s="1069"/>
      <c r="R33" s="1069"/>
      <c r="S33" s="1076"/>
    </row>
    <row r="34" spans="1:19" ht="6" customHeight="1">
      <c r="A34" s="707"/>
      <c r="B34" s="708"/>
      <c r="C34" s="708"/>
      <c r="D34" s="708"/>
      <c r="E34" s="713"/>
      <c r="F34" s="713"/>
      <c r="G34" s="713"/>
      <c r="H34" s="713"/>
      <c r="I34" s="1068"/>
      <c r="J34" s="1069"/>
      <c r="K34" s="1069"/>
      <c r="L34" s="1069"/>
      <c r="M34" s="1069"/>
      <c r="N34" s="1069"/>
      <c r="O34" s="1069"/>
      <c r="P34" s="1069"/>
      <c r="Q34" s="1069"/>
      <c r="R34" s="1069"/>
      <c r="S34" s="1076"/>
    </row>
    <row r="35" spans="1:19" ht="16.5">
      <c r="A35" s="707"/>
      <c r="B35" s="708"/>
      <c r="C35" s="708"/>
      <c r="D35" s="708" t="s">
        <v>75</v>
      </c>
      <c r="E35" s="713"/>
      <c r="F35" s="714">
        <f>'Summary Page'!N238</f>
        <v>162</v>
      </c>
      <c r="G35" s="715"/>
      <c r="H35" s="715"/>
      <c r="I35" s="1068"/>
      <c r="J35" s="1069"/>
      <c r="K35" s="1069"/>
      <c r="L35" s="1069"/>
      <c r="M35" s="1069"/>
      <c r="N35" s="1069"/>
      <c r="O35" s="1069"/>
      <c r="P35" s="1069"/>
      <c r="Q35" s="1069"/>
      <c r="R35" s="1069"/>
      <c r="S35" s="1076"/>
    </row>
    <row r="36" spans="1:19" ht="6" customHeight="1">
      <c r="A36" s="707"/>
      <c r="B36" s="708"/>
      <c r="C36" s="708"/>
      <c r="D36" s="708"/>
      <c r="E36" s="713"/>
      <c r="F36" s="713"/>
      <c r="G36" s="713"/>
      <c r="H36" s="713"/>
      <c r="I36" s="1068"/>
      <c r="J36" s="1069"/>
      <c r="K36" s="1069"/>
      <c r="L36" s="1069"/>
      <c r="M36" s="1069"/>
      <c r="N36" s="1069"/>
      <c r="O36" s="1069"/>
      <c r="P36" s="1069"/>
      <c r="Q36" s="1069"/>
      <c r="R36" s="1069"/>
      <c r="S36" s="1076"/>
    </row>
    <row r="37" spans="1:19" s="48" customFormat="1" ht="6" customHeight="1">
      <c r="A37" s="707"/>
      <c r="B37" s="708"/>
      <c r="C37" s="708"/>
      <c r="D37" s="708"/>
      <c r="E37" s="713"/>
      <c r="F37" s="713"/>
      <c r="G37" s="713"/>
      <c r="H37" s="713"/>
      <c r="I37" s="1068"/>
      <c r="J37" s="1069"/>
      <c r="K37" s="1069"/>
      <c r="L37" s="1069"/>
      <c r="M37" s="1069"/>
      <c r="N37" s="1069"/>
      <c r="O37" s="1069"/>
      <c r="P37" s="1069"/>
      <c r="Q37" s="1069"/>
      <c r="R37" s="1069"/>
      <c r="S37" s="1076"/>
    </row>
    <row r="38" spans="1:19" ht="16.5">
      <c r="A38" s="709" t="s">
        <v>0</v>
      </c>
      <c r="B38" s="710"/>
      <c r="C38" s="710"/>
      <c r="D38" s="710"/>
      <c r="E38" s="716"/>
      <c r="F38" s="716"/>
      <c r="G38" s="716"/>
      <c r="H38" s="716"/>
      <c r="I38" s="1068"/>
      <c r="J38" s="1069"/>
      <c r="K38" s="1069"/>
      <c r="L38" s="1069"/>
      <c r="M38" s="1069"/>
      <c r="N38" s="1069"/>
      <c r="O38" s="1069"/>
      <c r="P38" s="1069"/>
      <c r="Q38" s="1069"/>
      <c r="R38" s="1069"/>
      <c r="S38" s="1076"/>
    </row>
    <row r="39" spans="1:19" ht="6" customHeight="1">
      <c r="A39" s="679"/>
      <c r="B39" s="664"/>
      <c r="C39" s="664"/>
      <c r="D39" s="664"/>
      <c r="E39" s="664"/>
      <c r="F39" s="664"/>
      <c r="G39" s="664"/>
      <c r="H39" s="664"/>
      <c r="I39" s="1068"/>
      <c r="J39" s="1069"/>
      <c r="K39" s="1069"/>
      <c r="L39" s="1069"/>
      <c r="M39" s="1069"/>
      <c r="N39" s="1069"/>
      <c r="O39" s="1069"/>
      <c r="P39" s="1069"/>
      <c r="Q39" s="1069"/>
      <c r="R39" s="1069"/>
      <c r="S39" s="1076"/>
    </row>
    <row r="40" spans="1:19" ht="16.5">
      <c r="A40" s="679"/>
      <c r="B40" s="748" t="s">
        <v>910</v>
      </c>
      <c r="C40" s="664"/>
      <c r="D40" s="664"/>
      <c r="E40" s="664"/>
      <c r="F40" s="664"/>
      <c r="G40" s="664"/>
      <c r="H40" s="664"/>
      <c r="I40" s="1068"/>
      <c r="J40" s="1069"/>
      <c r="K40" s="1069"/>
      <c r="L40" s="1069"/>
      <c r="M40" s="1069"/>
      <c r="N40" s="1069"/>
      <c r="O40" s="1069"/>
      <c r="P40" s="1069"/>
      <c r="Q40" s="1069"/>
      <c r="R40" s="1069"/>
      <c r="S40" s="1076"/>
    </row>
    <row r="41" spans="1:19" ht="6" customHeight="1">
      <c r="A41" s="679"/>
      <c r="B41" s="664"/>
      <c r="C41" s="664"/>
      <c r="D41" s="664"/>
      <c r="E41" s="664"/>
      <c r="F41" s="664"/>
      <c r="G41" s="664"/>
      <c r="H41" s="664"/>
      <c r="I41" s="1068"/>
      <c r="J41" s="1069"/>
      <c r="K41" s="1069"/>
      <c r="L41" s="1069"/>
      <c r="M41" s="1069"/>
      <c r="N41" s="1069"/>
      <c r="O41" s="1069"/>
      <c r="P41" s="1069"/>
      <c r="Q41" s="1069"/>
      <c r="R41" s="1069"/>
      <c r="S41" s="1076"/>
    </row>
    <row r="42" spans="1:19" ht="16.5">
      <c r="A42" s="679"/>
      <c r="B42" s="787" t="s">
        <v>909</v>
      </c>
      <c r="C42" s="664"/>
      <c r="D42" s="664"/>
      <c r="E42" s="664"/>
      <c r="F42" s="664"/>
      <c r="G42" s="664"/>
      <c r="H42" s="664"/>
      <c r="I42" s="1068"/>
      <c r="J42" s="1069"/>
      <c r="K42" s="1069"/>
      <c r="L42" s="1069"/>
      <c r="M42" s="1069"/>
      <c r="N42" s="1069"/>
      <c r="O42" s="1069"/>
      <c r="P42" s="1069"/>
      <c r="Q42" s="1069"/>
      <c r="R42" s="1069"/>
      <c r="S42" s="1076"/>
    </row>
    <row r="43" spans="1:19" ht="6" customHeight="1">
      <c r="A43" s="679"/>
      <c r="B43" s="664"/>
      <c r="C43" s="664"/>
      <c r="D43" s="664"/>
      <c r="E43" s="664"/>
      <c r="F43" s="664"/>
      <c r="G43" s="664"/>
      <c r="H43" s="664"/>
      <c r="I43" s="1068"/>
      <c r="J43" s="1069"/>
      <c r="K43" s="1069"/>
      <c r="L43" s="1069"/>
      <c r="M43" s="1069"/>
      <c r="N43" s="1069"/>
      <c r="O43" s="1069"/>
      <c r="P43" s="1069"/>
      <c r="Q43" s="1069"/>
      <c r="R43" s="1069"/>
      <c r="S43" s="1076"/>
    </row>
    <row r="44" spans="1:19" ht="16.5">
      <c r="A44" s="679"/>
      <c r="B44" s="238" t="s">
        <v>2</v>
      </c>
      <c r="C44" s="664"/>
      <c r="D44" s="664"/>
      <c r="E44" s="664"/>
      <c r="F44" s="664"/>
      <c r="G44" s="664"/>
      <c r="H44" s="664"/>
      <c r="I44" s="1068"/>
      <c r="J44" s="1069"/>
      <c r="K44" s="1069"/>
      <c r="L44" s="1069"/>
      <c r="M44" s="1069"/>
      <c r="N44" s="1069"/>
      <c r="O44" s="1069"/>
      <c r="P44" s="1069"/>
      <c r="Q44" s="1069"/>
      <c r="R44" s="1069"/>
      <c r="S44" s="1076"/>
    </row>
    <row r="45" spans="1:19" ht="6" customHeight="1">
      <c r="A45" s="679"/>
      <c r="B45" s="664"/>
      <c r="C45" s="664"/>
      <c r="D45" s="664"/>
      <c r="E45" s="664"/>
      <c r="F45" s="664"/>
      <c r="G45" s="664"/>
      <c r="H45" s="664"/>
      <c r="I45" s="1068"/>
      <c r="J45" s="1069"/>
      <c r="K45" s="1069"/>
      <c r="L45" s="1069"/>
      <c r="M45" s="1069"/>
      <c r="N45" s="1069"/>
      <c r="O45" s="1069"/>
      <c r="P45" s="1069"/>
      <c r="Q45" s="1069"/>
      <c r="R45" s="1069"/>
      <c r="S45" s="1076"/>
    </row>
    <row r="46" spans="1:19">
      <c r="A46" s="679"/>
      <c r="B46" s="664"/>
      <c r="C46" s="664"/>
      <c r="D46" s="664"/>
      <c r="E46" s="664"/>
      <c r="F46" s="664"/>
      <c r="G46" s="668"/>
      <c r="H46" s="668"/>
      <c r="I46" s="1068"/>
      <c r="J46" s="1069"/>
      <c r="K46" s="1069"/>
      <c r="L46" s="1069"/>
      <c r="M46" s="1069"/>
      <c r="N46" s="1069"/>
      <c r="O46" s="1069"/>
      <c r="P46" s="1069"/>
      <c r="Q46" s="1069"/>
      <c r="R46" s="1069"/>
      <c r="S46" s="1076"/>
    </row>
    <row r="47" spans="1:19" ht="6" customHeight="1">
      <c r="A47" s="9"/>
      <c r="B47" s="15"/>
      <c r="C47" s="15"/>
      <c r="D47" s="15"/>
      <c r="E47" s="15"/>
      <c r="F47" s="15"/>
      <c r="G47" s="15"/>
      <c r="H47" s="15"/>
      <c r="I47" s="1068"/>
      <c r="J47" s="1069"/>
      <c r="K47" s="1069"/>
      <c r="L47" s="1069"/>
      <c r="M47" s="1069"/>
      <c r="N47" s="1069"/>
      <c r="O47" s="1069"/>
      <c r="P47" s="1069"/>
      <c r="Q47" s="1069"/>
      <c r="R47" s="1069"/>
      <c r="S47" s="1076"/>
    </row>
    <row r="48" spans="1:19" ht="15.75">
      <c r="A48" s="1056" t="s">
        <v>3</v>
      </c>
      <c r="B48" s="1057"/>
      <c r="C48" s="1057"/>
      <c r="D48" s="1057"/>
      <c r="E48" s="15"/>
      <c r="F48" s="640"/>
      <c r="G48" s="677"/>
      <c r="H48" s="677"/>
      <c r="I48" s="1068"/>
      <c r="J48" s="1069"/>
      <c r="K48" s="1069"/>
      <c r="L48" s="1069"/>
      <c r="M48" s="1069"/>
      <c r="N48" s="1069"/>
      <c r="O48" s="1069"/>
      <c r="P48" s="1069"/>
      <c r="Q48" s="1069"/>
      <c r="R48" s="1069"/>
      <c r="S48" s="1076"/>
    </row>
    <row r="49" spans="1:19" ht="6" customHeight="1">
      <c r="A49" s="9"/>
      <c r="B49" s="6"/>
      <c r="C49" s="15"/>
      <c r="D49" s="15"/>
      <c r="E49" s="15"/>
      <c r="F49" s="15"/>
      <c r="G49" s="15"/>
      <c r="H49" s="15"/>
      <c r="I49" s="1068"/>
      <c r="J49" s="1069"/>
      <c r="K49" s="1069"/>
      <c r="L49" s="1069"/>
      <c r="M49" s="1069"/>
      <c r="N49" s="1069"/>
      <c r="O49" s="1069"/>
      <c r="P49" s="1069"/>
      <c r="Q49" s="1069"/>
      <c r="R49" s="1069"/>
      <c r="S49" s="1076"/>
    </row>
    <row r="50" spans="1:19">
      <c r="A50" s="9"/>
      <c r="B50" s="27" t="s">
        <v>4</v>
      </c>
      <c r="C50" s="15"/>
      <c r="D50" s="15"/>
      <c r="E50" s="15"/>
      <c r="F50" s="15"/>
      <c r="G50" s="15"/>
      <c r="H50" s="15"/>
      <c r="I50" s="1071"/>
      <c r="J50" s="1072"/>
      <c r="K50" s="1072"/>
      <c r="L50" s="1072"/>
      <c r="M50" s="1072"/>
      <c r="N50" s="1072"/>
      <c r="O50" s="1072"/>
      <c r="P50" s="1072"/>
      <c r="Q50" s="1072"/>
      <c r="R50" s="1072"/>
      <c r="S50" s="1077"/>
    </row>
    <row r="51" spans="1:19" ht="6" customHeight="1">
      <c r="A51" s="9"/>
      <c r="B51" s="15"/>
      <c r="C51" s="15"/>
      <c r="D51" s="15"/>
      <c r="E51" s="15"/>
      <c r="F51" s="15"/>
      <c r="G51" s="15"/>
      <c r="H51" s="15"/>
      <c r="I51" s="15"/>
      <c r="J51" s="15"/>
      <c r="K51" s="15"/>
      <c r="L51" s="15"/>
      <c r="M51" s="15"/>
      <c r="N51" s="15"/>
      <c r="O51" s="6"/>
      <c r="P51" s="67"/>
      <c r="Q51" s="67"/>
      <c r="R51" s="15"/>
      <c r="S51" s="68"/>
    </row>
    <row r="52" spans="1:19"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19"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19" ht="15" customHeight="1">
      <c r="A54" s="1021"/>
      <c r="B54" s="1060"/>
      <c r="C54" s="1018"/>
      <c r="D54" s="1018"/>
      <c r="E54" s="1018"/>
      <c r="F54" s="1024"/>
      <c r="G54" s="1024"/>
      <c r="H54" s="1025"/>
      <c r="I54" s="998"/>
      <c r="J54" s="998"/>
      <c r="K54" s="998"/>
      <c r="L54" s="998"/>
      <c r="M54" s="991"/>
      <c r="N54" s="991"/>
      <c r="O54" s="6"/>
      <c r="P54" s="18"/>
      <c r="Q54" s="67"/>
      <c r="R54" s="15"/>
      <c r="S54" s="68"/>
    </row>
    <row r="55" spans="1:19" ht="27.75" customHeight="1">
      <c r="A55" s="30">
        <v>1</v>
      </c>
      <c r="B55" s="809" t="s">
        <v>940</v>
      </c>
      <c r="C55" s="23"/>
      <c r="D55" s="242" t="str">
        <f>IF('Summary Page'!I227="","",'Summary Page'!I227)</f>
        <v>HMA</v>
      </c>
      <c r="E55" s="23"/>
      <c r="F55" s="978"/>
      <c r="G55" s="978"/>
      <c r="H55" s="979"/>
      <c r="I55" s="365">
        <f>IF('Summary Page'!J227=0,"",'Summary Page'!J227)</f>
        <v>1.25</v>
      </c>
      <c r="J55" s="365">
        <f>IF('Summary Page'!K227=0,"",'Summary Page'!K227)</f>
        <v>1.25</v>
      </c>
      <c r="K55" s="365">
        <f>IF('Summary Page'!L227=0,"",'Summary Page'!L227)</f>
        <v>1.25</v>
      </c>
      <c r="L55" s="365">
        <f>IF('Summary Page'!M227=0,"",'Summary Page'!M227)</f>
        <v>1.25</v>
      </c>
      <c r="M55" s="366">
        <f>IF('Summary Page'!N227=0,"",'Summary Page'!N227)</f>
        <v>1.25</v>
      </c>
      <c r="N55" s="367">
        <f>M55</f>
        <v>1.25</v>
      </c>
      <c r="O55" s="15"/>
      <c r="P55" s="972"/>
      <c r="Q55" s="973"/>
      <c r="R55" s="973"/>
      <c r="S55" s="974"/>
    </row>
    <row r="56" spans="1:19" ht="27.75" customHeight="1">
      <c r="A56" s="30">
        <v>2</v>
      </c>
      <c r="B56" s="273" t="s">
        <v>941</v>
      </c>
      <c r="C56" s="23"/>
      <c r="D56" s="242" t="str">
        <f>IF('Summary Page'!I228="","",'Summary Page'!I228)</f>
        <v>HMA</v>
      </c>
      <c r="E56" s="23"/>
      <c r="F56" s="978"/>
      <c r="G56" s="978"/>
      <c r="H56" s="979"/>
      <c r="I56" s="365">
        <f>IF('Summary Page'!J228=0,"",'Summary Page'!J228)</f>
        <v>1.5</v>
      </c>
      <c r="J56" s="365">
        <f>IF('Summary Page'!K228=0,"",'Summary Page'!K228)</f>
        <v>1.5</v>
      </c>
      <c r="K56" s="365">
        <f>IF('Summary Page'!L228=0,"",'Summary Page'!L228)</f>
        <v>1.5</v>
      </c>
      <c r="L56" s="365">
        <f>IF('Summary Page'!M228=0,"",'Summary Page'!M228)</f>
        <v>1.5</v>
      </c>
      <c r="M56" s="366">
        <f>IF('Summary Page'!N228=0,"",'Summary Page'!N228)</f>
        <v>1.5</v>
      </c>
      <c r="N56" s="367">
        <f t="shared" ref="N56:N64" si="0">IFERROR(N55+M56,"")</f>
        <v>2.75</v>
      </c>
      <c r="O56" s="15"/>
      <c r="P56" s="973"/>
      <c r="Q56" s="973"/>
      <c r="R56" s="973"/>
      <c r="S56" s="974"/>
    </row>
    <row r="57" spans="1:19" ht="27.75" customHeight="1">
      <c r="A57" s="30">
        <v>3</v>
      </c>
      <c r="B57" s="273" t="s">
        <v>941</v>
      </c>
      <c r="C57" s="23"/>
      <c r="D57" s="242" t="str">
        <f>IF('Summary Page'!I229="","",'Summary Page'!I229)</f>
        <v>HMA</v>
      </c>
      <c r="E57" s="23"/>
      <c r="F57" s="978"/>
      <c r="G57" s="978"/>
      <c r="H57" s="979"/>
      <c r="I57" s="365">
        <f>IF('Summary Page'!J229=0,"",'Summary Page'!J229)</f>
        <v>2.75</v>
      </c>
      <c r="J57" s="365">
        <f>IF('Summary Page'!K229=0,"",'Summary Page'!K229)</f>
        <v>2.75</v>
      </c>
      <c r="K57" s="365">
        <f>IF('Summary Page'!L229=0,"",'Summary Page'!L229)</f>
        <v>2.75</v>
      </c>
      <c r="L57" s="365">
        <f>IF('Summary Page'!M229=0,"",'Summary Page'!M229)</f>
        <v>2.75</v>
      </c>
      <c r="M57" s="366">
        <f>IF('Summary Page'!N229=0,"",'Summary Page'!N229)</f>
        <v>2.75</v>
      </c>
      <c r="N57" s="367">
        <f t="shared" si="0"/>
        <v>5.5</v>
      </c>
      <c r="O57" s="15"/>
      <c r="P57" s="972"/>
      <c r="Q57" s="973"/>
      <c r="R57" s="973"/>
      <c r="S57" s="974"/>
    </row>
    <row r="58" spans="1:19" ht="27.75" customHeight="1">
      <c r="A58" s="30">
        <v>4</v>
      </c>
      <c r="B58" s="273"/>
      <c r="C58" s="23"/>
      <c r="D58" s="242" t="str">
        <f>IF('Summary Page'!I230="","",'Summary Page'!I230)</f>
        <v/>
      </c>
      <c r="E58" s="24"/>
      <c r="F58" s="978"/>
      <c r="G58" s="978"/>
      <c r="H58" s="979"/>
      <c r="I58" s="365" t="str">
        <f>IF('Summary Page'!J230=0,"",'Summary Page'!J230)</f>
        <v/>
      </c>
      <c r="J58" s="365" t="str">
        <f>IF('Summary Page'!K230=0,"",'Summary Page'!K230)</f>
        <v/>
      </c>
      <c r="K58" s="365" t="str">
        <f>IF('Summary Page'!L230=0,"",'Summary Page'!L230)</f>
        <v/>
      </c>
      <c r="L58" s="365" t="str">
        <f>IF('Summary Page'!M230=0,"",'Summary Page'!M230)</f>
        <v/>
      </c>
      <c r="M58" s="366" t="str">
        <f>IF('Summary Page'!N230=0,"",'Summary Page'!N230)</f>
        <v/>
      </c>
      <c r="N58" s="367" t="str">
        <f t="shared" si="0"/>
        <v/>
      </c>
      <c r="O58" s="15"/>
      <c r="P58" s="972"/>
      <c r="Q58" s="973"/>
      <c r="R58" s="973"/>
      <c r="S58" s="974"/>
    </row>
    <row r="59" spans="1:19" ht="27.75" customHeight="1">
      <c r="A59" s="30">
        <v>5</v>
      </c>
      <c r="B59" s="275"/>
      <c r="C59" s="23"/>
      <c r="D59" s="242" t="str">
        <f>IF('Summary Page'!I231="","",'Summary Page'!I231)</f>
        <v/>
      </c>
      <c r="E59" s="271"/>
      <c r="F59" s="1088"/>
      <c r="G59" s="978"/>
      <c r="H59" s="979"/>
      <c r="I59" s="365" t="str">
        <f>IF('Summary Page'!J231=0,"",'Summary Page'!J231)</f>
        <v/>
      </c>
      <c r="J59" s="365" t="str">
        <f>IF('Summary Page'!K231=0,"",'Summary Page'!K231)</f>
        <v/>
      </c>
      <c r="K59" s="365" t="str">
        <f>IF('Summary Page'!L231=0,"",'Summary Page'!L231)</f>
        <v/>
      </c>
      <c r="L59" s="365" t="str">
        <f>IF('Summary Page'!M231=0,"",'Summary Page'!M231)</f>
        <v/>
      </c>
      <c r="M59" s="366" t="str">
        <f>IF('Summary Page'!N231=0,"",'Summary Page'!N231)</f>
        <v/>
      </c>
      <c r="N59" s="367" t="str">
        <f t="shared" si="0"/>
        <v/>
      </c>
      <c r="O59" s="15"/>
      <c r="P59" s="975"/>
      <c r="Q59" s="976"/>
      <c r="R59" s="976"/>
      <c r="S59" s="977"/>
    </row>
    <row r="60" spans="1:19" ht="27.75" customHeight="1">
      <c r="A60" s="30">
        <v>6</v>
      </c>
      <c r="B60" s="275"/>
      <c r="C60" s="23"/>
      <c r="D60" s="242" t="str">
        <f>IF('Summary Page'!I232="","",'Summary Page'!I232)</f>
        <v/>
      </c>
      <c r="E60" s="23"/>
      <c r="F60" s="978"/>
      <c r="G60" s="978"/>
      <c r="H60" s="979"/>
      <c r="I60" s="365" t="str">
        <f>IF('Summary Page'!J232=0,"",'Summary Page'!J232)</f>
        <v/>
      </c>
      <c r="J60" s="365" t="str">
        <f>IF('Summary Page'!K232=0,"",'Summary Page'!K232)</f>
        <v/>
      </c>
      <c r="K60" s="365" t="str">
        <f>IF('Summary Page'!L232=0,"",'Summary Page'!L232)</f>
        <v/>
      </c>
      <c r="L60" s="365" t="str">
        <f>IF('Summary Page'!M232=0,"",'Summary Page'!M232)</f>
        <v/>
      </c>
      <c r="M60" s="366" t="str">
        <f>IF('Summary Page'!N232=0,"",'Summary Page'!N232)</f>
        <v/>
      </c>
      <c r="N60" s="367" t="str">
        <f t="shared" si="0"/>
        <v/>
      </c>
      <c r="O60" s="15"/>
      <c r="P60" s="976"/>
      <c r="Q60" s="976"/>
      <c r="R60" s="976"/>
      <c r="S60" s="977"/>
    </row>
    <row r="61" spans="1:19" ht="27.75" customHeight="1">
      <c r="A61" s="30">
        <v>7</v>
      </c>
      <c r="B61" s="275"/>
      <c r="C61" s="23"/>
      <c r="D61" s="242" t="str">
        <f>IF('Summary Page'!I233="","",'Summary Page'!I233)</f>
        <v/>
      </c>
      <c r="E61" s="23"/>
      <c r="F61" s="978"/>
      <c r="G61" s="978"/>
      <c r="H61" s="979"/>
      <c r="I61" s="365" t="str">
        <f>IF('Summary Page'!J233=0,"",'Summary Page'!J233)</f>
        <v/>
      </c>
      <c r="J61" s="365" t="str">
        <f>IF('Summary Page'!K233=0,"",'Summary Page'!K233)</f>
        <v/>
      </c>
      <c r="K61" s="365" t="str">
        <f>IF('Summary Page'!L233=0,"",'Summary Page'!L233)</f>
        <v/>
      </c>
      <c r="L61" s="365" t="str">
        <f>IF('Summary Page'!M233=0,"",'Summary Page'!M233)</f>
        <v/>
      </c>
      <c r="M61" s="366" t="str">
        <f>IF('Summary Page'!N233=0,"",'Summary Page'!N233)</f>
        <v/>
      </c>
      <c r="N61" s="367" t="str">
        <f t="shared" si="0"/>
        <v/>
      </c>
      <c r="O61" s="15"/>
      <c r="P61" s="972"/>
      <c r="Q61" s="973"/>
      <c r="R61" s="973"/>
      <c r="S61" s="974"/>
    </row>
    <row r="62" spans="1:19" ht="27.75" customHeight="1">
      <c r="A62" s="30">
        <v>8</v>
      </c>
      <c r="B62" s="275"/>
      <c r="C62" s="23"/>
      <c r="D62" s="242" t="str">
        <f>IF('Summary Page'!Q228="","",'Summary Page'!Q228)</f>
        <v/>
      </c>
      <c r="E62" s="23"/>
      <c r="F62" s="978"/>
      <c r="G62" s="978"/>
      <c r="H62" s="979"/>
      <c r="I62" s="365" t="str">
        <f>IF('Summary Page'!S228=0,"",'Summary Page'!S228)</f>
        <v/>
      </c>
      <c r="J62" s="365" t="str">
        <f>IF('Summary Page'!T228=0,"",'Summary Page'!T228)</f>
        <v/>
      </c>
      <c r="K62" s="365" t="str">
        <f>IF('Summary Page'!U228=0,"",'Summary Page'!U228)</f>
        <v/>
      </c>
      <c r="L62" s="365" t="str">
        <f>IF('Summary Page'!V228=0,"",'Summary Page'!V228)</f>
        <v/>
      </c>
      <c r="M62" s="366" t="str">
        <f>IF('Summary Page'!W228=0,"",'Summary Page'!W228)</f>
        <v/>
      </c>
      <c r="N62" s="367" t="str">
        <f t="shared" si="0"/>
        <v/>
      </c>
      <c r="O62" s="15"/>
      <c r="P62" s="972"/>
      <c r="Q62" s="973"/>
      <c r="R62" s="973"/>
      <c r="S62" s="974"/>
    </row>
    <row r="63" spans="1:19" ht="27.75" customHeight="1">
      <c r="A63" s="30">
        <v>9</v>
      </c>
      <c r="B63" s="275"/>
      <c r="C63" s="23"/>
      <c r="D63" s="242" t="str">
        <f>IF('Summary Page'!Q229="","",'Summary Page'!Q229)</f>
        <v/>
      </c>
      <c r="E63" s="24"/>
      <c r="F63" s="978"/>
      <c r="G63" s="978"/>
      <c r="H63" s="979"/>
      <c r="I63" s="365" t="str">
        <f>IF('Summary Page'!S229=0,"",'Summary Page'!S229)</f>
        <v/>
      </c>
      <c r="J63" s="365" t="str">
        <f>IF('Summary Page'!T229=0,"",'Summary Page'!T229)</f>
        <v/>
      </c>
      <c r="K63" s="365" t="str">
        <f>IF('Summary Page'!U229=0,"",'Summary Page'!U229)</f>
        <v/>
      </c>
      <c r="L63" s="365" t="str">
        <f>IF('Summary Page'!V229=0,"",'Summary Page'!V229)</f>
        <v/>
      </c>
      <c r="M63" s="366" t="str">
        <f>IF('Summary Page'!W229=0,"",'Summary Page'!W229)</f>
        <v/>
      </c>
      <c r="N63" s="367" t="str">
        <f t="shared" si="0"/>
        <v/>
      </c>
      <c r="O63" s="15"/>
      <c r="P63" s="969"/>
      <c r="Q63" s="970"/>
      <c r="R63" s="970"/>
      <c r="S63" s="971"/>
    </row>
    <row r="64" spans="1:19" ht="27.75" customHeight="1">
      <c r="A64" s="30">
        <v>10</v>
      </c>
      <c r="B64" s="275"/>
      <c r="C64" s="24"/>
      <c r="D64" s="242" t="str">
        <f>IF('Summary Page'!Q230="","",'Summary Page'!Q230)</f>
        <v/>
      </c>
      <c r="E64" s="24"/>
      <c r="F64" s="978"/>
      <c r="G64" s="978"/>
      <c r="H64" s="979"/>
      <c r="I64" s="365" t="str">
        <f>IF('Summary Page'!S230=0,"",'Summary Page'!S230)</f>
        <v/>
      </c>
      <c r="J64" s="365" t="str">
        <f>IF('Summary Page'!T230=0,"",'Summary Page'!T230)</f>
        <v/>
      </c>
      <c r="K64" s="365" t="str">
        <f>IF('Summary Page'!U230=0,"",'Summary Page'!U230)</f>
        <v/>
      </c>
      <c r="L64" s="365" t="str">
        <f>IF('Summary Page'!V230=0,"",'Summary Page'!V230)</f>
        <v/>
      </c>
      <c r="M64" s="366" t="str">
        <f>IF('Summary Page'!W230=0,"",'Summary Page'!W230)</f>
        <v/>
      </c>
      <c r="N64" s="367" t="str">
        <f t="shared" si="0"/>
        <v/>
      </c>
      <c r="O64" s="15"/>
      <c r="P64" s="970"/>
      <c r="Q64" s="970"/>
      <c r="R64" s="970"/>
      <c r="S64" s="971"/>
    </row>
    <row r="65" spans="1:19" ht="6"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3</v>
      </c>
      <c r="K66" s="1014" t="s">
        <v>16</v>
      </c>
      <c r="L66" s="1014"/>
      <c r="M66" s="1014"/>
      <c r="N66" s="355">
        <f>SUM(M55:M64)</f>
        <v>5.5</v>
      </c>
      <c r="O66" s="32" t="s">
        <v>73</v>
      </c>
      <c r="P66" s="67"/>
      <c r="Q66" s="822" t="s">
        <v>137</v>
      </c>
      <c r="R66" s="356">
        <f>(N66/12)</f>
        <v>0.45833333333333331</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6"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6"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Page'!H235="","",'Summary Page'!H235)</f>
        <v>2" Aggregate Base</v>
      </c>
      <c r="L71" s="178"/>
      <c r="M71" s="178"/>
      <c r="N71" s="178"/>
      <c r="O71" s="178"/>
      <c r="P71" s="1089" t="str">
        <f>IF('Summary Page'!L235="","",'Summary Page'!L235)</f>
        <v/>
      </c>
      <c r="Q71" s="1089"/>
      <c r="R71" s="188" t="s">
        <v>334</v>
      </c>
      <c r="S71" s="179"/>
    </row>
    <row r="72" spans="1:19" ht="6" customHeight="1" thickBot="1">
      <c r="A72" s="180"/>
      <c r="B72" s="181"/>
      <c r="C72" s="181"/>
      <c r="D72" s="181"/>
      <c r="E72" s="181"/>
      <c r="F72" s="181"/>
      <c r="G72" s="181"/>
      <c r="H72" s="181"/>
      <c r="I72" s="181"/>
      <c r="J72" s="181"/>
      <c r="K72" s="181"/>
      <c r="L72" s="181"/>
      <c r="M72" s="181"/>
      <c r="N72" s="181"/>
      <c r="O72" s="181"/>
      <c r="P72" s="181"/>
      <c r="Q72" s="181"/>
      <c r="R72" s="181"/>
      <c r="S72" s="182"/>
    </row>
  </sheetData>
  <sheetProtection algorithmName="SHA-512" hashValue="FtSv+Kyu2uLijy3KW/vzei4oUzr3xhQzFObY8vdyPalORamTJ/GKGEM/flK/ObHFtXnlqrDTnz5d1UtmYAcPgw==" saltValue="q/eekFTO5Q6q0qn2bwT5Gg=="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F26:H26 D16"/>
  </dataValidations>
  <printOptions horizontalCentered="1" verticalCentered="1"/>
  <pageMargins left="0.16" right="0.16" top="0.17" bottom="0.42" header="0" footer="0.17"/>
  <pageSetup scale="78" orientation="portrait" r:id="rId1"/>
  <headerFooter scaleWithDoc="0">
    <oddFooter>&amp;C&amp;A&amp;R&amp;P of &amp;N</oddFooter>
  </headerFooter>
  <drawing r:id="rId2"/>
  <legacyDrawing r:id="rId3"/>
</worksheet>
</file>

<file path=xl/worksheets/sheet22.xml><?xml version="1.0" encoding="utf-8"?>
<worksheet xmlns="http://schemas.openxmlformats.org/spreadsheetml/2006/main" xmlns:r="http://schemas.openxmlformats.org/officeDocument/2006/relationships">
  <sheetPr codeName="Sheet19">
    <tabColor rgb="FFC00000"/>
  </sheetPr>
  <dimension ref="A1:AK93"/>
  <sheetViews>
    <sheetView view="pageBreakPreview" zoomScale="75" zoomScaleNormal="200" zoomScaleSheetLayoutView="75" workbookViewId="0">
      <selection activeCell="F56" sqref="F56:H56"/>
    </sheetView>
  </sheetViews>
  <sheetFormatPr defaultRowHeight="15"/>
  <cols>
    <col min="1" max="1" width="7.140625" style="47" customWidth="1"/>
    <col min="2" max="2" width="14.85546875" style="47" customWidth="1"/>
    <col min="3" max="3" width="1.7109375" style="47" customWidth="1"/>
    <col min="4" max="4" width="14.42578125" style="47" customWidth="1"/>
    <col min="5" max="5" width="1.7109375" style="47" customWidth="1"/>
    <col min="6" max="6" width="8.140625" style="47" customWidth="1"/>
    <col min="7" max="7" width="9.140625" style="47" customWidth="1"/>
    <col min="8" max="8" width="7.28515625" style="47" customWidth="1"/>
    <col min="9" max="13" width="6.7109375" style="47" customWidth="1"/>
    <col min="14" max="14" width="7.28515625" style="47" customWidth="1"/>
    <col min="15" max="15" width="1.42578125" style="47" customWidth="1"/>
    <col min="16" max="17" width="5.7109375" style="47" customWidth="1"/>
    <col min="18" max="18" width="5.85546875" style="47" customWidth="1"/>
    <col min="19" max="19" width="6.5703125" style="47" customWidth="1"/>
    <col min="20" max="20" width="2.7109375" style="47" customWidth="1"/>
    <col min="21" max="21" width="8.140625" style="47" bestFit="1" customWidth="1"/>
    <col min="22" max="22" width="6.28515625" style="47" bestFit="1" customWidth="1"/>
    <col min="23" max="23" width="2.140625" style="47" bestFit="1" customWidth="1"/>
    <col min="24" max="24" width="8.140625" style="47" bestFit="1" customWidth="1"/>
    <col min="25" max="25" width="6.28515625" style="47" bestFit="1" customWidth="1"/>
    <col min="26" max="26" width="14.85546875" style="47" bestFit="1" customWidth="1"/>
    <col min="27" max="27" width="15.140625" style="47" bestFit="1" customWidth="1"/>
    <col min="28" max="28" width="2.42578125" style="47" bestFit="1" customWidth="1"/>
    <col min="29" max="29" width="11.7109375" style="47" bestFit="1" customWidth="1"/>
    <col min="30" max="30" width="14.7109375" style="47" bestFit="1" customWidth="1"/>
    <col min="31" max="31" width="2.42578125" style="47" bestFit="1" customWidth="1"/>
    <col min="32" max="32" width="15" style="47" bestFit="1" customWidth="1"/>
    <col min="33" max="33" width="14.5703125" style="47" bestFit="1" customWidth="1"/>
    <col min="34" max="34" width="15.7109375" style="47" bestFit="1" customWidth="1"/>
    <col min="35" max="35" width="11.42578125" style="47" bestFit="1" customWidth="1"/>
    <col min="36" max="36" width="9.5703125" style="47" bestFit="1" customWidth="1"/>
    <col min="37" max="37" width="9.85546875" style="47" bestFit="1" customWidth="1"/>
    <col min="38" max="38" width="11.42578125" style="47" bestFit="1" customWidth="1"/>
    <col min="39" max="39" width="11" style="47" bestFit="1" customWidth="1"/>
    <col min="40" max="40" width="8.85546875" style="47" bestFit="1" customWidth="1"/>
    <col min="41" max="41" width="8" style="47" bestFit="1" customWidth="1"/>
    <col min="42" max="42" width="7" style="47" bestFit="1" customWidth="1"/>
    <col min="43" max="43" width="7.42578125" style="47" bestFit="1" customWidth="1"/>
    <col min="44" max="44" width="6.7109375" style="47" bestFit="1" customWidth="1"/>
    <col min="45" max="45" width="8.28515625" style="47" bestFit="1" customWidth="1"/>
    <col min="46" max="46" width="6.85546875" style="47" bestFit="1" customWidth="1"/>
    <col min="47" max="47" width="5.85546875" style="47" bestFit="1" customWidth="1"/>
    <col min="48" max="48" width="6.85546875" style="47" bestFit="1" customWidth="1"/>
    <col min="49" max="49" width="9.42578125" style="47" bestFit="1" customWidth="1"/>
    <col min="50" max="50" width="6.28515625" style="47" bestFit="1" customWidth="1"/>
    <col min="51" max="51" width="7.7109375" style="47" bestFit="1" customWidth="1"/>
    <col min="52" max="52" width="6.42578125" style="47" bestFit="1" customWidth="1"/>
    <col min="53" max="53" width="11.42578125" style="47" bestFit="1" customWidth="1"/>
    <col min="54" max="54" width="6.140625" style="47" bestFit="1" customWidth="1"/>
    <col min="55" max="55" width="6.85546875" style="47" bestFit="1" customWidth="1"/>
    <col min="56" max="56" width="4.85546875" style="47" bestFit="1" customWidth="1"/>
    <col min="57" max="57" width="5.28515625" style="47" bestFit="1" customWidth="1"/>
    <col min="58" max="58" width="8.85546875" style="47" bestFit="1" customWidth="1"/>
    <col min="59" max="59" width="2.28515625" style="47" bestFit="1" customWidth="1"/>
    <col min="60" max="60" width="12.140625" style="47" bestFit="1" customWidth="1"/>
    <col min="61" max="61" width="6.140625" style="47" bestFit="1" customWidth="1"/>
    <col min="62" max="62" width="5.5703125" style="47" bestFit="1" customWidth="1"/>
    <col min="63" max="63" width="12.7109375" style="47" bestFit="1" customWidth="1"/>
    <col min="64" max="64" width="10.28515625" style="47" bestFit="1" customWidth="1"/>
    <col min="65" max="65" width="10.7109375" style="47" bestFit="1" customWidth="1"/>
    <col min="66" max="66" width="2.28515625" style="47" bestFit="1" customWidth="1"/>
    <col min="67" max="67" width="7" style="47" bestFit="1" customWidth="1"/>
    <col min="68" max="68" width="8.140625" style="47" bestFit="1" customWidth="1"/>
    <col min="69" max="69" width="9.7109375" style="47" bestFit="1" customWidth="1"/>
    <col min="70" max="70" width="13.140625" style="47" bestFit="1" customWidth="1"/>
    <col min="71" max="71" width="10.42578125" style="47" bestFit="1" customWidth="1"/>
    <col min="72" max="72" width="10.140625" style="47" bestFit="1" customWidth="1"/>
    <col min="73" max="73" width="14.85546875" style="47" bestFit="1" customWidth="1"/>
    <col min="74" max="74" width="12.140625" style="47" bestFit="1" customWidth="1"/>
    <col min="75" max="75" width="10.42578125" style="47" bestFit="1" customWidth="1"/>
    <col min="76" max="76" width="7" style="47" bestFit="1" customWidth="1"/>
    <col min="77" max="77" width="5.140625" style="47" bestFit="1" customWidth="1"/>
    <col min="78" max="78" width="5.7109375" style="47" bestFit="1" customWidth="1"/>
    <col min="79" max="79" width="7.7109375" style="47" bestFit="1" customWidth="1"/>
    <col min="80" max="80" width="6.5703125" style="47" bestFit="1" customWidth="1"/>
    <col min="81" max="81" width="11.42578125" style="47" bestFit="1" customWidth="1"/>
    <col min="82" max="82" width="8.140625" style="47" bestFit="1" customWidth="1"/>
    <col min="83" max="83" width="14.5703125" style="47" bestFit="1" customWidth="1"/>
    <col min="84" max="84" width="9.28515625" style="47" bestFit="1" customWidth="1"/>
    <col min="85" max="85" width="4.85546875" style="47" bestFit="1" customWidth="1"/>
    <col min="86" max="86" width="6.140625" style="47" bestFit="1" customWidth="1"/>
    <col min="87" max="87" width="6.85546875" style="47" bestFit="1" customWidth="1"/>
    <col min="88" max="88" width="8" style="47" bestFit="1" customWidth="1"/>
    <col min="89" max="89" width="9.42578125" style="47" bestFit="1" customWidth="1"/>
    <col min="90" max="90" width="9.140625" style="47"/>
    <col min="91" max="91" width="7.7109375" style="47" bestFit="1" customWidth="1"/>
    <col min="92" max="92" width="11.42578125" style="47" bestFit="1" customWidth="1"/>
    <col min="93" max="93" width="9.85546875" style="47" bestFit="1" customWidth="1"/>
    <col min="94" max="94" width="10" style="47" bestFit="1" customWidth="1"/>
    <col min="95" max="95" width="8.42578125" style="47" bestFit="1" customWidth="1"/>
    <col min="96" max="96" width="9.7109375" style="47" bestFit="1" customWidth="1"/>
    <col min="97" max="97" width="7.42578125" style="47" bestFit="1" customWidth="1"/>
    <col min="98" max="98" width="14.85546875" style="47" bestFit="1" customWidth="1"/>
    <col min="99" max="16384" width="9.140625" style="47"/>
  </cols>
  <sheetData>
    <row r="1" spans="1:36" ht="6" customHeight="1">
      <c r="A1" s="57"/>
      <c r="B1" s="58"/>
      <c r="C1" s="58"/>
      <c r="D1" s="58"/>
      <c r="E1" s="59"/>
      <c r="F1" s="59"/>
      <c r="G1" s="59"/>
      <c r="H1" s="59"/>
      <c r="I1" s="59"/>
      <c r="J1" s="60"/>
      <c r="K1" s="59"/>
      <c r="L1" s="59"/>
      <c r="M1" s="59"/>
      <c r="N1" s="59"/>
      <c r="O1" s="59"/>
      <c r="P1" s="59"/>
      <c r="Q1" s="59"/>
      <c r="R1" s="59"/>
      <c r="S1" s="61"/>
    </row>
    <row r="2" spans="1:36">
      <c r="A2" s="733" t="s">
        <v>0</v>
      </c>
      <c r="B2" s="734"/>
      <c r="C2" s="734"/>
      <c r="D2" s="734"/>
      <c r="E2" s="734"/>
      <c r="F2" s="734"/>
      <c r="G2" s="734"/>
      <c r="H2" s="734"/>
      <c r="I2" s="734"/>
      <c r="J2" s="734"/>
      <c r="K2" s="734"/>
      <c r="L2" s="734"/>
      <c r="M2" s="734"/>
      <c r="N2" s="734"/>
      <c r="O2" s="734"/>
      <c r="P2" s="734"/>
      <c r="Q2" s="734"/>
      <c r="R2" s="734"/>
      <c r="S2" s="683"/>
    </row>
    <row r="3" spans="1:36" ht="6" customHeight="1">
      <c r="A3" s="63"/>
      <c r="B3" s="980"/>
      <c r="C3" s="980"/>
      <c r="D3" s="980"/>
      <c r="E3" s="980"/>
      <c r="F3" s="980"/>
      <c r="G3" s="980"/>
      <c r="H3" s="980"/>
      <c r="I3" s="980"/>
      <c r="J3" s="980"/>
      <c r="K3" s="17"/>
      <c r="L3" s="17"/>
      <c r="M3" s="17"/>
      <c r="N3" s="17"/>
      <c r="O3" s="17"/>
      <c r="P3" s="17"/>
      <c r="Q3" s="17"/>
      <c r="R3" s="17"/>
      <c r="S3" s="62"/>
    </row>
    <row r="4" spans="1:36" ht="15.75">
      <c r="A4" s="789" t="s">
        <v>15</v>
      </c>
      <c r="B4" s="790"/>
      <c r="C4" s="839"/>
      <c r="D4" s="934" t="str">
        <f>IF('Summary Page'!I13="","",'Summary Page'!I13)</f>
        <v>Highway 20</v>
      </c>
      <c r="E4" s="917"/>
      <c r="F4" s="917"/>
      <c r="G4" s="917"/>
      <c r="H4" s="918"/>
      <c r="I4" s="925"/>
      <c r="J4" s="925"/>
      <c r="K4" s="925"/>
      <c r="L4" s="925"/>
      <c r="M4" s="925"/>
      <c r="N4" s="925"/>
      <c r="O4" s="925"/>
      <c r="P4" s="925"/>
      <c r="Q4" s="925"/>
      <c r="R4" s="925"/>
      <c r="S4" s="926"/>
      <c r="U4" s="48"/>
      <c r="V4" s="48"/>
      <c r="W4" s="48"/>
      <c r="X4" s="48"/>
      <c r="Y4" s="48"/>
      <c r="Z4" s="48"/>
      <c r="AA4" s="48"/>
      <c r="AB4" s="48"/>
      <c r="AC4" s="48"/>
      <c r="AD4" s="48"/>
      <c r="AE4" s="48"/>
      <c r="AF4" s="48"/>
      <c r="AG4" s="48"/>
      <c r="AH4" s="48"/>
      <c r="AI4" s="48"/>
      <c r="AJ4" s="48"/>
    </row>
    <row r="5" spans="1:36" ht="6" customHeight="1">
      <c r="A5" s="25"/>
      <c r="B5" s="33"/>
      <c r="C5" s="33"/>
      <c r="D5" s="33"/>
      <c r="E5" s="33"/>
      <c r="F5" s="33"/>
      <c r="G5" s="33"/>
      <c r="H5" s="33"/>
      <c r="I5" s="1002"/>
      <c r="J5" s="1003"/>
      <c r="K5" s="1003"/>
      <c r="L5" s="1003"/>
      <c r="M5" s="1003"/>
      <c r="N5" s="1003"/>
      <c r="O5" s="1003"/>
      <c r="P5" s="1003"/>
      <c r="Q5" s="1003"/>
      <c r="R5" s="1003"/>
      <c r="S5" s="1004"/>
      <c r="U5" s="48"/>
      <c r="V5" s="48"/>
      <c r="W5" s="48"/>
      <c r="X5" s="48"/>
      <c r="Y5" s="48"/>
      <c r="Z5" s="48"/>
      <c r="AA5" s="48"/>
      <c r="AB5" s="48"/>
      <c r="AC5" s="48"/>
      <c r="AD5" s="48"/>
      <c r="AE5" s="48"/>
      <c r="AF5" s="48"/>
      <c r="AG5" s="48"/>
      <c r="AH5" s="48"/>
      <c r="AI5" s="48"/>
      <c r="AJ5" s="48"/>
    </row>
    <row r="6" spans="1:36">
      <c r="A6" s="1039" t="s">
        <v>14</v>
      </c>
      <c r="B6" s="1040"/>
      <c r="C6" s="1041"/>
      <c r="D6" s="720" t="str">
        <f>'Summary Page'!B9</f>
        <v>Trinity Engineering Laboratories Inc.</v>
      </c>
      <c r="E6" s="720"/>
      <c r="F6" s="721"/>
      <c r="G6" s="721"/>
      <c r="H6" s="721"/>
      <c r="I6" s="1002"/>
      <c r="J6" s="1003"/>
      <c r="K6" s="1003"/>
      <c r="L6" s="1003"/>
      <c r="M6" s="1003"/>
      <c r="N6" s="1003"/>
      <c r="O6" s="1003"/>
      <c r="P6" s="1003"/>
      <c r="Q6" s="1003"/>
      <c r="R6" s="1003"/>
      <c r="S6" s="1004"/>
      <c r="U6" s="48"/>
      <c r="V6" s="48"/>
      <c r="W6" s="48"/>
      <c r="X6" s="48"/>
      <c r="Y6" s="48"/>
      <c r="Z6" s="48"/>
      <c r="AA6" s="48"/>
      <c r="AB6" s="48"/>
      <c r="AC6" s="48"/>
      <c r="AD6" s="48"/>
      <c r="AE6" s="48"/>
      <c r="AF6" s="48"/>
      <c r="AG6" s="48"/>
      <c r="AH6" s="48"/>
      <c r="AI6" s="48"/>
      <c r="AJ6" s="48"/>
    </row>
    <row r="7" spans="1:36" ht="6" customHeight="1">
      <c r="A7" s="63"/>
      <c r="B7" s="34"/>
      <c r="C7" s="34"/>
      <c r="D7" s="34"/>
      <c r="E7" s="34"/>
      <c r="F7" s="34"/>
      <c r="G7" s="34"/>
      <c r="H7" s="34"/>
      <c r="I7" s="1002"/>
      <c r="J7" s="1003"/>
      <c r="K7" s="1003"/>
      <c r="L7" s="1003"/>
      <c r="M7" s="1003"/>
      <c r="N7" s="1003"/>
      <c r="O7" s="1003"/>
      <c r="P7" s="1003"/>
      <c r="Q7" s="1003"/>
      <c r="R7" s="1003"/>
      <c r="S7" s="1004"/>
      <c r="U7" s="48"/>
      <c r="V7" s="48"/>
      <c r="W7" s="48"/>
      <c r="X7" s="48"/>
      <c r="Y7" s="48"/>
      <c r="Z7" s="48"/>
      <c r="AA7" s="48"/>
      <c r="AB7" s="48"/>
      <c r="AC7" s="48"/>
      <c r="AD7" s="48"/>
      <c r="AE7" s="48"/>
      <c r="AF7" s="48"/>
      <c r="AG7" s="48"/>
      <c r="AH7" s="48"/>
      <c r="AI7" s="48"/>
      <c r="AJ7" s="48"/>
    </row>
    <row r="8" spans="1:36">
      <c r="A8" s="1039" t="s">
        <v>8</v>
      </c>
      <c r="B8" s="1040"/>
      <c r="C8" s="187"/>
      <c r="D8" s="722" t="str">
        <f>IF('Summary Page'!B14="","",'Summary Page'!B14)</f>
        <v>Mark Horn</v>
      </c>
      <c r="E8" s="722"/>
      <c r="F8" s="723"/>
      <c r="G8" s="723"/>
      <c r="H8" s="723"/>
      <c r="I8" s="1002"/>
      <c r="J8" s="1003"/>
      <c r="K8" s="1003"/>
      <c r="L8" s="1003"/>
      <c r="M8" s="1003"/>
      <c r="N8" s="1003"/>
      <c r="O8" s="1003"/>
      <c r="P8" s="1003"/>
      <c r="Q8" s="1003"/>
      <c r="R8" s="1003"/>
      <c r="S8" s="1004"/>
      <c r="U8" s="48"/>
      <c r="V8" s="48"/>
      <c r="W8" s="48"/>
      <c r="X8" s="48"/>
      <c r="Y8" s="48"/>
      <c r="Z8" s="48"/>
      <c r="AA8" s="48"/>
      <c r="AB8" s="48"/>
      <c r="AC8" s="48"/>
      <c r="AD8" s="48"/>
      <c r="AE8" s="48"/>
      <c r="AF8" s="48"/>
      <c r="AG8" s="48"/>
      <c r="AH8" s="48"/>
      <c r="AI8" s="48"/>
      <c r="AJ8" s="48"/>
    </row>
    <row r="9" spans="1:36" ht="6" customHeight="1">
      <c r="A9" s="63"/>
      <c r="B9" s="163"/>
      <c r="C9" s="163"/>
      <c r="D9" s="163"/>
      <c r="E9" s="163"/>
      <c r="F9" s="163"/>
      <c r="G9" s="163"/>
      <c r="H9" s="163"/>
      <c r="I9" s="1002"/>
      <c r="J9" s="1003"/>
      <c r="K9" s="1003"/>
      <c r="L9" s="1003"/>
      <c r="M9" s="1003"/>
      <c r="N9" s="1003"/>
      <c r="O9" s="1003"/>
      <c r="P9" s="1003"/>
      <c r="Q9" s="1003"/>
      <c r="R9" s="1003"/>
      <c r="S9" s="1004"/>
      <c r="U9" s="48"/>
      <c r="V9" s="48"/>
      <c r="W9" s="48"/>
      <c r="X9" s="48"/>
      <c r="Y9" s="48"/>
      <c r="Z9" s="48"/>
      <c r="AA9" s="48"/>
      <c r="AB9" s="48"/>
      <c r="AC9" s="48"/>
      <c r="AD9" s="48"/>
      <c r="AE9" s="48"/>
      <c r="AF9" s="48"/>
      <c r="AG9" s="48"/>
      <c r="AH9" s="48"/>
      <c r="AI9" s="48"/>
      <c r="AJ9" s="48"/>
    </row>
    <row r="10" spans="1:36">
      <c r="A10" s="1039" t="s">
        <v>9</v>
      </c>
      <c r="B10" s="1040"/>
      <c r="C10" s="187"/>
      <c r="D10" s="726">
        <f>'Summary Page'!B12:B12</f>
        <v>5592606841</v>
      </c>
      <c r="E10" s="726"/>
      <c r="F10" s="727"/>
      <c r="G10" s="727"/>
      <c r="H10" s="727"/>
      <c r="I10" s="1002"/>
      <c r="J10" s="1003"/>
      <c r="K10" s="1003"/>
      <c r="L10" s="1003"/>
      <c r="M10" s="1003"/>
      <c r="N10" s="1003"/>
      <c r="O10" s="1003"/>
      <c r="P10" s="1003"/>
      <c r="Q10" s="1003"/>
      <c r="R10" s="1003"/>
      <c r="S10" s="1004"/>
      <c r="U10" s="48"/>
      <c r="V10" s="48"/>
      <c r="W10" s="48"/>
      <c r="X10" s="48"/>
      <c r="Y10" s="48"/>
      <c r="Z10" s="48"/>
      <c r="AA10" s="48"/>
      <c r="AB10" s="48"/>
      <c r="AC10" s="48"/>
      <c r="AD10" s="48"/>
      <c r="AE10" s="48"/>
      <c r="AF10" s="48"/>
      <c r="AG10" s="48"/>
      <c r="AH10" s="48"/>
      <c r="AI10" s="48"/>
      <c r="AJ10" s="48"/>
    </row>
    <row r="11" spans="1:36" ht="6" customHeight="1">
      <c r="A11" s="63"/>
      <c r="B11" s="64"/>
      <c r="C11" s="64"/>
      <c r="D11" s="64"/>
      <c r="E11" s="64"/>
      <c r="F11" s="64"/>
      <c r="G11" s="64"/>
      <c r="H11" s="64"/>
      <c r="I11" s="1002"/>
      <c r="J11" s="1003"/>
      <c r="K11" s="1003"/>
      <c r="L11" s="1003"/>
      <c r="M11" s="1003"/>
      <c r="N11" s="1003"/>
      <c r="O11" s="1003"/>
      <c r="P11" s="1003"/>
      <c r="Q11" s="1003"/>
      <c r="R11" s="1003"/>
      <c r="S11" s="1004"/>
      <c r="U11" s="48"/>
      <c r="V11" s="48"/>
      <c r="W11" s="48"/>
      <c r="X11" s="48"/>
      <c r="Y11" s="48"/>
      <c r="Z11" s="48"/>
      <c r="AA11" s="48"/>
      <c r="AB11" s="48"/>
      <c r="AC11" s="48"/>
      <c r="AD11" s="48"/>
      <c r="AE11" s="48"/>
      <c r="AF11" s="48"/>
      <c r="AG11" s="48"/>
      <c r="AH11" s="48"/>
      <c r="AI11" s="48"/>
      <c r="AJ11" s="48"/>
    </row>
    <row r="12" spans="1:36">
      <c r="A12" s="1053" t="s">
        <v>113</v>
      </c>
      <c r="B12" s="1054"/>
      <c r="C12" s="183"/>
      <c r="D12" s="871" t="str">
        <f>'Summary Page'!M11</f>
        <v>0A730</v>
      </c>
      <c r="E12" s="35"/>
      <c r="F12" s="1048"/>
      <c r="G12" s="1048"/>
      <c r="H12" s="1049"/>
      <c r="I12" s="1002"/>
      <c r="J12" s="1003"/>
      <c r="K12" s="1003"/>
      <c r="L12" s="1003"/>
      <c r="M12" s="1003"/>
      <c r="N12" s="1003"/>
      <c r="O12" s="1003"/>
      <c r="P12" s="1003"/>
      <c r="Q12" s="1003"/>
      <c r="R12" s="1003"/>
      <c r="S12" s="1004"/>
      <c r="U12" s="48"/>
      <c r="V12" s="48"/>
      <c r="W12" s="48"/>
      <c r="X12" s="48"/>
      <c r="Y12" s="48"/>
      <c r="Z12" s="48"/>
      <c r="AA12" s="48"/>
      <c r="AB12" s="48"/>
      <c r="AC12" s="48"/>
      <c r="AD12" s="48"/>
      <c r="AE12" s="48"/>
      <c r="AF12" s="48"/>
      <c r="AG12" s="48"/>
      <c r="AH12" s="48"/>
      <c r="AI12" s="48"/>
      <c r="AJ12" s="48"/>
    </row>
    <row r="13" spans="1:36" ht="6" customHeight="1">
      <c r="A13" s="39"/>
      <c r="B13" s="185"/>
      <c r="C13" s="185"/>
      <c r="D13" s="65"/>
      <c r="E13" s="20"/>
      <c r="F13" s="1048"/>
      <c r="G13" s="1048"/>
      <c r="H13" s="1049"/>
      <c r="I13" s="1002"/>
      <c r="J13" s="1003"/>
      <c r="K13" s="1003"/>
      <c r="L13" s="1003"/>
      <c r="M13" s="1003"/>
      <c r="N13" s="1003"/>
      <c r="O13" s="1003"/>
      <c r="P13" s="1003"/>
      <c r="Q13" s="1003"/>
      <c r="R13" s="1003"/>
      <c r="S13" s="1004"/>
      <c r="U13" s="48"/>
      <c r="V13" s="48"/>
      <c r="W13" s="48"/>
      <c r="X13" s="48"/>
      <c r="Y13" s="48"/>
      <c r="Z13" s="48"/>
      <c r="AA13" s="48"/>
      <c r="AB13" s="48"/>
      <c r="AC13" s="48"/>
      <c r="AD13" s="48"/>
      <c r="AE13" s="48"/>
      <c r="AF13" s="48"/>
      <c r="AG13" s="48"/>
      <c r="AH13" s="48"/>
      <c r="AI13" s="48"/>
      <c r="AJ13" s="48"/>
    </row>
    <row r="14" spans="1:36">
      <c r="A14" s="1050" t="s">
        <v>29</v>
      </c>
      <c r="B14" s="1051"/>
      <c r="C14" s="40"/>
      <c r="D14" s="190" t="str">
        <f>IFERROR(HLOOKUP('Summary Page'!D3,List!H2:S3,2,0),"")</f>
        <v>01</v>
      </c>
      <c r="E14" s="36"/>
      <c r="F14" s="1048"/>
      <c r="G14" s="1048"/>
      <c r="H14" s="1049"/>
      <c r="I14" s="1002"/>
      <c r="J14" s="1003"/>
      <c r="K14" s="1003"/>
      <c r="L14" s="1003"/>
      <c r="M14" s="1003"/>
      <c r="N14" s="1003"/>
      <c r="O14" s="1003"/>
      <c r="P14" s="1003"/>
      <c r="Q14" s="1003"/>
      <c r="R14" s="1003"/>
      <c r="S14" s="1004"/>
      <c r="U14" s="48"/>
      <c r="V14" s="48"/>
      <c r="W14" s="48"/>
      <c r="X14" s="48"/>
      <c r="Y14" s="48"/>
      <c r="Z14" s="48"/>
      <c r="AA14" s="48"/>
      <c r="AB14" s="48"/>
      <c r="AC14" s="48"/>
      <c r="AD14" s="48"/>
      <c r="AE14" s="48"/>
      <c r="AF14" s="48"/>
      <c r="AG14" s="48"/>
      <c r="AH14" s="48"/>
      <c r="AI14" s="48"/>
      <c r="AJ14" s="48"/>
    </row>
    <row r="15" spans="1:36" ht="6" customHeight="1">
      <c r="A15" s="39"/>
      <c r="B15" s="38"/>
      <c r="C15" s="40"/>
      <c r="D15" s="2"/>
      <c r="E15" s="16"/>
      <c r="F15" s="1048"/>
      <c r="G15" s="1048"/>
      <c r="H15" s="1049"/>
      <c r="I15" s="1002"/>
      <c r="J15" s="1003"/>
      <c r="K15" s="1003"/>
      <c r="L15" s="1003"/>
      <c r="M15" s="1003"/>
      <c r="N15" s="1003"/>
      <c r="O15" s="1003"/>
      <c r="P15" s="1003"/>
      <c r="Q15" s="1003"/>
      <c r="R15" s="1003"/>
      <c r="S15" s="1004"/>
      <c r="U15" s="48"/>
      <c r="V15" s="48"/>
      <c r="W15" s="48"/>
      <c r="X15" s="48"/>
      <c r="Y15" s="48"/>
      <c r="Z15" s="48"/>
      <c r="AA15" s="48"/>
      <c r="AB15" s="48"/>
      <c r="AC15" s="48"/>
      <c r="AD15" s="48"/>
      <c r="AE15" s="48"/>
      <c r="AF15" s="48"/>
      <c r="AG15" s="48"/>
      <c r="AH15" s="48"/>
      <c r="AI15" s="48"/>
      <c r="AJ15" s="48"/>
    </row>
    <row r="16" spans="1:36">
      <c r="A16" s="1050" t="s">
        <v>17</v>
      </c>
      <c r="B16" s="1051"/>
      <c r="C16" s="41"/>
      <c r="D16" s="191" t="str">
        <f>'Summary Page'!B245</f>
        <v>MEN</v>
      </c>
      <c r="E16" s="3"/>
      <c r="F16" s="1048"/>
      <c r="G16" s="1048"/>
      <c r="H16" s="1049"/>
      <c r="I16" s="1002"/>
      <c r="J16" s="1003"/>
      <c r="K16" s="1003"/>
      <c r="L16" s="1003"/>
      <c r="M16" s="1003"/>
      <c r="N16" s="1003"/>
      <c r="O16" s="1003"/>
      <c r="P16" s="1003"/>
      <c r="Q16" s="1003"/>
      <c r="R16" s="1003"/>
      <c r="S16" s="1004"/>
      <c r="U16" s="48"/>
      <c r="V16" s="48"/>
      <c r="W16" s="48"/>
      <c r="X16" s="48"/>
      <c r="Y16" s="48"/>
      <c r="Z16" s="48"/>
      <c r="AA16" s="48"/>
      <c r="AB16" s="48"/>
      <c r="AC16" s="48"/>
      <c r="AD16" s="48"/>
      <c r="AE16" s="48"/>
      <c r="AF16" s="48"/>
      <c r="AG16" s="48"/>
      <c r="AH16" s="48"/>
      <c r="AI16" s="48"/>
      <c r="AJ16" s="48"/>
    </row>
    <row r="17" spans="1:37" ht="6" customHeight="1">
      <c r="A17" s="39"/>
      <c r="B17" s="184"/>
      <c r="C17" s="41"/>
      <c r="D17" s="4"/>
      <c r="E17" s="15"/>
      <c r="F17" s="1048"/>
      <c r="G17" s="1048"/>
      <c r="H17" s="1049"/>
      <c r="I17" s="1002"/>
      <c r="J17" s="1003"/>
      <c r="K17" s="1003"/>
      <c r="L17" s="1003"/>
      <c r="M17" s="1003"/>
      <c r="N17" s="1003"/>
      <c r="O17" s="1003"/>
      <c r="P17" s="1003"/>
      <c r="Q17" s="1003"/>
      <c r="R17" s="1003"/>
      <c r="S17" s="1004"/>
      <c r="U17" s="48"/>
      <c r="V17" s="48"/>
      <c r="W17" s="48"/>
      <c r="X17" s="48"/>
      <c r="Y17" s="48"/>
      <c r="Z17" s="48"/>
      <c r="AA17" s="48"/>
      <c r="AB17" s="48"/>
      <c r="AC17" s="48"/>
      <c r="AD17" s="48"/>
      <c r="AE17" s="48"/>
      <c r="AF17" s="48"/>
      <c r="AG17" s="48"/>
      <c r="AH17" s="48"/>
      <c r="AI17" s="48"/>
      <c r="AJ17" s="48"/>
    </row>
    <row r="18" spans="1:37">
      <c r="A18" s="1050" t="s">
        <v>18</v>
      </c>
      <c r="B18" s="1051"/>
      <c r="C18" s="41"/>
      <c r="D18" s="191" t="str">
        <f>'Summary Page'!G21</f>
        <v>20</v>
      </c>
      <c r="E18" s="15"/>
      <c r="F18" s="3"/>
      <c r="G18" s="15"/>
      <c r="H18" s="15"/>
      <c r="I18" s="1002"/>
      <c r="J18" s="1003"/>
      <c r="K18" s="1003"/>
      <c r="L18" s="1003"/>
      <c r="M18" s="1003"/>
      <c r="N18" s="1003"/>
      <c r="O18" s="1003"/>
      <c r="P18" s="1003"/>
      <c r="Q18" s="1003"/>
      <c r="R18" s="1003"/>
      <c r="S18" s="1004"/>
      <c r="U18" s="48"/>
      <c r="V18" s="48"/>
      <c r="W18" s="48"/>
      <c r="X18" s="48"/>
      <c r="Y18" s="48"/>
      <c r="Z18" s="48"/>
      <c r="AA18" s="48"/>
      <c r="AB18" s="48"/>
      <c r="AC18" s="48"/>
      <c r="AD18" s="48"/>
      <c r="AE18" s="48"/>
      <c r="AF18" s="48"/>
      <c r="AG18" s="48"/>
      <c r="AH18" s="48"/>
      <c r="AI18" s="48"/>
      <c r="AJ18" s="48"/>
    </row>
    <row r="19" spans="1:37" ht="6" customHeight="1">
      <c r="A19" s="39"/>
      <c r="B19" s="184"/>
      <c r="C19" s="41"/>
      <c r="D19" s="4"/>
      <c r="E19" s="15"/>
      <c r="F19" s="3"/>
      <c r="G19" s="15"/>
      <c r="H19" s="15"/>
      <c r="I19" s="1002"/>
      <c r="J19" s="1003"/>
      <c r="K19" s="1003"/>
      <c r="L19" s="1003"/>
      <c r="M19" s="1003"/>
      <c r="N19" s="1003"/>
      <c r="O19" s="1003"/>
      <c r="P19" s="1003"/>
      <c r="Q19" s="1003"/>
      <c r="R19" s="1003"/>
      <c r="S19" s="1004"/>
      <c r="U19" s="48"/>
      <c r="V19" s="48"/>
      <c r="W19" s="48"/>
      <c r="X19" s="48"/>
      <c r="Y19" s="48"/>
      <c r="Z19" s="48"/>
      <c r="AA19" s="48"/>
      <c r="AB19" s="48"/>
      <c r="AC19" s="48"/>
      <c r="AD19" s="48"/>
      <c r="AE19" s="48"/>
      <c r="AF19" s="48"/>
      <c r="AG19" s="48"/>
      <c r="AH19" s="48"/>
      <c r="AI19" s="48"/>
      <c r="AJ19" s="48"/>
    </row>
    <row r="20" spans="1:37">
      <c r="A20" s="1050" t="s">
        <v>24</v>
      </c>
      <c r="B20" s="1051"/>
      <c r="C20" s="41"/>
      <c r="D20" s="166" t="str">
        <f>IF('Summary Page'!G249="","",'Summary Page'!G249)</f>
        <v/>
      </c>
      <c r="E20" s="15"/>
      <c r="F20" s="3"/>
      <c r="G20" s="15"/>
      <c r="H20" s="15"/>
      <c r="I20" s="1002"/>
      <c r="J20" s="1003"/>
      <c r="K20" s="1003"/>
      <c r="L20" s="1003"/>
      <c r="M20" s="1003"/>
      <c r="N20" s="1003"/>
      <c r="O20" s="1003"/>
      <c r="P20" s="1003"/>
      <c r="Q20" s="1003"/>
      <c r="R20" s="1003"/>
      <c r="S20" s="1004"/>
      <c r="U20" s="48"/>
      <c r="V20" s="48"/>
      <c r="W20" s="48"/>
      <c r="X20" s="48"/>
      <c r="Y20" s="48"/>
      <c r="Z20" s="48"/>
      <c r="AA20" s="48"/>
      <c r="AB20" s="48"/>
      <c r="AC20" s="48"/>
      <c r="AD20" s="48"/>
      <c r="AE20" s="48"/>
      <c r="AF20" s="48"/>
      <c r="AG20" s="48"/>
      <c r="AH20" s="48"/>
      <c r="AI20" s="48"/>
      <c r="AJ20" s="48"/>
    </row>
    <row r="21" spans="1:37" ht="4.5" customHeight="1">
      <c r="A21" s="39"/>
      <c r="B21" s="42"/>
      <c r="C21" s="40"/>
      <c r="D21" s="1"/>
      <c r="E21" s="15"/>
      <c r="F21" s="15"/>
      <c r="G21" s="15"/>
      <c r="H21" s="15"/>
      <c r="I21" s="1002"/>
      <c r="J21" s="1003"/>
      <c r="K21" s="1003"/>
      <c r="L21" s="1003"/>
      <c r="M21" s="1003"/>
      <c r="N21" s="1003"/>
      <c r="O21" s="1003"/>
      <c r="P21" s="1003"/>
      <c r="Q21" s="1003"/>
      <c r="R21" s="1003"/>
      <c r="S21" s="1004"/>
      <c r="U21" s="48"/>
      <c r="V21" s="48"/>
      <c r="W21" s="48"/>
      <c r="X21" s="48"/>
      <c r="Y21" s="48"/>
      <c r="Z21" s="48"/>
      <c r="AA21" s="48"/>
      <c r="AB21" s="48"/>
      <c r="AC21" s="48"/>
      <c r="AD21" s="48"/>
      <c r="AE21" s="48"/>
      <c r="AF21" s="48"/>
      <c r="AG21" s="48"/>
      <c r="AH21" s="48"/>
      <c r="AI21" s="48"/>
      <c r="AJ21" s="48"/>
    </row>
    <row r="22" spans="1:37">
      <c r="A22" s="1050" t="s">
        <v>129</v>
      </c>
      <c r="B22" s="1051"/>
      <c r="C22" s="40"/>
      <c r="D22" s="167" t="str">
        <f>'Summary Page'!B241</f>
        <v>0A730 - 17</v>
      </c>
      <c r="E22" s="16"/>
      <c r="F22" s="16"/>
      <c r="G22" s="16"/>
      <c r="H22" s="16"/>
      <c r="I22" s="1002"/>
      <c r="J22" s="1003"/>
      <c r="K22" s="1003"/>
      <c r="L22" s="1003"/>
      <c r="M22" s="1003"/>
      <c r="N22" s="1003"/>
      <c r="O22" s="1003"/>
      <c r="P22" s="1003"/>
      <c r="Q22" s="1003"/>
      <c r="R22" s="1003"/>
      <c r="S22" s="1004"/>
      <c r="U22" s="48"/>
      <c r="V22" s="48"/>
      <c r="W22" s="48"/>
      <c r="X22" s="48"/>
      <c r="Y22" s="48"/>
      <c r="Z22" s="48"/>
      <c r="AA22" s="48"/>
      <c r="AB22" s="48"/>
      <c r="AC22" s="48"/>
      <c r="AD22" s="48"/>
      <c r="AE22" s="48"/>
      <c r="AF22" s="48"/>
      <c r="AG22" s="48"/>
      <c r="AH22" s="48"/>
      <c r="AI22" s="48"/>
      <c r="AJ22" s="48"/>
    </row>
    <row r="23" spans="1:37" ht="5.25" customHeight="1">
      <c r="A23" s="39"/>
      <c r="B23" s="42"/>
      <c r="C23" s="40"/>
      <c r="D23" s="1"/>
      <c r="E23" s="16"/>
      <c r="F23" s="16"/>
      <c r="G23" s="16"/>
      <c r="H23" s="16"/>
      <c r="I23" s="1002"/>
      <c r="J23" s="1003"/>
      <c r="K23" s="1003"/>
      <c r="L23" s="1003"/>
      <c r="M23" s="1003"/>
      <c r="N23" s="1003"/>
      <c r="O23" s="1003"/>
      <c r="P23" s="1003"/>
      <c r="Q23" s="1003"/>
      <c r="R23" s="1003"/>
      <c r="S23" s="1004"/>
      <c r="U23" s="48"/>
      <c r="V23" s="48"/>
      <c r="W23" s="48"/>
      <c r="X23" s="48"/>
      <c r="Y23" s="48"/>
      <c r="Z23" s="48"/>
      <c r="AA23" s="48"/>
      <c r="AB23" s="48"/>
      <c r="AC23" s="48"/>
      <c r="AD23" s="48"/>
      <c r="AE23" s="48"/>
      <c r="AF23" s="48"/>
      <c r="AG23" s="48"/>
      <c r="AH23" s="48"/>
      <c r="AI23" s="48"/>
      <c r="AJ23" s="48"/>
    </row>
    <row r="24" spans="1:37">
      <c r="A24" s="1050" t="s">
        <v>19</v>
      </c>
      <c r="B24" s="1051"/>
      <c r="C24" s="40"/>
      <c r="D24" s="168" t="str">
        <f>'Summary Page'!G243</f>
        <v>05-Nov-2012</v>
      </c>
      <c r="E24" s="16"/>
      <c r="F24" s="1052" t="s">
        <v>107</v>
      </c>
      <c r="G24" s="1052" t="s">
        <v>106</v>
      </c>
      <c r="H24" s="1055" t="s">
        <v>128</v>
      </c>
      <c r="I24" s="1002"/>
      <c r="J24" s="1003"/>
      <c r="K24" s="1003"/>
      <c r="L24" s="1003"/>
      <c r="M24" s="1003"/>
      <c r="N24" s="1003"/>
      <c r="O24" s="1003"/>
      <c r="P24" s="1003"/>
      <c r="Q24" s="1003"/>
      <c r="R24" s="1003"/>
      <c r="S24" s="1004"/>
      <c r="U24" s="75"/>
      <c r="V24" s="75"/>
      <c r="W24" s="75"/>
      <c r="X24" s="75"/>
      <c r="Y24" s="75"/>
      <c r="Z24" s="75"/>
      <c r="AA24" s="75"/>
      <c r="AB24" s="75"/>
      <c r="AC24" s="75"/>
      <c r="AD24" s="75"/>
      <c r="AE24" s="75"/>
      <c r="AF24" s="75"/>
      <c r="AG24" s="75"/>
      <c r="AH24" s="75"/>
      <c r="AI24" s="75"/>
      <c r="AJ24" s="75"/>
      <c r="AK24" s="75"/>
    </row>
    <row r="25" spans="1:37" ht="6" customHeight="1">
      <c r="A25" s="8"/>
      <c r="B25" s="5"/>
      <c r="C25" s="5"/>
      <c r="D25" s="17"/>
      <c r="E25" s="17"/>
      <c r="F25" s="1052"/>
      <c r="G25" s="1052"/>
      <c r="H25" s="1055"/>
      <c r="I25" s="1002"/>
      <c r="J25" s="1003"/>
      <c r="K25" s="1003"/>
      <c r="L25" s="1003"/>
      <c r="M25" s="1003"/>
      <c r="N25" s="1003"/>
      <c r="O25" s="1003"/>
      <c r="P25" s="1003"/>
      <c r="Q25" s="1003"/>
      <c r="R25" s="1003"/>
      <c r="S25" s="1004"/>
      <c r="U25" s="75"/>
      <c r="V25" s="75"/>
      <c r="W25" s="75"/>
      <c r="X25" s="75"/>
      <c r="Y25" s="75"/>
      <c r="Z25" s="75"/>
      <c r="AA25" s="75"/>
      <c r="AB25" s="75"/>
      <c r="AC25" s="75"/>
      <c r="AD25" s="75"/>
      <c r="AE25" s="75"/>
      <c r="AF25" s="75"/>
      <c r="AG25" s="75"/>
      <c r="AH25" s="75"/>
      <c r="AI25" s="75"/>
      <c r="AJ25" s="75"/>
      <c r="AK25" s="75"/>
    </row>
    <row r="26" spans="1:37" ht="16.5">
      <c r="A26" s="1061" t="s">
        <v>20</v>
      </c>
      <c r="B26" s="1062"/>
      <c r="C26" s="15"/>
      <c r="D26" s="272"/>
      <c r="E26" s="6"/>
      <c r="F26" s="189" t="str">
        <f>'Summary Page'!B247</f>
        <v/>
      </c>
      <c r="G26" s="817">
        <f>'Summary Page'!D247</f>
        <v>9.3000000000000007</v>
      </c>
      <c r="H26" s="739" t="str">
        <f>'Summary Page'!E247</f>
        <v/>
      </c>
      <c r="I26" s="1005"/>
      <c r="J26" s="1006"/>
      <c r="K26" s="1006"/>
      <c r="L26" s="1006"/>
      <c r="M26" s="1006"/>
      <c r="N26" s="1006"/>
      <c r="O26" s="1006"/>
      <c r="P26" s="1006"/>
      <c r="Q26" s="1006"/>
      <c r="R26" s="1006"/>
      <c r="S26" s="1007"/>
      <c r="U26" s="75"/>
      <c r="V26" s="75"/>
      <c r="W26" s="75"/>
      <c r="X26" s="75"/>
      <c r="Y26" s="75"/>
      <c r="Z26" s="75"/>
      <c r="AA26" s="75"/>
      <c r="AB26" s="75"/>
      <c r="AC26" s="75"/>
      <c r="AD26" s="75"/>
      <c r="AE26" s="75"/>
      <c r="AF26" s="75"/>
      <c r="AG26" s="75"/>
      <c r="AH26" s="75"/>
      <c r="AI26" s="75"/>
      <c r="AJ26" s="75"/>
      <c r="AK26" s="75"/>
    </row>
    <row r="27" spans="1:37" ht="6" customHeight="1">
      <c r="A27" s="695"/>
      <c r="B27" s="696"/>
      <c r="C27" s="16"/>
      <c r="D27" s="16"/>
      <c r="E27" s="7"/>
      <c r="F27" s="7"/>
      <c r="G27" s="7"/>
      <c r="H27" s="7"/>
      <c r="I27" s="7"/>
      <c r="J27" s="17"/>
      <c r="K27" s="17"/>
      <c r="L27" s="17"/>
      <c r="M27" s="17"/>
      <c r="N27" s="17"/>
      <c r="O27" s="17"/>
      <c r="P27" s="17"/>
      <c r="Q27" s="17"/>
      <c r="R27" s="17"/>
      <c r="S27" s="62"/>
      <c r="U27" s="75"/>
      <c r="V27" s="75"/>
      <c r="W27" s="75"/>
      <c r="X27" s="75"/>
      <c r="Y27" s="75"/>
      <c r="Z27" s="75"/>
      <c r="AA27" s="75"/>
      <c r="AB27" s="75"/>
      <c r="AC27" s="75"/>
      <c r="AD27" s="75"/>
      <c r="AE27" s="75"/>
      <c r="AF27" s="75"/>
      <c r="AG27" s="75"/>
      <c r="AH27" s="75"/>
      <c r="AI27" s="75"/>
      <c r="AJ27" s="75"/>
      <c r="AK27" s="75"/>
    </row>
    <row r="28" spans="1:37" ht="15" customHeight="1">
      <c r="A28" s="699" t="s">
        <v>21</v>
      </c>
      <c r="B28" s="703"/>
      <c r="C28" s="704"/>
      <c r="D28" s="717" t="str">
        <f>IF('Summary Page'!G247="","",'Summary Page'!G247)</f>
        <v>01</v>
      </c>
      <c r="E28" s="818" t="s">
        <v>223</v>
      </c>
      <c r="F28" s="717" t="str">
        <f>'Summary Page'!D249</f>
        <v>East</v>
      </c>
      <c r="G28" s="664"/>
      <c r="H28" s="664"/>
      <c r="I28" s="1065"/>
      <c r="J28" s="1066"/>
      <c r="K28" s="1066"/>
      <c r="L28" s="1066"/>
      <c r="M28" s="1066"/>
      <c r="N28" s="1066"/>
      <c r="O28" s="1066"/>
      <c r="P28" s="1066"/>
      <c r="Q28" s="1066"/>
      <c r="R28" s="1066"/>
      <c r="S28" s="1075"/>
      <c r="U28" s="75"/>
      <c r="V28" s="75"/>
      <c r="W28" s="75"/>
      <c r="X28" s="75"/>
      <c r="Y28" s="75"/>
      <c r="Z28" s="75"/>
      <c r="AA28" s="75"/>
      <c r="AB28" s="75"/>
      <c r="AC28" s="75"/>
      <c r="AD28" s="75"/>
      <c r="AE28" s="75"/>
      <c r="AF28" s="75"/>
      <c r="AG28" s="75"/>
      <c r="AH28" s="75"/>
      <c r="AI28" s="75"/>
      <c r="AJ28" s="75"/>
      <c r="AK28" s="75"/>
    </row>
    <row r="29" spans="1:37" s="48" customFormat="1" ht="6.75" customHeight="1">
      <c r="A29" s="679"/>
      <c r="B29" s="664"/>
      <c r="C29" s="664"/>
      <c r="D29" s="664"/>
      <c r="E29" s="664"/>
      <c r="F29" s="664"/>
      <c r="G29" s="664"/>
      <c r="H29" s="664"/>
      <c r="I29" s="1068"/>
      <c r="J29" s="1069"/>
      <c r="K29" s="1069"/>
      <c r="L29" s="1069"/>
      <c r="M29" s="1069"/>
      <c r="N29" s="1069"/>
      <c r="O29" s="1069"/>
      <c r="P29" s="1069"/>
      <c r="Q29" s="1069"/>
      <c r="R29" s="1069"/>
      <c r="S29" s="1076"/>
      <c r="U29" s="75"/>
      <c r="V29" s="75"/>
      <c r="W29" s="75"/>
      <c r="X29" s="75"/>
      <c r="Y29" s="75"/>
      <c r="Z29" s="75"/>
      <c r="AA29" s="75"/>
      <c r="AB29" s="75"/>
      <c r="AC29" s="75"/>
      <c r="AD29" s="75"/>
      <c r="AE29" s="75"/>
      <c r="AF29" s="75"/>
      <c r="AG29" s="75"/>
      <c r="AH29" s="75"/>
      <c r="AI29" s="75"/>
      <c r="AJ29" s="75"/>
      <c r="AK29" s="75"/>
    </row>
    <row r="30" spans="1:37" ht="6" customHeight="1">
      <c r="A30" s="679"/>
      <c r="B30" s="664"/>
      <c r="C30" s="664"/>
      <c r="D30" s="664"/>
      <c r="E30" s="664"/>
      <c r="F30" s="664"/>
      <c r="G30" s="664"/>
      <c r="H30" s="664"/>
      <c r="I30" s="1068"/>
      <c r="J30" s="1069"/>
      <c r="K30" s="1069"/>
      <c r="L30" s="1069"/>
      <c r="M30" s="1069"/>
      <c r="N30" s="1069"/>
      <c r="O30" s="1069"/>
      <c r="P30" s="1069"/>
      <c r="Q30" s="1069"/>
      <c r="R30" s="1069"/>
      <c r="S30" s="1076"/>
      <c r="U30" s="75"/>
      <c r="V30" s="75"/>
      <c r="W30" s="75"/>
      <c r="X30" s="75"/>
      <c r="Y30" s="75"/>
      <c r="Z30" s="75"/>
      <c r="AA30" s="75"/>
      <c r="AB30" s="75"/>
      <c r="AC30" s="75"/>
      <c r="AD30" s="75"/>
      <c r="AE30" s="75"/>
      <c r="AF30" s="75"/>
      <c r="AG30" s="75"/>
      <c r="AH30" s="75"/>
      <c r="AI30" s="75"/>
      <c r="AJ30" s="75"/>
      <c r="AK30" s="75"/>
    </row>
    <row r="31" spans="1:37" ht="16.5">
      <c r="A31" s="707" t="s">
        <v>907</v>
      </c>
      <c r="B31" s="708"/>
      <c r="C31" s="708"/>
      <c r="D31" s="708" t="s">
        <v>22</v>
      </c>
      <c r="E31" s="713"/>
      <c r="F31" s="800">
        <f>'Summary Page'!H252</f>
        <v>39.365546662728001</v>
      </c>
      <c r="G31" s="715"/>
      <c r="H31" s="715"/>
      <c r="I31" s="1068"/>
      <c r="J31" s="1069"/>
      <c r="K31" s="1069"/>
      <c r="L31" s="1069"/>
      <c r="M31" s="1069"/>
      <c r="N31" s="1069"/>
      <c r="O31" s="1069"/>
      <c r="P31" s="1069"/>
      <c r="Q31" s="1069"/>
      <c r="R31" s="1069"/>
      <c r="S31" s="1076"/>
      <c r="U31" s="75"/>
      <c r="V31" s="75"/>
      <c r="W31" s="75"/>
      <c r="X31" s="75"/>
      <c r="Y31" s="75"/>
      <c r="Z31" s="75"/>
      <c r="AA31" s="75"/>
      <c r="AB31" s="75"/>
      <c r="AC31" s="75"/>
      <c r="AD31" s="75"/>
      <c r="AE31" s="75"/>
      <c r="AF31" s="75"/>
      <c r="AG31" s="75"/>
      <c r="AH31" s="75"/>
      <c r="AI31" s="75"/>
      <c r="AJ31" s="75"/>
      <c r="AK31" s="75"/>
    </row>
    <row r="32" spans="1:37" ht="6" customHeight="1">
      <c r="A32" s="707"/>
      <c r="B32" s="708"/>
      <c r="C32" s="708"/>
      <c r="D32" s="708"/>
      <c r="E32" s="713"/>
      <c r="F32" s="713"/>
      <c r="G32" s="713"/>
      <c r="H32" s="713"/>
      <c r="I32" s="1068"/>
      <c r="J32" s="1069"/>
      <c r="K32" s="1069"/>
      <c r="L32" s="1069"/>
      <c r="M32" s="1069"/>
      <c r="N32" s="1069"/>
      <c r="O32" s="1069"/>
      <c r="P32" s="1069"/>
      <c r="Q32" s="1069"/>
      <c r="R32" s="1069"/>
      <c r="S32" s="1076"/>
      <c r="U32" s="75"/>
      <c r="V32" s="75"/>
      <c r="W32" s="75"/>
      <c r="X32" s="75"/>
      <c r="Y32" s="75"/>
      <c r="Z32" s="75"/>
      <c r="AA32" s="75"/>
      <c r="AB32" s="75"/>
      <c r="AC32" s="75"/>
      <c r="AD32" s="75"/>
      <c r="AE32" s="75"/>
      <c r="AF32" s="75"/>
      <c r="AG32" s="75"/>
      <c r="AH32" s="75"/>
      <c r="AI32" s="75"/>
      <c r="AJ32" s="75"/>
      <c r="AK32" s="75"/>
    </row>
    <row r="33" spans="1:37" ht="16.5">
      <c r="A33" s="707"/>
      <c r="B33" s="708"/>
      <c r="C33" s="708"/>
      <c r="D33" s="708" t="s">
        <v>23</v>
      </c>
      <c r="E33" s="713"/>
      <c r="F33" s="800">
        <f>'Summary Page'!K252</f>
        <v>-123.67666814987101</v>
      </c>
      <c r="G33" s="715"/>
      <c r="H33" s="715"/>
      <c r="I33" s="1068"/>
      <c r="J33" s="1069"/>
      <c r="K33" s="1069"/>
      <c r="L33" s="1069"/>
      <c r="M33" s="1069"/>
      <c r="N33" s="1069"/>
      <c r="O33" s="1069"/>
      <c r="P33" s="1069"/>
      <c r="Q33" s="1069"/>
      <c r="R33" s="1069"/>
      <c r="S33" s="1076"/>
      <c r="U33" s="75"/>
      <c r="V33" s="75"/>
      <c r="W33" s="75"/>
      <c r="X33" s="75"/>
      <c r="Y33" s="75"/>
      <c r="Z33" s="75"/>
      <c r="AA33" s="75"/>
      <c r="AB33" s="75"/>
      <c r="AC33" s="75"/>
      <c r="AD33" s="75"/>
      <c r="AE33" s="75"/>
      <c r="AF33" s="75"/>
      <c r="AG33" s="75"/>
      <c r="AH33" s="75"/>
      <c r="AI33" s="75"/>
      <c r="AJ33" s="75"/>
      <c r="AK33" s="75"/>
    </row>
    <row r="34" spans="1:37" ht="6" customHeight="1">
      <c r="A34" s="707"/>
      <c r="B34" s="708"/>
      <c r="C34" s="708"/>
      <c r="D34" s="708"/>
      <c r="E34" s="713"/>
      <c r="F34" s="713"/>
      <c r="G34" s="713"/>
      <c r="H34" s="713"/>
      <c r="I34" s="1068"/>
      <c r="J34" s="1069"/>
      <c r="K34" s="1069"/>
      <c r="L34" s="1069"/>
      <c r="M34" s="1069"/>
      <c r="N34" s="1069"/>
      <c r="O34" s="1069"/>
      <c r="P34" s="1069"/>
      <c r="Q34" s="1069"/>
      <c r="R34" s="1069"/>
      <c r="S34" s="1076"/>
      <c r="U34" s="75"/>
      <c r="V34" s="75"/>
      <c r="W34" s="75"/>
      <c r="X34" s="75"/>
      <c r="Y34" s="75"/>
      <c r="Z34" s="75"/>
      <c r="AA34" s="75"/>
      <c r="AB34" s="75"/>
      <c r="AC34" s="75"/>
      <c r="AD34" s="75"/>
      <c r="AE34" s="75"/>
      <c r="AF34" s="75"/>
      <c r="AG34" s="75"/>
      <c r="AH34" s="75"/>
      <c r="AI34" s="75"/>
      <c r="AJ34" s="75"/>
      <c r="AK34" s="75"/>
    </row>
    <row r="35" spans="1:37" ht="16.5">
      <c r="A35" s="707"/>
      <c r="B35" s="708"/>
      <c r="C35" s="708"/>
      <c r="D35" s="708" t="s">
        <v>75</v>
      </c>
      <c r="E35" s="713"/>
      <c r="F35" s="714">
        <f>'Summary Page'!N252</f>
        <v>226</v>
      </c>
      <c r="G35" s="715"/>
      <c r="H35" s="715"/>
      <c r="I35" s="1068"/>
      <c r="J35" s="1069"/>
      <c r="K35" s="1069"/>
      <c r="L35" s="1069"/>
      <c r="M35" s="1069"/>
      <c r="N35" s="1069"/>
      <c r="O35" s="1069"/>
      <c r="P35" s="1069"/>
      <c r="Q35" s="1069"/>
      <c r="R35" s="1069"/>
      <c r="S35" s="1076"/>
      <c r="U35" s="75"/>
      <c r="V35" s="75"/>
      <c r="W35" s="75"/>
      <c r="X35" s="75"/>
      <c r="Y35" s="75"/>
      <c r="Z35" s="75"/>
      <c r="AA35" s="75"/>
      <c r="AB35" s="75"/>
      <c r="AC35" s="75"/>
      <c r="AD35" s="75"/>
      <c r="AE35" s="75"/>
      <c r="AF35" s="75"/>
      <c r="AG35" s="75"/>
      <c r="AH35" s="75"/>
      <c r="AI35" s="75"/>
      <c r="AJ35" s="75"/>
      <c r="AK35" s="75"/>
    </row>
    <row r="36" spans="1:37" ht="6" customHeight="1">
      <c r="A36" s="707"/>
      <c r="B36" s="708"/>
      <c r="C36" s="708"/>
      <c r="D36" s="708"/>
      <c r="E36" s="713"/>
      <c r="F36" s="713"/>
      <c r="G36" s="713"/>
      <c r="H36" s="713"/>
      <c r="I36" s="1068"/>
      <c r="J36" s="1069"/>
      <c r="K36" s="1069"/>
      <c r="L36" s="1069"/>
      <c r="M36" s="1069"/>
      <c r="N36" s="1069"/>
      <c r="O36" s="1069"/>
      <c r="P36" s="1069"/>
      <c r="Q36" s="1069"/>
      <c r="R36" s="1069"/>
      <c r="S36" s="1076"/>
      <c r="U36" s="75"/>
      <c r="V36" s="75"/>
      <c r="W36" s="75"/>
      <c r="X36" s="75"/>
      <c r="Y36" s="75"/>
      <c r="Z36" s="75"/>
      <c r="AA36" s="75"/>
      <c r="AB36" s="75"/>
      <c r="AC36" s="75"/>
      <c r="AD36" s="75"/>
      <c r="AE36" s="75"/>
      <c r="AF36" s="75"/>
      <c r="AG36" s="75"/>
      <c r="AH36" s="75"/>
      <c r="AI36" s="75"/>
      <c r="AJ36" s="75"/>
      <c r="AK36" s="75"/>
    </row>
    <row r="37" spans="1:37" s="48" customFormat="1" ht="6" customHeight="1">
      <c r="A37" s="707"/>
      <c r="B37" s="708"/>
      <c r="C37" s="708"/>
      <c r="D37" s="708"/>
      <c r="E37" s="713"/>
      <c r="F37" s="713"/>
      <c r="G37" s="713"/>
      <c r="H37" s="713"/>
      <c r="I37" s="1068"/>
      <c r="J37" s="1069"/>
      <c r="K37" s="1069"/>
      <c r="L37" s="1069"/>
      <c r="M37" s="1069"/>
      <c r="N37" s="1069"/>
      <c r="O37" s="1069"/>
      <c r="P37" s="1069"/>
      <c r="Q37" s="1069"/>
      <c r="R37" s="1069"/>
      <c r="S37" s="1076"/>
      <c r="U37" s="75"/>
      <c r="V37" s="75"/>
      <c r="W37" s="75"/>
      <c r="X37" s="75"/>
      <c r="Y37" s="75"/>
      <c r="Z37" s="75"/>
      <c r="AA37" s="75"/>
      <c r="AB37" s="75"/>
      <c r="AC37" s="75"/>
      <c r="AD37" s="75"/>
      <c r="AE37" s="75"/>
      <c r="AF37" s="75"/>
      <c r="AG37" s="75"/>
      <c r="AH37" s="75"/>
      <c r="AI37" s="75"/>
      <c r="AJ37" s="75"/>
      <c r="AK37" s="75"/>
    </row>
    <row r="38" spans="1:37" ht="16.5">
      <c r="A38" s="709" t="s">
        <v>0</v>
      </c>
      <c r="B38" s="710"/>
      <c r="C38" s="710"/>
      <c r="D38" s="710"/>
      <c r="E38" s="716"/>
      <c r="F38" s="716"/>
      <c r="G38" s="716"/>
      <c r="H38" s="716"/>
      <c r="I38" s="1068"/>
      <c r="J38" s="1069"/>
      <c r="K38" s="1069"/>
      <c r="L38" s="1069"/>
      <c r="M38" s="1069"/>
      <c r="N38" s="1069"/>
      <c r="O38" s="1069"/>
      <c r="P38" s="1069"/>
      <c r="Q38" s="1069"/>
      <c r="R38" s="1069"/>
      <c r="S38" s="1076"/>
      <c r="U38" s="48"/>
      <c r="V38" s="48"/>
      <c r="W38" s="48"/>
      <c r="X38" s="48"/>
      <c r="Y38" s="48"/>
      <c r="Z38" s="48"/>
      <c r="AA38" s="48"/>
      <c r="AB38" s="48"/>
      <c r="AC38" s="48"/>
      <c r="AD38" s="48"/>
      <c r="AE38" s="48"/>
      <c r="AF38" s="48"/>
      <c r="AG38" s="48"/>
      <c r="AH38" s="48"/>
      <c r="AI38" s="48"/>
      <c r="AJ38" s="48"/>
    </row>
    <row r="39" spans="1:37" ht="6" customHeight="1">
      <c r="A39" s="679"/>
      <c r="B39" s="664"/>
      <c r="C39" s="664"/>
      <c r="D39" s="664"/>
      <c r="E39" s="664"/>
      <c r="F39" s="664"/>
      <c r="G39" s="664"/>
      <c r="H39" s="664"/>
      <c r="I39" s="1068"/>
      <c r="J39" s="1069"/>
      <c r="K39" s="1069"/>
      <c r="L39" s="1069"/>
      <c r="M39" s="1069"/>
      <c r="N39" s="1069"/>
      <c r="O39" s="1069"/>
      <c r="P39" s="1069"/>
      <c r="Q39" s="1069"/>
      <c r="R39" s="1069"/>
      <c r="S39" s="1076"/>
      <c r="U39" s="48"/>
      <c r="V39" s="48"/>
      <c r="W39" s="48"/>
      <c r="X39" s="48"/>
      <c r="Y39" s="48"/>
      <c r="Z39" s="48"/>
      <c r="AA39" s="48"/>
      <c r="AB39" s="48"/>
      <c r="AC39" s="48"/>
      <c r="AD39" s="48"/>
      <c r="AE39" s="48"/>
      <c r="AF39" s="48"/>
      <c r="AG39" s="48"/>
      <c r="AH39" s="48"/>
      <c r="AI39" s="48"/>
      <c r="AJ39" s="48"/>
    </row>
    <row r="40" spans="1:37" ht="16.5">
      <c r="A40" s="679"/>
      <c r="B40" s="748" t="s">
        <v>910</v>
      </c>
      <c r="C40" s="664"/>
      <c r="D40" s="664"/>
      <c r="E40" s="664"/>
      <c r="F40" s="664"/>
      <c r="G40" s="664"/>
      <c r="H40" s="664"/>
      <c r="I40" s="1068"/>
      <c r="J40" s="1069"/>
      <c r="K40" s="1069"/>
      <c r="L40" s="1069"/>
      <c r="M40" s="1069"/>
      <c r="N40" s="1069"/>
      <c r="O40" s="1069"/>
      <c r="P40" s="1069"/>
      <c r="Q40" s="1069"/>
      <c r="R40" s="1069"/>
      <c r="S40" s="1076"/>
      <c r="U40" s="48"/>
      <c r="V40" s="48"/>
      <c r="W40" s="48"/>
      <c r="X40" s="48"/>
      <c r="Y40" s="48"/>
      <c r="Z40" s="48"/>
      <c r="AA40" s="48"/>
      <c r="AB40" s="48"/>
      <c r="AC40" s="48"/>
      <c r="AD40" s="48"/>
      <c r="AE40" s="48"/>
      <c r="AF40" s="48"/>
      <c r="AG40" s="48"/>
      <c r="AH40" s="48"/>
      <c r="AI40" s="48"/>
      <c r="AJ40" s="48"/>
    </row>
    <row r="41" spans="1:37" ht="6" customHeight="1">
      <c r="A41" s="679"/>
      <c r="B41" s="664"/>
      <c r="C41" s="664"/>
      <c r="D41" s="664"/>
      <c r="E41" s="664"/>
      <c r="F41" s="664"/>
      <c r="G41" s="664"/>
      <c r="H41" s="664"/>
      <c r="I41" s="1068"/>
      <c r="J41" s="1069"/>
      <c r="K41" s="1069"/>
      <c r="L41" s="1069"/>
      <c r="M41" s="1069"/>
      <c r="N41" s="1069"/>
      <c r="O41" s="1069"/>
      <c r="P41" s="1069"/>
      <c r="Q41" s="1069"/>
      <c r="R41" s="1069"/>
      <c r="S41" s="1076"/>
      <c r="U41" s="48"/>
      <c r="V41" s="48"/>
      <c r="W41" s="48"/>
      <c r="X41" s="48"/>
      <c r="Y41" s="48"/>
      <c r="Z41" s="48"/>
      <c r="AA41" s="48"/>
      <c r="AB41" s="48"/>
      <c r="AC41" s="48"/>
      <c r="AD41" s="48"/>
      <c r="AE41" s="48"/>
      <c r="AF41" s="48"/>
      <c r="AG41" s="48"/>
      <c r="AH41" s="48"/>
      <c r="AI41" s="48"/>
      <c r="AJ41" s="48"/>
    </row>
    <row r="42" spans="1:37" ht="16.5">
      <c r="A42" s="679"/>
      <c r="B42" s="787" t="s">
        <v>909</v>
      </c>
      <c r="C42" s="664"/>
      <c r="D42" s="664"/>
      <c r="E42" s="664"/>
      <c r="F42" s="664"/>
      <c r="G42" s="664"/>
      <c r="H42" s="664"/>
      <c r="I42" s="1068"/>
      <c r="J42" s="1069"/>
      <c r="K42" s="1069"/>
      <c r="L42" s="1069"/>
      <c r="M42" s="1069"/>
      <c r="N42" s="1069"/>
      <c r="O42" s="1069"/>
      <c r="P42" s="1069"/>
      <c r="Q42" s="1069"/>
      <c r="R42" s="1069"/>
      <c r="S42" s="1076"/>
      <c r="U42" s="48"/>
      <c r="V42" s="48"/>
      <c r="W42" s="48"/>
      <c r="X42" s="48"/>
      <c r="Y42" s="48"/>
      <c r="Z42" s="48"/>
      <c r="AA42" s="48"/>
      <c r="AB42" s="48"/>
      <c r="AC42" s="48"/>
      <c r="AD42" s="48"/>
      <c r="AE42" s="48"/>
      <c r="AF42" s="48"/>
      <c r="AG42" s="48"/>
      <c r="AH42" s="48"/>
      <c r="AI42" s="48"/>
      <c r="AJ42" s="48"/>
    </row>
    <row r="43" spans="1:37" ht="6" customHeight="1">
      <c r="A43" s="679"/>
      <c r="B43" s="664"/>
      <c r="C43" s="664"/>
      <c r="D43" s="664"/>
      <c r="E43" s="664"/>
      <c r="F43" s="664"/>
      <c r="G43" s="664"/>
      <c r="H43" s="664"/>
      <c r="I43" s="1068"/>
      <c r="J43" s="1069"/>
      <c r="K43" s="1069"/>
      <c r="L43" s="1069"/>
      <c r="M43" s="1069"/>
      <c r="N43" s="1069"/>
      <c r="O43" s="1069"/>
      <c r="P43" s="1069"/>
      <c r="Q43" s="1069"/>
      <c r="R43" s="1069"/>
      <c r="S43" s="1076"/>
      <c r="U43" s="48"/>
      <c r="V43" s="48"/>
      <c r="W43" s="48"/>
      <c r="X43" s="48"/>
      <c r="Y43" s="48"/>
      <c r="Z43" s="48"/>
      <c r="AA43" s="48"/>
      <c r="AB43" s="48"/>
      <c r="AC43" s="48"/>
      <c r="AD43" s="48"/>
      <c r="AE43" s="48"/>
      <c r="AF43" s="48"/>
      <c r="AG43" s="48"/>
      <c r="AH43" s="48"/>
      <c r="AI43" s="48"/>
      <c r="AJ43" s="48"/>
    </row>
    <row r="44" spans="1:37" ht="16.5">
      <c r="A44" s="679"/>
      <c r="B44" s="238" t="s">
        <v>2</v>
      </c>
      <c r="C44" s="664"/>
      <c r="D44" s="664"/>
      <c r="E44" s="664"/>
      <c r="F44" s="664"/>
      <c r="G44" s="664"/>
      <c r="H44" s="664"/>
      <c r="I44" s="1068"/>
      <c r="J44" s="1069"/>
      <c r="K44" s="1069"/>
      <c r="L44" s="1069"/>
      <c r="M44" s="1069"/>
      <c r="N44" s="1069"/>
      <c r="O44" s="1069"/>
      <c r="P44" s="1069"/>
      <c r="Q44" s="1069"/>
      <c r="R44" s="1069"/>
      <c r="S44" s="1076"/>
      <c r="U44" s="48"/>
      <c r="V44" s="48"/>
      <c r="W44" s="48"/>
      <c r="X44" s="48"/>
      <c r="Y44" s="48"/>
      <c r="Z44" s="48"/>
      <c r="AA44" s="48"/>
      <c r="AB44" s="48"/>
      <c r="AC44" s="48"/>
      <c r="AD44" s="48"/>
      <c r="AE44" s="48"/>
      <c r="AF44" s="48"/>
      <c r="AG44" s="48"/>
      <c r="AH44" s="48"/>
      <c r="AI44" s="48"/>
      <c r="AJ44" s="48"/>
    </row>
    <row r="45" spans="1:37" ht="6" customHeight="1">
      <c r="A45" s="679"/>
      <c r="B45" s="664"/>
      <c r="C45" s="664"/>
      <c r="D45" s="664"/>
      <c r="E45" s="664"/>
      <c r="F45" s="664"/>
      <c r="G45" s="664"/>
      <c r="H45" s="664"/>
      <c r="I45" s="1068"/>
      <c r="J45" s="1069"/>
      <c r="K45" s="1069"/>
      <c r="L45" s="1069"/>
      <c r="M45" s="1069"/>
      <c r="N45" s="1069"/>
      <c r="O45" s="1069"/>
      <c r="P45" s="1069"/>
      <c r="Q45" s="1069"/>
      <c r="R45" s="1069"/>
      <c r="S45" s="1076"/>
      <c r="U45" s="48"/>
      <c r="V45" s="48"/>
      <c r="W45" s="48"/>
      <c r="X45" s="48"/>
      <c r="Y45" s="48"/>
      <c r="Z45" s="48"/>
      <c r="AA45" s="48"/>
      <c r="AB45" s="48"/>
      <c r="AC45" s="48"/>
      <c r="AD45" s="48"/>
      <c r="AE45" s="48"/>
      <c r="AF45" s="48"/>
      <c r="AG45" s="48"/>
      <c r="AH45" s="48"/>
      <c r="AI45" s="48"/>
      <c r="AJ45" s="48"/>
    </row>
    <row r="46" spans="1:37">
      <c r="A46" s="679"/>
      <c r="B46" s="664"/>
      <c r="C46" s="664"/>
      <c r="D46" s="664"/>
      <c r="E46" s="664"/>
      <c r="F46" s="664"/>
      <c r="G46" s="668"/>
      <c r="H46" s="668"/>
      <c r="I46" s="1068"/>
      <c r="J46" s="1069"/>
      <c r="K46" s="1069"/>
      <c r="L46" s="1069"/>
      <c r="M46" s="1069"/>
      <c r="N46" s="1069"/>
      <c r="O46" s="1069"/>
      <c r="P46" s="1069"/>
      <c r="Q46" s="1069"/>
      <c r="R46" s="1069"/>
      <c r="S46" s="1076"/>
      <c r="U46" s="48"/>
      <c r="V46" s="48"/>
      <c r="W46" s="48"/>
      <c r="X46" s="48"/>
      <c r="Y46" s="48"/>
      <c r="Z46" s="48"/>
      <c r="AA46" s="48"/>
      <c r="AB46" s="48"/>
      <c r="AC46" s="48"/>
      <c r="AD46" s="48"/>
      <c r="AE46" s="48"/>
      <c r="AF46" s="48"/>
      <c r="AG46" s="48"/>
      <c r="AH46" s="48"/>
      <c r="AI46" s="48"/>
      <c r="AJ46" s="48"/>
    </row>
    <row r="47" spans="1:37" ht="6" customHeight="1">
      <c r="A47" s="9"/>
      <c r="B47" s="15"/>
      <c r="C47" s="15"/>
      <c r="D47" s="15"/>
      <c r="E47" s="15"/>
      <c r="F47" s="15"/>
      <c r="G47" s="15"/>
      <c r="H47" s="15"/>
      <c r="I47" s="1068"/>
      <c r="J47" s="1069"/>
      <c r="K47" s="1069"/>
      <c r="L47" s="1069"/>
      <c r="M47" s="1069"/>
      <c r="N47" s="1069"/>
      <c r="O47" s="1069"/>
      <c r="P47" s="1069"/>
      <c r="Q47" s="1069"/>
      <c r="R47" s="1069"/>
      <c r="S47" s="1076"/>
      <c r="U47" s="48"/>
      <c r="V47" s="48"/>
      <c r="W47" s="48"/>
      <c r="X47" s="48"/>
      <c r="Y47" s="48"/>
      <c r="Z47" s="48"/>
      <c r="AA47" s="48"/>
      <c r="AB47" s="48"/>
      <c r="AC47" s="48"/>
      <c r="AD47" s="48"/>
      <c r="AE47" s="48"/>
      <c r="AF47" s="48"/>
      <c r="AG47" s="48"/>
      <c r="AH47" s="48"/>
      <c r="AI47" s="48"/>
      <c r="AJ47" s="48"/>
    </row>
    <row r="48" spans="1:37" ht="15.75">
      <c r="A48" s="1056" t="s">
        <v>3</v>
      </c>
      <c r="B48" s="1057"/>
      <c r="C48" s="1057"/>
      <c r="D48" s="1057"/>
      <c r="E48" s="15"/>
      <c r="F48" s="640"/>
      <c r="G48" s="677"/>
      <c r="H48" s="677"/>
      <c r="I48" s="1068"/>
      <c r="J48" s="1069"/>
      <c r="K48" s="1069"/>
      <c r="L48" s="1069"/>
      <c r="M48" s="1069"/>
      <c r="N48" s="1069"/>
      <c r="O48" s="1069"/>
      <c r="P48" s="1069"/>
      <c r="Q48" s="1069"/>
      <c r="R48" s="1069"/>
      <c r="S48" s="1076"/>
      <c r="U48" s="48"/>
      <c r="V48" s="48"/>
      <c r="W48" s="48"/>
      <c r="X48" s="48"/>
      <c r="Y48" s="48"/>
      <c r="Z48" s="48"/>
      <c r="AA48" s="48"/>
      <c r="AB48" s="48"/>
      <c r="AC48" s="48"/>
      <c r="AD48" s="48"/>
      <c r="AE48" s="48"/>
      <c r="AF48" s="48"/>
      <c r="AG48" s="48"/>
      <c r="AH48" s="48"/>
      <c r="AI48" s="48"/>
      <c r="AJ48" s="48"/>
    </row>
    <row r="49" spans="1:36" ht="6" customHeight="1">
      <c r="A49" s="9"/>
      <c r="B49" s="6"/>
      <c r="C49" s="15"/>
      <c r="D49" s="15"/>
      <c r="E49" s="15"/>
      <c r="F49" s="15"/>
      <c r="G49" s="15"/>
      <c r="H49" s="15"/>
      <c r="I49" s="1068"/>
      <c r="J49" s="1069"/>
      <c r="K49" s="1069"/>
      <c r="L49" s="1069"/>
      <c r="M49" s="1069"/>
      <c r="N49" s="1069"/>
      <c r="O49" s="1069"/>
      <c r="P49" s="1069"/>
      <c r="Q49" s="1069"/>
      <c r="R49" s="1069"/>
      <c r="S49" s="1076"/>
      <c r="U49" s="48"/>
      <c r="V49" s="48"/>
      <c r="W49" s="48"/>
      <c r="X49" s="48"/>
      <c r="Y49" s="48"/>
      <c r="Z49" s="48"/>
      <c r="AA49" s="48"/>
      <c r="AB49" s="48"/>
      <c r="AC49" s="48"/>
      <c r="AD49" s="48"/>
      <c r="AE49" s="48"/>
      <c r="AF49" s="48"/>
      <c r="AG49" s="48"/>
      <c r="AH49" s="48"/>
      <c r="AI49" s="48"/>
      <c r="AJ49" s="48"/>
    </row>
    <row r="50" spans="1:36">
      <c r="A50" s="9"/>
      <c r="B50" s="27" t="s">
        <v>4</v>
      </c>
      <c r="C50" s="15"/>
      <c r="D50" s="15"/>
      <c r="E50" s="15"/>
      <c r="F50" s="15"/>
      <c r="G50" s="15"/>
      <c r="H50" s="15"/>
      <c r="I50" s="1071"/>
      <c r="J50" s="1072"/>
      <c r="K50" s="1072"/>
      <c r="L50" s="1072"/>
      <c r="M50" s="1072"/>
      <c r="N50" s="1072"/>
      <c r="O50" s="1072"/>
      <c r="P50" s="1072"/>
      <c r="Q50" s="1072"/>
      <c r="R50" s="1072"/>
      <c r="S50" s="1077"/>
      <c r="U50" s="48"/>
      <c r="V50" s="48"/>
      <c r="W50" s="48"/>
      <c r="X50" s="48"/>
      <c r="Y50" s="48"/>
      <c r="Z50" s="48"/>
      <c r="AA50" s="48"/>
      <c r="AB50" s="48"/>
      <c r="AC50" s="48"/>
      <c r="AD50" s="48"/>
      <c r="AE50" s="48"/>
      <c r="AF50" s="48"/>
      <c r="AG50" s="48"/>
      <c r="AH50" s="48"/>
      <c r="AI50" s="48"/>
      <c r="AJ50" s="48"/>
    </row>
    <row r="51" spans="1:36" ht="6" customHeight="1">
      <c r="A51" s="9"/>
      <c r="B51" s="15"/>
      <c r="C51" s="15"/>
      <c r="D51" s="15"/>
      <c r="E51" s="15"/>
      <c r="F51" s="15"/>
      <c r="G51" s="15"/>
      <c r="H51" s="15"/>
      <c r="I51" s="15"/>
      <c r="J51" s="15"/>
      <c r="K51" s="15"/>
      <c r="L51" s="15"/>
      <c r="M51" s="15"/>
      <c r="N51" s="15"/>
      <c r="O51" s="6"/>
      <c r="P51" s="67"/>
      <c r="Q51" s="67"/>
      <c r="R51" s="15"/>
      <c r="S51" s="68"/>
    </row>
    <row r="52" spans="1:36" ht="16.5" customHeight="1">
      <c r="A52" s="1019" t="s">
        <v>12</v>
      </c>
      <c r="B52" s="1058" t="s">
        <v>5</v>
      </c>
      <c r="C52" s="1016" t="s">
        <v>11</v>
      </c>
      <c r="D52" s="1016"/>
      <c r="E52" s="1016"/>
      <c r="F52" s="995" t="s">
        <v>10</v>
      </c>
      <c r="G52" s="995"/>
      <c r="H52" s="996"/>
      <c r="I52" s="994" t="s">
        <v>72</v>
      </c>
      <c r="J52" s="995"/>
      <c r="K52" s="995"/>
      <c r="L52" s="995"/>
      <c r="M52" s="995"/>
      <c r="N52" s="996"/>
      <c r="O52" s="6"/>
      <c r="P52" s="14"/>
      <c r="Q52" s="14"/>
      <c r="R52" s="15"/>
      <c r="S52" s="68"/>
    </row>
    <row r="53" spans="1:36" ht="15.75" customHeight="1">
      <c r="A53" s="1020"/>
      <c r="B53" s="1059"/>
      <c r="C53" s="1017"/>
      <c r="D53" s="1017"/>
      <c r="E53" s="1017"/>
      <c r="F53" s="1022"/>
      <c r="G53" s="1022"/>
      <c r="H53" s="1023"/>
      <c r="I53" s="997">
        <v>1</v>
      </c>
      <c r="J53" s="997">
        <v>2</v>
      </c>
      <c r="K53" s="997">
        <v>3</v>
      </c>
      <c r="L53" s="997">
        <v>4</v>
      </c>
      <c r="M53" s="990" t="s">
        <v>74</v>
      </c>
      <c r="N53" s="990" t="s">
        <v>77</v>
      </c>
      <c r="O53" s="67"/>
      <c r="P53" s="992"/>
      <c r="Q53" s="992"/>
      <c r="R53" s="992"/>
      <c r="S53" s="993"/>
    </row>
    <row r="54" spans="1:36" ht="15" customHeight="1">
      <c r="A54" s="1021"/>
      <c r="B54" s="1060"/>
      <c r="C54" s="1018"/>
      <c r="D54" s="1018"/>
      <c r="E54" s="1018"/>
      <c r="F54" s="1024"/>
      <c r="G54" s="1024"/>
      <c r="H54" s="1025"/>
      <c r="I54" s="998"/>
      <c r="J54" s="998"/>
      <c r="K54" s="998"/>
      <c r="L54" s="998"/>
      <c r="M54" s="991"/>
      <c r="N54" s="991"/>
      <c r="O54" s="6"/>
      <c r="P54" s="18"/>
      <c r="Q54" s="67"/>
      <c r="R54" s="15"/>
      <c r="S54" s="68"/>
    </row>
    <row r="55" spans="1:36" ht="29.25" customHeight="1">
      <c r="A55" s="30">
        <v>1</v>
      </c>
      <c r="B55" s="809" t="s">
        <v>940</v>
      </c>
      <c r="C55" s="23"/>
      <c r="D55" s="242" t="str">
        <f>IF('Summary Page'!I241="","",'Summary Page'!I241)</f>
        <v>HMA</v>
      </c>
      <c r="E55" s="23"/>
      <c r="F55" s="978" t="s">
        <v>942</v>
      </c>
      <c r="G55" s="978"/>
      <c r="H55" s="979"/>
      <c r="I55" s="352">
        <f>IF('Summary Page'!J241=0,"",'Summary Page'!J241)</f>
        <v>0.25</v>
      </c>
      <c r="J55" s="352">
        <f>IF('Summary Page'!K241=0,"",'Summary Page'!K241)</f>
        <v>0.25</v>
      </c>
      <c r="K55" s="352">
        <f>IF('Summary Page'!L241=0,"",'Summary Page'!L241)</f>
        <v>0.25</v>
      </c>
      <c r="L55" s="352">
        <f>IF('Summary Page'!M241=0,"",'Summary Page'!M241)</f>
        <v>0.25</v>
      </c>
      <c r="M55" s="353">
        <f>IF('Summary Page'!N241=0,"",'Summary Page'!N241)</f>
        <v>0.25</v>
      </c>
      <c r="N55" s="354">
        <f>M55</f>
        <v>0.25</v>
      </c>
      <c r="O55" s="15"/>
      <c r="P55" s="972"/>
      <c r="Q55" s="973"/>
      <c r="R55" s="973"/>
      <c r="S55" s="974"/>
    </row>
    <row r="56" spans="1:36" ht="29.25" customHeight="1">
      <c r="A56" s="30">
        <v>2</v>
      </c>
      <c r="B56" s="273" t="s">
        <v>941</v>
      </c>
      <c r="C56" s="23"/>
      <c r="D56" s="242" t="str">
        <f>IF('Summary Page'!I242="","",'Summary Page'!I242)</f>
        <v>HMA</v>
      </c>
      <c r="E56" s="23"/>
      <c r="F56" s="978"/>
      <c r="G56" s="978"/>
      <c r="H56" s="979"/>
      <c r="I56" s="352">
        <f>IF('Summary Page'!J242=0,"",'Summary Page'!J242)</f>
        <v>3.25</v>
      </c>
      <c r="J56" s="352">
        <f>IF('Summary Page'!K242=0,"",'Summary Page'!K242)</f>
        <v>3.25</v>
      </c>
      <c r="K56" s="352">
        <f>IF('Summary Page'!L242=0,"",'Summary Page'!L242)</f>
        <v>3.25</v>
      </c>
      <c r="L56" s="352">
        <f>IF('Summary Page'!M242=0,"",'Summary Page'!M242)</f>
        <v>3.25</v>
      </c>
      <c r="M56" s="353">
        <f>IF('Summary Page'!N242=0,"",'Summary Page'!N242)</f>
        <v>3.25</v>
      </c>
      <c r="N56" s="354">
        <f t="shared" ref="N56:N64" si="0">IFERROR(N55+M56,"")</f>
        <v>3.5</v>
      </c>
      <c r="O56" s="15"/>
      <c r="P56" s="973"/>
      <c r="Q56" s="973"/>
      <c r="R56" s="973"/>
      <c r="S56" s="974"/>
    </row>
    <row r="57" spans="1:36" ht="29.25" customHeight="1">
      <c r="A57" s="30">
        <v>3</v>
      </c>
      <c r="B57" s="273"/>
      <c r="C57" s="23"/>
      <c r="D57" s="242" t="str">
        <f>IF('Summary Page'!I243="","",'Summary Page'!I243)</f>
        <v/>
      </c>
      <c r="E57" s="23"/>
      <c r="F57" s="978"/>
      <c r="G57" s="978"/>
      <c r="H57" s="979"/>
      <c r="I57" s="352" t="str">
        <f>IF('Summary Page'!J243=0,"",'Summary Page'!J243)</f>
        <v/>
      </c>
      <c r="J57" s="352" t="str">
        <f>IF('Summary Page'!K243=0,"",'Summary Page'!K243)</f>
        <v/>
      </c>
      <c r="K57" s="352" t="str">
        <f>IF('Summary Page'!L243=0,"",'Summary Page'!L243)</f>
        <v/>
      </c>
      <c r="L57" s="352" t="str">
        <f>IF('Summary Page'!M243=0,"",'Summary Page'!M243)</f>
        <v/>
      </c>
      <c r="M57" s="353" t="str">
        <f>IF('Summary Page'!N243=0,"",'Summary Page'!N243)</f>
        <v/>
      </c>
      <c r="N57" s="354" t="str">
        <f t="shared" si="0"/>
        <v/>
      </c>
      <c r="O57" s="15"/>
      <c r="P57" s="972"/>
      <c r="Q57" s="973"/>
      <c r="R57" s="973"/>
      <c r="S57" s="974"/>
    </row>
    <row r="58" spans="1:36" ht="29.25" customHeight="1">
      <c r="A58" s="30">
        <v>4</v>
      </c>
      <c r="B58" s="273"/>
      <c r="C58" s="23"/>
      <c r="D58" s="242" t="str">
        <f>IF('Summary Page'!I244="","",'Summary Page'!I244)</f>
        <v/>
      </c>
      <c r="E58" s="24"/>
      <c r="F58" s="978"/>
      <c r="G58" s="978"/>
      <c r="H58" s="979"/>
      <c r="I58" s="352" t="str">
        <f>IF('Summary Page'!J244=0,"",'Summary Page'!J244)</f>
        <v/>
      </c>
      <c r="J58" s="352" t="str">
        <f>IF('Summary Page'!K244=0,"",'Summary Page'!K244)</f>
        <v/>
      </c>
      <c r="K58" s="352" t="str">
        <f>IF('Summary Page'!L244=0,"",'Summary Page'!L244)</f>
        <v/>
      </c>
      <c r="L58" s="352" t="str">
        <f>IF('Summary Page'!M244=0,"",'Summary Page'!M244)</f>
        <v/>
      </c>
      <c r="M58" s="353" t="str">
        <f>IF('Summary Page'!N244=0,"",'Summary Page'!N244)</f>
        <v/>
      </c>
      <c r="N58" s="354" t="str">
        <f t="shared" si="0"/>
        <v/>
      </c>
      <c r="O58" s="15"/>
      <c r="P58" s="972"/>
      <c r="Q58" s="973"/>
      <c r="R58" s="973"/>
      <c r="S58" s="974"/>
    </row>
    <row r="59" spans="1:36" ht="29.25" customHeight="1">
      <c r="A59" s="30">
        <v>5</v>
      </c>
      <c r="B59" s="273"/>
      <c r="C59" s="23"/>
      <c r="D59" s="242" t="str">
        <f>IF('Summary Page'!I245="","",'Summary Page'!I245)</f>
        <v/>
      </c>
      <c r="E59" s="271"/>
      <c r="F59" s="978"/>
      <c r="G59" s="978"/>
      <c r="H59" s="979"/>
      <c r="I59" s="352" t="str">
        <f>IF('Summary Page'!J245=0,"",'Summary Page'!J245)</f>
        <v/>
      </c>
      <c r="J59" s="352" t="str">
        <f>IF('Summary Page'!K245=0,"",'Summary Page'!K245)</f>
        <v/>
      </c>
      <c r="K59" s="352" t="str">
        <f>IF('Summary Page'!L245=0,"",'Summary Page'!L245)</f>
        <v/>
      </c>
      <c r="L59" s="352" t="str">
        <f>IF('Summary Page'!M245=0,"",'Summary Page'!M245)</f>
        <v/>
      </c>
      <c r="M59" s="353" t="str">
        <f>IF('Summary Page'!N245=0,"",'Summary Page'!N245)</f>
        <v/>
      </c>
      <c r="N59" s="354" t="str">
        <f t="shared" si="0"/>
        <v/>
      </c>
      <c r="O59" s="15"/>
      <c r="P59" s="975"/>
      <c r="Q59" s="976"/>
      <c r="R59" s="976"/>
      <c r="S59" s="977"/>
    </row>
    <row r="60" spans="1:36" ht="29.25" customHeight="1">
      <c r="A60" s="30">
        <v>6</v>
      </c>
      <c r="B60" s="273"/>
      <c r="C60" s="23"/>
      <c r="D60" s="242" t="str">
        <f>IF('Summary Page'!I246="","",'Summary Page'!I246)</f>
        <v/>
      </c>
      <c r="E60" s="23"/>
      <c r="F60" s="978"/>
      <c r="G60" s="978"/>
      <c r="H60" s="979"/>
      <c r="I60" s="352" t="str">
        <f>IF('Summary Page'!J246=0,"",'Summary Page'!J246)</f>
        <v/>
      </c>
      <c r="J60" s="352" t="str">
        <f>IF('Summary Page'!K246=0,"",'Summary Page'!K246)</f>
        <v/>
      </c>
      <c r="K60" s="352" t="str">
        <f>IF('Summary Page'!L246=0,"",'Summary Page'!L246)</f>
        <v/>
      </c>
      <c r="L60" s="352" t="str">
        <f>IF('Summary Page'!M246=0,"",'Summary Page'!M246)</f>
        <v/>
      </c>
      <c r="M60" s="353" t="str">
        <f>IF('Summary Page'!N246=0,"",'Summary Page'!N246)</f>
        <v/>
      </c>
      <c r="N60" s="354" t="str">
        <f t="shared" si="0"/>
        <v/>
      </c>
      <c r="O60" s="15"/>
      <c r="P60" s="976"/>
      <c r="Q60" s="976"/>
      <c r="R60" s="976"/>
      <c r="S60" s="977"/>
    </row>
    <row r="61" spans="1:36" ht="29.25" customHeight="1">
      <c r="A61" s="30">
        <v>7</v>
      </c>
      <c r="B61" s="273"/>
      <c r="C61" s="23"/>
      <c r="D61" s="242" t="str">
        <f>IF('Summary Page'!I247="","",'Summary Page'!I247)</f>
        <v/>
      </c>
      <c r="E61" s="23"/>
      <c r="F61" s="978"/>
      <c r="G61" s="978"/>
      <c r="H61" s="979"/>
      <c r="I61" s="352" t="str">
        <f>IF('Summary Page'!J247=0,"",'Summary Page'!J247)</f>
        <v/>
      </c>
      <c r="J61" s="352" t="str">
        <f>IF('Summary Page'!K247=0,"",'Summary Page'!K247)</f>
        <v/>
      </c>
      <c r="K61" s="352" t="str">
        <f>IF('Summary Page'!L247=0,"",'Summary Page'!L247)</f>
        <v/>
      </c>
      <c r="L61" s="352" t="str">
        <f>IF('Summary Page'!M247=0,"",'Summary Page'!M247)</f>
        <v/>
      </c>
      <c r="M61" s="353" t="str">
        <f>IF('Summary Page'!N247=0,"",'Summary Page'!N247)</f>
        <v/>
      </c>
      <c r="N61" s="354" t="str">
        <f t="shared" si="0"/>
        <v/>
      </c>
      <c r="O61" s="15"/>
      <c r="P61" s="972"/>
      <c r="Q61" s="973"/>
      <c r="R61" s="973"/>
      <c r="S61" s="974"/>
    </row>
    <row r="62" spans="1:36" ht="29.25" customHeight="1">
      <c r="A62" s="30">
        <v>8</v>
      </c>
      <c r="B62" s="273"/>
      <c r="C62" s="23"/>
      <c r="D62" s="242" t="str">
        <f>IF('Summary Page'!Q242="","",'Summary Page'!Q242)</f>
        <v/>
      </c>
      <c r="E62" s="23"/>
      <c r="F62" s="978"/>
      <c r="G62" s="978"/>
      <c r="H62" s="979"/>
      <c r="I62" s="352" t="str">
        <f>IF('Summary Page'!S242=0,"",'Summary Page'!S242)</f>
        <v/>
      </c>
      <c r="J62" s="352" t="str">
        <f>IF('Summary Page'!T242=0,"",'Summary Page'!T242)</f>
        <v/>
      </c>
      <c r="K62" s="352" t="str">
        <f>IF('Summary Page'!U242=0,"",'Summary Page'!U242)</f>
        <v/>
      </c>
      <c r="L62" s="352" t="str">
        <f>IF('Summary Page'!V242=0,"",'Summary Page'!V242)</f>
        <v/>
      </c>
      <c r="M62" s="353" t="str">
        <f>IF('Summary Page'!W242=0,"",'Summary Page'!W242)</f>
        <v/>
      </c>
      <c r="N62" s="354" t="str">
        <f t="shared" si="0"/>
        <v/>
      </c>
      <c r="O62" s="15"/>
      <c r="P62" s="972"/>
      <c r="Q62" s="973"/>
      <c r="R62" s="973"/>
      <c r="S62" s="974"/>
    </row>
    <row r="63" spans="1:36" ht="29.25" customHeight="1">
      <c r="A63" s="30">
        <v>9</v>
      </c>
      <c r="B63" s="273"/>
      <c r="C63" s="23"/>
      <c r="D63" s="242" t="str">
        <f>IF('Summary Page'!Q243="","",'Summary Page'!Q243)</f>
        <v/>
      </c>
      <c r="E63" s="24"/>
      <c r="F63" s="978"/>
      <c r="G63" s="978"/>
      <c r="H63" s="979"/>
      <c r="I63" s="352" t="str">
        <f>IF('Summary Page'!S243=0,"",'Summary Page'!S243)</f>
        <v/>
      </c>
      <c r="J63" s="352" t="str">
        <f>IF('Summary Page'!T243=0,"",'Summary Page'!T243)</f>
        <v/>
      </c>
      <c r="K63" s="352" t="str">
        <f>IF('Summary Page'!U243=0,"",'Summary Page'!U243)</f>
        <v/>
      </c>
      <c r="L63" s="352" t="str">
        <f>IF('Summary Page'!V243=0,"",'Summary Page'!V243)</f>
        <v/>
      </c>
      <c r="M63" s="353" t="str">
        <f>IF('Summary Page'!W243=0,"",'Summary Page'!W243)</f>
        <v/>
      </c>
      <c r="N63" s="354" t="str">
        <f t="shared" si="0"/>
        <v/>
      </c>
      <c r="O63" s="15"/>
      <c r="P63" s="969"/>
      <c r="Q63" s="970"/>
      <c r="R63" s="970"/>
      <c r="S63" s="971"/>
    </row>
    <row r="64" spans="1:36" ht="29.25" customHeight="1">
      <c r="A64" s="30">
        <v>10</v>
      </c>
      <c r="B64" s="273"/>
      <c r="C64" s="24"/>
      <c r="D64" s="242" t="str">
        <f>IF('Summary Page'!Q244="","",'Summary Page'!Q244)</f>
        <v/>
      </c>
      <c r="E64" s="24"/>
      <c r="F64" s="978"/>
      <c r="G64" s="978"/>
      <c r="H64" s="979"/>
      <c r="I64" s="352" t="str">
        <f>IF('Summary Page'!S244=0,"",'Summary Page'!S244)</f>
        <v/>
      </c>
      <c r="J64" s="352" t="str">
        <f>IF('Summary Page'!T244=0,"",'Summary Page'!T244)</f>
        <v/>
      </c>
      <c r="K64" s="352" t="str">
        <f>IF('Summary Page'!U244=0,"",'Summary Page'!U244)</f>
        <v/>
      </c>
      <c r="L64" s="352" t="str">
        <f>IF('Summary Page'!V244=0,"",'Summary Page'!V244)</f>
        <v/>
      </c>
      <c r="M64" s="353" t="str">
        <f>IF('Summary Page'!W244=0,"",'Summary Page'!W244)</f>
        <v/>
      </c>
      <c r="N64" s="354" t="str">
        <f t="shared" si="0"/>
        <v/>
      </c>
      <c r="O64" s="15"/>
      <c r="P64" s="970"/>
      <c r="Q64" s="970"/>
      <c r="R64" s="970"/>
      <c r="S64" s="971"/>
    </row>
    <row r="65" spans="1:19" ht="6"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2</v>
      </c>
      <c r="K66" s="1014" t="s">
        <v>16</v>
      </c>
      <c r="L66" s="1014"/>
      <c r="M66" s="1014"/>
      <c r="N66" s="355">
        <f>SUM(M55:M64)</f>
        <v>3.5</v>
      </c>
      <c r="O66" s="32" t="s">
        <v>73</v>
      </c>
      <c r="P66" s="67"/>
      <c r="Q66" s="32" t="s">
        <v>137</v>
      </c>
      <c r="R66" s="356">
        <f>(N66/12)</f>
        <v>0.29166666666666669</v>
      </c>
      <c r="S66" s="46" t="s">
        <v>114</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6"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6"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Page'!H249="","",'Summary Page'!H249)</f>
        <v>2" Aggregate Base</v>
      </c>
      <c r="L71" s="178"/>
      <c r="M71" s="178"/>
      <c r="N71" s="178"/>
      <c r="O71" s="178"/>
      <c r="P71" s="1089" t="str">
        <f>IF('Summary Page'!L249="","",'Summary Page'!L249)</f>
        <v/>
      </c>
      <c r="Q71" s="1089"/>
      <c r="R71" s="188" t="s">
        <v>334</v>
      </c>
      <c r="S71" s="179"/>
    </row>
    <row r="72" spans="1:19" ht="6"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jYDnIns/h40THE7E20ZKB2FyzolJjQnya/Fv7Wp/59QHJsD9oxR7/L+NOaFAQ4uYMzjeimhN6H4hgITkoFItGg==" saltValue="Jf5fh2+K9+6675B0zvTxyA==" spinCount="100000" sheet="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F26:H26 D1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3.xml><?xml version="1.0" encoding="utf-8"?>
<worksheet xmlns="http://schemas.openxmlformats.org/spreadsheetml/2006/main" xmlns:r="http://schemas.openxmlformats.org/officeDocument/2006/relationships">
  <sheetPr codeName="Sheet20">
    <tabColor theme="6" tint="-0.499984740745262"/>
  </sheetPr>
  <dimension ref="A1:AK93"/>
  <sheetViews>
    <sheetView view="pageBreakPreview" zoomScale="75" zoomScaleNormal="200" zoomScaleSheetLayoutView="75" workbookViewId="0">
      <selection activeCell="B57" sqref="B57"/>
    </sheetView>
  </sheetViews>
  <sheetFormatPr defaultRowHeight="15"/>
  <cols>
    <col min="1" max="1" width="7.7109375" style="47" customWidth="1"/>
    <col min="2" max="2" width="13" style="47" customWidth="1"/>
    <col min="3" max="3" width="2.28515625" style="47" customWidth="1"/>
    <col min="4" max="4" width="15.42578125" style="47" customWidth="1"/>
    <col min="5" max="5" width="1.85546875" style="47" customWidth="1"/>
    <col min="6" max="6" width="7.42578125" style="47" customWidth="1"/>
    <col min="7" max="7" width="9.140625" style="47" customWidth="1"/>
    <col min="8" max="8" width="7.42578125" style="47" customWidth="1"/>
    <col min="9" max="9" width="6.5703125" style="47" customWidth="1"/>
    <col min="10" max="11" width="6.7109375" style="47" customWidth="1"/>
    <col min="12" max="12" width="6.5703125" style="47" customWidth="1"/>
    <col min="13" max="14" width="7" style="47" customWidth="1"/>
    <col min="15" max="15" width="1.42578125" style="47" customWidth="1"/>
    <col min="16" max="16" width="5.7109375" style="47" customWidth="1"/>
    <col min="17" max="17" width="5.5703125" style="47" customWidth="1"/>
    <col min="18" max="18" width="6.7109375" style="47" customWidth="1"/>
    <col min="19" max="19" width="6.140625" style="47" customWidth="1"/>
    <col min="20" max="20" width="2.7109375" style="47" customWidth="1"/>
    <col min="21" max="21" width="8.140625" style="47" bestFit="1" customWidth="1"/>
    <col min="22" max="22" width="6.28515625" style="47" bestFit="1" customWidth="1"/>
    <col min="23" max="23" width="2.140625" style="47" bestFit="1" customWidth="1"/>
    <col min="24" max="24" width="8.140625" style="47" bestFit="1" customWidth="1"/>
    <col min="25" max="25" width="6.28515625" style="47" bestFit="1" customWidth="1"/>
    <col min="26" max="26" width="14.85546875" style="47" bestFit="1" customWidth="1"/>
    <col min="27" max="27" width="15.140625" style="47" bestFit="1" customWidth="1"/>
    <col min="28" max="28" width="2.42578125" style="47" bestFit="1" customWidth="1"/>
    <col min="29" max="29" width="11.7109375" style="47" bestFit="1" customWidth="1"/>
    <col min="30" max="30" width="14.7109375" style="47" bestFit="1" customWidth="1"/>
    <col min="31" max="31" width="2.42578125" style="47" bestFit="1" customWidth="1"/>
    <col min="32" max="32" width="15" style="47" bestFit="1" customWidth="1"/>
    <col min="33" max="33" width="14.5703125" style="47" bestFit="1" customWidth="1"/>
    <col min="34" max="34" width="15.7109375" style="47" bestFit="1" customWidth="1"/>
    <col min="35" max="35" width="11.42578125" style="47" bestFit="1" customWidth="1"/>
    <col min="36" max="36" width="9.5703125" style="47" bestFit="1" customWidth="1"/>
    <col min="37" max="37" width="9.85546875" style="47" bestFit="1" customWidth="1"/>
    <col min="38" max="38" width="11.42578125" style="47" bestFit="1" customWidth="1"/>
    <col min="39" max="39" width="11" style="47" bestFit="1" customWidth="1"/>
    <col min="40" max="40" width="8.85546875" style="47" bestFit="1" customWidth="1"/>
    <col min="41" max="41" width="8" style="47" bestFit="1" customWidth="1"/>
    <col min="42" max="42" width="7" style="47" bestFit="1" customWidth="1"/>
    <col min="43" max="43" width="7.42578125" style="47" bestFit="1" customWidth="1"/>
    <col min="44" max="44" width="6.7109375" style="47" bestFit="1" customWidth="1"/>
    <col min="45" max="45" width="8.28515625" style="47" bestFit="1" customWidth="1"/>
    <col min="46" max="46" width="6.85546875" style="47" bestFit="1" customWidth="1"/>
    <col min="47" max="47" width="5.85546875" style="47" bestFit="1" customWidth="1"/>
    <col min="48" max="48" width="6.85546875" style="47" bestFit="1" customWidth="1"/>
    <col min="49" max="49" width="9.42578125" style="47" bestFit="1" customWidth="1"/>
    <col min="50" max="50" width="6.28515625" style="47" bestFit="1" customWidth="1"/>
    <col min="51" max="51" width="7.7109375" style="47" bestFit="1" customWidth="1"/>
    <col min="52" max="52" width="6.42578125" style="47" bestFit="1" customWidth="1"/>
    <col min="53" max="53" width="11.42578125" style="47" bestFit="1" customWidth="1"/>
    <col min="54" max="54" width="6.140625" style="47" bestFit="1" customWidth="1"/>
    <col min="55" max="55" width="6.85546875" style="47" bestFit="1" customWidth="1"/>
    <col min="56" max="56" width="4.85546875" style="47" bestFit="1" customWidth="1"/>
    <col min="57" max="57" width="5.28515625" style="47" bestFit="1" customWidth="1"/>
    <col min="58" max="58" width="8.85546875" style="47" bestFit="1" customWidth="1"/>
    <col min="59" max="59" width="2.28515625" style="47" bestFit="1" customWidth="1"/>
    <col min="60" max="60" width="12.140625" style="47" bestFit="1" customWidth="1"/>
    <col min="61" max="61" width="6.140625" style="47" bestFit="1" customWidth="1"/>
    <col min="62" max="62" width="5.5703125" style="47" bestFit="1" customWidth="1"/>
    <col min="63" max="63" width="12.7109375" style="47" bestFit="1" customWidth="1"/>
    <col min="64" max="64" width="10.28515625" style="47" bestFit="1" customWidth="1"/>
    <col min="65" max="65" width="10.7109375" style="47" bestFit="1" customWidth="1"/>
    <col min="66" max="66" width="2.28515625" style="47" bestFit="1" customWidth="1"/>
    <col min="67" max="67" width="7" style="47" bestFit="1" customWidth="1"/>
    <col min="68" max="68" width="8.140625" style="47" bestFit="1" customWidth="1"/>
    <col min="69" max="69" width="9.7109375" style="47" bestFit="1" customWidth="1"/>
    <col min="70" max="70" width="13.140625" style="47" bestFit="1" customWidth="1"/>
    <col min="71" max="71" width="10.42578125" style="47" bestFit="1" customWidth="1"/>
    <col min="72" max="72" width="10.140625" style="47" bestFit="1" customWidth="1"/>
    <col min="73" max="73" width="14.85546875" style="47" bestFit="1" customWidth="1"/>
    <col min="74" max="74" width="12.140625" style="47" bestFit="1" customWidth="1"/>
    <col min="75" max="75" width="10.42578125" style="47" bestFit="1" customWidth="1"/>
    <col min="76" max="76" width="7" style="47" bestFit="1" customWidth="1"/>
    <col min="77" max="77" width="5.140625" style="47" bestFit="1" customWidth="1"/>
    <col min="78" max="78" width="5.7109375" style="47" bestFit="1" customWidth="1"/>
    <col min="79" max="79" width="7.7109375" style="47" bestFit="1" customWidth="1"/>
    <col min="80" max="80" width="6.5703125" style="47" bestFit="1" customWidth="1"/>
    <col min="81" max="81" width="11.42578125" style="47" bestFit="1" customWidth="1"/>
    <col min="82" max="82" width="8.140625" style="47" bestFit="1" customWidth="1"/>
    <col min="83" max="83" width="14.5703125" style="47" bestFit="1" customWidth="1"/>
    <col min="84" max="84" width="9.28515625" style="47" bestFit="1" customWidth="1"/>
    <col min="85" max="85" width="4.85546875" style="47" bestFit="1" customWidth="1"/>
    <col min="86" max="86" width="6.140625" style="47" bestFit="1" customWidth="1"/>
    <col min="87" max="87" width="6.85546875" style="47" bestFit="1" customWidth="1"/>
    <col min="88" max="88" width="8" style="47" bestFit="1" customWidth="1"/>
    <col min="89" max="89" width="9.42578125" style="47" bestFit="1" customWidth="1"/>
    <col min="90" max="90" width="9.140625" style="47"/>
    <col min="91" max="91" width="7.7109375" style="47" bestFit="1" customWidth="1"/>
    <col min="92" max="92" width="11.42578125" style="47" bestFit="1" customWidth="1"/>
    <col min="93" max="93" width="9.85546875" style="47" bestFit="1" customWidth="1"/>
    <col min="94" max="94" width="10" style="47" bestFit="1" customWidth="1"/>
    <col min="95" max="95" width="8.42578125" style="47" bestFit="1" customWidth="1"/>
    <col min="96" max="96" width="9.7109375" style="47" bestFit="1" customWidth="1"/>
    <col min="97" max="97" width="7.42578125" style="47" bestFit="1" customWidth="1"/>
    <col min="98" max="98" width="14.85546875" style="47" bestFit="1" customWidth="1"/>
    <col min="99" max="16384" width="9.140625" style="47"/>
  </cols>
  <sheetData>
    <row r="1" spans="1:36" ht="5.25" customHeight="1">
      <c r="A1" s="57"/>
      <c r="B1" s="58"/>
      <c r="C1" s="58"/>
      <c r="D1" s="58"/>
      <c r="E1" s="59"/>
      <c r="F1" s="59"/>
      <c r="G1" s="59"/>
      <c r="H1" s="59"/>
      <c r="I1" s="59"/>
      <c r="J1" s="60"/>
      <c r="K1" s="59"/>
      <c r="L1" s="59"/>
      <c r="M1" s="59"/>
      <c r="N1" s="59"/>
      <c r="O1" s="59"/>
      <c r="P1" s="59"/>
      <c r="Q1" s="59"/>
      <c r="R1" s="59"/>
      <c r="S1" s="61"/>
    </row>
    <row r="2" spans="1:36" ht="15" customHeight="1">
      <c r="A2" s="733" t="s">
        <v>0</v>
      </c>
      <c r="B2" s="734"/>
      <c r="C2" s="734"/>
      <c r="D2" s="734"/>
      <c r="E2" s="734"/>
      <c r="F2" s="734"/>
      <c r="G2" s="734"/>
      <c r="H2" s="734"/>
      <c r="I2" s="734"/>
      <c r="J2" s="734"/>
      <c r="K2" s="734"/>
      <c r="L2" s="734"/>
      <c r="M2" s="734"/>
      <c r="N2" s="734"/>
      <c r="O2" s="734"/>
      <c r="P2" s="734"/>
      <c r="Q2" s="734"/>
      <c r="R2" s="734"/>
      <c r="S2" s="683"/>
    </row>
    <row r="3" spans="1:36" ht="5.25" customHeight="1">
      <c r="A3" s="63"/>
      <c r="B3" s="1127"/>
      <c r="C3" s="1127"/>
      <c r="D3" s="1127"/>
      <c r="E3" s="1127"/>
      <c r="F3" s="1127"/>
      <c r="G3" s="1127"/>
      <c r="H3" s="1127"/>
      <c r="I3" s="1127"/>
      <c r="J3" s="1127"/>
      <c r="K3" s="17"/>
      <c r="L3" s="17"/>
      <c r="M3" s="17"/>
      <c r="N3" s="17"/>
      <c r="O3" s="17"/>
      <c r="P3" s="17"/>
      <c r="Q3" s="17"/>
      <c r="R3" s="17"/>
      <c r="S3" s="62"/>
    </row>
    <row r="4" spans="1:36" ht="15" customHeight="1">
      <c r="A4" s="789" t="s">
        <v>15</v>
      </c>
      <c r="B4" s="790"/>
      <c r="C4" s="839"/>
      <c r="D4" s="934" t="str">
        <f>IF('Summary Page'!I13="","",'Summary Page'!I13)</f>
        <v>Highway 20</v>
      </c>
      <c r="E4" s="950"/>
      <c r="F4" s="951"/>
      <c r="G4" s="950"/>
      <c r="H4" s="952"/>
      <c r="I4" s="925"/>
      <c r="J4" s="925"/>
      <c r="K4" s="925"/>
      <c r="L4" s="925"/>
      <c r="M4" s="925"/>
      <c r="N4" s="925"/>
      <c r="O4" s="925"/>
      <c r="P4" s="925"/>
      <c r="Q4" s="925"/>
      <c r="R4" s="925"/>
      <c r="S4" s="926"/>
      <c r="U4" s="48"/>
      <c r="V4" s="48"/>
      <c r="W4" s="48"/>
      <c r="X4" s="48"/>
      <c r="Y4" s="48"/>
      <c r="Z4" s="48"/>
      <c r="AA4" s="48"/>
      <c r="AB4" s="48"/>
      <c r="AC4" s="48"/>
      <c r="AD4" s="48"/>
      <c r="AE4" s="48"/>
      <c r="AF4" s="48"/>
      <c r="AG4" s="48"/>
      <c r="AH4" s="48"/>
      <c r="AI4" s="48"/>
      <c r="AJ4" s="48"/>
    </row>
    <row r="5" spans="1:36" ht="5.25" customHeight="1">
      <c r="A5" s="25"/>
      <c r="B5" s="33"/>
      <c r="C5" s="33"/>
      <c r="D5" s="33"/>
      <c r="E5" s="33"/>
      <c r="F5" s="33"/>
      <c r="G5" s="33"/>
      <c r="H5" s="33"/>
      <c r="I5" s="1002"/>
      <c r="J5" s="1003"/>
      <c r="K5" s="1003"/>
      <c r="L5" s="1003"/>
      <c r="M5" s="1003"/>
      <c r="N5" s="1003"/>
      <c r="O5" s="1003"/>
      <c r="P5" s="1003"/>
      <c r="Q5" s="1003"/>
      <c r="R5" s="1003"/>
      <c r="S5" s="1004"/>
      <c r="U5" s="48"/>
      <c r="V5" s="48"/>
      <c r="W5" s="48"/>
      <c r="X5" s="48"/>
      <c r="Y5" s="48"/>
      <c r="Z5" s="48"/>
      <c r="AA5" s="48"/>
      <c r="AB5" s="48"/>
      <c r="AC5" s="48"/>
      <c r="AD5" s="48"/>
      <c r="AE5" s="48"/>
      <c r="AF5" s="48"/>
      <c r="AG5" s="48"/>
      <c r="AH5" s="48"/>
      <c r="AI5" s="48"/>
      <c r="AJ5" s="48"/>
    </row>
    <row r="6" spans="1:36" ht="15" customHeight="1">
      <c r="A6" s="1039" t="s">
        <v>14</v>
      </c>
      <c r="B6" s="1040"/>
      <c r="C6" s="1041"/>
      <c r="D6" s="720" t="str">
        <f>'Summary Page'!B9</f>
        <v>Trinity Engineering Laboratories Inc.</v>
      </c>
      <c r="E6" s="720"/>
      <c r="F6" s="721"/>
      <c r="G6" s="721"/>
      <c r="H6" s="721"/>
      <c r="I6" s="1002"/>
      <c r="J6" s="1003"/>
      <c r="K6" s="1003"/>
      <c r="L6" s="1003"/>
      <c r="M6" s="1003"/>
      <c r="N6" s="1003"/>
      <c r="O6" s="1003"/>
      <c r="P6" s="1003"/>
      <c r="Q6" s="1003"/>
      <c r="R6" s="1003"/>
      <c r="S6" s="1004"/>
      <c r="U6" s="48"/>
      <c r="V6" s="48"/>
      <c r="W6" s="48"/>
      <c r="X6" s="48"/>
      <c r="Y6" s="48"/>
      <c r="Z6" s="48"/>
      <c r="AA6" s="48"/>
      <c r="AB6" s="48"/>
      <c r="AC6" s="48"/>
      <c r="AD6" s="48"/>
      <c r="AE6" s="48"/>
      <c r="AF6" s="48"/>
      <c r="AG6" s="48"/>
      <c r="AH6" s="48"/>
      <c r="AI6" s="48"/>
      <c r="AJ6" s="48"/>
    </row>
    <row r="7" spans="1:36" ht="5.25" customHeight="1">
      <c r="A7" s="63"/>
      <c r="B7" s="34"/>
      <c r="C7" s="34"/>
      <c r="D7" s="34"/>
      <c r="E7" s="34"/>
      <c r="F7" s="34"/>
      <c r="G7" s="34"/>
      <c r="H7" s="34"/>
      <c r="I7" s="1002"/>
      <c r="J7" s="1003"/>
      <c r="K7" s="1003"/>
      <c r="L7" s="1003"/>
      <c r="M7" s="1003"/>
      <c r="N7" s="1003"/>
      <c r="O7" s="1003"/>
      <c r="P7" s="1003"/>
      <c r="Q7" s="1003"/>
      <c r="R7" s="1003"/>
      <c r="S7" s="1004"/>
      <c r="U7" s="48"/>
      <c r="V7" s="48"/>
      <c r="W7" s="48"/>
      <c r="X7" s="48"/>
      <c r="Y7" s="48"/>
      <c r="Z7" s="48"/>
      <c r="AA7" s="48"/>
      <c r="AB7" s="48"/>
      <c r="AC7" s="48"/>
      <c r="AD7" s="48"/>
      <c r="AE7" s="48"/>
      <c r="AF7" s="48"/>
      <c r="AG7" s="48"/>
      <c r="AH7" s="48"/>
      <c r="AI7" s="48"/>
      <c r="AJ7" s="48"/>
    </row>
    <row r="8" spans="1:36" ht="15" customHeight="1">
      <c r="A8" s="1039" t="s">
        <v>8</v>
      </c>
      <c r="B8" s="1040"/>
      <c r="C8" s="187"/>
      <c r="D8" s="722" t="str">
        <f>IF('Summary Page'!B14="","",'Summary Page'!B14)</f>
        <v>Mark Horn</v>
      </c>
      <c r="E8" s="722"/>
      <c r="F8" s="723"/>
      <c r="G8" s="723"/>
      <c r="H8" s="723"/>
      <c r="I8" s="1002"/>
      <c r="J8" s="1003"/>
      <c r="K8" s="1003"/>
      <c r="L8" s="1003"/>
      <c r="M8" s="1003"/>
      <c r="N8" s="1003"/>
      <c r="O8" s="1003"/>
      <c r="P8" s="1003"/>
      <c r="Q8" s="1003"/>
      <c r="R8" s="1003"/>
      <c r="S8" s="1004"/>
      <c r="U8" s="48"/>
      <c r="V8" s="48"/>
      <c r="W8" s="48"/>
      <c r="X8" s="48"/>
      <c r="Y8" s="48"/>
      <c r="Z8" s="48"/>
      <c r="AA8" s="48"/>
      <c r="AB8" s="48"/>
      <c r="AC8" s="48"/>
      <c r="AD8" s="48"/>
      <c r="AE8" s="48"/>
      <c r="AF8" s="48"/>
      <c r="AG8" s="48"/>
      <c r="AH8" s="48"/>
      <c r="AI8" s="48"/>
      <c r="AJ8" s="48"/>
    </row>
    <row r="9" spans="1:36" ht="5.25" customHeight="1">
      <c r="A9" s="63"/>
      <c r="B9" s="163"/>
      <c r="C9" s="163"/>
      <c r="D9" s="163"/>
      <c r="E9" s="163"/>
      <c r="F9" s="163"/>
      <c r="G9" s="163"/>
      <c r="H9" s="163"/>
      <c r="I9" s="1002"/>
      <c r="J9" s="1003"/>
      <c r="K9" s="1003"/>
      <c r="L9" s="1003"/>
      <c r="M9" s="1003"/>
      <c r="N9" s="1003"/>
      <c r="O9" s="1003"/>
      <c r="P9" s="1003"/>
      <c r="Q9" s="1003"/>
      <c r="R9" s="1003"/>
      <c r="S9" s="1004"/>
      <c r="U9" s="48"/>
      <c r="V9" s="48"/>
      <c r="W9" s="48"/>
      <c r="X9" s="48"/>
      <c r="Y9" s="48"/>
      <c r="Z9" s="48"/>
      <c r="AA9" s="48"/>
      <c r="AB9" s="48"/>
      <c r="AC9" s="48"/>
      <c r="AD9" s="48"/>
      <c r="AE9" s="48"/>
      <c r="AF9" s="48"/>
      <c r="AG9" s="48"/>
      <c r="AH9" s="48"/>
      <c r="AI9" s="48"/>
      <c r="AJ9" s="48"/>
    </row>
    <row r="10" spans="1:36" ht="15" customHeight="1">
      <c r="A10" s="1039" t="s">
        <v>9</v>
      </c>
      <c r="B10" s="1040"/>
      <c r="C10" s="187"/>
      <c r="D10" s="726">
        <f>'Summary Page'!B12:B12</f>
        <v>5592606841</v>
      </c>
      <c r="E10" s="726"/>
      <c r="F10" s="727"/>
      <c r="G10" s="727"/>
      <c r="H10" s="727"/>
      <c r="I10" s="1002"/>
      <c r="J10" s="1003"/>
      <c r="K10" s="1003"/>
      <c r="L10" s="1003"/>
      <c r="M10" s="1003"/>
      <c r="N10" s="1003"/>
      <c r="O10" s="1003"/>
      <c r="P10" s="1003"/>
      <c r="Q10" s="1003"/>
      <c r="R10" s="1003"/>
      <c r="S10" s="1004"/>
      <c r="U10" s="48"/>
      <c r="V10" s="48"/>
      <c r="W10" s="48"/>
      <c r="X10" s="48"/>
      <c r="Y10" s="48"/>
      <c r="Z10" s="48"/>
      <c r="AA10" s="48"/>
      <c r="AB10" s="48"/>
      <c r="AC10" s="48"/>
      <c r="AD10" s="48"/>
      <c r="AE10" s="48"/>
      <c r="AF10" s="48"/>
      <c r="AG10" s="48"/>
      <c r="AH10" s="48"/>
      <c r="AI10" s="48"/>
      <c r="AJ10" s="48"/>
    </row>
    <row r="11" spans="1:36" ht="5.25" customHeight="1">
      <c r="A11" s="63"/>
      <c r="B11" s="64"/>
      <c r="C11" s="64"/>
      <c r="D11" s="64"/>
      <c r="E11" s="64"/>
      <c r="F11" s="64"/>
      <c r="G11" s="64"/>
      <c r="H11" s="64"/>
      <c r="I11" s="1002"/>
      <c r="J11" s="1003"/>
      <c r="K11" s="1003"/>
      <c r="L11" s="1003"/>
      <c r="M11" s="1003"/>
      <c r="N11" s="1003"/>
      <c r="O11" s="1003"/>
      <c r="P11" s="1003"/>
      <c r="Q11" s="1003"/>
      <c r="R11" s="1003"/>
      <c r="S11" s="1004"/>
      <c r="U11" s="48"/>
      <c r="V11" s="48"/>
      <c r="W11" s="48"/>
      <c r="X11" s="48"/>
      <c r="Y11" s="48"/>
      <c r="Z11" s="48"/>
      <c r="AA11" s="48"/>
      <c r="AB11" s="48"/>
      <c r="AC11" s="48"/>
      <c r="AD11" s="48"/>
      <c r="AE11" s="48"/>
      <c r="AF11" s="48"/>
      <c r="AG11" s="48"/>
      <c r="AH11" s="48"/>
      <c r="AI11" s="48"/>
      <c r="AJ11" s="48"/>
    </row>
    <row r="12" spans="1:36" ht="15" customHeight="1">
      <c r="A12" s="1053" t="s">
        <v>113</v>
      </c>
      <c r="B12" s="1054"/>
      <c r="C12" s="183"/>
      <c r="D12" s="871" t="str">
        <f>'Summary Page'!M11</f>
        <v>0A730</v>
      </c>
      <c r="E12" s="35"/>
      <c r="F12" s="1048"/>
      <c r="G12" s="1048"/>
      <c r="H12" s="1049"/>
      <c r="I12" s="1002"/>
      <c r="J12" s="1003"/>
      <c r="K12" s="1003"/>
      <c r="L12" s="1003"/>
      <c r="M12" s="1003"/>
      <c r="N12" s="1003"/>
      <c r="O12" s="1003"/>
      <c r="P12" s="1003"/>
      <c r="Q12" s="1003"/>
      <c r="R12" s="1003"/>
      <c r="S12" s="1004"/>
      <c r="U12" s="48"/>
      <c r="V12" s="48"/>
      <c r="W12" s="48"/>
      <c r="X12" s="48"/>
      <c r="Y12" s="48"/>
      <c r="Z12" s="48"/>
      <c r="AA12" s="48"/>
      <c r="AB12" s="48"/>
      <c r="AC12" s="48"/>
      <c r="AD12" s="48"/>
      <c r="AE12" s="48"/>
      <c r="AF12" s="48"/>
      <c r="AG12" s="48"/>
      <c r="AH12" s="48"/>
      <c r="AI12" s="48"/>
      <c r="AJ12" s="48"/>
    </row>
    <row r="13" spans="1:36" ht="5.25" customHeight="1">
      <c r="A13" s="39"/>
      <c r="B13" s="185"/>
      <c r="C13" s="185"/>
      <c r="D13" s="65"/>
      <c r="E13" s="20"/>
      <c r="F13" s="1048"/>
      <c r="G13" s="1048"/>
      <c r="H13" s="1049"/>
      <c r="I13" s="1002"/>
      <c r="J13" s="1003"/>
      <c r="K13" s="1003"/>
      <c r="L13" s="1003"/>
      <c r="M13" s="1003"/>
      <c r="N13" s="1003"/>
      <c r="O13" s="1003"/>
      <c r="P13" s="1003"/>
      <c r="Q13" s="1003"/>
      <c r="R13" s="1003"/>
      <c r="S13" s="1004"/>
      <c r="U13" s="48"/>
      <c r="V13" s="48"/>
      <c r="W13" s="48"/>
      <c r="X13" s="48"/>
      <c r="Y13" s="48"/>
      <c r="Z13" s="48"/>
      <c r="AA13" s="48"/>
      <c r="AB13" s="48"/>
      <c r="AC13" s="48"/>
      <c r="AD13" s="48"/>
      <c r="AE13" s="48"/>
      <c r="AF13" s="48"/>
      <c r="AG13" s="48"/>
      <c r="AH13" s="48"/>
      <c r="AI13" s="48"/>
      <c r="AJ13" s="48"/>
    </row>
    <row r="14" spans="1:36" ht="15" customHeight="1">
      <c r="A14" s="1050" t="s">
        <v>29</v>
      </c>
      <c r="B14" s="1051"/>
      <c r="C14" s="40"/>
      <c r="D14" s="190" t="str">
        <f>IFERROR(HLOOKUP('Summary Page'!D3,List!H2:S3,2,0),"")</f>
        <v>01</v>
      </c>
      <c r="E14" s="36"/>
      <c r="F14" s="1048"/>
      <c r="G14" s="1048"/>
      <c r="H14" s="1049"/>
      <c r="I14" s="1002"/>
      <c r="J14" s="1003"/>
      <c r="K14" s="1003"/>
      <c r="L14" s="1003"/>
      <c r="M14" s="1003"/>
      <c r="N14" s="1003"/>
      <c r="O14" s="1003"/>
      <c r="P14" s="1003"/>
      <c r="Q14" s="1003"/>
      <c r="R14" s="1003"/>
      <c r="S14" s="1004"/>
      <c r="U14" s="48"/>
      <c r="V14" s="48"/>
      <c r="W14" s="48"/>
      <c r="X14" s="48"/>
      <c r="Y14" s="48"/>
      <c r="Z14" s="48"/>
      <c r="AA14" s="48"/>
      <c r="AB14" s="48"/>
      <c r="AC14" s="48"/>
      <c r="AD14" s="48"/>
      <c r="AE14" s="48"/>
      <c r="AF14" s="48"/>
      <c r="AG14" s="48"/>
      <c r="AH14" s="48"/>
      <c r="AI14" s="48"/>
      <c r="AJ14" s="48"/>
    </row>
    <row r="15" spans="1:36" ht="5.25" customHeight="1">
      <c r="A15" s="39"/>
      <c r="B15" s="38"/>
      <c r="C15" s="40"/>
      <c r="D15" s="2"/>
      <c r="E15" s="16"/>
      <c r="F15" s="1048"/>
      <c r="G15" s="1048"/>
      <c r="H15" s="1049"/>
      <c r="I15" s="1002"/>
      <c r="J15" s="1003"/>
      <c r="K15" s="1003"/>
      <c r="L15" s="1003"/>
      <c r="M15" s="1003"/>
      <c r="N15" s="1003"/>
      <c r="O15" s="1003"/>
      <c r="P15" s="1003"/>
      <c r="Q15" s="1003"/>
      <c r="R15" s="1003"/>
      <c r="S15" s="1004"/>
      <c r="U15" s="48"/>
      <c r="V15" s="48"/>
      <c r="W15" s="48"/>
      <c r="X15" s="48"/>
      <c r="Y15" s="48"/>
      <c r="Z15" s="48"/>
      <c r="AA15" s="48"/>
      <c r="AB15" s="48"/>
      <c r="AC15" s="48"/>
      <c r="AD15" s="48"/>
      <c r="AE15" s="48"/>
      <c r="AF15" s="48"/>
      <c r="AG15" s="48"/>
      <c r="AH15" s="48"/>
      <c r="AI15" s="48"/>
      <c r="AJ15" s="48"/>
    </row>
    <row r="16" spans="1:36" ht="15" customHeight="1">
      <c r="A16" s="1050" t="s">
        <v>17</v>
      </c>
      <c r="B16" s="1051"/>
      <c r="C16" s="41"/>
      <c r="D16" s="191" t="str">
        <f>'Summary Page'!B259</f>
        <v>MEN</v>
      </c>
      <c r="E16" s="3"/>
      <c r="F16" s="1048"/>
      <c r="G16" s="1048"/>
      <c r="H16" s="1049"/>
      <c r="I16" s="1002"/>
      <c r="J16" s="1003"/>
      <c r="K16" s="1003"/>
      <c r="L16" s="1003"/>
      <c r="M16" s="1003"/>
      <c r="N16" s="1003"/>
      <c r="O16" s="1003"/>
      <c r="P16" s="1003"/>
      <c r="Q16" s="1003"/>
      <c r="R16" s="1003"/>
      <c r="S16" s="1004"/>
      <c r="U16" s="48"/>
      <c r="V16" s="48"/>
      <c r="W16" s="48"/>
      <c r="X16" s="48"/>
      <c r="Y16" s="48"/>
      <c r="Z16" s="48"/>
      <c r="AA16" s="48"/>
      <c r="AB16" s="48"/>
      <c r="AC16" s="48"/>
      <c r="AD16" s="48"/>
      <c r="AE16" s="48"/>
      <c r="AF16" s="48"/>
      <c r="AG16" s="48"/>
      <c r="AH16" s="48"/>
      <c r="AI16" s="48"/>
      <c r="AJ16" s="48"/>
    </row>
    <row r="17" spans="1:37" ht="5.25" customHeight="1">
      <c r="A17" s="39"/>
      <c r="B17" s="184"/>
      <c r="C17" s="41"/>
      <c r="D17" s="4"/>
      <c r="E17" s="15"/>
      <c r="F17" s="1048"/>
      <c r="G17" s="1048"/>
      <c r="H17" s="1049"/>
      <c r="I17" s="1002"/>
      <c r="J17" s="1003"/>
      <c r="K17" s="1003"/>
      <c r="L17" s="1003"/>
      <c r="M17" s="1003"/>
      <c r="N17" s="1003"/>
      <c r="O17" s="1003"/>
      <c r="P17" s="1003"/>
      <c r="Q17" s="1003"/>
      <c r="R17" s="1003"/>
      <c r="S17" s="1004"/>
      <c r="U17" s="48"/>
      <c r="V17" s="48"/>
      <c r="W17" s="48"/>
      <c r="X17" s="48"/>
      <c r="Y17" s="48"/>
      <c r="Z17" s="48"/>
      <c r="AA17" s="48"/>
      <c r="AB17" s="48"/>
      <c r="AC17" s="48"/>
      <c r="AD17" s="48"/>
      <c r="AE17" s="48"/>
      <c r="AF17" s="48"/>
      <c r="AG17" s="48"/>
      <c r="AH17" s="48"/>
      <c r="AI17" s="48"/>
      <c r="AJ17" s="48"/>
    </row>
    <row r="18" spans="1:37" ht="15" customHeight="1">
      <c r="A18" s="1050" t="s">
        <v>18</v>
      </c>
      <c r="B18" s="1051"/>
      <c r="C18" s="41"/>
      <c r="D18" s="191" t="str">
        <f>'Summary Page'!G21</f>
        <v>20</v>
      </c>
      <c r="E18" s="15"/>
      <c r="F18" s="3"/>
      <c r="G18" s="15"/>
      <c r="H18" s="15"/>
      <c r="I18" s="1002"/>
      <c r="J18" s="1003"/>
      <c r="K18" s="1003"/>
      <c r="L18" s="1003"/>
      <c r="M18" s="1003"/>
      <c r="N18" s="1003"/>
      <c r="O18" s="1003"/>
      <c r="P18" s="1003"/>
      <c r="Q18" s="1003"/>
      <c r="R18" s="1003"/>
      <c r="S18" s="1004"/>
      <c r="U18" s="48"/>
      <c r="V18" s="48"/>
      <c r="W18" s="48"/>
      <c r="X18" s="48"/>
      <c r="Y18" s="48"/>
      <c r="Z18" s="48"/>
      <c r="AA18" s="48"/>
      <c r="AB18" s="48"/>
      <c r="AC18" s="48"/>
      <c r="AD18" s="48"/>
      <c r="AE18" s="48"/>
      <c r="AF18" s="48"/>
      <c r="AG18" s="48"/>
      <c r="AH18" s="48"/>
      <c r="AI18" s="48"/>
      <c r="AJ18" s="48"/>
    </row>
    <row r="19" spans="1:37" ht="5.25" customHeight="1">
      <c r="A19" s="39"/>
      <c r="B19" s="184"/>
      <c r="C19" s="41"/>
      <c r="D19" s="4"/>
      <c r="E19" s="15"/>
      <c r="F19" s="3"/>
      <c r="G19" s="15"/>
      <c r="H19" s="15"/>
      <c r="I19" s="1002"/>
      <c r="J19" s="1003"/>
      <c r="K19" s="1003"/>
      <c r="L19" s="1003"/>
      <c r="M19" s="1003"/>
      <c r="N19" s="1003"/>
      <c r="O19" s="1003"/>
      <c r="P19" s="1003"/>
      <c r="Q19" s="1003"/>
      <c r="R19" s="1003"/>
      <c r="S19" s="1004"/>
      <c r="U19" s="48"/>
      <c r="V19" s="48"/>
      <c r="W19" s="48"/>
      <c r="X19" s="48"/>
      <c r="Y19" s="48"/>
      <c r="Z19" s="48"/>
      <c r="AA19" s="48"/>
      <c r="AB19" s="48"/>
      <c r="AC19" s="48"/>
      <c r="AD19" s="48"/>
      <c r="AE19" s="48"/>
      <c r="AF19" s="48"/>
      <c r="AG19" s="48"/>
      <c r="AH19" s="48"/>
      <c r="AI19" s="48"/>
      <c r="AJ19" s="48"/>
    </row>
    <row r="20" spans="1:37" ht="15" customHeight="1">
      <c r="A20" s="1050" t="s">
        <v>24</v>
      </c>
      <c r="B20" s="1051"/>
      <c r="C20" s="41"/>
      <c r="D20" s="166">
        <f>'Summary Page'!G263</f>
        <v>0</v>
      </c>
      <c r="E20" s="15"/>
      <c r="F20" s="3"/>
      <c r="G20" s="15"/>
      <c r="H20" s="15"/>
      <c r="I20" s="1002"/>
      <c r="J20" s="1003"/>
      <c r="K20" s="1003"/>
      <c r="L20" s="1003"/>
      <c r="M20" s="1003"/>
      <c r="N20" s="1003"/>
      <c r="O20" s="1003"/>
      <c r="P20" s="1003"/>
      <c r="Q20" s="1003"/>
      <c r="R20" s="1003"/>
      <c r="S20" s="1004"/>
      <c r="U20" s="48"/>
      <c r="V20" s="48"/>
      <c r="W20" s="48"/>
      <c r="X20" s="48"/>
      <c r="Y20" s="48"/>
      <c r="Z20" s="48"/>
      <c r="AA20" s="48"/>
      <c r="AB20" s="48"/>
      <c r="AC20" s="48"/>
      <c r="AD20" s="48"/>
      <c r="AE20" s="48"/>
      <c r="AF20" s="48"/>
      <c r="AG20" s="48"/>
      <c r="AH20" s="48"/>
      <c r="AI20" s="48"/>
      <c r="AJ20" s="48"/>
    </row>
    <row r="21" spans="1:37" ht="5.25" customHeight="1">
      <c r="A21" s="39"/>
      <c r="B21" s="42"/>
      <c r="C21" s="40"/>
      <c r="D21" s="1"/>
      <c r="E21" s="15"/>
      <c r="F21" s="15"/>
      <c r="G21" s="15"/>
      <c r="H21" s="15"/>
      <c r="I21" s="1002"/>
      <c r="J21" s="1003"/>
      <c r="K21" s="1003"/>
      <c r="L21" s="1003"/>
      <c r="M21" s="1003"/>
      <c r="N21" s="1003"/>
      <c r="O21" s="1003"/>
      <c r="P21" s="1003"/>
      <c r="Q21" s="1003"/>
      <c r="R21" s="1003"/>
      <c r="S21" s="1004"/>
      <c r="U21" s="48"/>
      <c r="V21" s="48"/>
      <c r="W21" s="48"/>
      <c r="X21" s="48"/>
      <c r="Y21" s="48"/>
      <c r="Z21" s="48"/>
      <c r="AA21" s="48"/>
      <c r="AB21" s="48"/>
      <c r="AC21" s="48"/>
      <c r="AD21" s="48"/>
      <c r="AE21" s="48"/>
      <c r="AF21" s="48"/>
      <c r="AG21" s="48"/>
      <c r="AH21" s="48"/>
      <c r="AI21" s="48"/>
      <c r="AJ21" s="48"/>
    </row>
    <row r="22" spans="1:37" ht="15" customHeight="1">
      <c r="A22" s="1050" t="s">
        <v>129</v>
      </c>
      <c r="B22" s="1051"/>
      <c r="C22" s="40"/>
      <c r="D22" s="167" t="str">
        <f>'Summary Page'!B255</f>
        <v>0A730 - 18</v>
      </c>
      <c r="E22" s="16"/>
      <c r="F22" s="16"/>
      <c r="G22" s="16"/>
      <c r="H22" s="16"/>
      <c r="I22" s="1002"/>
      <c r="J22" s="1003"/>
      <c r="K22" s="1003"/>
      <c r="L22" s="1003"/>
      <c r="M22" s="1003"/>
      <c r="N22" s="1003"/>
      <c r="O22" s="1003"/>
      <c r="P22" s="1003"/>
      <c r="Q22" s="1003"/>
      <c r="R22" s="1003"/>
      <c r="S22" s="1004"/>
      <c r="U22" s="48"/>
      <c r="V22" s="48"/>
      <c r="W22" s="48"/>
      <c r="X22" s="48"/>
      <c r="Y22" s="48"/>
      <c r="Z22" s="48"/>
      <c r="AA22" s="48"/>
      <c r="AB22" s="48"/>
      <c r="AC22" s="48"/>
      <c r="AD22" s="48"/>
      <c r="AE22" s="48"/>
      <c r="AF22" s="48"/>
      <c r="AG22" s="48"/>
      <c r="AH22" s="48"/>
      <c r="AI22" s="48"/>
      <c r="AJ22" s="48"/>
    </row>
    <row r="23" spans="1:37" ht="5.25" customHeight="1">
      <c r="A23" s="39"/>
      <c r="B23" s="42"/>
      <c r="C23" s="40"/>
      <c r="D23" s="1"/>
      <c r="E23" s="16"/>
      <c r="F23" s="16"/>
      <c r="G23" s="16"/>
      <c r="H23" s="16"/>
      <c r="I23" s="1002"/>
      <c r="J23" s="1003"/>
      <c r="K23" s="1003"/>
      <c r="L23" s="1003"/>
      <c r="M23" s="1003"/>
      <c r="N23" s="1003"/>
      <c r="O23" s="1003"/>
      <c r="P23" s="1003"/>
      <c r="Q23" s="1003"/>
      <c r="R23" s="1003"/>
      <c r="S23" s="1004"/>
      <c r="U23" s="48"/>
      <c r="V23" s="48"/>
      <c r="W23" s="48"/>
      <c r="X23" s="48"/>
      <c r="Y23" s="48"/>
      <c r="Z23" s="48"/>
      <c r="AA23" s="48"/>
      <c r="AB23" s="48"/>
      <c r="AC23" s="48"/>
      <c r="AD23" s="48"/>
      <c r="AE23" s="48"/>
      <c r="AF23" s="48"/>
      <c r="AG23" s="48"/>
      <c r="AH23" s="48"/>
      <c r="AI23" s="48"/>
      <c r="AJ23" s="48"/>
    </row>
    <row r="24" spans="1:37" ht="15" customHeight="1">
      <c r="A24" s="1050" t="s">
        <v>19</v>
      </c>
      <c r="B24" s="1051"/>
      <c r="C24" s="40"/>
      <c r="D24" s="168" t="str">
        <f>'Summary Page'!G257</f>
        <v>05-Nov-2012</v>
      </c>
      <c r="E24" s="16"/>
      <c r="F24" s="1114" t="s">
        <v>107</v>
      </c>
      <c r="G24" s="1114" t="s">
        <v>106</v>
      </c>
      <c r="H24" s="1128" t="s">
        <v>128</v>
      </c>
      <c r="I24" s="1002"/>
      <c r="J24" s="1003"/>
      <c r="K24" s="1003"/>
      <c r="L24" s="1003"/>
      <c r="M24" s="1003"/>
      <c r="N24" s="1003"/>
      <c r="O24" s="1003"/>
      <c r="P24" s="1003"/>
      <c r="Q24" s="1003"/>
      <c r="R24" s="1003"/>
      <c r="S24" s="1004"/>
      <c r="U24" s="75"/>
      <c r="V24" s="75"/>
      <c r="W24" s="75"/>
      <c r="X24" s="75"/>
      <c r="Y24" s="75"/>
      <c r="Z24" s="75"/>
      <c r="AA24" s="75"/>
      <c r="AB24" s="75"/>
      <c r="AC24" s="75"/>
      <c r="AD24" s="75"/>
      <c r="AE24" s="75"/>
      <c r="AF24" s="75"/>
      <c r="AG24" s="75"/>
      <c r="AH24" s="75"/>
      <c r="AI24" s="75"/>
      <c r="AJ24" s="75"/>
      <c r="AK24" s="75"/>
    </row>
    <row r="25" spans="1:37" ht="5.25" customHeight="1">
      <c r="A25" s="8"/>
      <c r="B25" s="5"/>
      <c r="C25" s="5"/>
      <c r="D25" s="17"/>
      <c r="E25" s="17"/>
      <c r="F25" s="1115"/>
      <c r="G25" s="1115"/>
      <c r="H25" s="1129"/>
      <c r="I25" s="1002"/>
      <c r="J25" s="1003"/>
      <c r="K25" s="1003"/>
      <c r="L25" s="1003"/>
      <c r="M25" s="1003"/>
      <c r="N25" s="1003"/>
      <c r="O25" s="1003"/>
      <c r="P25" s="1003"/>
      <c r="Q25" s="1003"/>
      <c r="R25" s="1003"/>
      <c r="S25" s="1004"/>
      <c r="U25" s="75"/>
      <c r="V25" s="75"/>
      <c r="W25" s="75"/>
      <c r="X25" s="75"/>
      <c r="Y25" s="75"/>
      <c r="Z25" s="75"/>
      <c r="AA25" s="75"/>
      <c r="AB25" s="75"/>
      <c r="AC25" s="75"/>
      <c r="AD25" s="75"/>
      <c r="AE25" s="75"/>
      <c r="AF25" s="75"/>
      <c r="AG25" s="75"/>
      <c r="AH25" s="75"/>
      <c r="AI25" s="75"/>
      <c r="AJ25" s="75"/>
      <c r="AK25" s="75"/>
    </row>
    <row r="26" spans="1:37" ht="15" customHeight="1">
      <c r="A26" s="1061" t="s">
        <v>20</v>
      </c>
      <c r="B26" s="1062"/>
      <c r="C26" s="15"/>
      <c r="D26" s="272"/>
      <c r="E26" s="6"/>
      <c r="F26" s="189" t="str">
        <f>'Summary Page'!B261</f>
        <v/>
      </c>
      <c r="G26" s="817">
        <f>'Summary Page'!D261</f>
        <v>8.8000000000000007</v>
      </c>
      <c r="H26" s="739" t="str">
        <f>'Summary Page'!E261</f>
        <v/>
      </c>
      <c r="I26" s="1005"/>
      <c r="J26" s="1006"/>
      <c r="K26" s="1006"/>
      <c r="L26" s="1006"/>
      <c r="M26" s="1006"/>
      <c r="N26" s="1006"/>
      <c r="O26" s="1006"/>
      <c r="P26" s="1006"/>
      <c r="Q26" s="1006"/>
      <c r="R26" s="1006"/>
      <c r="S26" s="1007"/>
      <c r="U26" s="75"/>
      <c r="V26" s="75"/>
      <c r="W26" s="75"/>
      <c r="X26" s="75"/>
      <c r="Y26" s="75"/>
      <c r="Z26" s="75"/>
      <c r="AA26" s="75"/>
      <c r="AB26" s="75"/>
      <c r="AC26" s="75"/>
      <c r="AD26" s="75"/>
      <c r="AE26" s="75"/>
      <c r="AF26" s="75"/>
      <c r="AG26" s="75"/>
      <c r="AH26" s="75"/>
      <c r="AI26" s="75"/>
      <c r="AJ26" s="75"/>
      <c r="AK26" s="75"/>
    </row>
    <row r="27" spans="1:37" ht="5.25" customHeight="1">
      <c r="A27" s="695"/>
      <c r="B27" s="696"/>
      <c r="C27" s="16"/>
      <c r="D27" s="16"/>
      <c r="E27" s="7"/>
      <c r="F27" s="7"/>
      <c r="G27" s="7"/>
      <c r="H27" s="7"/>
      <c r="I27" s="7"/>
      <c r="J27" s="17"/>
      <c r="K27" s="17"/>
      <c r="L27" s="17"/>
      <c r="M27" s="17"/>
      <c r="N27" s="17"/>
      <c r="O27" s="17"/>
      <c r="P27" s="17"/>
      <c r="Q27" s="17"/>
      <c r="R27" s="17"/>
      <c r="S27" s="62"/>
      <c r="U27" s="75"/>
      <c r="V27" s="75"/>
      <c r="W27" s="75"/>
      <c r="X27" s="75"/>
      <c r="Y27" s="75"/>
      <c r="Z27" s="75"/>
      <c r="AA27" s="75"/>
      <c r="AB27" s="75"/>
      <c r="AC27" s="75"/>
      <c r="AD27" s="75"/>
      <c r="AE27" s="75"/>
      <c r="AF27" s="75"/>
      <c r="AG27" s="75"/>
      <c r="AH27" s="75"/>
      <c r="AI27" s="75"/>
      <c r="AJ27" s="75"/>
      <c r="AK27" s="75"/>
    </row>
    <row r="28" spans="1:37" ht="15" customHeight="1">
      <c r="A28" s="699" t="s">
        <v>21</v>
      </c>
      <c r="B28" s="703"/>
      <c r="C28" s="702"/>
      <c r="D28" s="717" t="str">
        <f>IF('Summary Page'!G261="","",'Summary Page'!G261)</f>
        <v>01</v>
      </c>
      <c r="E28" s="818" t="s">
        <v>223</v>
      </c>
      <c r="F28" s="717" t="str">
        <f>'Summary Page'!D263</f>
        <v>West</v>
      </c>
      <c r="G28" s="664"/>
      <c r="H28" s="664"/>
      <c r="I28" s="1065"/>
      <c r="J28" s="1066"/>
      <c r="K28" s="1066"/>
      <c r="L28" s="1066"/>
      <c r="M28" s="1066"/>
      <c r="N28" s="1066"/>
      <c r="O28" s="1066"/>
      <c r="P28" s="1066"/>
      <c r="Q28" s="1066"/>
      <c r="R28" s="1066"/>
      <c r="S28" s="1075"/>
      <c r="U28" s="75"/>
      <c r="V28" s="75"/>
      <c r="W28" s="75"/>
      <c r="X28" s="75"/>
      <c r="Y28" s="75"/>
      <c r="Z28" s="75"/>
      <c r="AA28" s="75"/>
      <c r="AB28" s="75"/>
      <c r="AC28" s="75"/>
      <c r="AD28" s="75"/>
      <c r="AE28" s="75"/>
      <c r="AF28" s="75"/>
      <c r="AG28" s="75"/>
      <c r="AH28" s="75"/>
      <c r="AI28" s="75"/>
      <c r="AJ28" s="75"/>
      <c r="AK28" s="75"/>
    </row>
    <row r="29" spans="1:37" s="48" customFormat="1" ht="5.25" customHeight="1">
      <c r="A29" s="679"/>
      <c r="B29" s="664"/>
      <c r="C29" s="664"/>
      <c r="D29" s="664"/>
      <c r="E29" s="664"/>
      <c r="F29" s="664"/>
      <c r="G29" s="664"/>
      <c r="H29" s="664"/>
      <c r="I29" s="1068"/>
      <c r="J29" s="1069"/>
      <c r="K29" s="1069"/>
      <c r="L29" s="1069"/>
      <c r="M29" s="1069"/>
      <c r="N29" s="1069"/>
      <c r="O29" s="1069"/>
      <c r="P29" s="1069"/>
      <c r="Q29" s="1069"/>
      <c r="R29" s="1069"/>
      <c r="S29" s="1076"/>
      <c r="U29" s="75"/>
      <c r="V29" s="75"/>
      <c r="W29" s="75"/>
      <c r="X29" s="75"/>
      <c r="Y29" s="75"/>
      <c r="Z29" s="75"/>
      <c r="AA29" s="75"/>
      <c r="AB29" s="75"/>
      <c r="AC29" s="75"/>
      <c r="AD29" s="75"/>
      <c r="AE29" s="75"/>
      <c r="AF29" s="75"/>
      <c r="AG29" s="75"/>
      <c r="AH29" s="75"/>
      <c r="AI29" s="75"/>
      <c r="AJ29" s="75"/>
      <c r="AK29" s="75"/>
    </row>
    <row r="30" spans="1:37" ht="5.25" customHeight="1">
      <c r="A30" s="679"/>
      <c r="B30" s="664"/>
      <c r="C30" s="664"/>
      <c r="D30" s="664"/>
      <c r="E30" s="664"/>
      <c r="F30" s="664"/>
      <c r="G30" s="664"/>
      <c r="H30" s="664"/>
      <c r="I30" s="1068"/>
      <c r="J30" s="1069"/>
      <c r="K30" s="1069"/>
      <c r="L30" s="1069"/>
      <c r="M30" s="1069"/>
      <c r="N30" s="1069"/>
      <c r="O30" s="1069"/>
      <c r="P30" s="1069"/>
      <c r="Q30" s="1069"/>
      <c r="R30" s="1069"/>
      <c r="S30" s="1076"/>
      <c r="U30" s="75"/>
      <c r="V30" s="75"/>
      <c r="W30" s="75"/>
      <c r="X30" s="75"/>
      <c r="Y30" s="75"/>
      <c r="Z30" s="75"/>
      <c r="AA30" s="75"/>
      <c r="AB30" s="75"/>
      <c r="AC30" s="75"/>
      <c r="AD30" s="75"/>
      <c r="AE30" s="75"/>
      <c r="AF30" s="75"/>
      <c r="AG30" s="75"/>
      <c r="AH30" s="75"/>
      <c r="AI30" s="75"/>
      <c r="AJ30" s="75"/>
      <c r="AK30" s="75"/>
    </row>
    <row r="31" spans="1:37" ht="15" customHeight="1">
      <c r="A31" s="707"/>
      <c r="B31" s="711" t="s">
        <v>907</v>
      </c>
      <c r="C31" s="712"/>
      <c r="D31" s="708" t="s">
        <v>22</v>
      </c>
      <c r="E31" s="713"/>
      <c r="F31" s="800">
        <f>'Summary Page'!H266</f>
        <v>39.371699637464701</v>
      </c>
      <c r="G31" s="715"/>
      <c r="H31" s="715"/>
      <c r="I31" s="1068"/>
      <c r="J31" s="1069"/>
      <c r="K31" s="1069"/>
      <c r="L31" s="1069"/>
      <c r="M31" s="1069"/>
      <c r="N31" s="1069"/>
      <c r="O31" s="1069"/>
      <c r="P31" s="1069"/>
      <c r="Q31" s="1069"/>
      <c r="R31" s="1069"/>
      <c r="S31" s="1076"/>
      <c r="U31" s="75"/>
      <c r="V31" s="75"/>
      <c r="W31" s="75"/>
      <c r="X31" s="75"/>
      <c r="Y31" s="75"/>
      <c r="Z31" s="75"/>
      <c r="AA31" s="75"/>
      <c r="AB31" s="75"/>
      <c r="AC31" s="75"/>
      <c r="AD31" s="75"/>
      <c r="AE31" s="75"/>
      <c r="AF31" s="75"/>
      <c r="AG31" s="75"/>
      <c r="AH31" s="75"/>
      <c r="AI31" s="75"/>
      <c r="AJ31" s="75"/>
      <c r="AK31" s="75"/>
    </row>
    <row r="32" spans="1:37" ht="5.25" customHeight="1">
      <c r="A32" s="707"/>
      <c r="B32" s="708"/>
      <c r="C32" s="708"/>
      <c r="D32" s="708"/>
      <c r="E32" s="713"/>
      <c r="F32" s="713"/>
      <c r="G32" s="713"/>
      <c r="H32" s="713"/>
      <c r="I32" s="1068"/>
      <c r="J32" s="1069"/>
      <c r="K32" s="1069"/>
      <c r="L32" s="1069"/>
      <c r="M32" s="1069"/>
      <c r="N32" s="1069"/>
      <c r="O32" s="1069"/>
      <c r="P32" s="1069"/>
      <c r="Q32" s="1069"/>
      <c r="R32" s="1069"/>
      <c r="S32" s="1076"/>
      <c r="U32" s="75"/>
      <c r="V32" s="75"/>
      <c r="W32" s="75"/>
      <c r="X32" s="75"/>
      <c r="Y32" s="75"/>
      <c r="Z32" s="75"/>
      <c r="AA32" s="75"/>
      <c r="AB32" s="75"/>
      <c r="AC32" s="75"/>
      <c r="AD32" s="75"/>
      <c r="AE32" s="75"/>
      <c r="AF32" s="75"/>
      <c r="AG32" s="75"/>
      <c r="AH32" s="75"/>
      <c r="AI32" s="75"/>
      <c r="AJ32" s="75"/>
      <c r="AK32" s="75"/>
    </row>
    <row r="33" spans="1:37" ht="15" customHeight="1">
      <c r="A33" s="707"/>
      <c r="B33" s="708"/>
      <c r="C33" s="708"/>
      <c r="D33" s="708" t="s">
        <v>23</v>
      </c>
      <c r="E33" s="713"/>
      <c r="F33" s="800">
        <f>'Summary Page'!K266</f>
        <v>-123.680736267874</v>
      </c>
      <c r="G33" s="715"/>
      <c r="H33" s="715"/>
      <c r="I33" s="1068"/>
      <c r="J33" s="1069"/>
      <c r="K33" s="1069"/>
      <c r="L33" s="1069"/>
      <c r="M33" s="1069"/>
      <c r="N33" s="1069"/>
      <c r="O33" s="1069"/>
      <c r="P33" s="1069"/>
      <c r="Q33" s="1069"/>
      <c r="R33" s="1069"/>
      <c r="S33" s="1076"/>
      <c r="U33" s="75"/>
      <c r="V33" s="75"/>
      <c r="W33" s="75"/>
      <c r="X33" s="75"/>
      <c r="Y33" s="75"/>
      <c r="Z33" s="75"/>
      <c r="AA33" s="75"/>
      <c r="AB33" s="75"/>
      <c r="AC33" s="75"/>
      <c r="AD33" s="75"/>
      <c r="AE33" s="75"/>
      <c r="AF33" s="75"/>
      <c r="AG33" s="75"/>
      <c r="AH33" s="75"/>
      <c r="AI33" s="75"/>
      <c r="AJ33" s="75"/>
      <c r="AK33" s="75"/>
    </row>
    <row r="34" spans="1:37" ht="5.25" customHeight="1">
      <c r="A34" s="707"/>
      <c r="B34" s="708"/>
      <c r="C34" s="708"/>
      <c r="D34" s="708"/>
      <c r="E34" s="713"/>
      <c r="F34" s="713"/>
      <c r="G34" s="713"/>
      <c r="H34" s="713"/>
      <c r="I34" s="1068"/>
      <c r="J34" s="1069"/>
      <c r="K34" s="1069"/>
      <c r="L34" s="1069"/>
      <c r="M34" s="1069"/>
      <c r="N34" s="1069"/>
      <c r="O34" s="1069"/>
      <c r="P34" s="1069"/>
      <c r="Q34" s="1069"/>
      <c r="R34" s="1069"/>
      <c r="S34" s="1076"/>
      <c r="U34" s="75"/>
      <c r="V34" s="75"/>
      <c r="W34" s="75"/>
      <c r="X34" s="75"/>
      <c r="Y34" s="75"/>
      <c r="Z34" s="75"/>
      <c r="AA34" s="75"/>
      <c r="AB34" s="75"/>
      <c r="AC34" s="75"/>
      <c r="AD34" s="75"/>
      <c r="AE34" s="75"/>
      <c r="AF34" s="75"/>
      <c r="AG34" s="75"/>
      <c r="AH34" s="75"/>
      <c r="AI34" s="75"/>
      <c r="AJ34" s="75"/>
      <c r="AK34" s="75"/>
    </row>
    <row r="35" spans="1:37" ht="15" customHeight="1">
      <c r="A35" s="707"/>
      <c r="B35" s="708"/>
      <c r="C35" s="708"/>
      <c r="D35" s="708" t="s">
        <v>75</v>
      </c>
      <c r="E35" s="713"/>
      <c r="F35" s="714">
        <f>'Summary Page'!N266</f>
        <v>260</v>
      </c>
      <c r="G35" s="715"/>
      <c r="H35" s="715"/>
      <c r="I35" s="1068"/>
      <c r="J35" s="1069"/>
      <c r="K35" s="1069"/>
      <c r="L35" s="1069"/>
      <c r="M35" s="1069"/>
      <c r="N35" s="1069"/>
      <c r="O35" s="1069"/>
      <c r="P35" s="1069"/>
      <c r="Q35" s="1069"/>
      <c r="R35" s="1069"/>
      <c r="S35" s="1076"/>
      <c r="U35" s="75"/>
      <c r="V35" s="75"/>
      <c r="W35" s="75"/>
      <c r="X35" s="75"/>
      <c r="Y35" s="75"/>
      <c r="Z35" s="75"/>
      <c r="AA35" s="75"/>
      <c r="AB35" s="75"/>
      <c r="AC35" s="75"/>
      <c r="AD35" s="75"/>
      <c r="AE35" s="75"/>
      <c r="AF35" s="75"/>
      <c r="AG35" s="75"/>
      <c r="AH35" s="75"/>
      <c r="AI35" s="75"/>
      <c r="AJ35" s="75"/>
      <c r="AK35" s="75"/>
    </row>
    <row r="36" spans="1:37" ht="5.25" customHeight="1">
      <c r="A36" s="707"/>
      <c r="B36" s="708"/>
      <c r="C36" s="708"/>
      <c r="D36" s="708"/>
      <c r="E36" s="713"/>
      <c r="F36" s="713"/>
      <c r="G36" s="713"/>
      <c r="H36" s="713"/>
      <c r="I36" s="1068"/>
      <c r="J36" s="1069"/>
      <c r="K36" s="1069"/>
      <c r="L36" s="1069"/>
      <c r="M36" s="1069"/>
      <c r="N36" s="1069"/>
      <c r="O36" s="1069"/>
      <c r="P36" s="1069"/>
      <c r="Q36" s="1069"/>
      <c r="R36" s="1069"/>
      <c r="S36" s="1076"/>
      <c r="U36" s="75"/>
      <c r="V36" s="75"/>
      <c r="W36" s="75"/>
      <c r="X36" s="75"/>
      <c r="Y36" s="75"/>
      <c r="Z36" s="75"/>
      <c r="AA36" s="75"/>
      <c r="AB36" s="75"/>
      <c r="AC36" s="75"/>
      <c r="AD36" s="75"/>
      <c r="AE36" s="75"/>
      <c r="AF36" s="75"/>
      <c r="AG36" s="75"/>
      <c r="AH36" s="75"/>
      <c r="AI36" s="75"/>
      <c r="AJ36" s="75"/>
      <c r="AK36" s="75"/>
    </row>
    <row r="37" spans="1:37" s="48" customFormat="1" ht="5.25" customHeight="1">
      <c r="A37" s="707"/>
      <c r="B37" s="708"/>
      <c r="C37" s="708"/>
      <c r="D37" s="708"/>
      <c r="E37" s="713"/>
      <c r="F37" s="713"/>
      <c r="G37" s="713"/>
      <c r="H37" s="713"/>
      <c r="I37" s="1068"/>
      <c r="J37" s="1069"/>
      <c r="K37" s="1069"/>
      <c r="L37" s="1069"/>
      <c r="M37" s="1069"/>
      <c r="N37" s="1069"/>
      <c r="O37" s="1069"/>
      <c r="P37" s="1069"/>
      <c r="Q37" s="1069"/>
      <c r="R37" s="1069"/>
      <c r="S37" s="1076"/>
      <c r="U37" s="75"/>
      <c r="V37" s="75"/>
      <c r="W37" s="75"/>
      <c r="X37" s="75"/>
      <c r="Y37" s="75"/>
      <c r="Z37" s="75"/>
      <c r="AA37" s="75"/>
      <c r="AB37" s="75"/>
      <c r="AC37" s="75"/>
      <c r="AD37" s="75"/>
      <c r="AE37" s="75"/>
      <c r="AF37" s="75"/>
      <c r="AG37" s="75"/>
      <c r="AH37" s="75"/>
      <c r="AI37" s="75"/>
      <c r="AJ37" s="75"/>
      <c r="AK37" s="75"/>
    </row>
    <row r="38" spans="1:37" ht="15" customHeight="1">
      <c r="A38" s="709" t="s">
        <v>0</v>
      </c>
      <c r="B38" s="710"/>
      <c r="C38" s="710"/>
      <c r="D38" s="710"/>
      <c r="E38" s="716"/>
      <c r="F38" s="716"/>
      <c r="G38" s="716"/>
      <c r="H38" s="716"/>
      <c r="I38" s="1068"/>
      <c r="J38" s="1069"/>
      <c r="K38" s="1069"/>
      <c r="L38" s="1069"/>
      <c r="M38" s="1069"/>
      <c r="N38" s="1069"/>
      <c r="O38" s="1069"/>
      <c r="P38" s="1069"/>
      <c r="Q38" s="1069"/>
      <c r="R38" s="1069"/>
      <c r="S38" s="1076"/>
      <c r="U38" s="48"/>
      <c r="V38" s="48"/>
      <c r="W38" s="48"/>
      <c r="X38" s="48"/>
      <c r="Y38" s="48"/>
      <c r="Z38" s="48"/>
      <c r="AA38" s="48"/>
      <c r="AB38" s="48"/>
      <c r="AC38" s="48"/>
      <c r="AD38" s="48"/>
      <c r="AE38" s="48"/>
      <c r="AF38" s="48"/>
      <c r="AG38" s="48"/>
      <c r="AH38" s="48"/>
      <c r="AI38" s="48"/>
      <c r="AJ38" s="48"/>
    </row>
    <row r="39" spans="1:37" ht="5.25" customHeight="1">
      <c r="A39" s="679"/>
      <c r="B39" s="664"/>
      <c r="C39" s="664"/>
      <c r="D39" s="664"/>
      <c r="E39" s="664"/>
      <c r="F39" s="664"/>
      <c r="G39" s="664"/>
      <c r="H39" s="664"/>
      <c r="I39" s="1068"/>
      <c r="J39" s="1069"/>
      <c r="K39" s="1069"/>
      <c r="L39" s="1069"/>
      <c r="M39" s="1069"/>
      <c r="N39" s="1069"/>
      <c r="O39" s="1069"/>
      <c r="P39" s="1069"/>
      <c r="Q39" s="1069"/>
      <c r="R39" s="1069"/>
      <c r="S39" s="1076"/>
      <c r="U39" s="48"/>
      <c r="V39" s="48"/>
      <c r="W39" s="48"/>
      <c r="X39" s="48"/>
      <c r="Y39" s="48"/>
      <c r="Z39" s="48"/>
      <c r="AA39" s="48"/>
      <c r="AB39" s="48"/>
      <c r="AC39" s="48"/>
      <c r="AD39" s="48"/>
      <c r="AE39" s="48"/>
      <c r="AF39" s="48"/>
      <c r="AG39" s="48"/>
      <c r="AH39" s="48"/>
      <c r="AI39" s="48"/>
      <c r="AJ39" s="48"/>
    </row>
    <row r="40" spans="1:37" ht="15" customHeight="1">
      <c r="A40" s="679"/>
      <c r="B40" s="748" t="s">
        <v>910</v>
      </c>
      <c r="C40" s="664"/>
      <c r="D40" s="664"/>
      <c r="E40" s="664"/>
      <c r="F40" s="664"/>
      <c r="G40" s="664"/>
      <c r="H40" s="664"/>
      <c r="I40" s="1068"/>
      <c r="J40" s="1069"/>
      <c r="K40" s="1069"/>
      <c r="L40" s="1069"/>
      <c r="M40" s="1069"/>
      <c r="N40" s="1069"/>
      <c r="O40" s="1069"/>
      <c r="P40" s="1069"/>
      <c r="Q40" s="1069"/>
      <c r="R40" s="1069"/>
      <c r="S40" s="1076"/>
      <c r="U40" s="48"/>
      <c r="V40" s="48"/>
      <c r="W40" s="48"/>
      <c r="X40" s="48"/>
      <c r="Y40" s="48"/>
      <c r="Z40" s="48"/>
      <c r="AA40" s="48"/>
      <c r="AB40" s="48"/>
      <c r="AC40" s="48"/>
      <c r="AD40" s="48"/>
      <c r="AE40" s="48"/>
      <c r="AF40" s="48"/>
      <c r="AG40" s="48"/>
      <c r="AH40" s="48"/>
      <c r="AI40" s="48"/>
      <c r="AJ40" s="48"/>
    </row>
    <row r="41" spans="1:37" ht="5.25" customHeight="1">
      <c r="A41" s="679"/>
      <c r="B41" s="664"/>
      <c r="C41" s="664"/>
      <c r="D41" s="664"/>
      <c r="E41" s="664"/>
      <c r="F41" s="664"/>
      <c r="G41" s="664"/>
      <c r="H41" s="664"/>
      <c r="I41" s="1068"/>
      <c r="J41" s="1069"/>
      <c r="K41" s="1069"/>
      <c r="L41" s="1069"/>
      <c r="M41" s="1069"/>
      <c r="N41" s="1069"/>
      <c r="O41" s="1069"/>
      <c r="P41" s="1069"/>
      <c r="Q41" s="1069"/>
      <c r="R41" s="1069"/>
      <c r="S41" s="1076"/>
      <c r="U41" s="48"/>
      <c r="V41" s="48"/>
      <c r="W41" s="48"/>
      <c r="X41" s="48"/>
      <c r="Y41" s="48"/>
      <c r="Z41" s="48"/>
      <c r="AA41" s="48"/>
      <c r="AB41" s="48"/>
      <c r="AC41" s="48"/>
      <c r="AD41" s="48"/>
      <c r="AE41" s="48"/>
      <c r="AF41" s="48"/>
      <c r="AG41" s="48"/>
      <c r="AH41" s="48"/>
      <c r="AI41" s="48"/>
      <c r="AJ41" s="48"/>
    </row>
    <row r="42" spans="1:37" ht="15" customHeight="1">
      <c r="A42" s="679"/>
      <c r="B42" s="787" t="s">
        <v>909</v>
      </c>
      <c r="C42" s="664"/>
      <c r="D42" s="664"/>
      <c r="E42" s="664"/>
      <c r="F42" s="664"/>
      <c r="G42" s="664"/>
      <c r="H42" s="664"/>
      <c r="I42" s="1068"/>
      <c r="J42" s="1069"/>
      <c r="K42" s="1069"/>
      <c r="L42" s="1069"/>
      <c r="M42" s="1069"/>
      <c r="N42" s="1069"/>
      <c r="O42" s="1069"/>
      <c r="P42" s="1069"/>
      <c r="Q42" s="1069"/>
      <c r="R42" s="1069"/>
      <c r="S42" s="1076"/>
      <c r="U42" s="48"/>
      <c r="V42" s="48"/>
      <c r="W42" s="48"/>
      <c r="X42" s="48"/>
      <c r="Y42" s="48"/>
      <c r="Z42" s="48"/>
      <c r="AA42" s="48"/>
      <c r="AB42" s="48"/>
      <c r="AC42" s="48"/>
      <c r="AD42" s="48"/>
      <c r="AE42" s="48"/>
      <c r="AF42" s="48"/>
      <c r="AG42" s="48"/>
      <c r="AH42" s="48"/>
      <c r="AI42" s="48"/>
      <c r="AJ42" s="48"/>
    </row>
    <row r="43" spans="1:37" ht="5.25" customHeight="1">
      <c r="A43" s="679"/>
      <c r="B43" s="664"/>
      <c r="C43" s="664"/>
      <c r="D43" s="664"/>
      <c r="E43" s="664"/>
      <c r="F43" s="664"/>
      <c r="G43" s="664"/>
      <c r="H43" s="664"/>
      <c r="I43" s="1068"/>
      <c r="J43" s="1069"/>
      <c r="K43" s="1069"/>
      <c r="L43" s="1069"/>
      <c r="M43" s="1069"/>
      <c r="N43" s="1069"/>
      <c r="O43" s="1069"/>
      <c r="P43" s="1069"/>
      <c r="Q43" s="1069"/>
      <c r="R43" s="1069"/>
      <c r="S43" s="1076"/>
      <c r="U43" s="48"/>
      <c r="V43" s="48"/>
      <c r="W43" s="48"/>
      <c r="X43" s="48"/>
      <c r="Y43" s="48"/>
      <c r="Z43" s="48"/>
      <c r="AA43" s="48"/>
      <c r="AB43" s="48"/>
      <c r="AC43" s="48"/>
      <c r="AD43" s="48"/>
      <c r="AE43" s="48"/>
      <c r="AF43" s="48"/>
      <c r="AG43" s="48"/>
      <c r="AH43" s="48"/>
      <c r="AI43" s="48"/>
      <c r="AJ43" s="48"/>
    </row>
    <row r="44" spans="1:37" ht="15" customHeight="1">
      <c r="A44" s="679"/>
      <c r="B44" s="238" t="s">
        <v>2</v>
      </c>
      <c r="C44" s="664"/>
      <c r="D44" s="664"/>
      <c r="E44" s="664"/>
      <c r="F44" s="664"/>
      <c r="G44" s="664"/>
      <c r="H44" s="664"/>
      <c r="I44" s="1068"/>
      <c r="J44" s="1069"/>
      <c r="K44" s="1069"/>
      <c r="L44" s="1069"/>
      <c r="M44" s="1069"/>
      <c r="N44" s="1069"/>
      <c r="O44" s="1069"/>
      <c r="P44" s="1069"/>
      <c r="Q44" s="1069"/>
      <c r="R44" s="1069"/>
      <c r="S44" s="1076"/>
      <c r="U44" s="48"/>
      <c r="V44" s="48"/>
      <c r="W44" s="48"/>
      <c r="X44" s="48"/>
      <c r="Y44" s="48"/>
      <c r="Z44" s="48"/>
      <c r="AA44" s="48"/>
      <c r="AB44" s="48"/>
      <c r="AC44" s="48"/>
      <c r="AD44" s="48"/>
      <c r="AE44" s="48"/>
      <c r="AF44" s="48"/>
      <c r="AG44" s="48"/>
      <c r="AH44" s="48"/>
      <c r="AI44" s="48"/>
      <c r="AJ44" s="48"/>
    </row>
    <row r="45" spans="1:37" ht="5.25" customHeight="1">
      <c r="A45" s="679"/>
      <c r="B45" s="664"/>
      <c r="C45" s="664"/>
      <c r="D45" s="664"/>
      <c r="E45" s="664"/>
      <c r="F45" s="664"/>
      <c r="G45" s="664"/>
      <c r="H45" s="664"/>
      <c r="I45" s="1068"/>
      <c r="J45" s="1069"/>
      <c r="K45" s="1069"/>
      <c r="L45" s="1069"/>
      <c r="M45" s="1069"/>
      <c r="N45" s="1069"/>
      <c r="O45" s="1069"/>
      <c r="P45" s="1069"/>
      <c r="Q45" s="1069"/>
      <c r="R45" s="1069"/>
      <c r="S45" s="1076"/>
      <c r="U45" s="48"/>
      <c r="V45" s="48"/>
      <c r="W45" s="48"/>
      <c r="X45" s="48"/>
      <c r="Y45" s="48"/>
      <c r="Z45" s="48"/>
      <c r="AA45" s="48"/>
      <c r="AB45" s="48"/>
      <c r="AC45" s="48"/>
      <c r="AD45" s="48"/>
      <c r="AE45" s="48"/>
      <c r="AF45" s="48"/>
      <c r="AG45" s="48"/>
      <c r="AH45" s="48"/>
      <c r="AI45" s="48"/>
      <c r="AJ45" s="48"/>
    </row>
    <row r="46" spans="1:37" ht="15" customHeight="1">
      <c r="A46" s="679"/>
      <c r="B46" s="664"/>
      <c r="C46" s="664"/>
      <c r="D46" s="664"/>
      <c r="E46" s="664"/>
      <c r="F46" s="664"/>
      <c r="G46" s="668"/>
      <c r="H46" s="668"/>
      <c r="I46" s="1068"/>
      <c r="J46" s="1069"/>
      <c r="K46" s="1069"/>
      <c r="L46" s="1069"/>
      <c r="M46" s="1069"/>
      <c r="N46" s="1069"/>
      <c r="O46" s="1069"/>
      <c r="P46" s="1069"/>
      <c r="Q46" s="1069"/>
      <c r="R46" s="1069"/>
      <c r="S46" s="1076"/>
      <c r="U46" s="48"/>
      <c r="V46" s="48"/>
      <c r="W46" s="48"/>
      <c r="X46" s="48"/>
      <c r="Y46" s="48"/>
      <c r="Z46" s="48"/>
      <c r="AA46" s="48"/>
      <c r="AB46" s="48"/>
      <c r="AC46" s="48"/>
      <c r="AD46" s="48"/>
      <c r="AE46" s="48"/>
      <c r="AF46" s="48"/>
      <c r="AG46" s="48"/>
      <c r="AH46" s="48"/>
      <c r="AI46" s="48"/>
      <c r="AJ46" s="48"/>
    </row>
    <row r="47" spans="1:37" ht="5.25" customHeight="1">
      <c r="A47" s="9"/>
      <c r="B47" s="15"/>
      <c r="C47" s="15"/>
      <c r="D47" s="15"/>
      <c r="E47" s="15"/>
      <c r="F47" s="15"/>
      <c r="G47" s="15"/>
      <c r="H47" s="15"/>
      <c r="I47" s="1068"/>
      <c r="J47" s="1069"/>
      <c r="K47" s="1069"/>
      <c r="L47" s="1069"/>
      <c r="M47" s="1069"/>
      <c r="N47" s="1069"/>
      <c r="O47" s="1069"/>
      <c r="P47" s="1069"/>
      <c r="Q47" s="1069"/>
      <c r="R47" s="1069"/>
      <c r="S47" s="1076"/>
      <c r="U47" s="48"/>
      <c r="V47" s="48"/>
      <c r="W47" s="48"/>
      <c r="X47" s="48"/>
      <c r="Y47" s="48"/>
      <c r="Z47" s="48"/>
      <c r="AA47" s="48"/>
      <c r="AB47" s="48"/>
      <c r="AC47" s="48"/>
      <c r="AD47" s="48"/>
      <c r="AE47" s="48"/>
      <c r="AF47" s="48"/>
      <c r="AG47" s="48"/>
      <c r="AH47" s="48"/>
      <c r="AI47" s="48"/>
      <c r="AJ47" s="48"/>
    </row>
    <row r="48" spans="1:37" ht="15.75">
      <c r="A48" s="1056" t="s">
        <v>3</v>
      </c>
      <c r="B48" s="1057"/>
      <c r="C48" s="1057"/>
      <c r="D48" s="1057"/>
      <c r="E48" s="15"/>
      <c r="F48" s="640"/>
      <c r="G48" s="677"/>
      <c r="H48" s="677"/>
      <c r="I48" s="1068"/>
      <c r="J48" s="1069"/>
      <c r="K48" s="1069"/>
      <c r="L48" s="1069"/>
      <c r="M48" s="1069"/>
      <c r="N48" s="1069"/>
      <c r="O48" s="1069"/>
      <c r="P48" s="1069"/>
      <c r="Q48" s="1069"/>
      <c r="R48" s="1069"/>
      <c r="S48" s="1076"/>
      <c r="U48" s="48"/>
      <c r="V48" s="48"/>
      <c r="W48" s="48"/>
      <c r="X48" s="48"/>
      <c r="Y48" s="48"/>
      <c r="Z48" s="48"/>
      <c r="AA48" s="48"/>
      <c r="AB48" s="48"/>
      <c r="AC48" s="48"/>
      <c r="AD48" s="48"/>
      <c r="AE48" s="48"/>
      <c r="AF48" s="48"/>
      <c r="AG48" s="48"/>
      <c r="AH48" s="48"/>
      <c r="AI48" s="48"/>
      <c r="AJ48" s="48"/>
    </row>
    <row r="49" spans="1:36" ht="6" customHeight="1">
      <c r="A49" s="9"/>
      <c r="B49" s="6"/>
      <c r="C49" s="15"/>
      <c r="D49" s="15"/>
      <c r="E49" s="15"/>
      <c r="F49" s="15"/>
      <c r="G49" s="15"/>
      <c r="H49" s="15"/>
      <c r="I49" s="1068"/>
      <c r="J49" s="1069"/>
      <c r="K49" s="1069"/>
      <c r="L49" s="1069"/>
      <c r="M49" s="1069"/>
      <c r="N49" s="1069"/>
      <c r="O49" s="1069"/>
      <c r="P49" s="1069"/>
      <c r="Q49" s="1069"/>
      <c r="R49" s="1069"/>
      <c r="S49" s="1076"/>
      <c r="U49" s="48"/>
      <c r="V49" s="48"/>
      <c r="W49" s="48"/>
      <c r="X49" s="48"/>
      <c r="Y49" s="48"/>
      <c r="Z49" s="48"/>
      <c r="AA49" s="48"/>
      <c r="AB49" s="48"/>
      <c r="AC49" s="48"/>
      <c r="AD49" s="48"/>
      <c r="AE49" s="48"/>
      <c r="AF49" s="48"/>
      <c r="AG49" s="48"/>
      <c r="AH49" s="48"/>
      <c r="AI49" s="48"/>
      <c r="AJ49" s="48"/>
    </row>
    <row r="50" spans="1:36">
      <c r="A50" s="9"/>
      <c r="B50" s="27" t="s">
        <v>4</v>
      </c>
      <c r="C50" s="15"/>
      <c r="D50" s="15"/>
      <c r="E50" s="15"/>
      <c r="F50" s="15"/>
      <c r="G50" s="15"/>
      <c r="H50" s="15"/>
      <c r="I50" s="1071"/>
      <c r="J50" s="1072"/>
      <c r="K50" s="1072"/>
      <c r="L50" s="1072"/>
      <c r="M50" s="1072"/>
      <c r="N50" s="1072"/>
      <c r="O50" s="1072"/>
      <c r="P50" s="1072"/>
      <c r="Q50" s="1072"/>
      <c r="R50" s="1072"/>
      <c r="S50" s="1077"/>
      <c r="U50" s="48"/>
      <c r="V50" s="48"/>
      <c r="W50" s="48"/>
      <c r="X50" s="48"/>
      <c r="Y50" s="48"/>
      <c r="Z50" s="48"/>
      <c r="AA50" s="48"/>
      <c r="AB50" s="48"/>
      <c r="AC50" s="48"/>
      <c r="AD50" s="48"/>
      <c r="AE50" s="48"/>
      <c r="AF50" s="48"/>
      <c r="AG50" s="48"/>
      <c r="AH50" s="48"/>
      <c r="AI50" s="48"/>
      <c r="AJ50" s="48"/>
    </row>
    <row r="51" spans="1:36" ht="6" customHeight="1">
      <c r="A51" s="9"/>
      <c r="B51" s="15"/>
      <c r="C51" s="15"/>
      <c r="D51" s="15"/>
      <c r="E51" s="15"/>
      <c r="F51" s="15"/>
      <c r="G51" s="15"/>
      <c r="H51" s="15"/>
      <c r="I51" s="15"/>
      <c r="J51" s="15"/>
      <c r="K51" s="15"/>
      <c r="L51" s="15"/>
      <c r="M51" s="15"/>
      <c r="N51" s="15"/>
      <c r="O51" s="6"/>
      <c r="P51" s="67"/>
      <c r="Q51" s="67"/>
      <c r="R51" s="15"/>
      <c r="S51" s="68"/>
    </row>
    <row r="52" spans="1:36" ht="16.5" customHeight="1">
      <c r="A52" s="1019" t="s">
        <v>12</v>
      </c>
      <c r="B52" s="1058" t="s">
        <v>5</v>
      </c>
      <c r="C52" s="1016" t="s">
        <v>11</v>
      </c>
      <c r="D52" s="1016"/>
      <c r="E52" s="1016"/>
      <c r="F52" s="995" t="s">
        <v>10</v>
      </c>
      <c r="G52" s="995"/>
      <c r="H52" s="996"/>
      <c r="I52" s="1120" t="s">
        <v>72</v>
      </c>
      <c r="J52" s="1121"/>
      <c r="K52" s="1121"/>
      <c r="L52" s="1121"/>
      <c r="M52" s="1121"/>
      <c r="N52" s="1122"/>
      <c r="O52" s="6"/>
      <c r="P52" s="14"/>
      <c r="Q52" s="14"/>
      <c r="R52" s="15"/>
      <c r="S52" s="68"/>
    </row>
    <row r="53" spans="1:36" ht="15.75" customHeight="1">
      <c r="A53" s="1125"/>
      <c r="B53" s="1059"/>
      <c r="C53" s="1017"/>
      <c r="D53" s="1017"/>
      <c r="E53" s="1017"/>
      <c r="F53" s="1022"/>
      <c r="G53" s="1022"/>
      <c r="H53" s="1023"/>
      <c r="I53" s="997">
        <v>1</v>
      </c>
      <c r="J53" s="997">
        <v>2</v>
      </c>
      <c r="K53" s="997">
        <v>3</v>
      </c>
      <c r="L53" s="997">
        <v>4</v>
      </c>
      <c r="M53" s="1123" t="s">
        <v>74</v>
      </c>
      <c r="N53" s="1123" t="s">
        <v>77</v>
      </c>
      <c r="O53" s="67"/>
      <c r="P53" s="992"/>
      <c r="Q53" s="992"/>
      <c r="R53" s="992"/>
      <c r="S53" s="993"/>
    </row>
    <row r="54" spans="1:36" ht="15" customHeight="1">
      <c r="A54" s="1126"/>
      <c r="B54" s="1060"/>
      <c r="C54" s="1018"/>
      <c r="D54" s="1018"/>
      <c r="E54" s="1018"/>
      <c r="F54" s="1024"/>
      <c r="G54" s="1024"/>
      <c r="H54" s="1025"/>
      <c r="I54" s="998"/>
      <c r="J54" s="998"/>
      <c r="K54" s="998"/>
      <c r="L54" s="998"/>
      <c r="M54" s="1124"/>
      <c r="N54" s="1124"/>
      <c r="O54" s="6"/>
      <c r="P54" s="18"/>
      <c r="Q54" s="67"/>
      <c r="R54" s="15"/>
      <c r="S54" s="68"/>
    </row>
    <row r="55" spans="1:36" ht="29.25" customHeight="1">
      <c r="A55" s="30">
        <v>1</v>
      </c>
      <c r="B55" s="809" t="s">
        <v>940</v>
      </c>
      <c r="C55" s="23"/>
      <c r="D55" s="242" t="str">
        <f>IF('Summary Page'!I255="","",'Summary Page'!I255)</f>
        <v>HMA</v>
      </c>
      <c r="E55" s="23"/>
      <c r="F55" s="978"/>
      <c r="G55" s="978"/>
      <c r="H55" s="979"/>
      <c r="I55" s="352">
        <f>IF('Summary Page'!J255=0,"",'Summary Page'!J255)</f>
        <v>2.5</v>
      </c>
      <c r="J55" s="352">
        <f>IF('Summary Page'!K255=0,"",'Summary Page'!K255)</f>
        <v>2.5</v>
      </c>
      <c r="K55" s="352">
        <f>IF('Summary Page'!L255=0,"",'Summary Page'!L255)</f>
        <v>2.5</v>
      </c>
      <c r="L55" s="352">
        <f>IF('Summary Page'!M255=0,"",'Summary Page'!M255)</f>
        <v>2.5</v>
      </c>
      <c r="M55" s="353">
        <f>IF('Summary Page'!N255=0,"",'Summary Page'!N255)</f>
        <v>2.5</v>
      </c>
      <c r="N55" s="354">
        <f>M55</f>
        <v>2.5</v>
      </c>
      <c r="O55" s="15"/>
      <c r="P55" s="972"/>
      <c r="Q55" s="972"/>
      <c r="R55" s="972"/>
      <c r="S55" s="1117"/>
    </row>
    <row r="56" spans="1:36" ht="29.25" customHeight="1">
      <c r="A56" s="30">
        <v>2</v>
      </c>
      <c r="B56" s="273" t="s">
        <v>941</v>
      </c>
      <c r="C56" s="23"/>
      <c r="D56" s="242" t="str">
        <f>IF('Summary Page'!I256="","",'Summary Page'!I256)</f>
        <v>HMA</v>
      </c>
      <c r="E56" s="23"/>
      <c r="F56" s="978"/>
      <c r="G56" s="978"/>
      <c r="H56" s="979"/>
      <c r="I56" s="352">
        <f>IF('Summary Page'!J256=0,"",'Summary Page'!J256)</f>
        <v>2</v>
      </c>
      <c r="J56" s="352">
        <f>IF('Summary Page'!K256=0,"",'Summary Page'!K256)</f>
        <v>2</v>
      </c>
      <c r="K56" s="352">
        <f>IF('Summary Page'!L256=0,"",'Summary Page'!L256)</f>
        <v>2</v>
      </c>
      <c r="L56" s="352">
        <f>IF('Summary Page'!M256=0,"",'Summary Page'!M256)</f>
        <v>2</v>
      </c>
      <c r="M56" s="353">
        <f>IF('Summary Page'!N256=0,"",'Summary Page'!N256)</f>
        <v>2</v>
      </c>
      <c r="N56" s="354">
        <f t="shared" ref="N56:N61" si="0">IFERROR(N55+M56,"")</f>
        <v>4.5</v>
      </c>
      <c r="O56" s="15"/>
      <c r="P56" s="972"/>
      <c r="Q56" s="972"/>
      <c r="R56" s="972"/>
      <c r="S56" s="1117"/>
    </row>
    <row r="57" spans="1:36" ht="29.25" customHeight="1">
      <c r="A57" s="30">
        <v>3</v>
      </c>
      <c r="B57" s="273"/>
      <c r="C57" s="23"/>
      <c r="D57" s="242" t="str">
        <f>IF('Summary Page'!I257="","",'Summary Page'!I257)</f>
        <v/>
      </c>
      <c r="E57" s="23"/>
      <c r="F57" s="978"/>
      <c r="G57" s="978"/>
      <c r="H57" s="979"/>
      <c r="I57" s="352" t="str">
        <f>IF('Summary Page'!J257=0,"",'Summary Page'!J257)</f>
        <v/>
      </c>
      <c r="J57" s="352" t="str">
        <f>IF('Summary Page'!K257=0,"",'Summary Page'!K257)</f>
        <v/>
      </c>
      <c r="K57" s="352" t="str">
        <f>IF('Summary Page'!L257=0,"",'Summary Page'!L257)</f>
        <v/>
      </c>
      <c r="L57" s="352" t="str">
        <f>IF('Summary Page'!M257=0,"",'Summary Page'!M257)</f>
        <v/>
      </c>
      <c r="M57" s="353" t="str">
        <f>IF('Summary Page'!N257=0,"",'Summary Page'!N257)</f>
        <v/>
      </c>
      <c r="N57" s="354" t="str">
        <f t="shared" si="0"/>
        <v/>
      </c>
      <c r="O57" s="15"/>
      <c r="P57" s="972"/>
      <c r="Q57" s="972"/>
      <c r="R57" s="972"/>
      <c r="S57" s="1117"/>
    </row>
    <row r="58" spans="1:36" ht="29.25" customHeight="1">
      <c r="A58" s="30">
        <v>4</v>
      </c>
      <c r="B58" s="275"/>
      <c r="C58" s="23"/>
      <c r="D58" s="242" t="str">
        <f>IF('Summary Page'!I258="","",'Summary Page'!I258)</f>
        <v/>
      </c>
      <c r="E58" s="24"/>
      <c r="F58" s="978"/>
      <c r="G58" s="978"/>
      <c r="H58" s="979"/>
      <c r="I58" s="352" t="str">
        <f>IF('Summary Page'!J258=0,"",'Summary Page'!J258)</f>
        <v/>
      </c>
      <c r="J58" s="352" t="str">
        <f>IF('Summary Page'!K258=0,"",'Summary Page'!K258)</f>
        <v/>
      </c>
      <c r="K58" s="352" t="str">
        <f>IF('Summary Page'!L258=0,"",'Summary Page'!L258)</f>
        <v/>
      </c>
      <c r="L58" s="352" t="str">
        <f>IF('Summary Page'!M258=0,"",'Summary Page'!M258)</f>
        <v/>
      </c>
      <c r="M58" s="353" t="str">
        <f>IF('Summary Page'!N258=0,"",'Summary Page'!N258)</f>
        <v/>
      </c>
      <c r="N58" s="354" t="str">
        <f t="shared" si="0"/>
        <v/>
      </c>
      <c r="O58" s="15"/>
      <c r="P58" s="972"/>
      <c r="Q58" s="972"/>
      <c r="R58" s="972"/>
      <c r="S58" s="1117"/>
    </row>
    <row r="59" spans="1:36" ht="29.25" customHeight="1">
      <c r="A59" s="30">
        <v>5</v>
      </c>
      <c r="B59" s="275"/>
      <c r="C59" s="23"/>
      <c r="D59" s="242" t="str">
        <f>IF('Summary Page'!I259="","",'Summary Page'!I259)</f>
        <v/>
      </c>
      <c r="E59" s="271"/>
      <c r="F59" s="978"/>
      <c r="G59" s="978"/>
      <c r="H59" s="979"/>
      <c r="I59" s="352" t="str">
        <f>IF('Summary Page'!J259=0,"",'Summary Page'!J259)</f>
        <v/>
      </c>
      <c r="J59" s="352" t="str">
        <f>IF('Summary Page'!K259=0,"",'Summary Page'!K259)</f>
        <v/>
      </c>
      <c r="K59" s="352" t="str">
        <f>IF('Summary Page'!L259=0,"",'Summary Page'!L259)</f>
        <v/>
      </c>
      <c r="L59" s="352" t="str">
        <f>IF('Summary Page'!M259=0,"",'Summary Page'!M259)</f>
        <v/>
      </c>
      <c r="M59" s="353" t="str">
        <f>IF('Summary Page'!N259=0,"",'Summary Page'!N259)</f>
        <v/>
      </c>
      <c r="N59" s="354" t="str">
        <f t="shared" si="0"/>
        <v/>
      </c>
      <c r="O59" s="15"/>
      <c r="P59" s="975"/>
      <c r="Q59" s="975"/>
      <c r="R59" s="975"/>
      <c r="S59" s="1119"/>
    </row>
    <row r="60" spans="1:36" ht="29.25" customHeight="1">
      <c r="A60" s="30">
        <v>6</v>
      </c>
      <c r="B60" s="275"/>
      <c r="C60" s="23"/>
      <c r="D60" s="242" t="str">
        <f>IF('Summary Page'!I260="","",'Summary Page'!I260)</f>
        <v/>
      </c>
      <c r="E60" s="23"/>
      <c r="F60" s="978"/>
      <c r="G60" s="978"/>
      <c r="H60" s="979"/>
      <c r="I60" s="352" t="str">
        <f>IF('Summary Page'!J260=0,"",'Summary Page'!J260)</f>
        <v/>
      </c>
      <c r="J60" s="352" t="str">
        <f>IF('Summary Page'!K260=0,"",'Summary Page'!K260)</f>
        <v/>
      </c>
      <c r="K60" s="352" t="str">
        <f>IF('Summary Page'!L260=0,"",'Summary Page'!L260)</f>
        <v/>
      </c>
      <c r="L60" s="352" t="str">
        <f>IF('Summary Page'!M260=0,"",'Summary Page'!M260)</f>
        <v/>
      </c>
      <c r="M60" s="353" t="str">
        <f>IF('Summary Page'!N260=0,"",'Summary Page'!N260)</f>
        <v/>
      </c>
      <c r="N60" s="354" t="str">
        <f t="shared" si="0"/>
        <v/>
      </c>
      <c r="O60" s="15"/>
      <c r="P60" s="975"/>
      <c r="Q60" s="975"/>
      <c r="R60" s="975"/>
      <c r="S60" s="1119"/>
    </row>
    <row r="61" spans="1:36" ht="29.25" customHeight="1">
      <c r="A61" s="30">
        <v>7</v>
      </c>
      <c r="B61" s="275"/>
      <c r="C61" s="23"/>
      <c r="D61" s="242" t="str">
        <f>IF('Summary Page'!I261="","",'Summary Page'!I261)</f>
        <v/>
      </c>
      <c r="E61" s="23"/>
      <c r="F61" s="978"/>
      <c r="G61" s="978"/>
      <c r="H61" s="979"/>
      <c r="I61" s="352" t="str">
        <f>IF('Summary Page'!J261=0,"",'Summary Page'!J261)</f>
        <v/>
      </c>
      <c r="J61" s="352" t="str">
        <f>IF('Summary Page'!K261=0,"",'Summary Page'!K261)</f>
        <v/>
      </c>
      <c r="K61" s="352" t="str">
        <f>IF('Summary Page'!L261=0,"",'Summary Page'!L261)</f>
        <v/>
      </c>
      <c r="L61" s="352" t="str">
        <f>IF('Summary Page'!M261=0,"",'Summary Page'!M261)</f>
        <v/>
      </c>
      <c r="M61" s="353" t="str">
        <f>IF('Summary Page'!N261=0,"",'Summary Page'!N261)</f>
        <v/>
      </c>
      <c r="N61" s="354" t="str">
        <f t="shared" si="0"/>
        <v/>
      </c>
      <c r="O61" s="15"/>
      <c r="P61" s="972"/>
      <c r="Q61" s="972"/>
      <c r="R61" s="972"/>
      <c r="S61" s="1117"/>
    </row>
    <row r="62" spans="1:36" ht="29.25" customHeight="1">
      <c r="A62" s="30">
        <v>8</v>
      </c>
      <c r="B62" s="275"/>
      <c r="C62" s="23"/>
      <c r="D62" s="242" t="str">
        <f>IF('Summary Page'!Q256="","",'Summary Page'!Q256)</f>
        <v/>
      </c>
      <c r="E62" s="23"/>
      <c r="F62" s="978"/>
      <c r="G62" s="978"/>
      <c r="H62" s="979"/>
      <c r="I62" s="352" t="str">
        <f>IF('Summary Page'!S256=0,"",'Summary Page'!S256)</f>
        <v/>
      </c>
      <c r="J62" s="352" t="str">
        <f>IF('Summary Page'!T256=0,"",'Summary Page'!T256)</f>
        <v/>
      </c>
      <c r="K62" s="352" t="str">
        <f>IF('Summary Page'!U256=0,"",'Summary Page'!U256)</f>
        <v/>
      </c>
      <c r="L62" s="352" t="str">
        <f>IF('Summary Page'!V256=0,"",'Summary Page'!V256)</f>
        <v/>
      </c>
      <c r="M62" s="353" t="str">
        <f>IF('Summary Page'!W256=0,"",'Summary Page'!W256)</f>
        <v/>
      </c>
      <c r="N62" s="354" t="str">
        <f>IFERROR(N61+M62,"")</f>
        <v/>
      </c>
      <c r="O62" s="15"/>
      <c r="P62" s="972"/>
      <c r="Q62" s="972"/>
      <c r="R62" s="972"/>
      <c r="S62" s="1117"/>
    </row>
    <row r="63" spans="1:36" ht="29.25" customHeight="1">
      <c r="A63" s="30">
        <v>9</v>
      </c>
      <c r="B63" s="275"/>
      <c r="C63" s="23"/>
      <c r="D63" s="242" t="str">
        <f>IF('Summary Page'!Q257="","",'Summary Page'!Q257)</f>
        <v/>
      </c>
      <c r="E63" s="24"/>
      <c r="F63" s="978"/>
      <c r="G63" s="978"/>
      <c r="H63" s="979"/>
      <c r="I63" s="352" t="str">
        <f>IF('Summary Page'!S257=0,"",'Summary Page'!S257)</f>
        <v/>
      </c>
      <c r="J63" s="352" t="str">
        <f>IF('Summary Page'!T257=0,"",'Summary Page'!T257)</f>
        <v/>
      </c>
      <c r="K63" s="352" t="str">
        <f>IF('Summary Page'!U257=0,"",'Summary Page'!U257)</f>
        <v/>
      </c>
      <c r="L63" s="352" t="str">
        <f>IF('Summary Page'!V257=0,"",'Summary Page'!V257)</f>
        <v/>
      </c>
      <c r="M63" s="353" t="str">
        <f>IF('Summary Page'!W257=0,"",'Summary Page'!W257)</f>
        <v/>
      </c>
      <c r="N63" s="354" t="str">
        <f>IFERROR(N62+M63,"")</f>
        <v/>
      </c>
      <c r="O63" s="15"/>
      <c r="P63" s="969"/>
      <c r="Q63" s="969"/>
      <c r="R63" s="969"/>
      <c r="S63" s="1118"/>
    </row>
    <row r="64" spans="1:36" ht="29.25" customHeight="1">
      <c r="A64" s="30">
        <v>10</v>
      </c>
      <c r="B64" s="275"/>
      <c r="C64" s="24"/>
      <c r="D64" s="242" t="str">
        <f>IF('Summary Page'!Q258="","",'Summary Page'!Q258)</f>
        <v/>
      </c>
      <c r="E64" s="24"/>
      <c r="F64" s="978"/>
      <c r="G64" s="978"/>
      <c r="H64" s="979"/>
      <c r="I64" s="352" t="str">
        <f>IF('Summary Page'!S258=0,"",'Summary Page'!S258)</f>
        <v/>
      </c>
      <c r="J64" s="352" t="str">
        <f>IF('Summary Page'!T258=0,"",'Summary Page'!T258)</f>
        <v/>
      </c>
      <c r="K64" s="352" t="str">
        <f>IF('Summary Page'!U258=0,"",'Summary Page'!U258)</f>
        <v/>
      </c>
      <c r="L64" s="352" t="str">
        <f>IF('Summary Page'!V258=0,"",'Summary Page'!V258)</f>
        <v/>
      </c>
      <c r="M64" s="353" t="str">
        <f>IF('Summary Page'!W258=0,"",'Summary Page'!W258)</f>
        <v/>
      </c>
      <c r="N64" s="354" t="str">
        <f>IFERROR(N63+M64,"")</f>
        <v/>
      </c>
      <c r="O64" s="15"/>
      <c r="P64" s="969"/>
      <c r="Q64" s="969"/>
      <c r="R64" s="969"/>
      <c r="S64" s="1118"/>
    </row>
    <row r="65" spans="1:19" ht="7.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86"/>
      <c r="J66" s="243">
        <f>10-COUNTBLANK(I55:I64)</f>
        <v>2</v>
      </c>
      <c r="K66" s="1014" t="s">
        <v>16</v>
      </c>
      <c r="L66" s="1014"/>
      <c r="M66" s="1014"/>
      <c r="N66" s="355">
        <f>SUM(M55:M64)</f>
        <v>4.5</v>
      </c>
      <c r="O66" s="32" t="s">
        <v>73</v>
      </c>
      <c r="P66" s="67"/>
      <c r="Q66" s="822" t="s">
        <v>137</v>
      </c>
      <c r="R66" s="356">
        <f>(N66/12)</f>
        <v>0.375</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7.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7.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J71" s="225"/>
      <c r="K71" s="188" t="str">
        <f>IF('Summary Page'!H263="","",'Summary Page'!H263)</f>
        <v>2" Aggregate Base</v>
      </c>
      <c r="L71" s="188"/>
      <c r="M71" s="188"/>
      <c r="N71" s="188"/>
      <c r="O71" s="188"/>
      <c r="P71" s="1089" t="str">
        <f>IF('Summary Page'!L263="","",'Summary Page'!L263)</f>
        <v/>
      </c>
      <c r="Q71" s="1089"/>
      <c r="R71" s="188" t="s">
        <v>334</v>
      </c>
      <c r="S71" s="179"/>
    </row>
    <row r="72" spans="1:19" ht="7.5"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k3RF1XqUlihVfddMNo5MfevENLIC2CW44FfGo+WylZXB2/QDiCFBpnAbUICRnQAqB5VuUAIMOmsdqxzaOroJMw==" saltValue="FVYRGY/BFWpwYVSNBqtMow=="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D16 F26:H2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4.xml><?xml version="1.0" encoding="utf-8"?>
<worksheet xmlns="http://schemas.openxmlformats.org/spreadsheetml/2006/main" xmlns:r="http://schemas.openxmlformats.org/officeDocument/2006/relationships">
  <sheetPr codeName="Sheet21">
    <tabColor theme="8" tint="-0.249977111117893"/>
  </sheetPr>
  <dimension ref="A1:AK93"/>
  <sheetViews>
    <sheetView view="pageBreakPreview" zoomScale="75" zoomScaleNormal="200" zoomScaleSheetLayoutView="75" workbookViewId="0">
      <selection activeCell="F56" sqref="F56:H56"/>
    </sheetView>
  </sheetViews>
  <sheetFormatPr defaultRowHeight="15"/>
  <cols>
    <col min="1" max="1" width="7.5703125" style="47" customWidth="1"/>
    <col min="2" max="2" width="14.28515625" style="47" customWidth="1"/>
    <col min="3" max="3" width="2" style="47" customWidth="1"/>
    <col min="4" max="4" width="15.42578125" style="47" bestFit="1" customWidth="1"/>
    <col min="5" max="5" width="1.7109375" style="47" customWidth="1"/>
    <col min="6" max="6" width="7.5703125" style="47" customWidth="1"/>
    <col min="7" max="7" width="8.5703125" style="47" customWidth="1"/>
    <col min="8" max="8" width="7.28515625" style="47" customWidth="1"/>
    <col min="9" max="9" width="7" style="47" customWidth="1"/>
    <col min="10" max="10" width="6.42578125" style="47" customWidth="1"/>
    <col min="11" max="11" width="6.85546875" style="47" customWidth="1"/>
    <col min="12" max="13" width="6.7109375" style="47" customWidth="1"/>
    <col min="14" max="14" width="7.42578125" style="47" customWidth="1"/>
    <col min="15" max="15" width="1.42578125" style="47" customWidth="1"/>
    <col min="16" max="16" width="5.28515625" style="47" customWidth="1"/>
    <col min="17" max="17" width="5.7109375" style="47" customWidth="1"/>
    <col min="18" max="18" width="6.140625" style="47" customWidth="1"/>
    <col min="19" max="19" width="6.28515625" style="47" customWidth="1"/>
    <col min="20" max="20" width="2.7109375" style="47" customWidth="1"/>
    <col min="21" max="21" width="8.140625" style="47" bestFit="1" customWidth="1"/>
    <col min="22" max="22" width="6.28515625" style="47" bestFit="1" customWidth="1"/>
    <col min="23" max="23" width="2.140625" style="47" bestFit="1" customWidth="1"/>
    <col min="24" max="24" width="8.140625" style="47" bestFit="1" customWidth="1"/>
    <col min="25" max="25" width="6.28515625" style="47" bestFit="1" customWidth="1"/>
    <col min="26" max="26" width="14.85546875" style="47" bestFit="1" customWidth="1"/>
    <col min="27" max="27" width="15.140625" style="47" bestFit="1" customWidth="1"/>
    <col min="28" max="28" width="2.42578125" style="47" bestFit="1" customWidth="1"/>
    <col min="29" max="29" width="11.7109375" style="47" bestFit="1" customWidth="1"/>
    <col min="30" max="30" width="14.7109375" style="47" bestFit="1" customWidth="1"/>
    <col min="31" max="31" width="2.42578125" style="47" bestFit="1" customWidth="1"/>
    <col min="32" max="32" width="15" style="47" bestFit="1" customWidth="1"/>
    <col min="33" max="33" width="14.5703125" style="47" bestFit="1" customWidth="1"/>
    <col min="34" max="34" width="15.7109375" style="47" bestFit="1" customWidth="1"/>
    <col min="35" max="35" width="11.42578125" style="47" bestFit="1" customWidth="1"/>
    <col min="36" max="36" width="9.5703125" style="47" bestFit="1" customWidth="1"/>
    <col min="37" max="37" width="9.85546875" style="47" bestFit="1" customWidth="1"/>
    <col min="38" max="38" width="11.42578125" style="47" bestFit="1" customWidth="1"/>
    <col min="39" max="39" width="11" style="47" bestFit="1" customWidth="1"/>
    <col min="40" max="40" width="8.85546875" style="47" bestFit="1" customWidth="1"/>
    <col min="41" max="41" width="8" style="47" bestFit="1" customWidth="1"/>
    <col min="42" max="42" width="7" style="47" bestFit="1" customWidth="1"/>
    <col min="43" max="43" width="7.42578125" style="47" bestFit="1" customWidth="1"/>
    <col min="44" max="44" width="6.7109375" style="47" bestFit="1" customWidth="1"/>
    <col min="45" max="45" width="8.28515625" style="47" bestFit="1" customWidth="1"/>
    <col min="46" max="46" width="6.85546875" style="47" bestFit="1" customWidth="1"/>
    <col min="47" max="47" width="5.85546875" style="47" bestFit="1" customWidth="1"/>
    <col min="48" max="48" width="6.85546875" style="47" bestFit="1" customWidth="1"/>
    <col min="49" max="49" width="9.42578125" style="47" bestFit="1" customWidth="1"/>
    <col min="50" max="50" width="6.28515625" style="47" bestFit="1" customWidth="1"/>
    <col min="51" max="51" width="7.7109375" style="47" bestFit="1" customWidth="1"/>
    <col min="52" max="52" width="6.42578125" style="47" bestFit="1" customWidth="1"/>
    <col min="53" max="53" width="11.42578125" style="47" bestFit="1" customWidth="1"/>
    <col min="54" max="54" width="6.140625" style="47" bestFit="1" customWidth="1"/>
    <col min="55" max="55" width="6.85546875" style="47" bestFit="1" customWidth="1"/>
    <col min="56" max="56" width="4.85546875" style="47" bestFit="1" customWidth="1"/>
    <col min="57" max="57" width="5.28515625" style="47" bestFit="1" customWidth="1"/>
    <col min="58" max="58" width="8.85546875" style="47" bestFit="1" customWidth="1"/>
    <col min="59" max="59" width="2.28515625" style="47" bestFit="1" customWidth="1"/>
    <col min="60" max="60" width="12.140625" style="47" bestFit="1" customWidth="1"/>
    <col min="61" max="61" width="6.140625" style="47" bestFit="1" customWidth="1"/>
    <col min="62" max="62" width="5.5703125" style="47" bestFit="1" customWidth="1"/>
    <col min="63" max="63" width="12.7109375" style="47" bestFit="1" customWidth="1"/>
    <col min="64" max="64" width="10.28515625" style="47" bestFit="1" customWidth="1"/>
    <col min="65" max="65" width="10.7109375" style="47" bestFit="1" customWidth="1"/>
    <col min="66" max="66" width="2.28515625" style="47" bestFit="1" customWidth="1"/>
    <col min="67" max="67" width="7" style="47" bestFit="1" customWidth="1"/>
    <col min="68" max="68" width="8.140625" style="47" bestFit="1" customWidth="1"/>
    <col min="69" max="69" width="9.7109375" style="47" bestFit="1" customWidth="1"/>
    <col min="70" max="70" width="13.140625" style="47" bestFit="1" customWidth="1"/>
    <col min="71" max="71" width="10.42578125" style="47" bestFit="1" customWidth="1"/>
    <col min="72" max="72" width="10.140625" style="47" bestFit="1" customWidth="1"/>
    <col min="73" max="73" width="14.85546875" style="47" bestFit="1" customWidth="1"/>
    <col min="74" max="74" width="12.140625" style="47" bestFit="1" customWidth="1"/>
    <col min="75" max="75" width="10.42578125" style="47" bestFit="1" customWidth="1"/>
    <col min="76" max="76" width="7" style="47" bestFit="1" customWidth="1"/>
    <col min="77" max="77" width="5.140625" style="47" bestFit="1" customWidth="1"/>
    <col min="78" max="78" width="5.7109375" style="47" bestFit="1" customWidth="1"/>
    <col min="79" max="79" width="7.7109375" style="47" bestFit="1" customWidth="1"/>
    <col min="80" max="80" width="6.5703125" style="47" bestFit="1" customWidth="1"/>
    <col min="81" max="81" width="11.42578125" style="47" bestFit="1" customWidth="1"/>
    <col min="82" max="82" width="8.140625" style="47" bestFit="1" customWidth="1"/>
    <col min="83" max="83" width="14.5703125" style="47" bestFit="1" customWidth="1"/>
    <col min="84" max="84" width="9.28515625" style="47" bestFit="1" customWidth="1"/>
    <col min="85" max="85" width="4.85546875" style="47" bestFit="1" customWidth="1"/>
    <col min="86" max="86" width="6.140625" style="47" bestFit="1" customWidth="1"/>
    <col min="87" max="87" width="6.85546875" style="47" bestFit="1" customWidth="1"/>
    <col min="88" max="88" width="8" style="47" bestFit="1" customWidth="1"/>
    <col min="89" max="89" width="9.42578125" style="47" bestFit="1" customWidth="1"/>
    <col min="90" max="90" width="9.140625" style="47"/>
    <col min="91" max="91" width="7.7109375" style="47" bestFit="1" customWidth="1"/>
    <col min="92" max="92" width="11.42578125" style="47" bestFit="1" customWidth="1"/>
    <col min="93" max="93" width="9.85546875" style="47" bestFit="1" customWidth="1"/>
    <col min="94" max="94" width="10" style="47" bestFit="1" customWidth="1"/>
    <col min="95" max="95" width="8.42578125" style="47" bestFit="1" customWidth="1"/>
    <col min="96" max="96" width="9.7109375" style="47" bestFit="1" customWidth="1"/>
    <col min="97" max="97" width="7.42578125" style="47" bestFit="1" customWidth="1"/>
    <col min="98" max="98" width="14.85546875" style="47" bestFit="1" customWidth="1"/>
    <col min="99" max="16384" width="9.140625" style="47"/>
  </cols>
  <sheetData>
    <row r="1" spans="1:36" ht="4.5" customHeight="1">
      <c r="A1" s="57"/>
      <c r="B1" s="58"/>
      <c r="C1" s="58"/>
      <c r="D1" s="58"/>
      <c r="E1" s="59"/>
      <c r="F1" s="59"/>
      <c r="G1" s="59"/>
      <c r="H1" s="59"/>
      <c r="I1" s="59"/>
      <c r="J1" s="60"/>
      <c r="K1" s="59"/>
      <c r="L1" s="59"/>
      <c r="M1" s="59"/>
      <c r="N1" s="59"/>
      <c r="O1" s="59"/>
      <c r="P1" s="59"/>
      <c r="Q1" s="59"/>
      <c r="R1" s="59"/>
      <c r="S1" s="61"/>
    </row>
    <row r="2" spans="1:36">
      <c r="A2" s="733" t="s">
        <v>0</v>
      </c>
      <c r="B2" s="734"/>
      <c r="C2" s="734"/>
      <c r="D2" s="734"/>
      <c r="E2" s="734"/>
      <c r="F2" s="734"/>
      <c r="G2" s="734"/>
      <c r="H2" s="734"/>
      <c r="I2" s="734"/>
      <c r="J2" s="734"/>
      <c r="K2" s="734"/>
      <c r="L2" s="734"/>
      <c r="M2" s="734"/>
      <c r="N2" s="734"/>
      <c r="O2" s="734"/>
      <c r="P2" s="734"/>
      <c r="Q2" s="734"/>
      <c r="R2" s="734"/>
      <c r="S2" s="683"/>
    </row>
    <row r="3" spans="1:36" ht="6" customHeight="1">
      <c r="A3" s="63"/>
      <c r="B3" s="1127"/>
      <c r="C3" s="1127"/>
      <c r="D3" s="1127"/>
      <c r="E3" s="1127"/>
      <c r="F3" s="1127"/>
      <c r="G3" s="1127"/>
      <c r="H3" s="1127"/>
      <c r="I3" s="1127"/>
      <c r="J3" s="1127"/>
      <c r="K3" s="17"/>
      <c r="L3" s="17"/>
      <c r="M3" s="17"/>
      <c r="N3" s="17"/>
      <c r="O3" s="17"/>
      <c r="P3" s="17"/>
      <c r="Q3" s="17"/>
      <c r="R3" s="17"/>
      <c r="S3" s="62"/>
    </row>
    <row r="4" spans="1:36" ht="15.75">
      <c r="A4" s="789" t="s">
        <v>15</v>
      </c>
      <c r="B4" s="790"/>
      <c r="C4" s="839"/>
      <c r="D4" s="934" t="str">
        <f>IF('Summary Page'!I13="","",'Summary Page'!I13)</f>
        <v>Highway 20</v>
      </c>
      <c r="E4" s="950"/>
      <c r="F4" s="950"/>
      <c r="G4" s="950"/>
      <c r="H4" s="952"/>
      <c r="I4" s="932"/>
      <c r="J4" s="932"/>
      <c r="K4" s="932"/>
      <c r="L4" s="932"/>
      <c r="M4" s="932"/>
      <c r="N4" s="932"/>
      <c r="O4" s="932"/>
      <c r="P4" s="932"/>
      <c r="Q4" s="932"/>
      <c r="R4" s="932"/>
      <c r="S4" s="933"/>
      <c r="U4" s="48"/>
      <c r="V4" s="48"/>
      <c r="W4" s="48"/>
      <c r="X4" s="48"/>
      <c r="Y4" s="48"/>
      <c r="Z4" s="48"/>
      <c r="AA4" s="48"/>
      <c r="AB4" s="48"/>
      <c r="AC4" s="48"/>
      <c r="AD4" s="48"/>
      <c r="AE4" s="48"/>
      <c r="AF4" s="48"/>
      <c r="AG4" s="48"/>
      <c r="AH4" s="48"/>
      <c r="AI4" s="48"/>
      <c r="AJ4" s="48"/>
    </row>
    <row r="5" spans="1:36" ht="4.5" customHeight="1">
      <c r="A5" s="25"/>
      <c r="B5" s="33"/>
      <c r="C5" s="33"/>
      <c r="D5" s="33"/>
      <c r="E5" s="33"/>
      <c r="F5" s="33"/>
      <c r="G5" s="33"/>
      <c r="H5" s="33"/>
      <c r="I5" s="1042"/>
      <c r="J5" s="1043"/>
      <c r="K5" s="1043"/>
      <c r="L5" s="1043"/>
      <c r="M5" s="1043"/>
      <c r="N5" s="1043"/>
      <c r="O5" s="1043"/>
      <c r="P5" s="1043"/>
      <c r="Q5" s="1043"/>
      <c r="R5" s="1043"/>
      <c r="S5" s="1074"/>
      <c r="U5" s="48"/>
      <c r="V5" s="48"/>
      <c r="W5" s="48"/>
      <c r="X5" s="48"/>
      <c r="Y5" s="48"/>
      <c r="Z5" s="48"/>
      <c r="AA5" s="48"/>
      <c r="AB5" s="48"/>
      <c r="AC5" s="48"/>
      <c r="AD5" s="48"/>
      <c r="AE5" s="48"/>
      <c r="AF5" s="48"/>
      <c r="AG5" s="48"/>
      <c r="AH5" s="48"/>
      <c r="AI5" s="48"/>
      <c r="AJ5" s="48"/>
    </row>
    <row r="6" spans="1:36">
      <c r="A6" s="1039" t="s">
        <v>14</v>
      </c>
      <c r="B6" s="1040"/>
      <c r="C6" s="1041"/>
      <c r="D6" s="720" t="str">
        <f>'Summary Page'!B9</f>
        <v>Trinity Engineering Laboratories Inc.</v>
      </c>
      <c r="E6" s="720"/>
      <c r="F6" s="721"/>
      <c r="G6" s="721"/>
      <c r="H6" s="721"/>
      <c r="I6" s="1042"/>
      <c r="J6" s="1043"/>
      <c r="K6" s="1043"/>
      <c r="L6" s="1043"/>
      <c r="M6" s="1043"/>
      <c r="N6" s="1043"/>
      <c r="O6" s="1043"/>
      <c r="P6" s="1043"/>
      <c r="Q6" s="1043"/>
      <c r="R6" s="1043"/>
      <c r="S6" s="1074"/>
      <c r="U6" s="48"/>
      <c r="V6" s="48"/>
      <c r="W6" s="48"/>
      <c r="X6" s="48"/>
      <c r="Y6" s="48"/>
      <c r="Z6" s="48"/>
      <c r="AA6" s="48"/>
      <c r="AB6" s="48"/>
      <c r="AC6" s="48"/>
      <c r="AD6" s="48"/>
      <c r="AE6" s="48"/>
      <c r="AF6" s="48"/>
      <c r="AG6" s="48"/>
      <c r="AH6" s="48"/>
      <c r="AI6" s="48"/>
      <c r="AJ6" s="48"/>
    </row>
    <row r="7" spans="1:36" ht="4.5" customHeight="1">
      <c r="A7" s="63"/>
      <c r="B7" s="34"/>
      <c r="C7" s="34"/>
      <c r="D7" s="34"/>
      <c r="E7" s="34"/>
      <c r="F7" s="34"/>
      <c r="G7" s="34"/>
      <c r="H7" s="34"/>
      <c r="I7" s="1042"/>
      <c r="J7" s="1043"/>
      <c r="K7" s="1043"/>
      <c r="L7" s="1043"/>
      <c r="M7" s="1043"/>
      <c r="N7" s="1043"/>
      <c r="O7" s="1043"/>
      <c r="P7" s="1043"/>
      <c r="Q7" s="1043"/>
      <c r="R7" s="1043"/>
      <c r="S7" s="1074"/>
      <c r="U7" s="48"/>
      <c r="V7" s="48"/>
      <c r="W7" s="48"/>
      <c r="X7" s="48"/>
      <c r="Y7" s="48"/>
      <c r="Z7" s="48"/>
      <c r="AA7" s="48"/>
      <c r="AB7" s="48"/>
      <c r="AC7" s="48"/>
      <c r="AD7" s="48"/>
      <c r="AE7" s="48"/>
      <c r="AF7" s="48"/>
      <c r="AG7" s="48"/>
      <c r="AH7" s="48"/>
      <c r="AI7" s="48"/>
      <c r="AJ7" s="48"/>
    </row>
    <row r="8" spans="1:36">
      <c r="A8" s="1039" t="s">
        <v>8</v>
      </c>
      <c r="B8" s="1040"/>
      <c r="C8" s="196"/>
      <c r="D8" s="722" t="str">
        <f>IF('Summary Page'!B14="","",'Summary Page'!B14)</f>
        <v>Mark Horn</v>
      </c>
      <c r="E8" s="722"/>
      <c r="F8" s="723"/>
      <c r="G8" s="723"/>
      <c r="H8" s="723"/>
      <c r="I8" s="1042"/>
      <c r="J8" s="1043"/>
      <c r="K8" s="1043"/>
      <c r="L8" s="1043"/>
      <c r="M8" s="1043"/>
      <c r="N8" s="1043"/>
      <c r="O8" s="1043"/>
      <c r="P8" s="1043"/>
      <c r="Q8" s="1043"/>
      <c r="R8" s="1043"/>
      <c r="S8" s="1074"/>
      <c r="U8" s="48"/>
      <c r="V8" s="48"/>
      <c r="W8" s="48"/>
      <c r="X8" s="48"/>
      <c r="Y8" s="48"/>
      <c r="Z8" s="48"/>
      <c r="AA8" s="48"/>
      <c r="AB8" s="48"/>
      <c r="AC8" s="48"/>
      <c r="AD8" s="48"/>
      <c r="AE8" s="48"/>
      <c r="AF8" s="48"/>
      <c r="AG8" s="48"/>
      <c r="AH8" s="48"/>
      <c r="AI8" s="48"/>
      <c r="AJ8" s="48"/>
    </row>
    <row r="9" spans="1:36" ht="4.5" customHeight="1">
      <c r="A9" s="63"/>
      <c r="B9" s="163"/>
      <c r="C9" s="163"/>
      <c r="D9" s="163"/>
      <c r="E9" s="163"/>
      <c r="F9" s="163"/>
      <c r="G9" s="163"/>
      <c r="H9" s="163"/>
      <c r="I9" s="1042"/>
      <c r="J9" s="1043"/>
      <c r="K9" s="1043"/>
      <c r="L9" s="1043"/>
      <c r="M9" s="1043"/>
      <c r="N9" s="1043"/>
      <c r="O9" s="1043"/>
      <c r="P9" s="1043"/>
      <c r="Q9" s="1043"/>
      <c r="R9" s="1043"/>
      <c r="S9" s="1074"/>
      <c r="U9" s="48"/>
      <c r="V9" s="48"/>
      <c r="W9" s="48"/>
      <c r="X9" s="48"/>
      <c r="Y9" s="48"/>
      <c r="Z9" s="48"/>
      <c r="AA9" s="48"/>
      <c r="AB9" s="48"/>
      <c r="AC9" s="48"/>
      <c r="AD9" s="48"/>
      <c r="AE9" s="48"/>
      <c r="AF9" s="48"/>
      <c r="AG9" s="48"/>
      <c r="AH9" s="48"/>
      <c r="AI9" s="48"/>
      <c r="AJ9" s="48"/>
    </row>
    <row r="10" spans="1:36">
      <c r="A10" s="1039" t="s">
        <v>9</v>
      </c>
      <c r="B10" s="1040"/>
      <c r="C10" s="196"/>
      <c r="D10" s="726">
        <f>'Summary Page'!B12:B12</f>
        <v>5592606841</v>
      </c>
      <c r="E10" s="726"/>
      <c r="F10" s="727"/>
      <c r="G10" s="727"/>
      <c r="H10" s="727"/>
      <c r="I10" s="1042"/>
      <c r="J10" s="1043"/>
      <c r="K10" s="1043"/>
      <c r="L10" s="1043"/>
      <c r="M10" s="1043"/>
      <c r="N10" s="1043"/>
      <c r="O10" s="1043"/>
      <c r="P10" s="1043"/>
      <c r="Q10" s="1043"/>
      <c r="R10" s="1043"/>
      <c r="S10" s="1074"/>
      <c r="U10" s="48"/>
      <c r="V10" s="48"/>
      <c r="W10" s="48"/>
      <c r="X10" s="48"/>
      <c r="Y10" s="48"/>
      <c r="Z10" s="48"/>
      <c r="AA10" s="48"/>
      <c r="AB10" s="48"/>
      <c r="AC10" s="48"/>
      <c r="AD10" s="48"/>
      <c r="AE10" s="48"/>
      <c r="AF10" s="48"/>
      <c r="AG10" s="48"/>
      <c r="AH10" s="48"/>
      <c r="AI10" s="48"/>
      <c r="AJ10" s="48"/>
    </row>
    <row r="11" spans="1:36" ht="4.5" customHeight="1">
      <c r="A11" s="63"/>
      <c r="B11" s="64"/>
      <c r="C11" s="64"/>
      <c r="D11" s="64"/>
      <c r="E11" s="64"/>
      <c r="F11" s="64"/>
      <c r="G11" s="64"/>
      <c r="H11" s="64"/>
      <c r="I11" s="1042"/>
      <c r="J11" s="1043"/>
      <c r="K11" s="1043"/>
      <c r="L11" s="1043"/>
      <c r="M11" s="1043"/>
      <c r="N11" s="1043"/>
      <c r="O11" s="1043"/>
      <c r="P11" s="1043"/>
      <c r="Q11" s="1043"/>
      <c r="R11" s="1043"/>
      <c r="S11" s="1074"/>
      <c r="U11" s="48"/>
      <c r="V11" s="48"/>
      <c r="W11" s="48"/>
      <c r="X11" s="48"/>
      <c r="Y11" s="48"/>
      <c r="Z11" s="48"/>
      <c r="AA11" s="48"/>
      <c r="AB11" s="48"/>
      <c r="AC11" s="48"/>
      <c r="AD11" s="48"/>
      <c r="AE11" s="48"/>
      <c r="AF11" s="48"/>
      <c r="AG11" s="48"/>
      <c r="AH11" s="48"/>
      <c r="AI11" s="48"/>
      <c r="AJ11" s="48"/>
    </row>
    <row r="12" spans="1:36">
      <c r="A12" s="1053" t="s">
        <v>113</v>
      </c>
      <c r="B12" s="1054"/>
      <c r="C12" s="199"/>
      <c r="D12" s="871" t="str">
        <f>'Summary Page'!M11</f>
        <v>0A730</v>
      </c>
      <c r="E12" s="35"/>
      <c r="F12" s="1048"/>
      <c r="G12" s="1048"/>
      <c r="H12" s="1049"/>
      <c r="I12" s="1042"/>
      <c r="J12" s="1043"/>
      <c r="K12" s="1043"/>
      <c r="L12" s="1043"/>
      <c r="M12" s="1043"/>
      <c r="N12" s="1043"/>
      <c r="O12" s="1043"/>
      <c r="P12" s="1043"/>
      <c r="Q12" s="1043"/>
      <c r="R12" s="1043"/>
      <c r="S12" s="1074"/>
      <c r="U12" s="48"/>
      <c r="V12" s="48"/>
      <c r="W12" s="48"/>
      <c r="X12" s="48"/>
      <c r="Y12" s="48"/>
      <c r="Z12" s="48"/>
      <c r="AA12" s="48"/>
      <c r="AB12" s="48"/>
      <c r="AC12" s="48"/>
      <c r="AD12" s="48"/>
      <c r="AE12" s="48"/>
      <c r="AF12" s="48"/>
      <c r="AG12" s="48"/>
      <c r="AH12" s="48"/>
      <c r="AI12" s="48"/>
      <c r="AJ12" s="48"/>
    </row>
    <row r="13" spans="1:36" ht="4.5" customHeight="1">
      <c r="A13" s="39"/>
      <c r="B13" s="200"/>
      <c r="C13" s="200"/>
      <c r="D13" s="65"/>
      <c r="E13" s="20"/>
      <c r="F13" s="1048"/>
      <c r="G13" s="1048"/>
      <c r="H13" s="1049"/>
      <c r="I13" s="1042"/>
      <c r="J13" s="1043"/>
      <c r="K13" s="1043"/>
      <c r="L13" s="1043"/>
      <c r="M13" s="1043"/>
      <c r="N13" s="1043"/>
      <c r="O13" s="1043"/>
      <c r="P13" s="1043"/>
      <c r="Q13" s="1043"/>
      <c r="R13" s="1043"/>
      <c r="S13" s="1074"/>
      <c r="U13" s="48"/>
      <c r="V13" s="48"/>
      <c r="W13" s="48"/>
      <c r="X13" s="48"/>
      <c r="Y13" s="48"/>
      <c r="Z13" s="48"/>
      <c r="AA13" s="48"/>
      <c r="AB13" s="48"/>
      <c r="AC13" s="48"/>
      <c r="AD13" s="48"/>
      <c r="AE13" s="48"/>
      <c r="AF13" s="48"/>
      <c r="AG13" s="48"/>
      <c r="AH13" s="48"/>
      <c r="AI13" s="48"/>
      <c r="AJ13" s="48"/>
    </row>
    <row r="14" spans="1:36">
      <c r="A14" s="1050" t="s">
        <v>29</v>
      </c>
      <c r="B14" s="1051"/>
      <c r="C14" s="40"/>
      <c r="D14" s="190" t="str">
        <f>IFERROR(HLOOKUP('Summary Page'!D3,List!H2:S3,2,0),"")</f>
        <v>01</v>
      </c>
      <c r="E14" s="36"/>
      <c r="F14" s="1048"/>
      <c r="G14" s="1048"/>
      <c r="H14" s="1049"/>
      <c r="I14" s="1042"/>
      <c r="J14" s="1043"/>
      <c r="K14" s="1043"/>
      <c r="L14" s="1043"/>
      <c r="M14" s="1043"/>
      <c r="N14" s="1043"/>
      <c r="O14" s="1043"/>
      <c r="P14" s="1043"/>
      <c r="Q14" s="1043"/>
      <c r="R14" s="1043"/>
      <c r="S14" s="1074"/>
      <c r="U14" s="48"/>
      <c r="V14" s="48"/>
      <c r="W14" s="48"/>
      <c r="X14" s="48"/>
      <c r="Y14" s="48"/>
      <c r="Z14" s="48"/>
      <c r="AA14" s="48"/>
      <c r="AB14" s="48"/>
      <c r="AC14" s="48"/>
      <c r="AD14" s="48"/>
      <c r="AE14" s="48"/>
      <c r="AF14" s="48"/>
      <c r="AG14" s="48"/>
      <c r="AH14" s="48"/>
      <c r="AI14" s="48"/>
      <c r="AJ14" s="48"/>
    </row>
    <row r="15" spans="1:36" ht="4.5" customHeight="1">
      <c r="A15" s="39"/>
      <c r="B15" s="38"/>
      <c r="C15" s="40"/>
      <c r="D15" s="2"/>
      <c r="E15" s="16"/>
      <c r="F15" s="1048"/>
      <c r="G15" s="1048"/>
      <c r="H15" s="1049"/>
      <c r="I15" s="1042"/>
      <c r="J15" s="1043"/>
      <c r="K15" s="1043"/>
      <c r="L15" s="1043"/>
      <c r="M15" s="1043"/>
      <c r="N15" s="1043"/>
      <c r="O15" s="1043"/>
      <c r="P15" s="1043"/>
      <c r="Q15" s="1043"/>
      <c r="R15" s="1043"/>
      <c r="S15" s="1074"/>
      <c r="U15" s="48"/>
      <c r="V15" s="48"/>
      <c r="W15" s="48"/>
      <c r="X15" s="48"/>
      <c r="Y15" s="48"/>
      <c r="Z15" s="48"/>
      <c r="AA15" s="48"/>
      <c r="AB15" s="48"/>
      <c r="AC15" s="48"/>
      <c r="AD15" s="48"/>
      <c r="AE15" s="48"/>
      <c r="AF15" s="48"/>
      <c r="AG15" s="48"/>
      <c r="AH15" s="48"/>
      <c r="AI15" s="48"/>
      <c r="AJ15" s="48"/>
    </row>
    <row r="16" spans="1:36">
      <c r="A16" s="1050" t="s">
        <v>17</v>
      </c>
      <c r="B16" s="1051"/>
      <c r="C16" s="41"/>
      <c r="D16" s="191" t="str">
        <f>'Summary Page'!B273</f>
        <v>MEN</v>
      </c>
      <c r="E16" s="3"/>
      <c r="F16" s="1048"/>
      <c r="G16" s="1048"/>
      <c r="H16" s="1049"/>
      <c r="I16" s="1042"/>
      <c r="J16" s="1043"/>
      <c r="K16" s="1043"/>
      <c r="L16" s="1043"/>
      <c r="M16" s="1043"/>
      <c r="N16" s="1043"/>
      <c r="O16" s="1043"/>
      <c r="P16" s="1043"/>
      <c r="Q16" s="1043"/>
      <c r="R16" s="1043"/>
      <c r="S16" s="1074"/>
      <c r="U16" s="48"/>
      <c r="V16" s="48"/>
      <c r="W16" s="48"/>
      <c r="X16" s="48"/>
      <c r="Y16" s="48"/>
      <c r="Z16" s="48"/>
      <c r="AA16" s="48"/>
      <c r="AB16" s="48"/>
      <c r="AC16" s="48"/>
      <c r="AD16" s="48"/>
      <c r="AE16" s="48"/>
      <c r="AF16" s="48"/>
      <c r="AG16" s="48"/>
      <c r="AH16" s="48"/>
      <c r="AI16" s="48"/>
      <c r="AJ16" s="48"/>
    </row>
    <row r="17" spans="1:37" ht="6" customHeight="1">
      <c r="A17" s="39"/>
      <c r="B17" s="197"/>
      <c r="C17" s="41"/>
      <c r="D17" s="4"/>
      <c r="E17" s="15"/>
      <c r="F17" s="1048"/>
      <c r="G17" s="1048"/>
      <c r="H17" s="1049"/>
      <c r="I17" s="1042"/>
      <c r="J17" s="1043"/>
      <c r="K17" s="1043"/>
      <c r="L17" s="1043"/>
      <c r="M17" s="1043"/>
      <c r="N17" s="1043"/>
      <c r="O17" s="1043"/>
      <c r="P17" s="1043"/>
      <c r="Q17" s="1043"/>
      <c r="R17" s="1043"/>
      <c r="S17" s="1074"/>
      <c r="U17" s="48"/>
      <c r="V17" s="48"/>
      <c r="W17" s="48"/>
      <c r="X17" s="48"/>
      <c r="Y17" s="48"/>
      <c r="Z17" s="48"/>
      <c r="AA17" s="48"/>
      <c r="AB17" s="48"/>
      <c r="AC17" s="48"/>
      <c r="AD17" s="48"/>
      <c r="AE17" s="48"/>
      <c r="AF17" s="48"/>
      <c r="AG17" s="48"/>
      <c r="AH17" s="48"/>
      <c r="AI17" s="48"/>
      <c r="AJ17" s="48"/>
    </row>
    <row r="18" spans="1:37">
      <c r="A18" s="1050" t="s">
        <v>18</v>
      </c>
      <c r="B18" s="1051"/>
      <c r="C18" s="41"/>
      <c r="D18" s="191" t="str">
        <f>'Summary Page'!G21</f>
        <v>20</v>
      </c>
      <c r="E18" s="15"/>
      <c r="F18" s="3"/>
      <c r="G18" s="15"/>
      <c r="H18" s="15"/>
      <c r="I18" s="1042"/>
      <c r="J18" s="1043"/>
      <c r="K18" s="1043"/>
      <c r="L18" s="1043"/>
      <c r="M18" s="1043"/>
      <c r="N18" s="1043"/>
      <c r="O18" s="1043"/>
      <c r="P18" s="1043"/>
      <c r="Q18" s="1043"/>
      <c r="R18" s="1043"/>
      <c r="S18" s="1074"/>
      <c r="U18" s="48"/>
      <c r="V18" s="48"/>
      <c r="W18" s="48"/>
      <c r="X18" s="48"/>
      <c r="Y18" s="48"/>
      <c r="Z18" s="48"/>
      <c r="AA18" s="48"/>
      <c r="AB18" s="48"/>
      <c r="AC18" s="48"/>
      <c r="AD18" s="48"/>
      <c r="AE18" s="48"/>
      <c r="AF18" s="48"/>
      <c r="AG18" s="48"/>
      <c r="AH18" s="48"/>
      <c r="AI18" s="48"/>
      <c r="AJ18" s="48"/>
    </row>
    <row r="19" spans="1:37" ht="6" customHeight="1">
      <c r="A19" s="39"/>
      <c r="B19" s="197"/>
      <c r="C19" s="41"/>
      <c r="D19" s="4"/>
      <c r="E19" s="15"/>
      <c r="F19" s="3"/>
      <c r="G19" s="15"/>
      <c r="H19" s="15"/>
      <c r="I19" s="1042"/>
      <c r="J19" s="1043"/>
      <c r="K19" s="1043"/>
      <c r="L19" s="1043"/>
      <c r="M19" s="1043"/>
      <c r="N19" s="1043"/>
      <c r="O19" s="1043"/>
      <c r="P19" s="1043"/>
      <c r="Q19" s="1043"/>
      <c r="R19" s="1043"/>
      <c r="S19" s="1074"/>
      <c r="U19" s="48"/>
      <c r="V19" s="48"/>
      <c r="W19" s="48"/>
      <c r="X19" s="48"/>
      <c r="Y19" s="48"/>
      <c r="Z19" s="48"/>
      <c r="AA19" s="48"/>
      <c r="AB19" s="48"/>
      <c r="AC19" s="48"/>
      <c r="AD19" s="48"/>
      <c r="AE19" s="48"/>
      <c r="AF19" s="48"/>
      <c r="AG19" s="48"/>
      <c r="AH19" s="48"/>
      <c r="AI19" s="48"/>
      <c r="AJ19" s="48"/>
    </row>
    <row r="20" spans="1:37">
      <c r="A20" s="1050" t="s">
        <v>24</v>
      </c>
      <c r="B20" s="1051"/>
      <c r="C20" s="41"/>
      <c r="D20" s="166">
        <f>'Summary Page'!G277</f>
        <v>0</v>
      </c>
      <c r="E20" s="15"/>
      <c r="F20" s="3"/>
      <c r="G20" s="15"/>
      <c r="H20" s="15"/>
      <c r="I20" s="1042"/>
      <c r="J20" s="1043"/>
      <c r="K20" s="1043"/>
      <c r="L20" s="1043"/>
      <c r="M20" s="1043"/>
      <c r="N20" s="1043"/>
      <c r="O20" s="1043"/>
      <c r="P20" s="1043"/>
      <c r="Q20" s="1043"/>
      <c r="R20" s="1043"/>
      <c r="S20" s="1074"/>
      <c r="U20" s="48"/>
      <c r="V20" s="48"/>
      <c r="W20" s="48"/>
      <c r="X20" s="48"/>
      <c r="Y20" s="48"/>
      <c r="Z20" s="48"/>
      <c r="AA20" s="48"/>
      <c r="AB20" s="48"/>
      <c r="AC20" s="48"/>
      <c r="AD20" s="48"/>
      <c r="AE20" s="48"/>
      <c r="AF20" s="48"/>
      <c r="AG20" s="48"/>
      <c r="AH20" s="48"/>
      <c r="AI20" s="48"/>
      <c r="AJ20" s="48"/>
    </row>
    <row r="21" spans="1:37" ht="4.5" customHeight="1">
      <c r="A21" s="39"/>
      <c r="B21" s="42"/>
      <c r="C21" s="40"/>
      <c r="D21" s="1"/>
      <c r="E21" s="15"/>
      <c r="F21" s="15"/>
      <c r="G21" s="15"/>
      <c r="H21" s="15"/>
      <c r="I21" s="1042"/>
      <c r="J21" s="1043"/>
      <c r="K21" s="1043"/>
      <c r="L21" s="1043"/>
      <c r="M21" s="1043"/>
      <c r="N21" s="1043"/>
      <c r="O21" s="1043"/>
      <c r="P21" s="1043"/>
      <c r="Q21" s="1043"/>
      <c r="R21" s="1043"/>
      <c r="S21" s="1074"/>
      <c r="U21" s="48"/>
      <c r="V21" s="48"/>
      <c r="W21" s="48"/>
      <c r="X21" s="48"/>
      <c r="Y21" s="48"/>
      <c r="Z21" s="48"/>
      <c r="AA21" s="48"/>
      <c r="AB21" s="48"/>
      <c r="AC21" s="48"/>
      <c r="AD21" s="48"/>
      <c r="AE21" s="48"/>
      <c r="AF21" s="48"/>
      <c r="AG21" s="48"/>
      <c r="AH21" s="48"/>
      <c r="AI21" s="48"/>
      <c r="AJ21" s="48"/>
    </row>
    <row r="22" spans="1:37">
      <c r="A22" s="1050" t="s">
        <v>129</v>
      </c>
      <c r="B22" s="1051"/>
      <c r="C22" s="40"/>
      <c r="D22" s="167" t="str">
        <f>'Summary Page'!B269</f>
        <v>0A730 - 19</v>
      </c>
      <c r="E22" s="16"/>
      <c r="F22" s="16"/>
      <c r="G22" s="16"/>
      <c r="H22" s="16"/>
      <c r="I22" s="1042"/>
      <c r="J22" s="1043"/>
      <c r="K22" s="1043"/>
      <c r="L22" s="1043"/>
      <c r="M22" s="1043"/>
      <c r="N22" s="1043"/>
      <c r="O22" s="1043"/>
      <c r="P22" s="1043"/>
      <c r="Q22" s="1043"/>
      <c r="R22" s="1043"/>
      <c r="S22" s="1074"/>
      <c r="U22" s="48"/>
      <c r="V22" s="48"/>
      <c r="W22" s="48"/>
      <c r="X22" s="48"/>
      <c r="Y22" s="48"/>
      <c r="Z22" s="48"/>
      <c r="AA22" s="48"/>
      <c r="AB22" s="48"/>
      <c r="AC22" s="48"/>
      <c r="AD22" s="48"/>
      <c r="AE22" s="48"/>
      <c r="AF22" s="48"/>
      <c r="AG22" s="48"/>
      <c r="AH22" s="48"/>
      <c r="AI22" s="48"/>
      <c r="AJ22" s="48"/>
    </row>
    <row r="23" spans="1:37" ht="5.25" customHeight="1">
      <c r="A23" s="39"/>
      <c r="B23" s="42"/>
      <c r="C23" s="40"/>
      <c r="D23" s="1"/>
      <c r="E23" s="16"/>
      <c r="F23" s="16"/>
      <c r="G23" s="16"/>
      <c r="H23" s="16"/>
      <c r="I23" s="1042"/>
      <c r="J23" s="1043"/>
      <c r="K23" s="1043"/>
      <c r="L23" s="1043"/>
      <c r="M23" s="1043"/>
      <c r="N23" s="1043"/>
      <c r="O23" s="1043"/>
      <c r="P23" s="1043"/>
      <c r="Q23" s="1043"/>
      <c r="R23" s="1043"/>
      <c r="S23" s="1074"/>
      <c r="U23" s="48"/>
      <c r="V23" s="48"/>
      <c r="W23" s="48"/>
      <c r="X23" s="48"/>
      <c r="Y23" s="48"/>
      <c r="Z23" s="48"/>
      <c r="AA23" s="48"/>
      <c r="AB23" s="48"/>
      <c r="AC23" s="48"/>
      <c r="AD23" s="48"/>
      <c r="AE23" s="48"/>
      <c r="AF23" s="48"/>
      <c r="AG23" s="48"/>
      <c r="AH23" s="48"/>
      <c r="AI23" s="48"/>
      <c r="AJ23" s="48"/>
    </row>
    <row r="24" spans="1:37">
      <c r="A24" s="1050" t="s">
        <v>19</v>
      </c>
      <c r="B24" s="1051"/>
      <c r="C24" s="40"/>
      <c r="D24" s="168" t="str">
        <f>'Summary Page'!G271</f>
        <v>05-Nov-2012</v>
      </c>
      <c r="E24" s="16"/>
      <c r="F24" s="1114" t="s">
        <v>107</v>
      </c>
      <c r="G24" s="1114" t="s">
        <v>106</v>
      </c>
      <c r="H24" s="1128" t="s">
        <v>128</v>
      </c>
      <c r="I24" s="1042"/>
      <c r="J24" s="1043"/>
      <c r="K24" s="1043"/>
      <c r="L24" s="1043"/>
      <c r="M24" s="1043"/>
      <c r="N24" s="1043"/>
      <c r="O24" s="1043"/>
      <c r="P24" s="1043"/>
      <c r="Q24" s="1043"/>
      <c r="R24" s="1043"/>
      <c r="S24" s="1074"/>
      <c r="U24" s="75"/>
      <c r="V24" s="75"/>
      <c r="W24" s="75"/>
      <c r="X24" s="75"/>
      <c r="Y24" s="75"/>
      <c r="Z24" s="75"/>
      <c r="AA24" s="75"/>
      <c r="AB24" s="75"/>
      <c r="AC24" s="75"/>
      <c r="AD24" s="75"/>
      <c r="AE24" s="75"/>
      <c r="AF24" s="75"/>
      <c r="AG24" s="75"/>
      <c r="AH24" s="75"/>
      <c r="AI24" s="75"/>
      <c r="AJ24" s="75"/>
      <c r="AK24" s="75"/>
    </row>
    <row r="25" spans="1:37" ht="6" customHeight="1">
      <c r="A25" s="8"/>
      <c r="B25" s="5"/>
      <c r="C25" s="5"/>
      <c r="D25" s="17"/>
      <c r="E25" s="17"/>
      <c r="F25" s="1115"/>
      <c r="G25" s="1115"/>
      <c r="H25" s="1129"/>
      <c r="I25" s="1042"/>
      <c r="J25" s="1043"/>
      <c r="K25" s="1043"/>
      <c r="L25" s="1043"/>
      <c r="M25" s="1043"/>
      <c r="N25" s="1043"/>
      <c r="O25" s="1043"/>
      <c r="P25" s="1043"/>
      <c r="Q25" s="1043"/>
      <c r="R25" s="1043"/>
      <c r="S25" s="1074"/>
      <c r="U25" s="75"/>
      <c r="V25" s="75"/>
      <c r="W25" s="75"/>
      <c r="X25" s="75"/>
      <c r="Y25" s="75"/>
      <c r="Z25" s="75"/>
      <c r="AA25" s="75"/>
      <c r="AB25" s="75"/>
      <c r="AC25" s="75"/>
      <c r="AD25" s="75"/>
      <c r="AE25" s="75"/>
      <c r="AF25" s="75"/>
      <c r="AG25" s="75"/>
      <c r="AH25" s="75"/>
      <c r="AI25" s="75"/>
      <c r="AJ25" s="75"/>
      <c r="AK25" s="75"/>
    </row>
    <row r="26" spans="1:37" ht="16.5">
      <c r="A26" s="1061" t="s">
        <v>20</v>
      </c>
      <c r="B26" s="1062"/>
      <c r="C26" s="15"/>
      <c r="D26" s="272"/>
      <c r="E26" s="6"/>
      <c r="F26" s="240" t="str">
        <f>'Summary Page'!B275</f>
        <v>R</v>
      </c>
      <c r="G26" s="815">
        <f>'Summary Page'!D275</f>
        <v>8.3000000000000007</v>
      </c>
      <c r="H26" s="740" t="str">
        <f>'Summary Page'!E275</f>
        <v/>
      </c>
      <c r="I26" s="1045"/>
      <c r="J26" s="1046"/>
      <c r="K26" s="1046"/>
      <c r="L26" s="1046"/>
      <c r="M26" s="1046"/>
      <c r="N26" s="1046"/>
      <c r="O26" s="1046"/>
      <c r="P26" s="1046"/>
      <c r="Q26" s="1046"/>
      <c r="R26" s="1046"/>
      <c r="S26" s="1084"/>
      <c r="U26" s="75"/>
      <c r="V26" s="75"/>
      <c r="W26" s="75"/>
      <c r="X26" s="75"/>
      <c r="Y26" s="75"/>
      <c r="Z26" s="75"/>
      <c r="AA26" s="75"/>
      <c r="AB26" s="75"/>
      <c r="AC26" s="75"/>
      <c r="AD26" s="75"/>
      <c r="AE26" s="75"/>
      <c r="AF26" s="75"/>
      <c r="AG26" s="75"/>
      <c r="AH26" s="75"/>
      <c r="AI26" s="75"/>
      <c r="AJ26" s="75"/>
      <c r="AK26" s="75"/>
    </row>
    <row r="27" spans="1:37" ht="6" customHeight="1">
      <c r="A27" s="695"/>
      <c r="B27" s="696"/>
      <c r="C27" s="16"/>
      <c r="D27" s="16"/>
      <c r="E27" s="7"/>
      <c r="F27" s="7"/>
      <c r="G27" s="7"/>
      <c r="H27" s="7"/>
      <c r="I27" s="7"/>
      <c r="J27" s="17"/>
      <c r="K27" s="17"/>
      <c r="L27" s="17"/>
      <c r="M27" s="17"/>
      <c r="N27" s="17"/>
      <c r="O27" s="17"/>
      <c r="P27" s="17"/>
      <c r="Q27" s="17"/>
      <c r="R27" s="17"/>
      <c r="S27" s="62"/>
      <c r="U27" s="75"/>
      <c r="V27" s="75"/>
      <c r="W27" s="75"/>
      <c r="X27" s="75"/>
      <c r="Y27" s="75"/>
      <c r="Z27" s="75"/>
      <c r="AA27" s="75"/>
      <c r="AB27" s="75"/>
      <c r="AC27" s="75"/>
      <c r="AD27" s="75"/>
      <c r="AE27" s="75"/>
      <c r="AF27" s="75"/>
      <c r="AG27" s="75"/>
      <c r="AH27" s="75"/>
      <c r="AI27" s="75"/>
      <c r="AJ27" s="75"/>
      <c r="AK27" s="75"/>
    </row>
    <row r="28" spans="1:37" ht="15" customHeight="1">
      <c r="A28" s="699" t="s">
        <v>21</v>
      </c>
      <c r="B28" s="703"/>
      <c r="C28" s="704"/>
      <c r="D28" s="717" t="str">
        <f>IF('Summary Page'!G275="","",'Summary Page'!G275)</f>
        <v>01</v>
      </c>
      <c r="E28" s="818" t="s">
        <v>223</v>
      </c>
      <c r="F28" s="717" t="str">
        <f>'Summary Page'!D277</f>
        <v>East</v>
      </c>
      <c r="G28" s="664"/>
      <c r="H28" s="664"/>
      <c r="I28" s="1065"/>
      <c r="J28" s="1066"/>
      <c r="K28" s="1066"/>
      <c r="L28" s="1066"/>
      <c r="M28" s="1066"/>
      <c r="N28" s="1066"/>
      <c r="O28" s="1066"/>
      <c r="P28" s="1066"/>
      <c r="Q28" s="1066"/>
      <c r="R28" s="1066"/>
      <c r="S28" s="1075"/>
      <c r="U28" s="75"/>
      <c r="V28" s="75"/>
      <c r="W28" s="75"/>
      <c r="X28" s="75"/>
      <c r="Y28" s="75"/>
      <c r="Z28" s="75"/>
      <c r="AA28" s="75"/>
      <c r="AB28" s="75"/>
      <c r="AC28" s="75"/>
      <c r="AD28" s="75"/>
      <c r="AE28" s="75"/>
      <c r="AF28" s="75"/>
      <c r="AG28" s="75"/>
      <c r="AH28" s="75"/>
      <c r="AI28" s="75"/>
      <c r="AJ28" s="75"/>
      <c r="AK28" s="75"/>
    </row>
    <row r="29" spans="1:37" s="48" customFormat="1" ht="6.75" customHeight="1">
      <c r="A29" s="679"/>
      <c r="B29" s="664"/>
      <c r="C29" s="664"/>
      <c r="D29" s="664"/>
      <c r="E29" s="664"/>
      <c r="F29" s="664"/>
      <c r="G29" s="664"/>
      <c r="H29" s="664"/>
      <c r="I29" s="1068"/>
      <c r="J29" s="1069"/>
      <c r="K29" s="1069"/>
      <c r="L29" s="1069"/>
      <c r="M29" s="1069"/>
      <c r="N29" s="1069"/>
      <c r="O29" s="1069"/>
      <c r="P29" s="1069"/>
      <c r="Q29" s="1069"/>
      <c r="R29" s="1069"/>
      <c r="S29" s="1076"/>
      <c r="U29" s="75"/>
      <c r="V29" s="75"/>
      <c r="W29" s="75"/>
      <c r="X29" s="75"/>
      <c r="Y29" s="75"/>
      <c r="Z29" s="75"/>
      <c r="AA29" s="75"/>
      <c r="AB29" s="75"/>
      <c r="AC29" s="75"/>
      <c r="AD29" s="75"/>
      <c r="AE29" s="75"/>
      <c r="AF29" s="75"/>
      <c r="AG29" s="75"/>
      <c r="AH29" s="75"/>
      <c r="AI29" s="75"/>
      <c r="AJ29" s="75"/>
      <c r="AK29" s="75"/>
    </row>
    <row r="30" spans="1:37" ht="6" customHeight="1">
      <c r="A30" s="679"/>
      <c r="B30" s="664"/>
      <c r="C30" s="664"/>
      <c r="D30" s="664"/>
      <c r="E30" s="664"/>
      <c r="F30" s="664"/>
      <c r="G30" s="664"/>
      <c r="H30" s="664"/>
      <c r="I30" s="1068"/>
      <c r="J30" s="1069"/>
      <c r="K30" s="1069"/>
      <c r="L30" s="1069"/>
      <c r="M30" s="1069"/>
      <c r="N30" s="1069"/>
      <c r="O30" s="1069"/>
      <c r="P30" s="1069"/>
      <c r="Q30" s="1069"/>
      <c r="R30" s="1069"/>
      <c r="S30" s="1076"/>
      <c r="U30" s="75"/>
      <c r="V30" s="75"/>
      <c r="W30" s="75"/>
      <c r="X30" s="75"/>
      <c r="Y30" s="75"/>
      <c r="Z30" s="75"/>
      <c r="AA30" s="75"/>
      <c r="AB30" s="75"/>
      <c r="AC30" s="75"/>
      <c r="AD30" s="75"/>
      <c r="AE30" s="75"/>
      <c r="AF30" s="75"/>
      <c r="AG30" s="75"/>
      <c r="AH30" s="75"/>
      <c r="AI30" s="75"/>
      <c r="AJ30" s="75"/>
      <c r="AK30" s="75"/>
    </row>
    <row r="31" spans="1:37" ht="16.5">
      <c r="A31" s="707" t="s">
        <v>907</v>
      </c>
      <c r="B31" s="708"/>
      <c r="C31" s="708"/>
      <c r="D31" s="708" t="s">
        <v>22</v>
      </c>
      <c r="E31" s="713"/>
      <c r="F31" s="800">
        <f>'Summary Page'!H280</f>
        <v>39.376709437591401</v>
      </c>
      <c r="G31" s="715"/>
      <c r="H31" s="715"/>
      <c r="I31" s="1068"/>
      <c r="J31" s="1069"/>
      <c r="K31" s="1069"/>
      <c r="L31" s="1069"/>
      <c r="M31" s="1069"/>
      <c r="N31" s="1069"/>
      <c r="O31" s="1069"/>
      <c r="P31" s="1069"/>
      <c r="Q31" s="1069"/>
      <c r="R31" s="1069"/>
      <c r="S31" s="1076"/>
      <c r="U31" s="75"/>
      <c r="V31" s="75"/>
      <c r="W31" s="75"/>
      <c r="X31" s="75"/>
      <c r="Y31" s="75"/>
      <c r="Z31" s="75"/>
      <c r="AA31" s="75"/>
      <c r="AB31" s="75"/>
      <c r="AC31" s="75"/>
      <c r="AD31" s="75"/>
      <c r="AE31" s="75"/>
      <c r="AF31" s="75"/>
      <c r="AG31" s="75"/>
      <c r="AH31" s="75"/>
      <c r="AI31" s="75"/>
      <c r="AJ31" s="75"/>
      <c r="AK31" s="75"/>
    </row>
    <row r="32" spans="1:37" ht="6" customHeight="1">
      <c r="A32" s="707"/>
      <c r="B32" s="708"/>
      <c r="C32" s="708"/>
      <c r="D32" s="708"/>
      <c r="E32" s="713"/>
      <c r="F32" s="713"/>
      <c r="G32" s="713"/>
      <c r="H32" s="713"/>
      <c r="I32" s="1068"/>
      <c r="J32" s="1069"/>
      <c r="K32" s="1069"/>
      <c r="L32" s="1069"/>
      <c r="M32" s="1069"/>
      <c r="N32" s="1069"/>
      <c r="O32" s="1069"/>
      <c r="P32" s="1069"/>
      <c r="Q32" s="1069"/>
      <c r="R32" s="1069"/>
      <c r="S32" s="1076"/>
      <c r="U32" s="75"/>
      <c r="V32" s="75"/>
      <c r="W32" s="75"/>
      <c r="X32" s="75"/>
      <c r="Y32" s="75"/>
      <c r="Z32" s="75"/>
      <c r="AA32" s="75"/>
      <c r="AB32" s="75"/>
      <c r="AC32" s="75"/>
      <c r="AD32" s="75"/>
      <c r="AE32" s="75"/>
      <c r="AF32" s="75"/>
      <c r="AG32" s="75"/>
      <c r="AH32" s="75"/>
      <c r="AI32" s="75"/>
      <c r="AJ32" s="75"/>
      <c r="AK32" s="75"/>
    </row>
    <row r="33" spans="1:37" ht="16.5">
      <c r="A33" s="707"/>
      <c r="B33" s="708"/>
      <c r="C33" s="708"/>
      <c r="D33" s="708" t="s">
        <v>23</v>
      </c>
      <c r="E33" s="713"/>
      <c r="F33" s="800">
        <f>'Summary Page'!K280</f>
        <v>-123.68647524383699</v>
      </c>
      <c r="G33" s="715"/>
      <c r="H33" s="715"/>
      <c r="I33" s="1068"/>
      <c r="J33" s="1069"/>
      <c r="K33" s="1069"/>
      <c r="L33" s="1069"/>
      <c r="M33" s="1069"/>
      <c r="N33" s="1069"/>
      <c r="O33" s="1069"/>
      <c r="P33" s="1069"/>
      <c r="Q33" s="1069"/>
      <c r="R33" s="1069"/>
      <c r="S33" s="1076"/>
      <c r="U33" s="75"/>
      <c r="V33" s="75"/>
      <c r="W33" s="75"/>
      <c r="X33" s="75"/>
      <c r="Y33" s="75"/>
      <c r="Z33" s="75"/>
      <c r="AA33" s="75"/>
      <c r="AB33" s="75"/>
      <c r="AC33" s="75"/>
      <c r="AD33" s="75"/>
      <c r="AE33" s="75"/>
      <c r="AF33" s="75"/>
      <c r="AG33" s="75"/>
      <c r="AH33" s="75"/>
      <c r="AI33" s="75"/>
      <c r="AJ33" s="75"/>
      <c r="AK33" s="75"/>
    </row>
    <row r="34" spans="1:37" ht="6" customHeight="1">
      <c r="A34" s="707"/>
      <c r="B34" s="708"/>
      <c r="C34" s="708"/>
      <c r="D34" s="708"/>
      <c r="E34" s="713"/>
      <c r="F34" s="713"/>
      <c r="G34" s="713"/>
      <c r="H34" s="713"/>
      <c r="I34" s="1068"/>
      <c r="J34" s="1069"/>
      <c r="K34" s="1069"/>
      <c r="L34" s="1069"/>
      <c r="M34" s="1069"/>
      <c r="N34" s="1069"/>
      <c r="O34" s="1069"/>
      <c r="P34" s="1069"/>
      <c r="Q34" s="1069"/>
      <c r="R34" s="1069"/>
      <c r="S34" s="1076"/>
      <c r="U34" s="75"/>
      <c r="V34" s="75"/>
      <c r="W34" s="75"/>
      <c r="X34" s="75"/>
      <c r="Y34" s="75"/>
      <c r="Z34" s="75"/>
      <c r="AA34" s="75"/>
      <c r="AB34" s="75"/>
      <c r="AC34" s="75"/>
      <c r="AD34" s="75"/>
      <c r="AE34" s="75"/>
      <c r="AF34" s="75"/>
      <c r="AG34" s="75"/>
      <c r="AH34" s="75"/>
      <c r="AI34" s="75"/>
      <c r="AJ34" s="75"/>
      <c r="AK34" s="75"/>
    </row>
    <row r="35" spans="1:37" ht="16.5">
      <c r="A35" s="707"/>
      <c r="B35" s="708"/>
      <c r="C35" s="708"/>
      <c r="D35" s="708" t="s">
        <v>75</v>
      </c>
      <c r="E35" s="713"/>
      <c r="F35" s="714">
        <f>'Summary Page'!N280</f>
        <v>249</v>
      </c>
      <c r="G35" s="715"/>
      <c r="H35" s="715"/>
      <c r="I35" s="1068"/>
      <c r="J35" s="1069"/>
      <c r="K35" s="1069"/>
      <c r="L35" s="1069"/>
      <c r="M35" s="1069"/>
      <c r="N35" s="1069"/>
      <c r="O35" s="1069"/>
      <c r="P35" s="1069"/>
      <c r="Q35" s="1069"/>
      <c r="R35" s="1069"/>
      <c r="S35" s="1076"/>
      <c r="U35" s="75"/>
      <c r="V35" s="75"/>
      <c r="W35" s="75"/>
      <c r="X35" s="75"/>
      <c r="Y35" s="75"/>
      <c r="Z35" s="75"/>
      <c r="AA35" s="75"/>
      <c r="AB35" s="75"/>
      <c r="AC35" s="75"/>
      <c r="AD35" s="75"/>
      <c r="AE35" s="75"/>
      <c r="AF35" s="75"/>
      <c r="AG35" s="75"/>
      <c r="AH35" s="75"/>
      <c r="AI35" s="75"/>
      <c r="AJ35" s="75"/>
      <c r="AK35" s="75"/>
    </row>
    <row r="36" spans="1:37" ht="6" customHeight="1">
      <c r="A36" s="707"/>
      <c r="B36" s="708"/>
      <c r="C36" s="708"/>
      <c r="D36" s="708"/>
      <c r="E36" s="713"/>
      <c r="F36" s="713"/>
      <c r="G36" s="713"/>
      <c r="H36" s="713"/>
      <c r="I36" s="1068"/>
      <c r="J36" s="1069"/>
      <c r="K36" s="1069"/>
      <c r="L36" s="1069"/>
      <c r="M36" s="1069"/>
      <c r="N36" s="1069"/>
      <c r="O36" s="1069"/>
      <c r="P36" s="1069"/>
      <c r="Q36" s="1069"/>
      <c r="R36" s="1069"/>
      <c r="S36" s="1076"/>
      <c r="U36" s="75"/>
      <c r="V36" s="75"/>
      <c r="W36" s="75"/>
      <c r="X36" s="75"/>
      <c r="Y36" s="75"/>
      <c r="Z36" s="75"/>
      <c r="AA36" s="75"/>
      <c r="AB36" s="75"/>
      <c r="AC36" s="75"/>
      <c r="AD36" s="75"/>
      <c r="AE36" s="75"/>
      <c r="AF36" s="75"/>
      <c r="AG36" s="75"/>
      <c r="AH36" s="75"/>
      <c r="AI36" s="75"/>
      <c r="AJ36" s="75"/>
      <c r="AK36" s="75"/>
    </row>
    <row r="37" spans="1:37" s="48" customFormat="1" ht="6" customHeight="1">
      <c r="A37" s="707"/>
      <c r="B37" s="708"/>
      <c r="C37" s="708"/>
      <c r="D37" s="708"/>
      <c r="E37" s="713"/>
      <c r="F37" s="713"/>
      <c r="G37" s="713"/>
      <c r="H37" s="713"/>
      <c r="I37" s="1068"/>
      <c r="J37" s="1069"/>
      <c r="K37" s="1069"/>
      <c r="L37" s="1069"/>
      <c r="M37" s="1069"/>
      <c r="N37" s="1069"/>
      <c r="O37" s="1069"/>
      <c r="P37" s="1069"/>
      <c r="Q37" s="1069"/>
      <c r="R37" s="1069"/>
      <c r="S37" s="1076"/>
      <c r="U37" s="75"/>
      <c r="V37" s="75"/>
      <c r="W37" s="75"/>
      <c r="X37" s="75"/>
      <c r="Y37" s="75"/>
      <c r="Z37" s="75"/>
      <c r="AA37" s="75"/>
      <c r="AB37" s="75"/>
      <c r="AC37" s="75"/>
      <c r="AD37" s="75"/>
      <c r="AE37" s="75"/>
      <c r="AF37" s="75"/>
      <c r="AG37" s="75"/>
      <c r="AH37" s="75"/>
      <c r="AI37" s="75"/>
      <c r="AJ37" s="75"/>
      <c r="AK37" s="75"/>
    </row>
    <row r="38" spans="1:37" ht="16.5">
      <c r="A38" s="709" t="s">
        <v>0</v>
      </c>
      <c r="B38" s="710"/>
      <c r="C38" s="710"/>
      <c r="D38" s="710"/>
      <c r="E38" s="716"/>
      <c r="F38" s="716"/>
      <c r="G38" s="716"/>
      <c r="H38" s="716"/>
      <c r="I38" s="1068"/>
      <c r="J38" s="1069"/>
      <c r="K38" s="1069"/>
      <c r="L38" s="1069"/>
      <c r="M38" s="1069"/>
      <c r="N38" s="1069"/>
      <c r="O38" s="1069"/>
      <c r="P38" s="1069"/>
      <c r="Q38" s="1069"/>
      <c r="R38" s="1069"/>
      <c r="S38" s="1076"/>
      <c r="U38" s="48"/>
      <c r="V38" s="48"/>
      <c r="W38" s="48"/>
      <c r="X38" s="48"/>
      <c r="Y38" s="48"/>
      <c r="Z38" s="48"/>
      <c r="AA38" s="48"/>
      <c r="AB38" s="48"/>
      <c r="AC38" s="48"/>
      <c r="AD38" s="48"/>
      <c r="AE38" s="48"/>
      <c r="AF38" s="48"/>
      <c r="AG38" s="48"/>
      <c r="AH38" s="48"/>
      <c r="AI38" s="48"/>
      <c r="AJ38" s="48"/>
    </row>
    <row r="39" spans="1:37" ht="6" customHeight="1">
      <c r="A39" s="679"/>
      <c r="B39" s="664"/>
      <c r="C39" s="664"/>
      <c r="D39" s="664"/>
      <c r="E39" s="664"/>
      <c r="F39" s="664"/>
      <c r="G39" s="664"/>
      <c r="H39" s="664"/>
      <c r="I39" s="1068"/>
      <c r="J39" s="1069"/>
      <c r="K39" s="1069"/>
      <c r="L39" s="1069"/>
      <c r="M39" s="1069"/>
      <c r="N39" s="1069"/>
      <c r="O39" s="1069"/>
      <c r="P39" s="1069"/>
      <c r="Q39" s="1069"/>
      <c r="R39" s="1069"/>
      <c r="S39" s="1076"/>
      <c r="U39" s="48"/>
      <c r="V39" s="48"/>
      <c r="W39" s="48"/>
      <c r="X39" s="48"/>
      <c r="Y39" s="48"/>
      <c r="Z39" s="48"/>
      <c r="AA39" s="48"/>
      <c r="AB39" s="48"/>
      <c r="AC39" s="48"/>
      <c r="AD39" s="48"/>
      <c r="AE39" s="48"/>
      <c r="AF39" s="48"/>
      <c r="AG39" s="48"/>
      <c r="AH39" s="48"/>
      <c r="AI39" s="48"/>
      <c r="AJ39" s="48"/>
    </row>
    <row r="40" spans="1:37" ht="16.5">
      <c r="A40" s="679"/>
      <c r="B40" s="748" t="s">
        <v>910</v>
      </c>
      <c r="C40" s="664"/>
      <c r="D40" s="664"/>
      <c r="E40" s="664"/>
      <c r="F40" s="664"/>
      <c r="G40" s="664"/>
      <c r="H40" s="664"/>
      <c r="I40" s="1068"/>
      <c r="J40" s="1069"/>
      <c r="K40" s="1069"/>
      <c r="L40" s="1069"/>
      <c r="M40" s="1069"/>
      <c r="N40" s="1069"/>
      <c r="O40" s="1069"/>
      <c r="P40" s="1069"/>
      <c r="Q40" s="1069"/>
      <c r="R40" s="1069"/>
      <c r="S40" s="1076"/>
      <c r="U40" s="48"/>
      <c r="V40" s="48"/>
      <c r="W40" s="48"/>
      <c r="X40" s="48"/>
      <c r="Y40" s="48"/>
      <c r="Z40" s="48"/>
      <c r="AA40" s="48"/>
      <c r="AB40" s="48"/>
      <c r="AC40" s="48"/>
      <c r="AD40" s="48"/>
      <c r="AE40" s="48"/>
      <c r="AF40" s="48"/>
      <c r="AG40" s="48"/>
      <c r="AH40" s="48"/>
      <c r="AI40" s="48"/>
      <c r="AJ40" s="48"/>
    </row>
    <row r="41" spans="1:37" ht="6" customHeight="1">
      <c r="A41" s="679"/>
      <c r="B41" s="664"/>
      <c r="C41" s="664"/>
      <c r="D41" s="664"/>
      <c r="E41" s="664"/>
      <c r="F41" s="664"/>
      <c r="G41" s="664"/>
      <c r="H41" s="664"/>
      <c r="I41" s="1068"/>
      <c r="J41" s="1069"/>
      <c r="K41" s="1069"/>
      <c r="L41" s="1069"/>
      <c r="M41" s="1069"/>
      <c r="N41" s="1069"/>
      <c r="O41" s="1069"/>
      <c r="P41" s="1069"/>
      <c r="Q41" s="1069"/>
      <c r="R41" s="1069"/>
      <c r="S41" s="1076"/>
      <c r="U41" s="48"/>
      <c r="V41" s="48"/>
      <c r="W41" s="48"/>
      <c r="X41" s="48"/>
      <c r="Y41" s="48"/>
      <c r="Z41" s="48"/>
      <c r="AA41" s="48"/>
      <c r="AB41" s="48"/>
      <c r="AC41" s="48"/>
      <c r="AD41" s="48"/>
      <c r="AE41" s="48"/>
      <c r="AF41" s="48"/>
      <c r="AG41" s="48"/>
      <c r="AH41" s="48"/>
      <c r="AI41" s="48"/>
      <c r="AJ41" s="48"/>
    </row>
    <row r="42" spans="1:37" ht="16.5">
      <c r="A42" s="679"/>
      <c r="B42" s="787" t="s">
        <v>909</v>
      </c>
      <c r="C42" s="664"/>
      <c r="D42" s="664"/>
      <c r="E42" s="664"/>
      <c r="F42" s="664"/>
      <c r="G42" s="664"/>
      <c r="H42" s="664"/>
      <c r="I42" s="1068"/>
      <c r="J42" s="1069"/>
      <c r="K42" s="1069"/>
      <c r="L42" s="1069"/>
      <c r="M42" s="1069"/>
      <c r="N42" s="1069"/>
      <c r="O42" s="1069"/>
      <c r="P42" s="1069"/>
      <c r="Q42" s="1069"/>
      <c r="R42" s="1069"/>
      <c r="S42" s="1076"/>
      <c r="U42" s="48"/>
      <c r="V42" s="48"/>
      <c r="W42" s="48"/>
      <c r="X42" s="48"/>
      <c r="Y42" s="48"/>
      <c r="Z42" s="48"/>
      <c r="AA42" s="48"/>
      <c r="AB42" s="48"/>
      <c r="AC42" s="48"/>
      <c r="AD42" s="48"/>
      <c r="AE42" s="48"/>
      <c r="AF42" s="48"/>
      <c r="AG42" s="48"/>
      <c r="AH42" s="48"/>
      <c r="AI42" s="48"/>
      <c r="AJ42" s="48"/>
    </row>
    <row r="43" spans="1:37" ht="6" customHeight="1">
      <c r="A43" s="679"/>
      <c r="B43" s="664"/>
      <c r="C43" s="664"/>
      <c r="D43" s="664"/>
      <c r="E43" s="664"/>
      <c r="F43" s="664"/>
      <c r="G43" s="664"/>
      <c r="H43" s="664"/>
      <c r="I43" s="1068"/>
      <c r="J43" s="1069"/>
      <c r="K43" s="1069"/>
      <c r="L43" s="1069"/>
      <c r="M43" s="1069"/>
      <c r="N43" s="1069"/>
      <c r="O43" s="1069"/>
      <c r="P43" s="1069"/>
      <c r="Q43" s="1069"/>
      <c r="R43" s="1069"/>
      <c r="S43" s="1076"/>
      <c r="U43" s="48"/>
      <c r="V43" s="48"/>
      <c r="W43" s="48"/>
      <c r="X43" s="48"/>
      <c r="Y43" s="48"/>
      <c r="Z43" s="48"/>
      <c r="AA43" s="48"/>
      <c r="AB43" s="48"/>
      <c r="AC43" s="48"/>
      <c r="AD43" s="48"/>
      <c r="AE43" s="48"/>
      <c r="AF43" s="48"/>
      <c r="AG43" s="48"/>
      <c r="AH43" s="48"/>
      <c r="AI43" s="48"/>
      <c r="AJ43" s="48"/>
    </row>
    <row r="44" spans="1:37" ht="16.5">
      <c r="A44" s="679"/>
      <c r="B44" s="238" t="s">
        <v>2</v>
      </c>
      <c r="C44" s="664"/>
      <c r="D44" s="664"/>
      <c r="E44" s="664"/>
      <c r="F44" s="664"/>
      <c r="G44" s="664"/>
      <c r="H44" s="664"/>
      <c r="I44" s="1068"/>
      <c r="J44" s="1069"/>
      <c r="K44" s="1069"/>
      <c r="L44" s="1069"/>
      <c r="M44" s="1069"/>
      <c r="N44" s="1069"/>
      <c r="O44" s="1069"/>
      <c r="P44" s="1069"/>
      <c r="Q44" s="1069"/>
      <c r="R44" s="1069"/>
      <c r="S44" s="1076"/>
      <c r="U44" s="48"/>
      <c r="V44" s="48"/>
      <c r="W44" s="48"/>
      <c r="X44" s="48"/>
      <c r="Y44" s="48"/>
      <c r="Z44" s="48"/>
      <c r="AA44" s="48"/>
      <c r="AB44" s="48"/>
      <c r="AC44" s="48"/>
      <c r="AD44" s="48"/>
      <c r="AE44" s="48"/>
      <c r="AF44" s="48"/>
      <c r="AG44" s="48"/>
      <c r="AH44" s="48"/>
      <c r="AI44" s="48"/>
      <c r="AJ44" s="48"/>
    </row>
    <row r="45" spans="1:37" ht="6" customHeight="1">
      <c r="A45" s="679"/>
      <c r="B45" s="664"/>
      <c r="C45" s="664"/>
      <c r="D45" s="664"/>
      <c r="E45" s="664"/>
      <c r="F45" s="664"/>
      <c r="G45" s="664"/>
      <c r="H45" s="664"/>
      <c r="I45" s="1068"/>
      <c r="J45" s="1069"/>
      <c r="K45" s="1069"/>
      <c r="L45" s="1069"/>
      <c r="M45" s="1069"/>
      <c r="N45" s="1069"/>
      <c r="O45" s="1069"/>
      <c r="P45" s="1069"/>
      <c r="Q45" s="1069"/>
      <c r="R45" s="1069"/>
      <c r="S45" s="1076"/>
      <c r="U45" s="48"/>
      <c r="V45" s="48"/>
      <c r="W45" s="48"/>
      <c r="X45" s="48"/>
      <c r="Y45" s="48"/>
      <c r="Z45" s="48"/>
      <c r="AA45" s="48"/>
      <c r="AB45" s="48"/>
      <c r="AC45" s="48"/>
      <c r="AD45" s="48"/>
      <c r="AE45" s="48"/>
      <c r="AF45" s="48"/>
      <c r="AG45" s="48"/>
      <c r="AH45" s="48"/>
      <c r="AI45" s="48"/>
      <c r="AJ45" s="48"/>
    </row>
    <row r="46" spans="1:37">
      <c r="A46" s="679"/>
      <c r="B46" s="664"/>
      <c r="C46" s="664"/>
      <c r="D46" s="664"/>
      <c r="E46" s="664"/>
      <c r="F46" s="664"/>
      <c r="G46" s="668"/>
      <c r="H46" s="668"/>
      <c r="I46" s="1068"/>
      <c r="J46" s="1069"/>
      <c r="K46" s="1069"/>
      <c r="L46" s="1069"/>
      <c r="M46" s="1069"/>
      <c r="N46" s="1069"/>
      <c r="O46" s="1069"/>
      <c r="P46" s="1069"/>
      <c r="Q46" s="1069"/>
      <c r="R46" s="1069"/>
      <c r="S46" s="1076"/>
      <c r="U46" s="48"/>
      <c r="V46" s="48"/>
      <c r="W46" s="48"/>
      <c r="X46" s="48"/>
      <c r="Y46" s="48"/>
      <c r="Z46" s="48"/>
      <c r="AA46" s="48"/>
      <c r="AB46" s="48"/>
      <c r="AC46" s="48"/>
      <c r="AD46" s="48"/>
      <c r="AE46" s="48"/>
      <c r="AF46" s="48"/>
      <c r="AG46" s="48"/>
      <c r="AH46" s="48"/>
      <c r="AI46" s="48"/>
      <c r="AJ46" s="48"/>
    </row>
    <row r="47" spans="1:37" ht="6" customHeight="1">
      <c r="A47" s="9"/>
      <c r="B47" s="15"/>
      <c r="C47" s="15"/>
      <c r="D47" s="15"/>
      <c r="E47" s="15"/>
      <c r="F47" s="15"/>
      <c r="G47" s="15"/>
      <c r="H47" s="15"/>
      <c r="I47" s="1068"/>
      <c r="J47" s="1069"/>
      <c r="K47" s="1069"/>
      <c r="L47" s="1069"/>
      <c r="M47" s="1069"/>
      <c r="N47" s="1069"/>
      <c r="O47" s="1069"/>
      <c r="P47" s="1069"/>
      <c r="Q47" s="1069"/>
      <c r="R47" s="1069"/>
      <c r="S47" s="1076"/>
      <c r="U47" s="48"/>
      <c r="V47" s="48"/>
      <c r="W47" s="48"/>
      <c r="X47" s="48"/>
      <c r="Y47" s="48"/>
      <c r="Z47" s="48"/>
      <c r="AA47" s="48"/>
      <c r="AB47" s="48"/>
      <c r="AC47" s="48"/>
      <c r="AD47" s="48"/>
      <c r="AE47" s="48"/>
      <c r="AF47" s="48"/>
      <c r="AG47" s="48"/>
      <c r="AH47" s="48"/>
      <c r="AI47" s="48"/>
      <c r="AJ47" s="48"/>
    </row>
    <row r="48" spans="1:37" ht="15.75">
      <c r="A48" s="1056" t="s">
        <v>3</v>
      </c>
      <c r="B48" s="1057"/>
      <c r="C48" s="1057"/>
      <c r="D48" s="1057"/>
      <c r="E48" s="15"/>
      <c r="F48" s="640"/>
      <c r="G48" s="677"/>
      <c r="H48" s="677"/>
      <c r="I48" s="1068"/>
      <c r="J48" s="1069"/>
      <c r="K48" s="1069"/>
      <c r="L48" s="1069"/>
      <c r="M48" s="1069"/>
      <c r="N48" s="1069"/>
      <c r="O48" s="1069"/>
      <c r="P48" s="1069"/>
      <c r="Q48" s="1069"/>
      <c r="R48" s="1069"/>
      <c r="S48" s="1076"/>
      <c r="U48" s="48"/>
      <c r="V48" s="48"/>
      <c r="W48" s="48"/>
      <c r="X48" s="48"/>
      <c r="Y48" s="48"/>
      <c r="Z48" s="48"/>
      <c r="AA48" s="48"/>
      <c r="AB48" s="48"/>
      <c r="AC48" s="48"/>
      <c r="AD48" s="48"/>
      <c r="AE48" s="48"/>
      <c r="AF48" s="48"/>
      <c r="AG48" s="48"/>
      <c r="AH48" s="48"/>
      <c r="AI48" s="48"/>
      <c r="AJ48" s="48"/>
    </row>
    <row r="49" spans="1:36" ht="6" customHeight="1">
      <c r="A49" s="9"/>
      <c r="B49" s="6"/>
      <c r="C49" s="15"/>
      <c r="D49" s="15"/>
      <c r="E49" s="15"/>
      <c r="F49" s="15"/>
      <c r="G49" s="15"/>
      <c r="H49" s="15"/>
      <c r="I49" s="1068"/>
      <c r="J49" s="1069"/>
      <c r="K49" s="1069"/>
      <c r="L49" s="1069"/>
      <c r="M49" s="1069"/>
      <c r="N49" s="1069"/>
      <c r="O49" s="1069"/>
      <c r="P49" s="1069"/>
      <c r="Q49" s="1069"/>
      <c r="R49" s="1069"/>
      <c r="S49" s="1076"/>
      <c r="U49" s="48"/>
      <c r="V49" s="48"/>
      <c r="W49" s="48"/>
      <c r="X49" s="48"/>
      <c r="Y49" s="48"/>
      <c r="Z49" s="48"/>
      <c r="AA49" s="48"/>
      <c r="AB49" s="48"/>
      <c r="AC49" s="48"/>
      <c r="AD49" s="48"/>
      <c r="AE49" s="48"/>
      <c r="AF49" s="48"/>
      <c r="AG49" s="48"/>
      <c r="AH49" s="48"/>
      <c r="AI49" s="48"/>
      <c r="AJ49" s="48"/>
    </row>
    <row r="50" spans="1:36">
      <c r="A50" s="9"/>
      <c r="B50" s="27" t="s">
        <v>4</v>
      </c>
      <c r="C50" s="15"/>
      <c r="D50" s="15"/>
      <c r="E50" s="15"/>
      <c r="F50" s="15"/>
      <c r="G50" s="15"/>
      <c r="H50" s="15"/>
      <c r="I50" s="1071"/>
      <c r="J50" s="1072"/>
      <c r="K50" s="1072"/>
      <c r="L50" s="1072"/>
      <c r="M50" s="1072"/>
      <c r="N50" s="1072"/>
      <c r="O50" s="1072"/>
      <c r="P50" s="1072"/>
      <c r="Q50" s="1072"/>
      <c r="R50" s="1072"/>
      <c r="S50" s="1077"/>
      <c r="U50" s="48"/>
      <c r="V50" s="48"/>
      <c r="W50" s="48"/>
      <c r="X50" s="48"/>
      <c r="Y50" s="48"/>
      <c r="Z50" s="48"/>
      <c r="AA50" s="48"/>
      <c r="AB50" s="48"/>
      <c r="AC50" s="48"/>
      <c r="AD50" s="48"/>
      <c r="AE50" s="48"/>
      <c r="AF50" s="48"/>
      <c r="AG50" s="48"/>
      <c r="AH50" s="48"/>
      <c r="AI50" s="48"/>
      <c r="AJ50" s="48"/>
    </row>
    <row r="51" spans="1:36" ht="5.25" customHeight="1">
      <c r="A51" s="9"/>
      <c r="B51" s="15"/>
      <c r="C51" s="15"/>
      <c r="D51" s="15"/>
      <c r="E51" s="15"/>
      <c r="F51" s="15"/>
      <c r="G51" s="15"/>
      <c r="H51" s="15"/>
      <c r="I51" s="15"/>
      <c r="J51" s="15"/>
      <c r="K51" s="15"/>
      <c r="L51" s="15"/>
      <c r="M51" s="15"/>
      <c r="N51" s="15"/>
      <c r="O51" s="6"/>
      <c r="P51" s="67"/>
      <c r="Q51" s="67"/>
      <c r="R51" s="15"/>
      <c r="S51" s="68"/>
    </row>
    <row r="52" spans="1:36" ht="16.5" customHeight="1">
      <c r="A52" s="1019" t="s">
        <v>12</v>
      </c>
      <c r="B52" s="1058" t="s">
        <v>5</v>
      </c>
      <c r="C52" s="1016" t="s">
        <v>11</v>
      </c>
      <c r="D52" s="1016"/>
      <c r="E52" s="1016"/>
      <c r="F52" s="995" t="s">
        <v>10</v>
      </c>
      <c r="G52" s="995"/>
      <c r="H52" s="996"/>
      <c r="I52" s="1120" t="s">
        <v>72</v>
      </c>
      <c r="J52" s="1121"/>
      <c r="K52" s="1121"/>
      <c r="L52" s="1121"/>
      <c r="M52" s="1121"/>
      <c r="N52" s="1122"/>
      <c r="O52" s="6"/>
      <c r="P52" s="14"/>
      <c r="Q52" s="14"/>
      <c r="R52" s="15"/>
      <c r="S52" s="68"/>
    </row>
    <row r="53" spans="1:36" ht="15.75" customHeight="1">
      <c r="A53" s="1125"/>
      <c r="B53" s="1059"/>
      <c r="C53" s="1017"/>
      <c r="D53" s="1017"/>
      <c r="E53" s="1017"/>
      <c r="F53" s="1022"/>
      <c r="G53" s="1022"/>
      <c r="H53" s="1023"/>
      <c r="I53" s="997">
        <v>1</v>
      </c>
      <c r="J53" s="997">
        <v>2</v>
      </c>
      <c r="K53" s="997">
        <v>3</v>
      </c>
      <c r="L53" s="997">
        <v>4</v>
      </c>
      <c r="M53" s="1123" t="s">
        <v>74</v>
      </c>
      <c r="N53" s="1123" t="s">
        <v>77</v>
      </c>
      <c r="O53" s="67"/>
      <c r="P53" s="992"/>
      <c r="Q53" s="992"/>
      <c r="R53" s="992"/>
      <c r="S53" s="993"/>
    </row>
    <row r="54" spans="1:36" ht="15" customHeight="1">
      <c r="A54" s="1126"/>
      <c r="B54" s="1060"/>
      <c r="C54" s="1018"/>
      <c r="D54" s="1018"/>
      <c r="E54" s="1018"/>
      <c r="F54" s="1024"/>
      <c r="G54" s="1024"/>
      <c r="H54" s="1025"/>
      <c r="I54" s="998"/>
      <c r="J54" s="998"/>
      <c r="K54" s="998"/>
      <c r="L54" s="998"/>
      <c r="M54" s="1124"/>
      <c r="N54" s="1124"/>
      <c r="O54" s="6"/>
      <c r="P54" s="18"/>
      <c r="Q54" s="67"/>
      <c r="R54" s="15"/>
      <c r="S54" s="68"/>
    </row>
    <row r="55" spans="1:36" ht="27.75" customHeight="1">
      <c r="A55" s="30">
        <v>1</v>
      </c>
      <c r="B55" s="809" t="s">
        <v>940</v>
      </c>
      <c r="C55" s="23"/>
      <c r="D55" s="242" t="str">
        <f>IF('Summary Page'!I269="","",'Summary Page'!I269)</f>
        <v>HMA</v>
      </c>
      <c r="E55" s="23"/>
      <c r="F55" s="978" t="s">
        <v>942</v>
      </c>
      <c r="G55" s="978"/>
      <c r="H55" s="979"/>
      <c r="I55" s="352">
        <f>IF('Summary Page'!J269=0,"",'Summary Page'!J269)</f>
        <v>4</v>
      </c>
      <c r="J55" s="352">
        <f>IF('Summary Page'!K269=0,"",'Summary Page'!K269)</f>
        <v>4</v>
      </c>
      <c r="K55" s="352">
        <f>IF('Summary Page'!L269=0,"",'Summary Page'!L269)</f>
        <v>4</v>
      </c>
      <c r="L55" s="352">
        <f>IF('Summary Page'!M269=0,"",'Summary Page'!M269)</f>
        <v>4</v>
      </c>
      <c r="M55" s="353">
        <f>IF('Summary Page'!N269=0,"",'Summary Page'!N269)</f>
        <v>4</v>
      </c>
      <c r="N55" s="354">
        <f>M55</f>
        <v>4</v>
      </c>
      <c r="O55" s="15"/>
      <c r="P55" s="972"/>
      <c r="Q55" s="972"/>
      <c r="R55" s="972"/>
      <c r="S55" s="1117"/>
    </row>
    <row r="56" spans="1:36" ht="27.75" customHeight="1">
      <c r="A56" s="30">
        <v>2</v>
      </c>
      <c r="B56" s="273" t="s">
        <v>941</v>
      </c>
      <c r="C56" s="23"/>
      <c r="D56" s="242" t="str">
        <f>IF('Summary Page'!I270="","",'Summary Page'!I270)</f>
        <v>HMA</v>
      </c>
      <c r="E56" s="23"/>
      <c r="F56" s="978"/>
      <c r="G56" s="978"/>
      <c r="H56" s="979"/>
      <c r="I56" s="352">
        <f>IF('Summary Page'!J270=0,"",'Summary Page'!J270)</f>
        <v>6</v>
      </c>
      <c r="J56" s="352">
        <f>IF('Summary Page'!K270=0,"",'Summary Page'!K270)</f>
        <v>6</v>
      </c>
      <c r="K56" s="352">
        <f>IF('Summary Page'!L270=0,"",'Summary Page'!L270)</f>
        <v>6</v>
      </c>
      <c r="L56" s="352">
        <f>IF('Summary Page'!M270=0,"",'Summary Page'!M270)</f>
        <v>6</v>
      </c>
      <c r="M56" s="353">
        <f>IF('Summary Page'!N270=0,"",'Summary Page'!N270)</f>
        <v>6</v>
      </c>
      <c r="N56" s="354">
        <f t="shared" ref="N56:N64" si="0">IFERROR(N55+M56,"")</f>
        <v>10</v>
      </c>
      <c r="O56" s="15"/>
      <c r="P56" s="972"/>
      <c r="Q56" s="972"/>
      <c r="R56" s="972"/>
      <c r="S56" s="1117"/>
    </row>
    <row r="57" spans="1:36" ht="27.75" customHeight="1">
      <c r="A57" s="30">
        <v>3</v>
      </c>
      <c r="B57" s="273"/>
      <c r="C57" s="23"/>
      <c r="D57" s="242" t="str">
        <f>IF('Summary Page'!I271="","",'Summary Page'!I271)</f>
        <v/>
      </c>
      <c r="E57" s="23"/>
      <c r="F57" s="978"/>
      <c r="G57" s="978"/>
      <c r="H57" s="979"/>
      <c r="I57" s="352" t="str">
        <f>IF('Summary Page'!J271=0,"",'Summary Page'!J271)</f>
        <v/>
      </c>
      <c r="J57" s="352" t="str">
        <f>IF('Summary Page'!K271=0,"",'Summary Page'!K271)</f>
        <v/>
      </c>
      <c r="K57" s="352" t="str">
        <f>IF('Summary Page'!L271=0,"",'Summary Page'!L271)</f>
        <v/>
      </c>
      <c r="L57" s="352" t="str">
        <f>IF('Summary Page'!M271=0,"",'Summary Page'!M271)</f>
        <v/>
      </c>
      <c r="M57" s="353" t="str">
        <f>IF('Summary Page'!N271=0,"",'Summary Page'!N271)</f>
        <v/>
      </c>
      <c r="N57" s="354" t="str">
        <f t="shared" si="0"/>
        <v/>
      </c>
      <c r="O57" s="15"/>
      <c r="P57" s="972"/>
      <c r="Q57" s="972"/>
      <c r="R57" s="972"/>
      <c r="S57" s="1117"/>
    </row>
    <row r="58" spans="1:36" ht="27.75" customHeight="1">
      <c r="A58" s="30">
        <v>4</v>
      </c>
      <c r="B58" s="273"/>
      <c r="C58" s="23"/>
      <c r="D58" s="242" t="str">
        <f>IF('Summary Page'!I272="","",'Summary Page'!I272)</f>
        <v/>
      </c>
      <c r="E58" s="24"/>
      <c r="F58" s="978"/>
      <c r="G58" s="978"/>
      <c r="H58" s="979"/>
      <c r="I58" s="352" t="str">
        <f>IF('Summary Page'!J272=0,"",'Summary Page'!J272)</f>
        <v/>
      </c>
      <c r="J58" s="352" t="str">
        <f>IF('Summary Page'!K272=0,"",'Summary Page'!K272)</f>
        <v/>
      </c>
      <c r="K58" s="352" t="str">
        <f>IF('Summary Page'!L272=0,"",'Summary Page'!L272)</f>
        <v/>
      </c>
      <c r="L58" s="352" t="str">
        <f>IF('Summary Page'!M272=0,"",'Summary Page'!M272)</f>
        <v/>
      </c>
      <c r="M58" s="353" t="str">
        <f>IF('Summary Page'!N272=0,"",'Summary Page'!N272)</f>
        <v/>
      </c>
      <c r="N58" s="354" t="str">
        <f t="shared" si="0"/>
        <v/>
      </c>
      <c r="O58" s="15"/>
      <c r="P58" s="972"/>
      <c r="Q58" s="972"/>
      <c r="R58" s="972"/>
      <c r="S58" s="1117"/>
    </row>
    <row r="59" spans="1:36" ht="27.75" customHeight="1">
      <c r="A59" s="30">
        <v>5</v>
      </c>
      <c r="B59" s="273"/>
      <c r="C59" s="23"/>
      <c r="D59" s="242" t="str">
        <f>IF('Summary Page'!I273="","",'Summary Page'!I273)</f>
        <v/>
      </c>
      <c r="E59" s="271"/>
      <c r="F59" s="978"/>
      <c r="G59" s="978"/>
      <c r="H59" s="979"/>
      <c r="I59" s="352" t="str">
        <f>IF('Summary Page'!J273=0,"",'Summary Page'!J273)</f>
        <v/>
      </c>
      <c r="J59" s="352" t="str">
        <f>IF('Summary Page'!K273=0,"",'Summary Page'!K273)</f>
        <v/>
      </c>
      <c r="K59" s="352" t="str">
        <f>IF('Summary Page'!L273=0,"",'Summary Page'!L273)</f>
        <v/>
      </c>
      <c r="L59" s="352" t="str">
        <f>IF('Summary Page'!M273=0,"",'Summary Page'!M273)</f>
        <v/>
      </c>
      <c r="M59" s="353" t="str">
        <f>IF('Summary Page'!N273=0,"",'Summary Page'!N273)</f>
        <v/>
      </c>
      <c r="N59" s="354" t="str">
        <f t="shared" si="0"/>
        <v/>
      </c>
      <c r="O59" s="15"/>
      <c r="P59" s="975"/>
      <c r="Q59" s="975"/>
      <c r="R59" s="975"/>
      <c r="S59" s="1119"/>
    </row>
    <row r="60" spans="1:36" ht="27.75" customHeight="1">
      <c r="A60" s="30">
        <v>6</v>
      </c>
      <c r="B60" s="273"/>
      <c r="C60" s="23"/>
      <c r="D60" s="242" t="str">
        <f>IF('Summary Page'!I274="","",'Summary Page'!I274)</f>
        <v/>
      </c>
      <c r="E60" s="23"/>
      <c r="F60" s="978"/>
      <c r="G60" s="978"/>
      <c r="H60" s="979"/>
      <c r="I60" s="352" t="str">
        <f>IF('Summary Page'!J274=0,"",'Summary Page'!J274)</f>
        <v/>
      </c>
      <c r="J60" s="352" t="str">
        <f>IF('Summary Page'!K274=0,"",'Summary Page'!K274)</f>
        <v/>
      </c>
      <c r="K60" s="352" t="str">
        <f>IF('Summary Page'!L274=0,"",'Summary Page'!L274)</f>
        <v/>
      </c>
      <c r="L60" s="352" t="str">
        <f>IF('Summary Page'!M274=0,"",'Summary Page'!M274)</f>
        <v/>
      </c>
      <c r="M60" s="353" t="str">
        <f>IF('Summary Page'!N274=0,"",'Summary Page'!N274)</f>
        <v/>
      </c>
      <c r="N60" s="354" t="str">
        <f t="shared" si="0"/>
        <v/>
      </c>
      <c r="O60" s="15"/>
      <c r="P60" s="975"/>
      <c r="Q60" s="975"/>
      <c r="R60" s="975"/>
      <c r="S60" s="1119"/>
    </row>
    <row r="61" spans="1:36" ht="27.75" customHeight="1">
      <c r="A61" s="30">
        <v>7</v>
      </c>
      <c r="B61" s="273"/>
      <c r="C61" s="23"/>
      <c r="D61" s="242" t="str">
        <f>IF('Summary Page'!I275="","",'Summary Page'!I275)</f>
        <v/>
      </c>
      <c r="E61" s="23"/>
      <c r="F61" s="978"/>
      <c r="G61" s="978"/>
      <c r="H61" s="979"/>
      <c r="I61" s="352" t="str">
        <f>IF('Summary Page'!J275=0,"",'Summary Page'!J275)</f>
        <v/>
      </c>
      <c r="J61" s="352" t="str">
        <f>IF('Summary Page'!K275=0,"",'Summary Page'!K275)</f>
        <v/>
      </c>
      <c r="K61" s="352" t="str">
        <f>IF('Summary Page'!L275=0,"",'Summary Page'!L275)</f>
        <v/>
      </c>
      <c r="L61" s="352" t="str">
        <f>IF('Summary Page'!M275=0,"",'Summary Page'!M275)</f>
        <v/>
      </c>
      <c r="M61" s="353" t="str">
        <f>IF('Summary Page'!N275=0,"",'Summary Page'!N275)</f>
        <v/>
      </c>
      <c r="N61" s="354" t="str">
        <f t="shared" si="0"/>
        <v/>
      </c>
      <c r="O61" s="15"/>
      <c r="P61" s="972"/>
      <c r="Q61" s="972"/>
      <c r="R61" s="972"/>
      <c r="S61" s="1117"/>
    </row>
    <row r="62" spans="1:36" ht="27.75" customHeight="1">
      <c r="A62" s="30">
        <v>8</v>
      </c>
      <c r="B62" s="273"/>
      <c r="C62" s="23"/>
      <c r="D62" s="242" t="str">
        <f>IF('Summary Page'!Q270="","",'Summary Page'!Q270)</f>
        <v/>
      </c>
      <c r="E62" s="23"/>
      <c r="F62" s="978"/>
      <c r="G62" s="978"/>
      <c r="H62" s="979"/>
      <c r="I62" s="352" t="str">
        <f>IF('Summary Page'!S270=0,"",'Summary Page'!S270)</f>
        <v/>
      </c>
      <c r="J62" s="352" t="str">
        <f>IF('Summary Page'!T270=0,"",'Summary Page'!T270)</f>
        <v/>
      </c>
      <c r="K62" s="352" t="str">
        <f>IF('Summary Page'!U270=0,"",'Summary Page'!U270)</f>
        <v/>
      </c>
      <c r="L62" s="352" t="str">
        <f>IF('Summary Page'!V270=0,"",'Summary Page'!V270)</f>
        <v/>
      </c>
      <c r="M62" s="353" t="str">
        <f>IF('Summary Page'!W270=0,"",'Summary Page'!W270)</f>
        <v/>
      </c>
      <c r="N62" s="354" t="str">
        <f t="shared" si="0"/>
        <v/>
      </c>
      <c r="O62" s="15"/>
      <c r="P62" s="972"/>
      <c r="Q62" s="972"/>
      <c r="R62" s="972"/>
      <c r="S62" s="1117"/>
    </row>
    <row r="63" spans="1:36" ht="27.75" customHeight="1">
      <c r="A63" s="30">
        <v>9</v>
      </c>
      <c r="B63" s="273"/>
      <c r="C63" s="23"/>
      <c r="D63" s="242" t="str">
        <f>IF('Summary Page'!Q271="","",'Summary Page'!Q271)</f>
        <v/>
      </c>
      <c r="E63" s="24"/>
      <c r="F63" s="978"/>
      <c r="G63" s="978"/>
      <c r="H63" s="979"/>
      <c r="I63" s="352" t="str">
        <f>IF('Summary Page'!S271=0,"",'Summary Page'!S271)</f>
        <v/>
      </c>
      <c r="J63" s="352" t="str">
        <f>IF('Summary Page'!T271=0,"",'Summary Page'!T271)</f>
        <v/>
      </c>
      <c r="K63" s="352" t="str">
        <f>IF('Summary Page'!U271=0,"",'Summary Page'!U271)</f>
        <v/>
      </c>
      <c r="L63" s="352" t="str">
        <f>IF('Summary Page'!V271=0,"",'Summary Page'!V271)</f>
        <v/>
      </c>
      <c r="M63" s="353" t="str">
        <f>IF('Summary Page'!W271=0,"",'Summary Page'!W271)</f>
        <v/>
      </c>
      <c r="N63" s="354" t="str">
        <f t="shared" si="0"/>
        <v/>
      </c>
      <c r="O63" s="15"/>
      <c r="P63" s="969"/>
      <c r="Q63" s="969"/>
      <c r="R63" s="969"/>
      <c r="S63" s="1118"/>
    </row>
    <row r="64" spans="1:36" ht="27.75" customHeight="1">
      <c r="A64" s="30">
        <v>10</v>
      </c>
      <c r="B64" s="273"/>
      <c r="C64" s="24"/>
      <c r="D64" s="242" t="str">
        <f>IF('Summary Page'!Q272="","",'Summary Page'!Q272)</f>
        <v/>
      </c>
      <c r="E64" s="24"/>
      <c r="F64" s="978"/>
      <c r="G64" s="978"/>
      <c r="H64" s="979"/>
      <c r="I64" s="352" t="str">
        <f>IF('Summary Page'!S272=0,"",'Summary Page'!S272)</f>
        <v/>
      </c>
      <c r="J64" s="352" t="str">
        <f>IF('Summary Page'!T272=0,"",'Summary Page'!T272)</f>
        <v/>
      </c>
      <c r="K64" s="352" t="str">
        <f>IF('Summary Page'!U272=0,"",'Summary Page'!U272)</f>
        <v/>
      </c>
      <c r="L64" s="352" t="str">
        <f>IF('Summary Page'!V272=0,"",'Summary Page'!V272)</f>
        <v/>
      </c>
      <c r="M64" s="353" t="str">
        <f>IF('Summary Page'!W272=0,"",'Summary Page'!W272)</f>
        <v/>
      </c>
      <c r="N64" s="354" t="str">
        <f t="shared" si="0"/>
        <v/>
      </c>
      <c r="O64" s="15"/>
      <c r="P64" s="969"/>
      <c r="Q64" s="969"/>
      <c r="R64" s="969"/>
      <c r="S64" s="1118"/>
    </row>
    <row r="65" spans="1:19" ht="5.2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98"/>
      <c r="J66" s="243">
        <f>10-COUNTBLANK(I55:I64)</f>
        <v>2</v>
      </c>
      <c r="K66" s="1014" t="s">
        <v>16</v>
      </c>
      <c r="L66" s="1014"/>
      <c r="M66" s="1014"/>
      <c r="N66" s="355">
        <f>SUM(M55:M64)</f>
        <v>10</v>
      </c>
      <c r="O66" s="32" t="s">
        <v>73</v>
      </c>
      <c r="P66" s="67"/>
      <c r="Q66" s="822" t="s">
        <v>137</v>
      </c>
      <c r="R66" s="356">
        <f>(N66/12)</f>
        <v>0.83333333333333337</v>
      </c>
      <c r="S66" s="46" t="s">
        <v>114</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5.2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090" t="s">
        <v>138</v>
      </c>
      <c r="L69" s="1090"/>
      <c r="M69" s="1090"/>
      <c r="N69" s="1090"/>
      <c r="O69" s="1090"/>
      <c r="P69" s="1090"/>
      <c r="Q69" s="1090"/>
      <c r="R69" s="1090"/>
      <c r="S69" s="1091"/>
    </row>
    <row r="70" spans="1:19" ht="5.2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Page'!H277="","",'Summary Page'!H277)</f>
        <v>2" Aggregate Base</v>
      </c>
      <c r="L71" s="188"/>
      <c r="M71" s="188"/>
      <c r="N71" s="188"/>
      <c r="O71" s="188"/>
      <c r="P71" s="1089" t="str">
        <f>IF('Summary Page'!L277="","",'Summary Page'!L277)</f>
        <v/>
      </c>
      <c r="Q71" s="1089"/>
      <c r="R71" s="188" t="s">
        <v>285</v>
      </c>
      <c r="S71" s="179"/>
    </row>
    <row r="72" spans="1:19" ht="4.5"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KoRNOijHKBhFfrrY40eR+2cvLn09H9e3MSm+Dh0+C8U+O29KLb9LPPM/olM2ZzRMHGko+EWjrP0HqSw0m4K0CA==" saltValue="TGykKsdCM00cTn6MUQjKhQ==" spinCount="100000" sheet="1" scenarios="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D14 D16 F26:H26"/>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5.xml><?xml version="1.0" encoding="utf-8"?>
<worksheet xmlns="http://schemas.openxmlformats.org/spreadsheetml/2006/main" xmlns:r="http://schemas.openxmlformats.org/officeDocument/2006/relationships">
  <sheetPr codeName="Sheet22">
    <tabColor rgb="FF00B0F0"/>
  </sheetPr>
  <dimension ref="A1:AK93"/>
  <sheetViews>
    <sheetView view="pageBreakPreview" zoomScale="75" zoomScaleNormal="200" zoomScaleSheetLayoutView="75" workbookViewId="0">
      <selection activeCell="F56" sqref="F56:H56"/>
    </sheetView>
  </sheetViews>
  <sheetFormatPr defaultRowHeight="15"/>
  <cols>
    <col min="1" max="1" width="7.42578125" style="47" customWidth="1"/>
    <col min="2" max="2" width="13.85546875" style="47" customWidth="1"/>
    <col min="3" max="3" width="1.5703125" style="47" customWidth="1"/>
    <col min="4" max="4" width="16.28515625" style="47" customWidth="1"/>
    <col min="5" max="5" width="2" style="47" customWidth="1"/>
    <col min="6" max="6" width="7.42578125" style="47" customWidth="1"/>
    <col min="7" max="7" width="9.140625" style="47" customWidth="1"/>
    <col min="8" max="8" width="7" style="47" customWidth="1"/>
    <col min="9" max="9" width="6.5703125" style="47" customWidth="1"/>
    <col min="10" max="10" width="6.28515625" style="47" customWidth="1"/>
    <col min="11" max="11" width="6.85546875" style="47" customWidth="1"/>
    <col min="12" max="12" width="6" style="47" customWidth="1"/>
    <col min="13" max="13" width="6.85546875" style="47" customWidth="1"/>
    <col min="14" max="14" width="7.42578125" style="47" customWidth="1"/>
    <col min="15" max="15" width="1.42578125" style="47" customWidth="1"/>
    <col min="16" max="16" width="5.28515625" style="47" customWidth="1"/>
    <col min="17" max="17" width="5.7109375" style="47" customWidth="1"/>
    <col min="18" max="19" width="6.85546875" style="47" customWidth="1"/>
    <col min="20" max="20" width="2.7109375" style="47" customWidth="1"/>
    <col min="21" max="21" width="8.140625" style="47" bestFit="1" customWidth="1"/>
    <col min="22" max="22" width="6.28515625" style="47" bestFit="1" customWidth="1"/>
    <col min="23" max="23" width="2.140625" style="47" bestFit="1" customWidth="1"/>
    <col min="24" max="24" width="8.140625" style="47" bestFit="1" customWidth="1"/>
    <col min="25" max="25" width="6.28515625" style="47" bestFit="1" customWidth="1"/>
    <col min="26" max="26" width="14.85546875" style="47" bestFit="1" customWidth="1"/>
    <col min="27" max="27" width="15.140625" style="47" bestFit="1" customWidth="1"/>
    <col min="28" max="28" width="2.42578125" style="47" bestFit="1" customWidth="1"/>
    <col min="29" max="29" width="11.7109375" style="47" bestFit="1" customWidth="1"/>
    <col min="30" max="30" width="14.7109375" style="47" bestFit="1" customWidth="1"/>
    <col min="31" max="31" width="2.42578125" style="47" bestFit="1" customWidth="1"/>
    <col min="32" max="32" width="15" style="47" bestFit="1" customWidth="1"/>
    <col min="33" max="33" width="14.5703125" style="47" bestFit="1" customWidth="1"/>
    <col min="34" max="34" width="15.7109375" style="47" bestFit="1" customWidth="1"/>
    <col min="35" max="35" width="11.42578125" style="47" bestFit="1" customWidth="1"/>
    <col min="36" max="36" width="9.5703125" style="47" bestFit="1" customWidth="1"/>
    <col min="37" max="37" width="9.85546875" style="47" bestFit="1" customWidth="1"/>
    <col min="38" max="38" width="11.42578125" style="47" bestFit="1" customWidth="1"/>
    <col min="39" max="39" width="11" style="47" bestFit="1" customWidth="1"/>
    <col min="40" max="40" width="8.85546875" style="47" bestFit="1" customWidth="1"/>
    <col min="41" max="41" width="8" style="47" bestFit="1" customWidth="1"/>
    <col min="42" max="42" width="7" style="47" bestFit="1" customWidth="1"/>
    <col min="43" max="43" width="7.42578125" style="47" bestFit="1" customWidth="1"/>
    <col min="44" max="44" width="6.7109375" style="47" bestFit="1" customWidth="1"/>
    <col min="45" max="45" width="8.28515625" style="47" bestFit="1" customWidth="1"/>
    <col min="46" max="46" width="6.85546875" style="47" bestFit="1" customWidth="1"/>
    <col min="47" max="47" width="5.85546875" style="47" bestFit="1" customWidth="1"/>
    <col min="48" max="48" width="6.85546875" style="47" bestFit="1" customWidth="1"/>
    <col min="49" max="49" width="9.42578125" style="47" bestFit="1" customWidth="1"/>
    <col min="50" max="50" width="6.28515625" style="47" bestFit="1" customWidth="1"/>
    <col min="51" max="51" width="7.7109375" style="47" bestFit="1" customWidth="1"/>
    <col min="52" max="52" width="6.42578125" style="47" bestFit="1" customWidth="1"/>
    <col min="53" max="53" width="11.42578125" style="47" bestFit="1" customWidth="1"/>
    <col min="54" max="54" width="6.140625" style="47" bestFit="1" customWidth="1"/>
    <col min="55" max="55" width="6.85546875" style="47" bestFit="1" customWidth="1"/>
    <col min="56" max="56" width="4.85546875" style="47" bestFit="1" customWidth="1"/>
    <col min="57" max="57" width="5.28515625" style="47" bestFit="1" customWidth="1"/>
    <col min="58" max="58" width="8.85546875" style="47" bestFit="1" customWidth="1"/>
    <col min="59" max="59" width="2.28515625" style="47" bestFit="1" customWidth="1"/>
    <col min="60" max="60" width="12.140625" style="47" bestFit="1" customWidth="1"/>
    <col min="61" max="61" width="6.140625" style="47" bestFit="1" customWidth="1"/>
    <col min="62" max="62" width="5.5703125" style="47" bestFit="1" customWidth="1"/>
    <col min="63" max="63" width="12.7109375" style="47" bestFit="1" customWidth="1"/>
    <col min="64" max="64" width="10.28515625" style="47" bestFit="1" customWidth="1"/>
    <col min="65" max="65" width="10.7109375" style="47" bestFit="1" customWidth="1"/>
    <col min="66" max="66" width="2.28515625" style="47" bestFit="1" customWidth="1"/>
    <col min="67" max="67" width="7" style="47" bestFit="1" customWidth="1"/>
    <col min="68" max="68" width="8.140625" style="47" bestFit="1" customWidth="1"/>
    <col min="69" max="69" width="9.7109375" style="47" bestFit="1" customWidth="1"/>
    <col min="70" max="70" width="13.140625" style="47" bestFit="1" customWidth="1"/>
    <col min="71" max="71" width="10.42578125" style="47" bestFit="1" customWidth="1"/>
    <col min="72" max="72" width="10.140625" style="47" bestFit="1" customWidth="1"/>
    <col min="73" max="73" width="14.85546875" style="47" bestFit="1" customWidth="1"/>
    <col min="74" max="74" width="12.140625" style="47" bestFit="1" customWidth="1"/>
    <col min="75" max="75" width="10.42578125" style="47" bestFit="1" customWidth="1"/>
    <col min="76" max="76" width="7" style="47" bestFit="1" customWidth="1"/>
    <col min="77" max="77" width="5.140625" style="47" bestFit="1" customWidth="1"/>
    <col min="78" max="78" width="5.7109375" style="47" bestFit="1" customWidth="1"/>
    <col min="79" max="79" width="7.7109375" style="47" bestFit="1" customWidth="1"/>
    <col min="80" max="80" width="6.5703125" style="47" bestFit="1" customWidth="1"/>
    <col min="81" max="81" width="11.42578125" style="47" bestFit="1" customWidth="1"/>
    <col min="82" max="82" width="8.140625" style="47" bestFit="1" customWidth="1"/>
    <col min="83" max="83" width="14.5703125" style="47" bestFit="1" customWidth="1"/>
    <col min="84" max="84" width="9.28515625" style="47" bestFit="1" customWidth="1"/>
    <col min="85" max="85" width="4.85546875" style="47" bestFit="1" customWidth="1"/>
    <col min="86" max="86" width="6.140625" style="47" bestFit="1" customWidth="1"/>
    <col min="87" max="87" width="6.85546875" style="47" bestFit="1" customWidth="1"/>
    <col min="88" max="88" width="8" style="47" bestFit="1" customWidth="1"/>
    <col min="89" max="89" width="9.42578125" style="47" bestFit="1" customWidth="1"/>
    <col min="90" max="90" width="9.140625" style="47"/>
    <col min="91" max="91" width="7.7109375" style="47" bestFit="1" customWidth="1"/>
    <col min="92" max="92" width="11.42578125" style="47" bestFit="1" customWidth="1"/>
    <col min="93" max="93" width="9.85546875" style="47" bestFit="1" customWidth="1"/>
    <col min="94" max="94" width="10" style="47" bestFit="1" customWidth="1"/>
    <col min="95" max="95" width="8.42578125" style="47" bestFit="1" customWidth="1"/>
    <col min="96" max="96" width="9.7109375" style="47" bestFit="1" customWidth="1"/>
    <col min="97" max="97" width="7.42578125" style="47" bestFit="1" customWidth="1"/>
    <col min="98" max="98" width="14.85546875" style="47" bestFit="1" customWidth="1"/>
    <col min="99" max="16384" width="9.140625" style="47"/>
  </cols>
  <sheetData>
    <row r="1" spans="1:36" ht="4.5" customHeight="1">
      <c r="A1" s="57"/>
      <c r="B1" s="58"/>
      <c r="C1" s="58"/>
      <c r="D1" s="58"/>
      <c r="E1" s="59"/>
      <c r="F1" s="59"/>
      <c r="G1" s="59"/>
      <c r="H1" s="59"/>
      <c r="I1" s="59"/>
      <c r="J1" s="60"/>
      <c r="K1" s="59"/>
      <c r="L1" s="59"/>
      <c r="M1" s="59"/>
      <c r="N1" s="59"/>
      <c r="O1" s="59"/>
      <c r="P1" s="59"/>
      <c r="Q1" s="59"/>
      <c r="R1" s="59"/>
      <c r="S1" s="61"/>
    </row>
    <row r="2" spans="1:36">
      <c r="A2" s="733" t="s">
        <v>0</v>
      </c>
      <c r="B2" s="734"/>
      <c r="C2" s="734"/>
      <c r="D2" s="734"/>
      <c r="E2" s="734"/>
      <c r="F2" s="734"/>
      <c r="G2" s="734"/>
      <c r="H2" s="734"/>
      <c r="I2" s="734"/>
      <c r="J2" s="734"/>
      <c r="K2" s="734"/>
      <c r="L2" s="734"/>
      <c r="M2" s="734"/>
      <c r="N2" s="734"/>
      <c r="O2" s="734"/>
      <c r="P2" s="734"/>
      <c r="Q2" s="734"/>
      <c r="R2" s="734"/>
      <c r="S2" s="683"/>
    </row>
    <row r="3" spans="1:36" ht="4.5" customHeight="1">
      <c r="A3" s="63"/>
      <c r="B3" s="1127"/>
      <c r="C3" s="1127"/>
      <c r="D3" s="1127"/>
      <c r="E3" s="1127"/>
      <c r="F3" s="1127"/>
      <c r="G3" s="1127"/>
      <c r="H3" s="1127"/>
      <c r="I3" s="1127"/>
      <c r="J3" s="1127"/>
      <c r="K3" s="17"/>
      <c r="L3" s="17"/>
      <c r="M3" s="17"/>
      <c r="N3" s="17"/>
      <c r="O3" s="17"/>
      <c r="P3" s="17"/>
      <c r="Q3" s="17"/>
      <c r="R3" s="17"/>
      <c r="S3" s="62"/>
    </row>
    <row r="4" spans="1:36" ht="15.75">
      <c r="A4" s="789" t="s">
        <v>15</v>
      </c>
      <c r="B4" s="790"/>
      <c r="C4" s="839"/>
      <c r="D4" s="934" t="str">
        <f>IF('Summary Page'!I13="","",'Summary Page'!I13)</f>
        <v>Highway 20</v>
      </c>
      <c r="E4" s="950"/>
      <c r="F4" s="950"/>
      <c r="G4" s="950"/>
      <c r="H4" s="952"/>
      <c r="I4" s="925"/>
      <c r="J4" s="925"/>
      <c r="K4" s="925"/>
      <c r="L4" s="925"/>
      <c r="M4" s="925"/>
      <c r="N4" s="925"/>
      <c r="O4" s="925"/>
      <c r="P4" s="925"/>
      <c r="Q4" s="925"/>
      <c r="R4" s="925"/>
      <c r="S4" s="926"/>
      <c r="U4" s="48"/>
      <c r="V4" s="48"/>
      <c r="W4" s="48"/>
      <c r="X4" s="48"/>
      <c r="Y4" s="48"/>
      <c r="Z4" s="48"/>
      <c r="AA4" s="48"/>
      <c r="AB4" s="48"/>
      <c r="AC4" s="48"/>
      <c r="AD4" s="48"/>
      <c r="AE4" s="48"/>
      <c r="AF4" s="48"/>
      <c r="AG4" s="48"/>
      <c r="AH4" s="48"/>
      <c r="AI4" s="48"/>
      <c r="AJ4" s="48"/>
    </row>
    <row r="5" spans="1:36" ht="4.5" customHeight="1">
      <c r="A5" s="25"/>
      <c r="B5" s="33"/>
      <c r="C5" s="33"/>
      <c r="D5" s="33"/>
      <c r="E5" s="33"/>
      <c r="F5" s="33"/>
      <c r="G5" s="33"/>
      <c r="H5" s="33"/>
      <c r="I5" s="1002"/>
      <c r="J5" s="1003"/>
      <c r="K5" s="1003"/>
      <c r="L5" s="1003"/>
      <c r="M5" s="1003"/>
      <c r="N5" s="1003"/>
      <c r="O5" s="1003"/>
      <c r="P5" s="1003"/>
      <c r="Q5" s="1003"/>
      <c r="R5" s="1003"/>
      <c r="S5" s="1004"/>
      <c r="U5" s="48"/>
      <c r="V5" s="48"/>
      <c r="W5" s="48"/>
      <c r="X5" s="48"/>
      <c r="Y5" s="48"/>
      <c r="Z5" s="48"/>
      <c r="AA5" s="48"/>
      <c r="AB5" s="48"/>
      <c r="AC5" s="48"/>
      <c r="AD5" s="48"/>
      <c r="AE5" s="48"/>
      <c r="AF5" s="48"/>
      <c r="AG5" s="48"/>
      <c r="AH5" s="48"/>
      <c r="AI5" s="48"/>
      <c r="AJ5" s="48"/>
    </row>
    <row r="6" spans="1:36">
      <c r="A6" s="1039" t="s">
        <v>14</v>
      </c>
      <c r="B6" s="1040"/>
      <c r="C6" s="1041"/>
      <c r="D6" s="720" t="str">
        <f>'Summary Page'!B9</f>
        <v>Trinity Engineering Laboratories Inc.</v>
      </c>
      <c r="E6" s="720"/>
      <c r="F6" s="721"/>
      <c r="G6" s="721"/>
      <c r="H6" s="721"/>
      <c r="I6" s="1002"/>
      <c r="J6" s="1003"/>
      <c r="K6" s="1003"/>
      <c r="L6" s="1003"/>
      <c r="M6" s="1003"/>
      <c r="N6" s="1003"/>
      <c r="O6" s="1003"/>
      <c r="P6" s="1003"/>
      <c r="Q6" s="1003"/>
      <c r="R6" s="1003"/>
      <c r="S6" s="1004"/>
      <c r="U6" s="48"/>
      <c r="V6" s="48"/>
      <c r="W6" s="48"/>
      <c r="X6" s="48"/>
      <c r="Y6" s="48"/>
      <c r="Z6" s="48"/>
      <c r="AA6" s="48"/>
      <c r="AB6" s="48"/>
      <c r="AC6" s="48"/>
      <c r="AD6" s="48"/>
      <c r="AE6" s="48"/>
      <c r="AF6" s="48"/>
      <c r="AG6" s="48"/>
      <c r="AH6" s="48"/>
      <c r="AI6" s="48"/>
      <c r="AJ6" s="48"/>
    </row>
    <row r="7" spans="1:36" ht="4.5" customHeight="1">
      <c r="A7" s="63"/>
      <c r="B7" s="34"/>
      <c r="C7" s="34"/>
      <c r="D7" s="34"/>
      <c r="E7" s="34"/>
      <c r="F7" s="34"/>
      <c r="G7" s="34"/>
      <c r="H7" s="34"/>
      <c r="I7" s="1002"/>
      <c r="J7" s="1003"/>
      <c r="K7" s="1003"/>
      <c r="L7" s="1003"/>
      <c r="M7" s="1003"/>
      <c r="N7" s="1003"/>
      <c r="O7" s="1003"/>
      <c r="P7" s="1003"/>
      <c r="Q7" s="1003"/>
      <c r="R7" s="1003"/>
      <c r="S7" s="1004"/>
      <c r="U7" s="48"/>
      <c r="V7" s="48"/>
      <c r="W7" s="48"/>
      <c r="X7" s="48"/>
      <c r="Y7" s="48"/>
      <c r="Z7" s="48"/>
      <c r="AA7" s="48"/>
      <c r="AB7" s="48"/>
      <c r="AC7" s="48"/>
      <c r="AD7" s="48"/>
      <c r="AE7" s="48"/>
      <c r="AF7" s="48"/>
      <c r="AG7" s="48"/>
      <c r="AH7" s="48"/>
      <c r="AI7" s="48"/>
      <c r="AJ7" s="48"/>
    </row>
    <row r="8" spans="1:36">
      <c r="A8" s="1039" t="s">
        <v>8</v>
      </c>
      <c r="B8" s="1040"/>
      <c r="C8" s="196"/>
      <c r="D8" s="722" t="str">
        <f>IF('Summary Page'!B14="","",'Summary Page'!B14)</f>
        <v>Mark Horn</v>
      </c>
      <c r="E8" s="722"/>
      <c r="F8" s="723"/>
      <c r="G8" s="723"/>
      <c r="H8" s="723"/>
      <c r="I8" s="1002"/>
      <c r="J8" s="1003"/>
      <c r="K8" s="1003"/>
      <c r="L8" s="1003"/>
      <c r="M8" s="1003"/>
      <c r="N8" s="1003"/>
      <c r="O8" s="1003"/>
      <c r="P8" s="1003"/>
      <c r="Q8" s="1003"/>
      <c r="R8" s="1003"/>
      <c r="S8" s="1004"/>
      <c r="U8" s="48"/>
      <c r="V8" s="48"/>
      <c r="W8" s="48"/>
      <c r="X8" s="48"/>
      <c r="Y8" s="48"/>
      <c r="Z8" s="48"/>
      <c r="AA8" s="48"/>
      <c r="AB8" s="48"/>
      <c r="AC8" s="48"/>
      <c r="AD8" s="48"/>
      <c r="AE8" s="48"/>
      <c r="AF8" s="48"/>
      <c r="AG8" s="48"/>
      <c r="AH8" s="48"/>
      <c r="AI8" s="48"/>
      <c r="AJ8" s="48"/>
    </row>
    <row r="9" spans="1:36" ht="4.5" customHeight="1">
      <c r="A9" s="63"/>
      <c r="B9" s="163"/>
      <c r="C9" s="163"/>
      <c r="D9" s="163"/>
      <c r="E9" s="163"/>
      <c r="F9" s="163"/>
      <c r="G9" s="163"/>
      <c r="H9" s="163"/>
      <c r="I9" s="1002"/>
      <c r="J9" s="1003"/>
      <c r="K9" s="1003"/>
      <c r="L9" s="1003"/>
      <c r="M9" s="1003"/>
      <c r="N9" s="1003"/>
      <c r="O9" s="1003"/>
      <c r="P9" s="1003"/>
      <c r="Q9" s="1003"/>
      <c r="R9" s="1003"/>
      <c r="S9" s="1004"/>
      <c r="U9" s="48"/>
      <c r="V9" s="48"/>
      <c r="W9" s="48"/>
      <c r="X9" s="48"/>
      <c r="Y9" s="48"/>
      <c r="Z9" s="48"/>
      <c r="AA9" s="48"/>
      <c r="AB9" s="48"/>
      <c r="AC9" s="48"/>
      <c r="AD9" s="48"/>
      <c r="AE9" s="48"/>
      <c r="AF9" s="48"/>
      <c r="AG9" s="48"/>
      <c r="AH9" s="48"/>
      <c r="AI9" s="48"/>
      <c r="AJ9" s="48"/>
    </row>
    <row r="10" spans="1:36">
      <c r="A10" s="1039" t="s">
        <v>9</v>
      </c>
      <c r="B10" s="1040"/>
      <c r="C10" s="196"/>
      <c r="D10" s="726">
        <f>'Summary Page'!B12:B12</f>
        <v>5592606841</v>
      </c>
      <c r="E10" s="726"/>
      <c r="F10" s="727"/>
      <c r="G10" s="727"/>
      <c r="H10" s="727"/>
      <c r="I10" s="1002"/>
      <c r="J10" s="1003"/>
      <c r="K10" s="1003"/>
      <c r="L10" s="1003"/>
      <c r="M10" s="1003"/>
      <c r="N10" s="1003"/>
      <c r="O10" s="1003"/>
      <c r="P10" s="1003"/>
      <c r="Q10" s="1003"/>
      <c r="R10" s="1003"/>
      <c r="S10" s="1004"/>
      <c r="U10" s="48"/>
      <c r="V10" s="48"/>
      <c r="W10" s="48"/>
      <c r="X10" s="48"/>
      <c r="Y10" s="48"/>
      <c r="Z10" s="48"/>
      <c r="AA10" s="48"/>
      <c r="AB10" s="48"/>
      <c r="AC10" s="48"/>
      <c r="AD10" s="48"/>
      <c r="AE10" s="48"/>
      <c r="AF10" s="48"/>
      <c r="AG10" s="48"/>
      <c r="AH10" s="48"/>
      <c r="AI10" s="48"/>
      <c r="AJ10" s="48"/>
    </row>
    <row r="11" spans="1:36" ht="4.5" customHeight="1">
      <c r="A11" s="63"/>
      <c r="B11" s="64"/>
      <c r="C11" s="64"/>
      <c r="D11" s="64"/>
      <c r="E11" s="64"/>
      <c r="F11" s="64"/>
      <c r="G11" s="64"/>
      <c r="H11" s="64"/>
      <c r="I11" s="1002"/>
      <c r="J11" s="1003"/>
      <c r="K11" s="1003"/>
      <c r="L11" s="1003"/>
      <c r="M11" s="1003"/>
      <c r="N11" s="1003"/>
      <c r="O11" s="1003"/>
      <c r="P11" s="1003"/>
      <c r="Q11" s="1003"/>
      <c r="R11" s="1003"/>
      <c r="S11" s="1004"/>
      <c r="U11" s="48"/>
      <c r="V11" s="48"/>
      <c r="W11" s="48"/>
      <c r="X11" s="48"/>
      <c r="Y11" s="48"/>
      <c r="Z11" s="48"/>
      <c r="AA11" s="48"/>
      <c r="AB11" s="48"/>
      <c r="AC11" s="48"/>
      <c r="AD11" s="48"/>
      <c r="AE11" s="48"/>
      <c r="AF11" s="48"/>
      <c r="AG11" s="48"/>
      <c r="AH11" s="48"/>
      <c r="AI11" s="48"/>
      <c r="AJ11" s="48"/>
    </row>
    <row r="12" spans="1:36">
      <c r="A12" s="1053" t="s">
        <v>113</v>
      </c>
      <c r="B12" s="1054"/>
      <c r="C12" s="199"/>
      <c r="D12" s="871" t="str">
        <f>'Summary Page'!M11</f>
        <v>0A730</v>
      </c>
      <c r="E12" s="35"/>
      <c r="F12" s="1048"/>
      <c r="G12" s="1048"/>
      <c r="H12" s="1049"/>
      <c r="I12" s="1002"/>
      <c r="J12" s="1003"/>
      <c r="K12" s="1003"/>
      <c r="L12" s="1003"/>
      <c r="M12" s="1003"/>
      <c r="N12" s="1003"/>
      <c r="O12" s="1003"/>
      <c r="P12" s="1003"/>
      <c r="Q12" s="1003"/>
      <c r="R12" s="1003"/>
      <c r="S12" s="1004"/>
      <c r="U12" s="48"/>
      <c r="V12" s="48"/>
      <c r="W12" s="48"/>
      <c r="X12" s="48"/>
      <c r="Y12" s="48"/>
      <c r="Z12" s="48"/>
      <c r="AA12" s="48"/>
      <c r="AB12" s="48"/>
      <c r="AC12" s="48"/>
      <c r="AD12" s="48"/>
      <c r="AE12" s="48"/>
      <c r="AF12" s="48"/>
      <c r="AG12" s="48"/>
      <c r="AH12" s="48"/>
      <c r="AI12" s="48"/>
      <c r="AJ12" s="48"/>
    </row>
    <row r="13" spans="1:36" ht="4.5" customHeight="1">
      <c r="A13" s="39"/>
      <c r="B13" s="200"/>
      <c r="C13" s="200"/>
      <c r="D13" s="65"/>
      <c r="E13" s="20"/>
      <c r="F13" s="1048"/>
      <c r="G13" s="1048"/>
      <c r="H13" s="1049"/>
      <c r="I13" s="1002"/>
      <c r="J13" s="1003"/>
      <c r="K13" s="1003"/>
      <c r="L13" s="1003"/>
      <c r="M13" s="1003"/>
      <c r="N13" s="1003"/>
      <c r="O13" s="1003"/>
      <c r="P13" s="1003"/>
      <c r="Q13" s="1003"/>
      <c r="R13" s="1003"/>
      <c r="S13" s="1004"/>
      <c r="U13" s="48"/>
      <c r="V13" s="48"/>
      <c r="W13" s="48"/>
      <c r="X13" s="48"/>
      <c r="Y13" s="48"/>
      <c r="Z13" s="48"/>
      <c r="AA13" s="48"/>
      <c r="AB13" s="48"/>
      <c r="AC13" s="48"/>
      <c r="AD13" s="48"/>
      <c r="AE13" s="48"/>
      <c r="AF13" s="48"/>
      <c r="AG13" s="48"/>
      <c r="AH13" s="48"/>
      <c r="AI13" s="48"/>
      <c r="AJ13" s="48"/>
    </row>
    <row r="14" spans="1:36">
      <c r="A14" s="1050" t="s">
        <v>29</v>
      </c>
      <c r="B14" s="1051"/>
      <c r="C14" s="40"/>
      <c r="D14" s="190" t="str">
        <f>IFERROR(HLOOKUP('Summary Page'!D3,List!H2:S3,2,0),"")</f>
        <v>01</v>
      </c>
      <c r="E14" s="36"/>
      <c r="F14" s="1048"/>
      <c r="G14" s="1048"/>
      <c r="H14" s="1049"/>
      <c r="I14" s="1002"/>
      <c r="J14" s="1003"/>
      <c r="K14" s="1003"/>
      <c r="L14" s="1003"/>
      <c r="M14" s="1003"/>
      <c r="N14" s="1003"/>
      <c r="O14" s="1003"/>
      <c r="P14" s="1003"/>
      <c r="Q14" s="1003"/>
      <c r="R14" s="1003"/>
      <c r="S14" s="1004"/>
      <c r="U14" s="48"/>
      <c r="V14" s="48"/>
      <c r="W14" s="48"/>
      <c r="X14" s="48"/>
      <c r="Y14" s="48"/>
      <c r="Z14" s="48"/>
      <c r="AA14" s="48"/>
      <c r="AB14" s="48"/>
      <c r="AC14" s="48"/>
      <c r="AD14" s="48"/>
      <c r="AE14" s="48"/>
      <c r="AF14" s="48"/>
      <c r="AG14" s="48"/>
      <c r="AH14" s="48"/>
      <c r="AI14" s="48"/>
      <c r="AJ14" s="48"/>
    </row>
    <row r="15" spans="1:36" ht="4.5" customHeight="1">
      <c r="A15" s="39"/>
      <c r="B15" s="38"/>
      <c r="C15" s="40"/>
      <c r="D15" s="2"/>
      <c r="E15" s="16"/>
      <c r="F15" s="1048"/>
      <c r="G15" s="1048"/>
      <c r="H15" s="1049"/>
      <c r="I15" s="1002"/>
      <c r="J15" s="1003"/>
      <c r="K15" s="1003"/>
      <c r="L15" s="1003"/>
      <c r="M15" s="1003"/>
      <c r="N15" s="1003"/>
      <c r="O15" s="1003"/>
      <c r="P15" s="1003"/>
      <c r="Q15" s="1003"/>
      <c r="R15" s="1003"/>
      <c r="S15" s="1004"/>
      <c r="U15" s="48"/>
      <c r="V15" s="48"/>
      <c r="W15" s="48"/>
      <c r="X15" s="48"/>
      <c r="Y15" s="48"/>
      <c r="Z15" s="48"/>
      <c r="AA15" s="48"/>
      <c r="AB15" s="48"/>
      <c r="AC15" s="48"/>
      <c r="AD15" s="48"/>
      <c r="AE15" s="48"/>
      <c r="AF15" s="48"/>
      <c r="AG15" s="48"/>
      <c r="AH15" s="48"/>
      <c r="AI15" s="48"/>
      <c r="AJ15" s="48"/>
    </row>
    <row r="16" spans="1:36">
      <c r="A16" s="1050" t="s">
        <v>17</v>
      </c>
      <c r="B16" s="1051"/>
      <c r="C16" s="41"/>
      <c r="D16" s="191" t="str">
        <f>'Summary Page'!B287</f>
        <v>MEN</v>
      </c>
      <c r="E16" s="3"/>
      <c r="F16" s="1048"/>
      <c r="G16" s="1048"/>
      <c r="H16" s="1049"/>
      <c r="I16" s="1002"/>
      <c r="J16" s="1003"/>
      <c r="K16" s="1003"/>
      <c r="L16" s="1003"/>
      <c r="M16" s="1003"/>
      <c r="N16" s="1003"/>
      <c r="O16" s="1003"/>
      <c r="P16" s="1003"/>
      <c r="Q16" s="1003"/>
      <c r="R16" s="1003"/>
      <c r="S16" s="1004"/>
      <c r="U16" s="48"/>
      <c r="V16" s="48"/>
      <c r="W16" s="48"/>
      <c r="X16" s="48"/>
      <c r="Y16" s="48"/>
      <c r="Z16" s="48"/>
      <c r="AA16" s="48"/>
      <c r="AB16" s="48"/>
      <c r="AC16" s="48"/>
      <c r="AD16" s="48"/>
      <c r="AE16" s="48"/>
      <c r="AF16" s="48"/>
      <c r="AG16" s="48"/>
      <c r="AH16" s="48"/>
      <c r="AI16" s="48"/>
      <c r="AJ16" s="48"/>
    </row>
    <row r="17" spans="1:37" ht="6" customHeight="1">
      <c r="A17" s="39"/>
      <c r="B17" s="197"/>
      <c r="C17" s="41"/>
      <c r="D17" s="4"/>
      <c r="E17" s="15"/>
      <c r="F17" s="1048"/>
      <c r="G17" s="1048"/>
      <c r="H17" s="1049"/>
      <c r="I17" s="1002"/>
      <c r="J17" s="1003"/>
      <c r="K17" s="1003"/>
      <c r="L17" s="1003"/>
      <c r="M17" s="1003"/>
      <c r="N17" s="1003"/>
      <c r="O17" s="1003"/>
      <c r="P17" s="1003"/>
      <c r="Q17" s="1003"/>
      <c r="R17" s="1003"/>
      <c r="S17" s="1004"/>
      <c r="U17" s="48"/>
      <c r="V17" s="48"/>
      <c r="W17" s="48"/>
      <c r="X17" s="48"/>
      <c r="Y17" s="48"/>
      <c r="Z17" s="48"/>
      <c r="AA17" s="48"/>
      <c r="AB17" s="48"/>
      <c r="AC17" s="48"/>
      <c r="AD17" s="48"/>
      <c r="AE17" s="48"/>
      <c r="AF17" s="48"/>
      <c r="AG17" s="48"/>
      <c r="AH17" s="48"/>
      <c r="AI17" s="48"/>
      <c r="AJ17" s="48"/>
    </row>
    <row r="18" spans="1:37">
      <c r="A18" s="1050" t="s">
        <v>18</v>
      </c>
      <c r="B18" s="1051"/>
      <c r="C18" s="41"/>
      <c r="D18" s="191" t="str">
        <f>'Summary Page'!G21</f>
        <v>20</v>
      </c>
      <c r="E18" s="15"/>
      <c r="F18" s="3"/>
      <c r="G18" s="15"/>
      <c r="H18" s="15"/>
      <c r="I18" s="1002"/>
      <c r="J18" s="1003"/>
      <c r="K18" s="1003"/>
      <c r="L18" s="1003"/>
      <c r="M18" s="1003"/>
      <c r="N18" s="1003"/>
      <c r="O18" s="1003"/>
      <c r="P18" s="1003"/>
      <c r="Q18" s="1003"/>
      <c r="R18" s="1003"/>
      <c r="S18" s="1004"/>
      <c r="U18" s="48"/>
      <c r="V18" s="48"/>
      <c r="W18" s="48"/>
      <c r="X18" s="48"/>
      <c r="Y18" s="48"/>
      <c r="Z18" s="48"/>
      <c r="AA18" s="48"/>
      <c r="AB18" s="48"/>
      <c r="AC18" s="48"/>
      <c r="AD18" s="48"/>
      <c r="AE18" s="48"/>
      <c r="AF18" s="48"/>
      <c r="AG18" s="48"/>
      <c r="AH18" s="48"/>
      <c r="AI18" s="48"/>
      <c r="AJ18" s="48"/>
    </row>
    <row r="19" spans="1:37" ht="6" customHeight="1">
      <c r="A19" s="39"/>
      <c r="B19" s="197"/>
      <c r="C19" s="41"/>
      <c r="D19" s="4"/>
      <c r="E19" s="15"/>
      <c r="F19" s="3"/>
      <c r="G19" s="15"/>
      <c r="H19" s="15"/>
      <c r="I19" s="1002"/>
      <c r="J19" s="1003"/>
      <c r="K19" s="1003"/>
      <c r="L19" s="1003"/>
      <c r="M19" s="1003"/>
      <c r="N19" s="1003"/>
      <c r="O19" s="1003"/>
      <c r="P19" s="1003"/>
      <c r="Q19" s="1003"/>
      <c r="R19" s="1003"/>
      <c r="S19" s="1004"/>
      <c r="U19" s="48"/>
      <c r="V19" s="48"/>
      <c r="W19" s="48"/>
      <c r="X19" s="48"/>
      <c r="Y19" s="48"/>
      <c r="Z19" s="48"/>
      <c r="AA19" s="48"/>
      <c r="AB19" s="48"/>
      <c r="AC19" s="48"/>
      <c r="AD19" s="48"/>
      <c r="AE19" s="48"/>
      <c r="AF19" s="48"/>
      <c r="AG19" s="48"/>
      <c r="AH19" s="48"/>
      <c r="AI19" s="48"/>
      <c r="AJ19" s="48"/>
    </row>
    <row r="20" spans="1:37">
      <c r="A20" s="1050" t="s">
        <v>24</v>
      </c>
      <c r="B20" s="1051"/>
      <c r="C20" s="41"/>
      <c r="D20" s="166" t="str">
        <f>IF('Summary Page'!G291="","",'Summary Page'!G291)</f>
        <v/>
      </c>
      <c r="E20" s="15"/>
      <c r="F20" s="3"/>
      <c r="G20" s="15"/>
      <c r="H20" s="15"/>
      <c r="I20" s="1002"/>
      <c r="J20" s="1003"/>
      <c r="K20" s="1003"/>
      <c r="L20" s="1003"/>
      <c r="M20" s="1003"/>
      <c r="N20" s="1003"/>
      <c r="O20" s="1003"/>
      <c r="P20" s="1003"/>
      <c r="Q20" s="1003"/>
      <c r="R20" s="1003"/>
      <c r="S20" s="1004"/>
      <c r="U20" s="48"/>
      <c r="V20" s="48"/>
      <c r="W20" s="48"/>
      <c r="X20" s="48"/>
      <c r="Y20" s="48"/>
      <c r="Z20" s="48"/>
      <c r="AA20" s="48"/>
      <c r="AB20" s="48"/>
      <c r="AC20" s="48"/>
      <c r="AD20" s="48"/>
      <c r="AE20" s="48"/>
      <c r="AF20" s="48"/>
      <c r="AG20" s="48"/>
      <c r="AH20" s="48"/>
      <c r="AI20" s="48"/>
      <c r="AJ20" s="48"/>
    </row>
    <row r="21" spans="1:37" ht="4.5" customHeight="1">
      <c r="A21" s="39"/>
      <c r="B21" s="42"/>
      <c r="C21" s="40"/>
      <c r="D21" s="1"/>
      <c r="E21" s="15"/>
      <c r="F21" s="15"/>
      <c r="G21" s="15"/>
      <c r="H21" s="15"/>
      <c r="I21" s="1002"/>
      <c r="J21" s="1003"/>
      <c r="K21" s="1003"/>
      <c r="L21" s="1003"/>
      <c r="M21" s="1003"/>
      <c r="N21" s="1003"/>
      <c r="O21" s="1003"/>
      <c r="P21" s="1003"/>
      <c r="Q21" s="1003"/>
      <c r="R21" s="1003"/>
      <c r="S21" s="1004"/>
      <c r="U21" s="48"/>
      <c r="V21" s="48"/>
      <c r="W21" s="48"/>
      <c r="X21" s="48"/>
      <c r="Y21" s="48"/>
      <c r="Z21" s="48"/>
      <c r="AA21" s="48"/>
      <c r="AB21" s="48"/>
      <c r="AC21" s="48"/>
      <c r="AD21" s="48"/>
      <c r="AE21" s="48"/>
      <c r="AF21" s="48"/>
      <c r="AG21" s="48"/>
      <c r="AH21" s="48"/>
      <c r="AI21" s="48"/>
      <c r="AJ21" s="48"/>
    </row>
    <row r="22" spans="1:37">
      <c r="A22" s="1050" t="s">
        <v>129</v>
      </c>
      <c r="B22" s="1051"/>
      <c r="C22" s="40"/>
      <c r="D22" s="167" t="str">
        <f>'Summary Page'!B283</f>
        <v>0A730 - 20</v>
      </c>
      <c r="E22" s="16"/>
      <c r="F22" s="16"/>
      <c r="G22" s="16"/>
      <c r="H22" s="16"/>
      <c r="I22" s="1002"/>
      <c r="J22" s="1003"/>
      <c r="K22" s="1003"/>
      <c r="L22" s="1003"/>
      <c r="M22" s="1003"/>
      <c r="N22" s="1003"/>
      <c r="O22" s="1003"/>
      <c r="P22" s="1003"/>
      <c r="Q22" s="1003"/>
      <c r="R22" s="1003"/>
      <c r="S22" s="1004"/>
      <c r="U22" s="48"/>
      <c r="V22" s="48"/>
      <c r="W22" s="48"/>
      <c r="X22" s="48"/>
      <c r="Y22" s="48"/>
      <c r="Z22" s="48"/>
      <c r="AA22" s="48"/>
      <c r="AB22" s="48"/>
      <c r="AC22" s="48"/>
      <c r="AD22" s="48"/>
      <c r="AE22" s="48"/>
      <c r="AF22" s="48"/>
      <c r="AG22" s="48"/>
      <c r="AH22" s="48"/>
      <c r="AI22" s="48"/>
      <c r="AJ22" s="48"/>
    </row>
    <row r="23" spans="1:37" ht="5.25" customHeight="1">
      <c r="A23" s="39"/>
      <c r="B23" s="42"/>
      <c r="C23" s="40"/>
      <c r="D23" s="1"/>
      <c r="E23" s="16"/>
      <c r="F23" s="16"/>
      <c r="G23" s="16"/>
      <c r="H23" s="16"/>
      <c r="I23" s="1002"/>
      <c r="J23" s="1003"/>
      <c r="K23" s="1003"/>
      <c r="L23" s="1003"/>
      <c r="M23" s="1003"/>
      <c r="N23" s="1003"/>
      <c r="O23" s="1003"/>
      <c r="P23" s="1003"/>
      <c r="Q23" s="1003"/>
      <c r="R23" s="1003"/>
      <c r="S23" s="1004"/>
      <c r="U23" s="48"/>
      <c r="V23" s="48"/>
      <c r="W23" s="48"/>
      <c r="X23" s="48"/>
      <c r="Y23" s="48"/>
      <c r="Z23" s="48"/>
      <c r="AA23" s="48"/>
      <c r="AB23" s="48"/>
      <c r="AC23" s="48"/>
      <c r="AD23" s="48"/>
      <c r="AE23" s="48"/>
      <c r="AF23" s="48"/>
      <c r="AG23" s="48"/>
      <c r="AH23" s="48"/>
      <c r="AI23" s="48"/>
      <c r="AJ23" s="48"/>
    </row>
    <row r="24" spans="1:37">
      <c r="A24" s="1050" t="s">
        <v>19</v>
      </c>
      <c r="B24" s="1051"/>
      <c r="C24" s="40"/>
      <c r="D24" s="168" t="str">
        <f>'Summary Page'!G285</f>
        <v>05-Nov-2012</v>
      </c>
      <c r="E24" s="16"/>
      <c r="F24" s="1114" t="s">
        <v>107</v>
      </c>
      <c r="G24" s="1114" t="s">
        <v>106</v>
      </c>
      <c r="H24" s="1128" t="s">
        <v>128</v>
      </c>
      <c r="I24" s="1002"/>
      <c r="J24" s="1003"/>
      <c r="K24" s="1003"/>
      <c r="L24" s="1003"/>
      <c r="M24" s="1003"/>
      <c r="N24" s="1003"/>
      <c r="O24" s="1003"/>
      <c r="P24" s="1003"/>
      <c r="Q24" s="1003"/>
      <c r="R24" s="1003"/>
      <c r="S24" s="1004"/>
      <c r="U24" s="75"/>
      <c r="V24" s="75"/>
      <c r="W24" s="75"/>
      <c r="X24" s="75"/>
      <c r="Y24" s="75"/>
      <c r="Z24" s="75"/>
      <c r="AA24" s="75"/>
      <c r="AB24" s="75"/>
      <c r="AC24" s="75"/>
      <c r="AD24" s="75"/>
      <c r="AE24" s="75"/>
      <c r="AF24" s="75"/>
      <c r="AG24" s="75"/>
      <c r="AH24" s="75"/>
      <c r="AI24" s="75"/>
      <c r="AJ24" s="75"/>
      <c r="AK24" s="75"/>
    </row>
    <row r="25" spans="1:37" ht="6" customHeight="1">
      <c r="A25" s="8"/>
      <c r="B25" s="5"/>
      <c r="C25" s="5"/>
      <c r="D25" s="17"/>
      <c r="E25" s="17"/>
      <c r="F25" s="1115"/>
      <c r="G25" s="1115"/>
      <c r="H25" s="1129"/>
      <c r="I25" s="1002"/>
      <c r="J25" s="1003"/>
      <c r="K25" s="1003"/>
      <c r="L25" s="1003"/>
      <c r="M25" s="1003"/>
      <c r="N25" s="1003"/>
      <c r="O25" s="1003"/>
      <c r="P25" s="1003"/>
      <c r="Q25" s="1003"/>
      <c r="R25" s="1003"/>
      <c r="S25" s="1004"/>
      <c r="U25" s="75"/>
      <c r="V25" s="75"/>
      <c r="W25" s="75"/>
      <c r="X25" s="75"/>
      <c r="Y25" s="75"/>
      <c r="Z25" s="75"/>
      <c r="AA25" s="75"/>
      <c r="AB25" s="75"/>
      <c r="AC25" s="75"/>
      <c r="AD25" s="75"/>
      <c r="AE25" s="75"/>
      <c r="AF25" s="75"/>
      <c r="AG25" s="75"/>
      <c r="AH25" s="75"/>
      <c r="AI25" s="75"/>
      <c r="AJ25" s="75"/>
      <c r="AK25" s="75"/>
    </row>
    <row r="26" spans="1:37" ht="16.5">
      <c r="A26" s="1061" t="s">
        <v>20</v>
      </c>
      <c r="B26" s="1062"/>
      <c r="C26" s="15"/>
      <c r="D26" s="272"/>
      <c r="E26" s="6"/>
      <c r="F26" s="189" t="str">
        <f>IF('Summary Page'!B289="","",'Summary Page'!B289)</f>
        <v/>
      </c>
      <c r="G26" s="817">
        <f>'Summary Page'!D289</f>
        <v>7.8</v>
      </c>
      <c r="H26" s="739" t="str">
        <f>'Summary Page'!E289</f>
        <v/>
      </c>
      <c r="I26" s="1005"/>
      <c r="J26" s="1006"/>
      <c r="K26" s="1006"/>
      <c r="L26" s="1006"/>
      <c r="M26" s="1006"/>
      <c r="N26" s="1006"/>
      <c r="O26" s="1006"/>
      <c r="P26" s="1006"/>
      <c r="Q26" s="1006"/>
      <c r="R26" s="1006"/>
      <c r="S26" s="1007"/>
      <c r="U26" s="75"/>
      <c r="V26" s="75"/>
      <c r="W26" s="75"/>
      <c r="X26" s="75"/>
      <c r="Y26" s="75"/>
      <c r="Z26" s="75"/>
      <c r="AA26" s="75"/>
      <c r="AB26" s="75"/>
      <c r="AC26" s="75"/>
      <c r="AD26" s="75"/>
      <c r="AE26" s="75"/>
      <c r="AF26" s="75"/>
      <c r="AG26" s="75"/>
      <c r="AH26" s="75"/>
      <c r="AI26" s="75"/>
      <c r="AJ26" s="75"/>
      <c r="AK26" s="75"/>
    </row>
    <row r="27" spans="1:37" ht="6" customHeight="1">
      <c r="A27" s="695"/>
      <c r="B27" s="696"/>
      <c r="C27" s="16"/>
      <c r="D27" s="16"/>
      <c r="E27" s="7"/>
      <c r="F27" s="7"/>
      <c r="G27" s="7"/>
      <c r="H27" s="7"/>
      <c r="I27" s="7"/>
      <c r="J27" s="17"/>
      <c r="K27" s="17"/>
      <c r="L27" s="17"/>
      <c r="M27" s="17"/>
      <c r="N27" s="17"/>
      <c r="O27" s="17"/>
      <c r="P27" s="17"/>
      <c r="Q27" s="17"/>
      <c r="R27" s="17"/>
      <c r="S27" s="62"/>
      <c r="U27" s="75"/>
      <c r="V27" s="75"/>
      <c r="W27" s="75"/>
      <c r="X27" s="75"/>
      <c r="Y27" s="75"/>
      <c r="Z27" s="75"/>
      <c r="AA27" s="75"/>
      <c r="AB27" s="75"/>
      <c r="AC27" s="75"/>
      <c r="AD27" s="75"/>
      <c r="AE27" s="75"/>
      <c r="AF27" s="75"/>
      <c r="AG27" s="75"/>
      <c r="AH27" s="75"/>
      <c r="AI27" s="75"/>
      <c r="AJ27" s="75"/>
      <c r="AK27" s="75"/>
    </row>
    <row r="28" spans="1:37" ht="15" customHeight="1">
      <c r="A28" s="699" t="s">
        <v>21</v>
      </c>
      <c r="B28" s="700"/>
      <c r="C28" s="701"/>
      <c r="D28" s="717" t="str">
        <f>IF('Summary Page'!G289="","",'Summary Page'!G289)</f>
        <v>01</v>
      </c>
      <c r="E28" s="818" t="s">
        <v>223</v>
      </c>
      <c r="F28" s="717" t="str">
        <f>'Summary Page'!D291</f>
        <v>West</v>
      </c>
      <c r="G28" s="664"/>
      <c r="H28" s="664"/>
      <c r="I28" s="1065"/>
      <c r="J28" s="1066"/>
      <c r="K28" s="1066"/>
      <c r="L28" s="1066"/>
      <c r="M28" s="1066"/>
      <c r="N28" s="1066"/>
      <c r="O28" s="1066"/>
      <c r="P28" s="1066"/>
      <c r="Q28" s="1066"/>
      <c r="R28" s="1066"/>
      <c r="S28" s="1075"/>
      <c r="U28" s="75"/>
      <c r="V28" s="75"/>
      <c r="W28" s="75"/>
      <c r="X28" s="75"/>
      <c r="Y28" s="75"/>
      <c r="Z28" s="75"/>
      <c r="AA28" s="75"/>
      <c r="AB28" s="75"/>
      <c r="AC28" s="75"/>
      <c r="AD28" s="75"/>
      <c r="AE28" s="75"/>
      <c r="AF28" s="75"/>
      <c r="AG28" s="75"/>
      <c r="AH28" s="75"/>
      <c r="AI28" s="75"/>
      <c r="AJ28" s="75"/>
      <c r="AK28" s="75"/>
    </row>
    <row r="29" spans="1:37" s="48" customFormat="1" ht="6.75" customHeight="1">
      <c r="A29" s="679"/>
      <c r="B29" s="664"/>
      <c r="C29" s="664"/>
      <c r="D29" s="664"/>
      <c r="E29" s="664"/>
      <c r="F29" s="664"/>
      <c r="G29" s="664"/>
      <c r="H29" s="664"/>
      <c r="I29" s="1068"/>
      <c r="J29" s="1069"/>
      <c r="K29" s="1069"/>
      <c r="L29" s="1069"/>
      <c r="M29" s="1069"/>
      <c r="N29" s="1069"/>
      <c r="O29" s="1069"/>
      <c r="P29" s="1069"/>
      <c r="Q29" s="1069"/>
      <c r="R29" s="1069"/>
      <c r="S29" s="1076"/>
      <c r="U29" s="75"/>
      <c r="V29" s="75"/>
      <c r="W29" s="75"/>
      <c r="X29" s="75"/>
      <c r="Y29" s="75"/>
      <c r="Z29" s="75"/>
      <c r="AA29" s="75"/>
      <c r="AB29" s="75"/>
      <c r="AC29" s="75"/>
      <c r="AD29" s="75"/>
      <c r="AE29" s="75"/>
      <c r="AF29" s="75"/>
      <c r="AG29" s="75"/>
      <c r="AH29" s="75"/>
      <c r="AI29" s="75"/>
      <c r="AJ29" s="75"/>
      <c r="AK29" s="75"/>
    </row>
    <row r="30" spans="1:37" ht="6" customHeight="1">
      <c r="A30" s="679"/>
      <c r="B30" s="664"/>
      <c r="C30" s="664"/>
      <c r="D30" s="664"/>
      <c r="E30" s="664"/>
      <c r="F30" s="664"/>
      <c r="G30" s="664"/>
      <c r="H30" s="664"/>
      <c r="I30" s="1068"/>
      <c r="J30" s="1069"/>
      <c r="K30" s="1069"/>
      <c r="L30" s="1069"/>
      <c r="M30" s="1069"/>
      <c r="N30" s="1069"/>
      <c r="O30" s="1069"/>
      <c r="P30" s="1069"/>
      <c r="Q30" s="1069"/>
      <c r="R30" s="1069"/>
      <c r="S30" s="1076"/>
      <c r="U30" s="75"/>
      <c r="V30" s="75"/>
      <c r="W30" s="75"/>
      <c r="X30" s="75"/>
      <c r="Y30" s="75"/>
      <c r="Z30" s="75"/>
      <c r="AA30" s="75"/>
      <c r="AB30" s="75"/>
      <c r="AC30" s="75"/>
      <c r="AD30" s="75"/>
      <c r="AE30" s="75"/>
      <c r="AF30" s="75"/>
      <c r="AG30" s="75"/>
      <c r="AH30" s="75"/>
      <c r="AI30" s="75"/>
      <c r="AJ30" s="75"/>
      <c r="AK30" s="75"/>
    </row>
    <row r="31" spans="1:37" ht="16.5">
      <c r="A31" s="707" t="s">
        <v>907</v>
      </c>
      <c r="B31" s="708"/>
      <c r="C31" s="708"/>
      <c r="D31" s="708" t="s">
        <v>22</v>
      </c>
      <c r="E31" s="713"/>
      <c r="F31" s="800">
        <f>'Summary Page'!H294</f>
        <v>39.381782836709398</v>
      </c>
      <c r="G31" s="715"/>
      <c r="H31" s="715"/>
      <c r="I31" s="1068"/>
      <c r="J31" s="1069"/>
      <c r="K31" s="1069"/>
      <c r="L31" s="1069"/>
      <c r="M31" s="1069"/>
      <c r="N31" s="1069"/>
      <c r="O31" s="1069"/>
      <c r="P31" s="1069"/>
      <c r="Q31" s="1069"/>
      <c r="R31" s="1069"/>
      <c r="S31" s="1076"/>
      <c r="U31" s="75"/>
      <c r="V31" s="75"/>
      <c r="W31" s="75"/>
      <c r="X31" s="75"/>
      <c r="Y31" s="75"/>
      <c r="Z31" s="75"/>
      <c r="AA31" s="75"/>
      <c r="AB31" s="75"/>
      <c r="AC31" s="75"/>
      <c r="AD31" s="75"/>
      <c r="AE31" s="75"/>
      <c r="AF31" s="75"/>
      <c r="AG31" s="75"/>
      <c r="AH31" s="75"/>
      <c r="AI31" s="75"/>
      <c r="AJ31" s="75"/>
      <c r="AK31" s="75"/>
    </row>
    <row r="32" spans="1:37" ht="6" customHeight="1">
      <c r="A32" s="707"/>
      <c r="B32" s="708"/>
      <c r="C32" s="708"/>
      <c r="D32" s="708"/>
      <c r="E32" s="713"/>
      <c r="F32" s="713"/>
      <c r="G32" s="713"/>
      <c r="H32" s="713"/>
      <c r="I32" s="1068"/>
      <c r="J32" s="1069"/>
      <c r="K32" s="1069"/>
      <c r="L32" s="1069"/>
      <c r="M32" s="1069"/>
      <c r="N32" s="1069"/>
      <c r="O32" s="1069"/>
      <c r="P32" s="1069"/>
      <c r="Q32" s="1069"/>
      <c r="R32" s="1069"/>
      <c r="S32" s="1076"/>
      <c r="U32" s="75"/>
      <c r="V32" s="75"/>
      <c r="W32" s="75"/>
      <c r="X32" s="75"/>
      <c r="Y32" s="75"/>
      <c r="Z32" s="75"/>
      <c r="AA32" s="75"/>
      <c r="AB32" s="75"/>
      <c r="AC32" s="75"/>
      <c r="AD32" s="75"/>
      <c r="AE32" s="75"/>
      <c r="AF32" s="75"/>
      <c r="AG32" s="75"/>
      <c r="AH32" s="75"/>
      <c r="AI32" s="75"/>
      <c r="AJ32" s="75"/>
      <c r="AK32" s="75"/>
    </row>
    <row r="33" spans="1:37" ht="16.5">
      <c r="A33" s="707"/>
      <c r="B33" s="708"/>
      <c r="C33" s="708"/>
      <c r="D33" s="708" t="s">
        <v>23</v>
      </c>
      <c r="E33" s="713"/>
      <c r="F33" s="800">
        <f>'Summary Page'!K294</f>
        <v>-123.692173836253</v>
      </c>
      <c r="G33" s="715"/>
      <c r="H33" s="715"/>
      <c r="I33" s="1068"/>
      <c r="J33" s="1069"/>
      <c r="K33" s="1069"/>
      <c r="L33" s="1069"/>
      <c r="M33" s="1069"/>
      <c r="N33" s="1069"/>
      <c r="O33" s="1069"/>
      <c r="P33" s="1069"/>
      <c r="Q33" s="1069"/>
      <c r="R33" s="1069"/>
      <c r="S33" s="1076"/>
      <c r="U33" s="75"/>
      <c r="V33" s="75"/>
      <c r="W33" s="75"/>
      <c r="X33" s="75"/>
      <c r="Y33" s="75"/>
      <c r="Z33" s="75"/>
      <c r="AA33" s="75"/>
      <c r="AB33" s="75"/>
      <c r="AC33" s="75"/>
      <c r="AD33" s="75"/>
      <c r="AE33" s="75"/>
      <c r="AF33" s="75"/>
      <c r="AG33" s="75"/>
      <c r="AH33" s="75"/>
      <c r="AI33" s="75"/>
      <c r="AJ33" s="75"/>
      <c r="AK33" s="75"/>
    </row>
    <row r="34" spans="1:37" ht="4.5" customHeight="1">
      <c r="A34" s="707"/>
      <c r="B34" s="708"/>
      <c r="C34" s="708"/>
      <c r="D34" s="708"/>
      <c r="E34" s="713"/>
      <c r="F34" s="713"/>
      <c r="G34" s="713"/>
      <c r="H34" s="713"/>
      <c r="I34" s="1068"/>
      <c r="J34" s="1069"/>
      <c r="K34" s="1069"/>
      <c r="L34" s="1069"/>
      <c r="M34" s="1069"/>
      <c r="N34" s="1069"/>
      <c r="O34" s="1069"/>
      <c r="P34" s="1069"/>
      <c r="Q34" s="1069"/>
      <c r="R34" s="1069"/>
      <c r="S34" s="1076"/>
      <c r="U34" s="75"/>
      <c r="V34" s="75"/>
      <c r="W34" s="75"/>
      <c r="X34" s="75"/>
      <c r="Y34" s="75"/>
      <c r="Z34" s="75"/>
      <c r="AA34" s="75"/>
      <c r="AB34" s="75"/>
      <c r="AC34" s="75"/>
      <c r="AD34" s="75"/>
      <c r="AE34" s="75"/>
      <c r="AF34" s="75"/>
      <c r="AG34" s="75"/>
      <c r="AH34" s="75"/>
      <c r="AI34" s="75"/>
      <c r="AJ34" s="75"/>
      <c r="AK34" s="75"/>
    </row>
    <row r="35" spans="1:37" ht="16.5">
      <c r="A35" s="707"/>
      <c r="B35" s="708"/>
      <c r="C35" s="708"/>
      <c r="D35" s="708" t="s">
        <v>75</v>
      </c>
      <c r="E35" s="713"/>
      <c r="F35" s="714">
        <f>'Summary Page'!N294</f>
        <v>239</v>
      </c>
      <c r="G35" s="715"/>
      <c r="H35" s="715"/>
      <c r="I35" s="1068"/>
      <c r="J35" s="1069"/>
      <c r="K35" s="1069"/>
      <c r="L35" s="1069"/>
      <c r="M35" s="1069"/>
      <c r="N35" s="1069"/>
      <c r="O35" s="1069"/>
      <c r="P35" s="1069"/>
      <c r="Q35" s="1069"/>
      <c r="R35" s="1069"/>
      <c r="S35" s="1076"/>
      <c r="U35" s="75"/>
      <c r="V35" s="75"/>
      <c r="W35" s="75"/>
      <c r="X35" s="75"/>
      <c r="Y35" s="75"/>
      <c r="Z35" s="75"/>
      <c r="AA35" s="75"/>
      <c r="AB35" s="75"/>
      <c r="AC35" s="75"/>
      <c r="AD35" s="75"/>
      <c r="AE35" s="75"/>
      <c r="AF35" s="75"/>
      <c r="AG35" s="75"/>
      <c r="AH35" s="75"/>
      <c r="AI35" s="75"/>
      <c r="AJ35" s="75"/>
      <c r="AK35" s="75"/>
    </row>
    <row r="36" spans="1:37" ht="4.5" customHeight="1">
      <c r="A36" s="707"/>
      <c r="B36" s="708"/>
      <c r="C36" s="708"/>
      <c r="D36" s="708"/>
      <c r="E36" s="713"/>
      <c r="F36" s="713"/>
      <c r="G36" s="713"/>
      <c r="H36" s="713"/>
      <c r="I36" s="1068"/>
      <c r="J36" s="1069"/>
      <c r="K36" s="1069"/>
      <c r="L36" s="1069"/>
      <c r="M36" s="1069"/>
      <c r="N36" s="1069"/>
      <c r="O36" s="1069"/>
      <c r="P36" s="1069"/>
      <c r="Q36" s="1069"/>
      <c r="R36" s="1069"/>
      <c r="S36" s="1076"/>
      <c r="U36" s="75"/>
      <c r="V36" s="75"/>
      <c r="W36" s="75"/>
      <c r="X36" s="75"/>
      <c r="Y36" s="75"/>
      <c r="Z36" s="75"/>
      <c r="AA36" s="75"/>
      <c r="AB36" s="75"/>
      <c r="AC36" s="75"/>
      <c r="AD36" s="75"/>
      <c r="AE36" s="75"/>
      <c r="AF36" s="75"/>
      <c r="AG36" s="75"/>
      <c r="AH36" s="75"/>
      <c r="AI36" s="75"/>
      <c r="AJ36" s="75"/>
      <c r="AK36" s="75"/>
    </row>
    <row r="37" spans="1:37" s="48" customFormat="1" ht="4.5" customHeight="1">
      <c r="A37" s="707"/>
      <c r="B37" s="708"/>
      <c r="C37" s="708"/>
      <c r="D37" s="708"/>
      <c r="E37" s="713"/>
      <c r="F37" s="713"/>
      <c r="G37" s="713"/>
      <c r="H37" s="713"/>
      <c r="I37" s="1068"/>
      <c r="J37" s="1069"/>
      <c r="K37" s="1069"/>
      <c r="L37" s="1069"/>
      <c r="M37" s="1069"/>
      <c r="N37" s="1069"/>
      <c r="O37" s="1069"/>
      <c r="P37" s="1069"/>
      <c r="Q37" s="1069"/>
      <c r="R37" s="1069"/>
      <c r="S37" s="1076"/>
      <c r="U37" s="75"/>
      <c r="V37" s="75"/>
      <c r="W37" s="75"/>
      <c r="X37" s="75"/>
      <c r="Y37" s="75"/>
      <c r="Z37" s="75"/>
      <c r="AA37" s="75"/>
      <c r="AB37" s="75"/>
      <c r="AC37" s="75"/>
      <c r="AD37" s="75"/>
      <c r="AE37" s="75"/>
      <c r="AF37" s="75"/>
      <c r="AG37" s="75"/>
      <c r="AH37" s="75"/>
      <c r="AI37" s="75"/>
      <c r="AJ37" s="75"/>
      <c r="AK37" s="75"/>
    </row>
    <row r="38" spans="1:37" ht="16.5">
      <c r="A38" s="709" t="s">
        <v>0</v>
      </c>
      <c r="B38" s="710"/>
      <c r="C38" s="710"/>
      <c r="D38" s="710"/>
      <c r="E38" s="716"/>
      <c r="F38" s="716"/>
      <c r="G38" s="716"/>
      <c r="H38" s="716"/>
      <c r="I38" s="1068"/>
      <c r="J38" s="1069"/>
      <c r="K38" s="1069"/>
      <c r="L38" s="1069"/>
      <c r="M38" s="1069"/>
      <c r="N38" s="1069"/>
      <c r="O38" s="1069"/>
      <c r="P38" s="1069"/>
      <c r="Q38" s="1069"/>
      <c r="R38" s="1069"/>
      <c r="S38" s="1076"/>
      <c r="U38" s="48"/>
      <c r="V38" s="48"/>
      <c r="W38" s="48"/>
      <c r="X38" s="48"/>
      <c r="Y38" s="48"/>
      <c r="Z38" s="48"/>
      <c r="AA38" s="48"/>
      <c r="AB38" s="48"/>
      <c r="AC38" s="48"/>
      <c r="AD38" s="48"/>
      <c r="AE38" s="48"/>
      <c r="AF38" s="48"/>
      <c r="AG38" s="48"/>
      <c r="AH38" s="48"/>
      <c r="AI38" s="48"/>
      <c r="AJ38" s="48"/>
    </row>
    <row r="39" spans="1:37" ht="4.5" customHeight="1">
      <c r="A39" s="679"/>
      <c r="B39" s="664"/>
      <c r="C39" s="664"/>
      <c r="D39" s="664"/>
      <c r="E39" s="664"/>
      <c r="F39" s="664"/>
      <c r="G39" s="664"/>
      <c r="H39" s="664"/>
      <c r="I39" s="1068"/>
      <c r="J39" s="1069"/>
      <c r="K39" s="1069"/>
      <c r="L39" s="1069"/>
      <c r="M39" s="1069"/>
      <c r="N39" s="1069"/>
      <c r="O39" s="1069"/>
      <c r="P39" s="1069"/>
      <c r="Q39" s="1069"/>
      <c r="R39" s="1069"/>
      <c r="S39" s="1076"/>
      <c r="U39" s="48"/>
      <c r="V39" s="48"/>
      <c r="W39" s="48"/>
      <c r="X39" s="48"/>
      <c r="Y39" s="48"/>
      <c r="Z39" s="48"/>
      <c r="AA39" s="48"/>
      <c r="AB39" s="48"/>
      <c r="AC39" s="48"/>
      <c r="AD39" s="48"/>
      <c r="AE39" s="48"/>
      <c r="AF39" s="48"/>
      <c r="AG39" s="48"/>
      <c r="AH39" s="48"/>
      <c r="AI39" s="48"/>
      <c r="AJ39" s="48"/>
    </row>
    <row r="40" spans="1:37" ht="16.5">
      <c r="A40" s="679"/>
      <c r="B40" s="748" t="s">
        <v>908</v>
      </c>
      <c r="C40" s="664"/>
      <c r="D40" s="664"/>
      <c r="E40" s="664"/>
      <c r="F40" s="664"/>
      <c r="G40" s="664"/>
      <c r="H40" s="664"/>
      <c r="I40" s="1068"/>
      <c r="J40" s="1069"/>
      <c r="K40" s="1069"/>
      <c r="L40" s="1069"/>
      <c r="M40" s="1069"/>
      <c r="N40" s="1069"/>
      <c r="O40" s="1069"/>
      <c r="P40" s="1069"/>
      <c r="Q40" s="1069"/>
      <c r="R40" s="1069"/>
      <c r="S40" s="1076"/>
      <c r="U40" s="48"/>
      <c r="V40" s="48"/>
      <c r="W40" s="48"/>
      <c r="X40" s="48"/>
      <c r="Y40" s="48"/>
      <c r="Z40" s="48"/>
      <c r="AA40" s="48"/>
      <c r="AB40" s="48"/>
      <c r="AC40" s="48"/>
      <c r="AD40" s="48"/>
      <c r="AE40" s="48"/>
      <c r="AF40" s="48"/>
      <c r="AG40" s="48"/>
      <c r="AH40" s="48"/>
      <c r="AI40" s="48"/>
      <c r="AJ40" s="48"/>
    </row>
    <row r="41" spans="1:37" ht="4.5" customHeight="1">
      <c r="A41" s="679"/>
      <c r="B41" s="664"/>
      <c r="C41" s="664"/>
      <c r="D41" s="664"/>
      <c r="E41" s="664"/>
      <c r="F41" s="664"/>
      <c r="G41" s="664"/>
      <c r="H41" s="664"/>
      <c r="I41" s="1068"/>
      <c r="J41" s="1069"/>
      <c r="K41" s="1069"/>
      <c r="L41" s="1069"/>
      <c r="M41" s="1069"/>
      <c r="N41" s="1069"/>
      <c r="O41" s="1069"/>
      <c r="P41" s="1069"/>
      <c r="Q41" s="1069"/>
      <c r="R41" s="1069"/>
      <c r="S41" s="1076"/>
      <c r="U41" s="48"/>
      <c r="V41" s="48"/>
      <c r="W41" s="48"/>
      <c r="X41" s="48"/>
      <c r="Y41" s="48"/>
      <c r="Z41" s="48"/>
      <c r="AA41" s="48"/>
      <c r="AB41" s="48"/>
      <c r="AC41" s="48"/>
      <c r="AD41" s="48"/>
      <c r="AE41" s="48"/>
      <c r="AF41" s="48"/>
      <c r="AG41" s="48"/>
      <c r="AH41" s="48"/>
      <c r="AI41" s="48"/>
      <c r="AJ41" s="48"/>
    </row>
    <row r="42" spans="1:37" ht="16.5">
      <c r="A42" s="679"/>
      <c r="B42" s="787" t="s">
        <v>909</v>
      </c>
      <c r="C42" s="664"/>
      <c r="D42" s="664"/>
      <c r="E42" s="664"/>
      <c r="F42" s="664"/>
      <c r="G42" s="664"/>
      <c r="H42" s="664"/>
      <c r="I42" s="1068"/>
      <c r="J42" s="1069"/>
      <c r="K42" s="1069"/>
      <c r="L42" s="1069"/>
      <c r="M42" s="1069"/>
      <c r="N42" s="1069"/>
      <c r="O42" s="1069"/>
      <c r="P42" s="1069"/>
      <c r="Q42" s="1069"/>
      <c r="R42" s="1069"/>
      <c r="S42" s="1076"/>
      <c r="U42" s="48"/>
      <c r="V42" s="48"/>
      <c r="W42" s="48"/>
      <c r="X42" s="48"/>
      <c r="Y42" s="48"/>
      <c r="Z42" s="48"/>
      <c r="AA42" s="48"/>
      <c r="AB42" s="48"/>
      <c r="AC42" s="48"/>
      <c r="AD42" s="48"/>
      <c r="AE42" s="48"/>
      <c r="AF42" s="48"/>
      <c r="AG42" s="48"/>
      <c r="AH42" s="48"/>
      <c r="AI42" s="48"/>
      <c r="AJ42" s="48"/>
    </row>
    <row r="43" spans="1:37" ht="4.5" customHeight="1">
      <c r="A43" s="679"/>
      <c r="B43" s="664"/>
      <c r="C43" s="664"/>
      <c r="D43" s="664"/>
      <c r="E43" s="664"/>
      <c r="F43" s="664"/>
      <c r="G43" s="664"/>
      <c r="H43" s="664"/>
      <c r="I43" s="1068"/>
      <c r="J43" s="1069"/>
      <c r="K43" s="1069"/>
      <c r="L43" s="1069"/>
      <c r="M43" s="1069"/>
      <c r="N43" s="1069"/>
      <c r="O43" s="1069"/>
      <c r="P43" s="1069"/>
      <c r="Q43" s="1069"/>
      <c r="R43" s="1069"/>
      <c r="S43" s="1076"/>
      <c r="U43" s="48"/>
      <c r="V43" s="48"/>
      <c r="W43" s="48"/>
      <c r="X43" s="48"/>
      <c r="Y43" s="48"/>
      <c r="Z43" s="48"/>
      <c r="AA43" s="48"/>
      <c r="AB43" s="48"/>
      <c r="AC43" s="48"/>
      <c r="AD43" s="48"/>
      <c r="AE43" s="48"/>
      <c r="AF43" s="48"/>
      <c r="AG43" s="48"/>
      <c r="AH43" s="48"/>
      <c r="AI43" s="48"/>
      <c r="AJ43" s="48"/>
    </row>
    <row r="44" spans="1:37" ht="16.5">
      <c r="A44" s="679"/>
      <c r="B44" s="238" t="s">
        <v>2</v>
      </c>
      <c r="C44" s="664"/>
      <c r="D44" s="664"/>
      <c r="E44" s="664"/>
      <c r="F44" s="664"/>
      <c r="G44" s="664"/>
      <c r="H44" s="664"/>
      <c r="I44" s="1068"/>
      <c r="J44" s="1069"/>
      <c r="K44" s="1069"/>
      <c r="L44" s="1069"/>
      <c r="M44" s="1069"/>
      <c r="N44" s="1069"/>
      <c r="O44" s="1069"/>
      <c r="P44" s="1069"/>
      <c r="Q44" s="1069"/>
      <c r="R44" s="1069"/>
      <c r="S44" s="1076"/>
      <c r="U44" s="48"/>
      <c r="V44" s="48"/>
      <c r="W44" s="48"/>
      <c r="X44" s="48"/>
      <c r="Y44" s="48"/>
      <c r="Z44" s="48"/>
      <c r="AA44" s="48"/>
      <c r="AB44" s="48"/>
      <c r="AC44" s="48"/>
      <c r="AD44" s="48"/>
      <c r="AE44" s="48"/>
      <c r="AF44" s="48"/>
      <c r="AG44" s="48"/>
      <c r="AH44" s="48"/>
      <c r="AI44" s="48"/>
      <c r="AJ44" s="48"/>
    </row>
    <row r="45" spans="1:37" ht="4.5" customHeight="1">
      <c r="A45" s="679"/>
      <c r="B45" s="664"/>
      <c r="C45" s="664"/>
      <c r="D45" s="664"/>
      <c r="E45" s="664"/>
      <c r="F45" s="664"/>
      <c r="G45" s="664"/>
      <c r="H45" s="664"/>
      <c r="I45" s="1068"/>
      <c r="J45" s="1069"/>
      <c r="K45" s="1069"/>
      <c r="L45" s="1069"/>
      <c r="M45" s="1069"/>
      <c r="N45" s="1069"/>
      <c r="O45" s="1069"/>
      <c r="P45" s="1069"/>
      <c r="Q45" s="1069"/>
      <c r="R45" s="1069"/>
      <c r="S45" s="1076"/>
      <c r="U45" s="48"/>
      <c r="V45" s="48"/>
      <c r="W45" s="48"/>
      <c r="X45" s="48"/>
      <c r="Y45" s="48"/>
      <c r="Z45" s="48"/>
      <c r="AA45" s="48"/>
      <c r="AB45" s="48"/>
      <c r="AC45" s="48"/>
      <c r="AD45" s="48"/>
      <c r="AE45" s="48"/>
      <c r="AF45" s="48"/>
      <c r="AG45" s="48"/>
      <c r="AH45" s="48"/>
      <c r="AI45" s="48"/>
      <c r="AJ45" s="48"/>
    </row>
    <row r="46" spans="1:37">
      <c r="A46" s="679"/>
      <c r="B46" s="664"/>
      <c r="C46" s="664"/>
      <c r="D46" s="664"/>
      <c r="E46" s="664"/>
      <c r="F46" s="664"/>
      <c r="G46" s="668"/>
      <c r="H46" s="668"/>
      <c r="I46" s="1068"/>
      <c r="J46" s="1069"/>
      <c r="K46" s="1069"/>
      <c r="L46" s="1069"/>
      <c r="M46" s="1069"/>
      <c r="N46" s="1069"/>
      <c r="O46" s="1069"/>
      <c r="P46" s="1069"/>
      <c r="Q46" s="1069"/>
      <c r="R46" s="1069"/>
      <c r="S46" s="1076"/>
      <c r="U46" s="48"/>
      <c r="V46" s="48"/>
      <c r="W46" s="48"/>
      <c r="X46" s="48"/>
      <c r="Y46" s="48"/>
      <c r="Z46" s="48"/>
      <c r="AA46" s="48"/>
      <c r="AB46" s="48"/>
      <c r="AC46" s="48"/>
      <c r="AD46" s="48"/>
      <c r="AE46" s="48"/>
      <c r="AF46" s="48"/>
      <c r="AG46" s="48"/>
      <c r="AH46" s="48"/>
      <c r="AI46" s="48"/>
      <c r="AJ46" s="48"/>
    </row>
    <row r="47" spans="1:37" ht="5.25" customHeight="1">
      <c r="A47" s="9"/>
      <c r="B47" s="15"/>
      <c r="C47" s="15"/>
      <c r="D47" s="15"/>
      <c r="E47" s="15"/>
      <c r="F47" s="15"/>
      <c r="G47" s="15"/>
      <c r="H47" s="15"/>
      <c r="I47" s="1068"/>
      <c r="J47" s="1069"/>
      <c r="K47" s="1069"/>
      <c r="L47" s="1069"/>
      <c r="M47" s="1069"/>
      <c r="N47" s="1069"/>
      <c r="O47" s="1069"/>
      <c r="P47" s="1069"/>
      <c r="Q47" s="1069"/>
      <c r="R47" s="1069"/>
      <c r="S47" s="1076"/>
      <c r="U47" s="48"/>
      <c r="V47" s="48"/>
      <c r="W47" s="48"/>
      <c r="X47" s="48"/>
      <c r="Y47" s="48"/>
      <c r="Z47" s="48"/>
      <c r="AA47" s="48"/>
      <c r="AB47" s="48"/>
      <c r="AC47" s="48"/>
      <c r="AD47" s="48"/>
      <c r="AE47" s="48"/>
      <c r="AF47" s="48"/>
      <c r="AG47" s="48"/>
      <c r="AH47" s="48"/>
      <c r="AI47" s="48"/>
      <c r="AJ47" s="48"/>
    </row>
    <row r="48" spans="1:37" ht="15.75">
      <c r="A48" s="1056" t="s">
        <v>3</v>
      </c>
      <c r="B48" s="1057"/>
      <c r="C48" s="1057"/>
      <c r="D48" s="1057"/>
      <c r="E48" s="15"/>
      <c r="F48" s="640"/>
      <c r="G48" s="677"/>
      <c r="H48" s="677"/>
      <c r="I48" s="1068"/>
      <c r="J48" s="1069"/>
      <c r="K48" s="1069"/>
      <c r="L48" s="1069"/>
      <c r="M48" s="1069"/>
      <c r="N48" s="1069"/>
      <c r="O48" s="1069"/>
      <c r="P48" s="1069"/>
      <c r="Q48" s="1069"/>
      <c r="R48" s="1069"/>
      <c r="S48" s="1076"/>
      <c r="U48" s="48"/>
      <c r="V48" s="48"/>
      <c r="W48" s="48"/>
      <c r="X48" s="48"/>
      <c r="Y48" s="48"/>
      <c r="Z48" s="48"/>
      <c r="AA48" s="48"/>
      <c r="AB48" s="48"/>
      <c r="AC48" s="48"/>
      <c r="AD48" s="48"/>
      <c r="AE48" s="48"/>
      <c r="AF48" s="48"/>
      <c r="AG48" s="48"/>
      <c r="AH48" s="48"/>
      <c r="AI48" s="48"/>
      <c r="AJ48" s="48"/>
    </row>
    <row r="49" spans="1:36" ht="5.25" customHeight="1">
      <c r="A49" s="9"/>
      <c r="B49" s="6"/>
      <c r="C49" s="15"/>
      <c r="D49" s="15"/>
      <c r="E49" s="15"/>
      <c r="F49" s="15"/>
      <c r="G49" s="15"/>
      <c r="H49" s="15"/>
      <c r="I49" s="1068"/>
      <c r="J49" s="1069"/>
      <c r="K49" s="1069"/>
      <c r="L49" s="1069"/>
      <c r="M49" s="1069"/>
      <c r="N49" s="1069"/>
      <c r="O49" s="1069"/>
      <c r="P49" s="1069"/>
      <c r="Q49" s="1069"/>
      <c r="R49" s="1069"/>
      <c r="S49" s="1076"/>
      <c r="U49" s="48"/>
      <c r="V49" s="48"/>
      <c r="W49" s="48"/>
      <c r="X49" s="48"/>
      <c r="Y49" s="48"/>
      <c r="Z49" s="48"/>
      <c r="AA49" s="48"/>
      <c r="AB49" s="48"/>
      <c r="AC49" s="48"/>
      <c r="AD49" s="48"/>
      <c r="AE49" s="48"/>
      <c r="AF49" s="48"/>
      <c r="AG49" s="48"/>
      <c r="AH49" s="48"/>
      <c r="AI49" s="48"/>
      <c r="AJ49" s="48"/>
    </row>
    <row r="50" spans="1:36">
      <c r="A50" s="9"/>
      <c r="B50" s="27" t="s">
        <v>4</v>
      </c>
      <c r="C50" s="15"/>
      <c r="D50" s="15"/>
      <c r="E50" s="15"/>
      <c r="F50" s="15"/>
      <c r="G50" s="15"/>
      <c r="H50" s="15"/>
      <c r="I50" s="1071"/>
      <c r="J50" s="1072"/>
      <c r="K50" s="1072"/>
      <c r="L50" s="1072"/>
      <c r="M50" s="1072"/>
      <c r="N50" s="1072"/>
      <c r="O50" s="1072"/>
      <c r="P50" s="1072"/>
      <c r="Q50" s="1072"/>
      <c r="R50" s="1072"/>
      <c r="S50" s="1077"/>
      <c r="U50" s="48"/>
      <c r="V50" s="48"/>
      <c r="W50" s="48"/>
      <c r="X50" s="48"/>
      <c r="Y50" s="48"/>
      <c r="Z50" s="48"/>
      <c r="AA50" s="48"/>
      <c r="AB50" s="48"/>
      <c r="AC50" s="48"/>
      <c r="AD50" s="48"/>
      <c r="AE50" s="48"/>
      <c r="AF50" s="48"/>
      <c r="AG50" s="48"/>
      <c r="AH50" s="48"/>
      <c r="AI50" s="48"/>
      <c r="AJ50" s="48"/>
    </row>
    <row r="51" spans="1:36" ht="5.25" customHeight="1">
      <c r="A51" s="9"/>
      <c r="B51" s="15"/>
      <c r="C51" s="15"/>
      <c r="D51" s="15"/>
      <c r="E51" s="15"/>
      <c r="F51" s="15"/>
      <c r="G51" s="15"/>
      <c r="H51" s="15"/>
      <c r="I51" s="15"/>
      <c r="J51" s="15"/>
      <c r="K51" s="15"/>
      <c r="L51" s="15"/>
      <c r="M51" s="15"/>
      <c r="N51" s="15"/>
      <c r="O51" s="6"/>
      <c r="P51" s="67"/>
      <c r="Q51" s="67"/>
      <c r="R51" s="15"/>
      <c r="S51" s="68"/>
    </row>
    <row r="52" spans="1:36" ht="16.5" customHeight="1">
      <c r="A52" s="1019" t="s">
        <v>12</v>
      </c>
      <c r="B52" s="1058" t="s">
        <v>5</v>
      </c>
      <c r="C52" s="1016" t="s">
        <v>11</v>
      </c>
      <c r="D52" s="1016"/>
      <c r="E52" s="1016"/>
      <c r="F52" s="995" t="s">
        <v>10</v>
      </c>
      <c r="G52" s="995"/>
      <c r="H52" s="996"/>
      <c r="I52" s="1120" t="s">
        <v>72</v>
      </c>
      <c r="J52" s="1121"/>
      <c r="K52" s="1121"/>
      <c r="L52" s="1121"/>
      <c r="M52" s="1121"/>
      <c r="N52" s="1122"/>
      <c r="O52" s="6"/>
      <c r="P52" s="14"/>
      <c r="Q52" s="14"/>
      <c r="R52" s="15"/>
      <c r="S52" s="68"/>
    </row>
    <row r="53" spans="1:36" ht="15.75" customHeight="1">
      <c r="A53" s="1125"/>
      <c r="B53" s="1059"/>
      <c r="C53" s="1017"/>
      <c r="D53" s="1017"/>
      <c r="E53" s="1017"/>
      <c r="F53" s="1022"/>
      <c r="G53" s="1022"/>
      <c r="H53" s="1023"/>
      <c r="I53" s="997">
        <v>1</v>
      </c>
      <c r="J53" s="997">
        <v>2</v>
      </c>
      <c r="K53" s="997">
        <v>3</v>
      </c>
      <c r="L53" s="997">
        <v>4</v>
      </c>
      <c r="M53" s="1123" t="s">
        <v>74</v>
      </c>
      <c r="N53" s="1123" t="s">
        <v>77</v>
      </c>
      <c r="O53" s="67"/>
      <c r="P53" s="992"/>
      <c r="Q53" s="992"/>
      <c r="R53" s="992"/>
      <c r="S53" s="993"/>
    </row>
    <row r="54" spans="1:36" ht="15" customHeight="1">
      <c r="A54" s="1126"/>
      <c r="B54" s="1060"/>
      <c r="C54" s="1018"/>
      <c r="D54" s="1018"/>
      <c r="E54" s="1018"/>
      <c r="F54" s="1024"/>
      <c r="G54" s="1024"/>
      <c r="H54" s="1025"/>
      <c r="I54" s="998"/>
      <c r="J54" s="998"/>
      <c r="K54" s="998"/>
      <c r="L54" s="998"/>
      <c r="M54" s="1124"/>
      <c r="N54" s="1124"/>
      <c r="O54" s="6"/>
      <c r="P54" s="18"/>
      <c r="Q54" s="67"/>
      <c r="R54" s="15"/>
      <c r="S54" s="68"/>
    </row>
    <row r="55" spans="1:36" ht="28.5" customHeight="1">
      <c r="A55" s="30">
        <v>1</v>
      </c>
      <c r="B55" s="809" t="s">
        <v>940</v>
      </c>
      <c r="C55" s="23"/>
      <c r="D55" s="242" t="str">
        <f>IF('Summary Page'!I283="","",'Summary Page'!I283)</f>
        <v>HMA</v>
      </c>
      <c r="E55" s="23"/>
      <c r="F55" s="978" t="s">
        <v>942</v>
      </c>
      <c r="G55" s="978"/>
      <c r="H55" s="979"/>
      <c r="I55" s="352">
        <f>IF('Summary Page'!J283=0,"",'Summary Page'!J283)</f>
        <v>1.5</v>
      </c>
      <c r="J55" s="352">
        <f>IF('Summary Page'!K283=0,"",'Summary Page'!K283)</f>
        <v>1.5</v>
      </c>
      <c r="K55" s="352">
        <f>IF('Summary Page'!L283=0,"",'Summary Page'!L283)</f>
        <v>1.5</v>
      </c>
      <c r="L55" s="352">
        <f>IF('Summary Page'!M283=0,"",'Summary Page'!M283)</f>
        <v>1.5</v>
      </c>
      <c r="M55" s="353">
        <f>IF('Summary Page'!N283=0,"",'Summary Page'!N283)</f>
        <v>1.5</v>
      </c>
      <c r="N55" s="354">
        <f>M55</f>
        <v>1.5</v>
      </c>
      <c r="O55" s="15"/>
      <c r="P55" s="972"/>
      <c r="Q55" s="972"/>
      <c r="R55" s="972"/>
      <c r="S55" s="1117"/>
    </row>
    <row r="56" spans="1:36" ht="28.5" customHeight="1">
      <c r="A56" s="30">
        <v>2</v>
      </c>
      <c r="B56" s="273" t="s">
        <v>941</v>
      </c>
      <c r="C56" s="23"/>
      <c r="D56" s="242" t="str">
        <f>IF('Summary Page'!I284="","",'Summary Page'!I284)</f>
        <v>HMA</v>
      </c>
      <c r="E56" s="23"/>
      <c r="F56" s="978"/>
      <c r="G56" s="978"/>
      <c r="H56" s="979"/>
      <c r="I56" s="352">
        <f>IF('Summary Page'!J284=0,"",'Summary Page'!J284)</f>
        <v>0.5</v>
      </c>
      <c r="J56" s="352">
        <f>IF('Summary Page'!K284=0,"",'Summary Page'!K284)</f>
        <v>0.5</v>
      </c>
      <c r="K56" s="352">
        <f>IF('Summary Page'!L284=0,"",'Summary Page'!L284)</f>
        <v>0.5</v>
      </c>
      <c r="L56" s="352">
        <f>IF('Summary Page'!M284=0,"",'Summary Page'!M284)</f>
        <v>0.5</v>
      </c>
      <c r="M56" s="353">
        <f>IF('Summary Page'!N284=0,"",'Summary Page'!N284)</f>
        <v>0.5</v>
      </c>
      <c r="N56" s="354">
        <f t="shared" ref="N56:N64" si="0">IFERROR(N55+M56,"")</f>
        <v>2</v>
      </c>
      <c r="O56" s="15"/>
      <c r="P56" s="972"/>
      <c r="Q56" s="972"/>
      <c r="R56" s="972"/>
      <c r="S56" s="1117"/>
    </row>
    <row r="57" spans="1:36" ht="28.5" customHeight="1">
      <c r="A57" s="30">
        <v>3</v>
      </c>
      <c r="B57" s="273"/>
      <c r="C57" s="23"/>
      <c r="D57" s="242" t="str">
        <f>IF('Summary Page'!I285="","",'Summary Page'!I285)</f>
        <v/>
      </c>
      <c r="E57" s="23"/>
      <c r="F57" s="978"/>
      <c r="G57" s="978"/>
      <c r="H57" s="979"/>
      <c r="I57" s="352" t="str">
        <f>IF('Summary Page'!J285=0,"",'Summary Page'!J285)</f>
        <v/>
      </c>
      <c r="J57" s="352" t="str">
        <f>IF('Summary Page'!K285=0,"",'Summary Page'!K285)</f>
        <v/>
      </c>
      <c r="K57" s="352" t="str">
        <f>IF('Summary Page'!L285=0,"",'Summary Page'!L285)</f>
        <v/>
      </c>
      <c r="L57" s="352" t="str">
        <f>IF('Summary Page'!M285=0,"",'Summary Page'!M285)</f>
        <v/>
      </c>
      <c r="M57" s="353" t="str">
        <f>IF('Summary Page'!N285=0,"",'Summary Page'!N285)</f>
        <v/>
      </c>
      <c r="N57" s="354" t="str">
        <f t="shared" si="0"/>
        <v/>
      </c>
      <c r="O57" s="15"/>
      <c r="P57" s="972"/>
      <c r="Q57" s="972"/>
      <c r="R57" s="972"/>
      <c r="S57" s="1117"/>
    </row>
    <row r="58" spans="1:36" ht="28.5" customHeight="1">
      <c r="A58" s="30">
        <v>4</v>
      </c>
      <c r="B58" s="273"/>
      <c r="C58" s="23"/>
      <c r="D58" s="242" t="str">
        <f>IF('Summary Page'!I286="","",'Summary Page'!I286)</f>
        <v/>
      </c>
      <c r="E58" s="24"/>
      <c r="F58" s="978"/>
      <c r="G58" s="978"/>
      <c r="H58" s="979"/>
      <c r="I58" s="352" t="str">
        <f>IF('Summary Page'!J286=0,"",'Summary Page'!J286)</f>
        <v/>
      </c>
      <c r="J58" s="352" t="str">
        <f>IF('Summary Page'!K286=0,"",'Summary Page'!K286)</f>
        <v/>
      </c>
      <c r="K58" s="352" t="str">
        <f>IF('Summary Page'!L286=0,"",'Summary Page'!L286)</f>
        <v/>
      </c>
      <c r="L58" s="352" t="str">
        <f>IF('Summary Page'!M286=0,"",'Summary Page'!M286)</f>
        <v/>
      </c>
      <c r="M58" s="353" t="str">
        <f>IF('Summary Page'!N286=0,"",'Summary Page'!N286)</f>
        <v/>
      </c>
      <c r="N58" s="354" t="str">
        <f t="shared" si="0"/>
        <v/>
      </c>
      <c r="O58" s="15"/>
      <c r="P58" s="972"/>
      <c r="Q58" s="972"/>
      <c r="R58" s="972"/>
      <c r="S58" s="1117"/>
    </row>
    <row r="59" spans="1:36" ht="28.5" customHeight="1">
      <c r="A59" s="30">
        <v>5</v>
      </c>
      <c r="B59" s="273"/>
      <c r="C59" s="23"/>
      <c r="D59" s="242" t="str">
        <f>IF('Summary Page'!I287="","",'Summary Page'!I287)</f>
        <v/>
      </c>
      <c r="E59" s="271"/>
      <c r="F59" s="978"/>
      <c r="G59" s="978"/>
      <c r="H59" s="979"/>
      <c r="I59" s="352" t="str">
        <f>IF('Summary Page'!J287=0,"",'Summary Page'!J287)</f>
        <v/>
      </c>
      <c r="J59" s="352" t="str">
        <f>IF('Summary Page'!K287=0,"",'Summary Page'!K287)</f>
        <v/>
      </c>
      <c r="K59" s="352" t="str">
        <f>IF('Summary Page'!L287=0,"",'Summary Page'!L287)</f>
        <v/>
      </c>
      <c r="L59" s="352" t="str">
        <f>IF('Summary Page'!M287=0,"",'Summary Page'!M287)</f>
        <v/>
      </c>
      <c r="M59" s="353" t="str">
        <f>IF('Summary Page'!N287=0,"",'Summary Page'!N287)</f>
        <v/>
      </c>
      <c r="N59" s="354" t="str">
        <f t="shared" si="0"/>
        <v/>
      </c>
      <c r="O59" s="15"/>
      <c r="P59" s="975"/>
      <c r="Q59" s="975"/>
      <c r="R59" s="975"/>
      <c r="S59" s="1119"/>
    </row>
    <row r="60" spans="1:36" ht="28.5" customHeight="1">
      <c r="A60" s="30">
        <v>6</v>
      </c>
      <c r="B60" s="273"/>
      <c r="C60" s="23"/>
      <c r="D60" s="242" t="str">
        <f>IF('Summary Page'!I288="","",'Summary Page'!I288)</f>
        <v/>
      </c>
      <c r="E60" s="23"/>
      <c r="F60" s="978"/>
      <c r="G60" s="978"/>
      <c r="H60" s="979"/>
      <c r="I60" s="352" t="str">
        <f>IF('Summary Page'!J288=0,"",'Summary Page'!J288)</f>
        <v/>
      </c>
      <c r="J60" s="352" t="str">
        <f>IF('Summary Page'!K288=0,"",'Summary Page'!K288)</f>
        <v/>
      </c>
      <c r="K60" s="352" t="str">
        <f>IF('Summary Page'!L288=0,"",'Summary Page'!L288)</f>
        <v/>
      </c>
      <c r="L60" s="352" t="str">
        <f>IF('Summary Page'!M288=0,"",'Summary Page'!M288)</f>
        <v/>
      </c>
      <c r="M60" s="353" t="str">
        <f>IF('Summary Page'!N288=0,"",'Summary Page'!N288)</f>
        <v/>
      </c>
      <c r="N60" s="354" t="str">
        <f t="shared" si="0"/>
        <v/>
      </c>
      <c r="O60" s="15"/>
      <c r="P60" s="975"/>
      <c r="Q60" s="975"/>
      <c r="R60" s="975"/>
      <c r="S60" s="1119"/>
    </row>
    <row r="61" spans="1:36" ht="28.5" customHeight="1">
      <c r="A61" s="30">
        <v>7</v>
      </c>
      <c r="B61" s="273"/>
      <c r="C61" s="23"/>
      <c r="D61" s="242" t="str">
        <f>IF('Summary Page'!I289="","",'Summary Page'!I289)</f>
        <v/>
      </c>
      <c r="E61" s="23"/>
      <c r="F61" s="978"/>
      <c r="G61" s="978"/>
      <c r="H61" s="979"/>
      <c r="I61" s="352" t="str">
        <f>IF('Summary Page'!J289=0,"",'Summary Page'!J289)</f>
        <v/>
      </c>
      <c r="J61" s="352" t="str">
        <f>IF('Summary Page'!K289=0,"",'Summary Page'!K289)</f>
        <v/>
      </c>
      <c r="K61" s="352" t="str">
        <f>IF('Summary Page'!L289=0,"",'Summary Page'!L289)</f>
        <v/>
      </c>
      <c r="L61" s="352" t="str">
        <f>IF('Summary Page'!M289=0,"",'Summary Page'!M289)</f>
        <v/>
      </c>
      <c r="M61" s="353" t="str">
        <f>IF('Summary Page'!N289=0,"",'Summary Page'!N289)</f>
        <v/>
      </c>
      <c r="N61" s="354" t="str">
        <f t="shared" si="0"/>
        <v/>
      </c>
      <c r="O61" s="15"/>
      <c r="P61" s="972"/>
      <c r="Q61" s="972"/>
      <c r="R61" s="972"/>
      <c r="S61" s="1117"/>
    </row>
    <row r="62" spans="1:36" ht="28.5" customHeight="1">
      <c r="A62" s="30">
        <v>8</v>
      </c>
      <c r="B62" s="273"/>
      <c r="C62" s="23"/>
      <c r="D62" s="242" t="str">
        <f>IF('Summary Page'!Q284="","",'Summary Page'!Q284)</f>
        <v/>
      </c>
      <c r="E62" s="23"/>
      <c r="F62" s="978"/>
      <c r="G62" s="978"/>
      <c r="H62" s="979"/>
      <c r="I62" s="352" t="str">
        <f>IF('Summary Page'!S284=0,"",'Summary Page'!S284)</f>
        <v/>
      </c>
      <c r="J62" s="352" t="str">
        <f>IF('Summary Page'!T284=0,"",'Summary Page'!T284)</f>
        <v/>
      </c>
      <c r="K62" s="352" t="str">
        <f>IF('Summary Page'!U284=0,"",'Summary Page'!U284)</f>
        <v/>
      </c>
      <c r="L62" s="352" t="str">
        <f>IF('Summary Page'!V284=0,"",'Summary Page'!V284)</f>
        <v/>
      </c>
      <c r="M62" s="353" t="str">
        <f>IF('Summary Page'!W284=0,"",'Summary Page'!W284)</f>
        <v/>
      </c>
      <c r="N62" s="354" t="str">
        <f t="shared" si="0"/>
        <v/>
      </c>
      <c r="O62" s="15"/>
      <c r="P62" s="972"/>
      <c r="Q62" s="972"/>
      <c r="R62" s="972"/>
      <c r="S62" s="1117"/>
    </row>
    <row r="63" spans="1:36" ht="28.5" customHeight="1">
      <c r="A63" s="30">
        <v>9</v>
      </c>
      <c r="B63" s="273"/>
      <c r="C63" s="23"/>
      <c r="D63" s="242" t="str">
        <f>IF('Summary Page'!Q285="","",'Summary Page'!Q285)</f>
        <v/>
      </c>
      <c r="E63" s="24"/>
      <c r="F63" s="978"/>
      <c r="G63" s="978"/>
      <c r="H63" s="979"/>
      <c r="I63" s="352" t="str">
        <f>IF('Summary Page'!S285=0,"",'Summary Page'!S285)</f>
        <v/>
      </c>
      <c r="J63" s="352" t="str">
        <f>IF('Summary Page'!T285=0,"",'Summary Page'!T285)</f>
        <v/>
      </c>
      <c r="K63" s="352" t="str">
        <f>IF('Summary Page'!U285=0,"",'Summary Page'!U285)</f>
        <v/>
      </c>
      <c r="L63" s="352" t="str">
        <f>IF('Summary Page'!V285=0,"",'Summary Page'!V285)</f>
        <v/>
      </c>
      <c r="M63" s="353" t="str">
        <f>IF('Summary Page'!W285=0,"",'Summary Page'!W285)</f>
        <v/>
      </c>
      <c r="N63" s="354" t="str">
        <f t="shared" si="0"/>
        <v/>
      </c>
      <c r="O63" s="15"/>
      <c r="P63" s="969"/>
      <c r="Q63" s="969"/>
      <c r="R63" s="969"/>
      <c r="S63" s="1118"/>
    </row>
    <row r="64" spans="1:36" ht="28.5" customHeight="1">
      <c r="A64" s="30">
        <v>10</v>
      </c>
      <c r="B64" s="273"/>
      <c r="C64" s="24"/>
      <c r="D64" s="242" t="str">
        <f>IF('Summary Page'!Q286="","",'Summary Page'!Q286)</f>
        <v/>
      </c>
      <c r="E64" s="24"/>
      <c r="F64" s="978"/>
      <c r="G64" s="978"/>
      <c r="H64" s="979"/>
      <c r="I64" s="352" t="str">
        <f>IF('Summary Page'!S286=0,"",'Summary Page'!S286)</f>
        <v/>
      </c>
      <c r="J64" s="352" t="str">
        <f>IF('Summary Page'!T286=0,"",'Summary Page'!T286)</f>
        <v/>
      </c>
      <c r="K64" s="352" t="str">
        <f>IF('Summary Page'!U286=0,"",'Summary Page'!U286)</f>
        <v/>
      </c>
      <c r="L64" s="352" t="str">
        <f>IF('Summary Page'!V286=0,"",'Summary Page'!V286)</f>
        <v/>
      </c>
      <c r="M64" s="353" t="str">
        <f>IF('Summary Page'!W286=0,"",'Summary Page'!W286)</f>
        <v/>
      </c>
      <c r="N64" s="354" t="str">
        <f t="shared" si="0"/>
        <v/>
      </c>
      <c r="O64" s="15"/>
      <c r="P64" s="969"/>
      <c r="Q64" s="969"/>
      <c r="R64" s="969"/>
      <c r="S64" s="1118"/>
    </row>
    <row r="65" spans="1:19" ht="4.5" customHeight="1">
      <c r="A65" s="9"/>
      <c r="B65" s="12"/>
      <c r="C65" s="5"/>
      <c r="D65" s="19"/>
      <c r="E65" s="17"/>
      <c r="F65" s="17"/>
      <c r="G65" s="17"/>
      <c r="H65" s="17"/>
      <c r="I65" s="17"/>
      <c r="J65" s="17"/>
      <c r="K65" s="17"/>
      <c r="L65" s="5"/>
      <c r="M65" s="5"/>
      <c r="N65" s="5"/>
      <c r="O65" s="5"/>
      <c r="P65" s="15"/>
      <c r="Q65" s="67"/>
      <c r="R65" s="15"/>
      <c r="S65" s="68"/>
    </row>
    <row r="66" spans="1:19" ht="17.25" thickBot="1">
      <c r="A66" s="69"/>
      <c r="B66" s="66"/>
      <c r="C66" s="6" t="s">
        <v>6</v>
      </c>
      <c r="D66" s="1015" t="s">
        <v>76</v>
      </c>
      <c r="E66" s="1015"/>
      <c r="F66" s="1015"/>
      <c r="G66" s="1015"/>
      <c r="H66" s="1015"/>
      <c r="I66" s="198"/>
      <c r="J66" s="243">
        <f>10-COUNTBLANK(I55:I64)</f>
        <v>2</v>
      </c>
      <c r="K66" s="1014" t="s">
        <v>16</v>
      </c>
      <c r="L66" s="1014"/>
      <c r="M66" s="1014"/>
      <c r="N66" s="370">
        <f>SUM(M55:M64)</f>
        <v>2</v>
      </c>
      <c r="O66" s="32" t="s">
        <v>73</v>
      </c>
      <c r="P66" s="67"/>
      <c r="Q66" s="822" t="s">
        <v>137</v>
      </c>
      <c r="R66" s="356">
        <f>(N66/12)</f>
        <v>0.16666666666666666</v>
      </c>
      <c r="S66" s="46" t="s">
        <v>285</v>
      </c>
    </row>
    <row r="67" spans="1:19" ht="16.5" thickTop="1">
      <c r="A67" s="63"/>
      <c r="B67" s="45" t="s">
        <v>13</v>
      </c>
      <c r="C67" s="15"/>
      <c r="D67" s="15"/>
      <c r="E67" s="15"/>
      <c r="F67" s="15"/>
      <c r="G67" s="15"/>
      <c r="H67" s="15"/>
      <c r="I67" s="15"/>
      <c r="J67" s="15"/>
      <c r="K67" s="15"/>
      <c r="L67" s="15"/>
      <c r="M67" s="15"/>
      <c r="N67" s="15"/>
      <c r="O67" s="67"/>
      <c r="P67" s="67"/>
      <c r="Q67" s="67"/>
      <c r="R67" s="15"/>
      <c r="S67" s="68"/>
    </row>
    <row r="68" spans="1:19" ht="4.5" customHeight="1">
      <c r="A68" s="63"/>
      <c r="B68" s="16"/>
      <c r="C68" s="16"/>
      <c r="D68" s="16"/>
      <c r="E68" s="16"/>
      <c r="F68" s="16"/>
      <c r="G68" s="16"/>
      <c r="H68" s="16"/>
      <c r="I68" s="16"/>
      <c r="J68" s="16"/>
      <c r="K68" s="16"/>
      <c r="L68" s="16"/>
      <c r="M68" s="67"/>
      <c r="N68" s="67"/>
      <c r="O68" s="67"/>
      <c r="P68" s="15"/>
      <c r="Q68" s="66"/>
      <c r="R68" s="66"/>
      <c r="S68" s="68"/>
    </row>
    <row r="69" spans="1:19">
      <c r="A69" s="28" t="s">
        <v>7</v>
      </c>
      <c r="B69" s="29"/>
      <c r="C69" s="11"/>
      <c r="D69" s="11"/>
      <c r="E69" s="11"/>
      <c r="F69" s="11"/>
      <c r="G69" s="11"/>
      <c r="H69" s="11"/>
      <c r="I69" s="11"/>
      <c r="J69" s="11"/>
      <c r="K69" s="1130" t="s">
        <v>138</v>
      </c>
      <c r="L69" s="1130"/>
      <c r="M69" s="1130"/>
      <c r="N69" s="1130"/>
      <c r="O69" s="1130"/>
      <c r="P69" s="1130"/>
      <c r="Q69" s="1130"/>
      <c r="R69" s="1130"/>
      <c r="S69" s="1131"/>
    </row>
    <row r="70" spans="1:19" ht="4.5" customHeight="1">
      <c r="A70" s="63"/>
      <c r="B70" s="7"/>
      <c r="C70" s="16"/>
      <c r="D70" s="16"/>
      <c r="E70" s="16"/>
      <c r="F70" s="16"/>
      <c r="G70" s="16"/>
      <c r="H70" s="178"/>
      <c r="I70" s="16"/>
      <c r="J70" s="16"/>
      <c r="K70" s="16"/>
      <c r="L70" s="16"/>
      <c r="M70" s="67"/>
      <c r="N70" s="67"/>
      <c r="O70" s="67"/>
      <c r="P70" s="15"/>
      <c r="Q70" s="66"/>
      <c r="R70" s="66"/>
      <c r="S70" s="68"/>
    </row>
    <row r="71" spans="1:19" ht="15" customHeight="1">
      <c r="A71" s="177"/>
      <c r="B71" s="178"/>
      <c r="C71" s="178"/>
      <c r="E71" s="188"/>
      <c r="F71" s="188"/>
      <c r="G71" s="188"/>
      <c r="H71" s="188"/>
      <c r="K71" s="188" t="str">
        <f>IF('Summary Page'!H291="","",'Summary Page'!H291)</f>
        <v>2" Aggregate Base</v>
      </c>
      <c r="L71" s="178"/>
      <c r="M71" s="178"/>
      <c r="N71" s="178"/>
      <c r="O71" s="178"/>
      <c r="P71" s="1089" t="str">
        <f>IF('Summary Page'!L291="","",'Summary Page'!L291)</f>
        <v/>
      </c>
      <c r="Q71" s="1089"/>
      <c r="R71" s="188" t="s">
        <v>334</v>
      </c>
      <c r="S71" s="179"/>
    </row>
    <row r="72" spans="1:19" ht="4.5" customHeight="1" thickBot="1">
      <c r="A72" s="180"/>
      <c r="B72" s="181"/>
      <c r="C72" s="181"/>
      <c r="D72" s="181"/>
      <c r="E72" s="181"/>
      <c r="F72" s="181"/>
      <c r="G72" s="181"/>
      <c r="H72" s="181"/>
      <c r="I72" s="181"/>
      <c r="J72" s="181"/>
      <c r="K72" s="181"/>
      <c r="L72" s="181"/>
      <c r="M72" s="181"/>
      <c r="N72" s="181"/>
      <c r="O72" s="181"/>
      <c r="P72" s="181"/>
      <c r="Q72" s="181"/>
      <c r="R72" s="181"/>
      <c r="S72" s="182"/>
    </row>
    <row r="73" spans="1:19" s="48" customFormat="1"/>
    <row r="74" spans="1:19" s="48" customFormat="1"/>
    <row r="75" spans="1:19" s="48" customFormat="1"/>
    <row r="76" spans="1:19" s="48" customFormat="1"/>
    <row r="77" spans="1:19" s="48" customFormat="1"/>
    <row r="78" spans="1:19" s="48" customFormat="1"/>
    <row r="79" spans="1:19" s="48" customFormat="1"/>
    <row r="80" spans="1:19" s="48" customFormat="1"/>
    <row r="81" s="48" customFormat="1"/>
    <row r="82" s="48" customFormat="1"/>
    <row r="83" s="48" customFormat="1"/>
    <row r="84" s="48" customFormat="1"/>
    <row r="85" s="48" customFormat="1"/>
    <row r="86" s="48" customFormat="1"/>
    <row r="87" s="48" customFormat="1"/>
    <row r="88" s="48" customFormat="1"/>
    <row r="89" s="48" customFormat="1"/>
    <row r="90" s="48" customFormat="1"/>
    <row r="91" s="48" customFormat="1"/>
    <row r="92" s="48" customFormat="1"/>
    <row r="93" s="48" customFormat="1"/>
  </sheetData>
  <sheetProtection algorithmName="SHA-512" hashValue="CbB4ZQ1t6Zqy3ytT9BwOqdQN/eXa3VmnXgLxiGihlQr8zGJD9oR3sz9zPpwRblBWDkk5ZzszyRgXAFpxxd6ysA==" saltValue="y/Fz3IyaXKyomijFb4VBmg==" spinCount="100000" sheet="1" formatCells="0" formatColumns="0" formatRows="0" selectLockedCells="1"/>
  <mergeCells count="52">
    <mergeCell ref="I5:S26"/>
    <mergeCell ref="P71:Q71"/>
    <mergeCell ref="B3:J3"/>
    <mergeCell ref="A6:C6"/>
    <mergeCell ref="A8:B8"/>
    <mergeCell ref="A10:B10"/>
    <mergeCell ref="A26:B26"/>
    <mergeCell ref="A12:B12"/>
    <mergeCell ref="A14:B14"/>
    <mergeCell ref="A16:B16"/>
    <mergeCell ref="F12:H17"/>
    <mergeCell ref="P53:S53"/>
    <mergeCell ref="G24:G25"/>
    <mergeCell ref="H24:H25"/>
    <mergeCell ref="A18:B18"/>
    <mergeCell ref="A20:B20"/>
    <mergeCell ref="A22:B22"/>
    <mergeCell ref="A24:B24"/>
    <mergeCell ref="F24:F25"/>
    <mergeCell ref="I52:N52"/>
    <mergeCell ref="I53:I54"/>
    <mergeCell ref="J53:J54"/>
    <mergeCell ref="K53:K54"/>
    <mergeCell ref="L53:L54"/>
    <mergeCell ref="M53:M54"/>
    <mergeCell ref="N53:N54"/>
    <mergeCell ref="A48:D48"/>
    <mergeCell ref="A52:A54"/>
    <mergeCell ref="B52:B54"/>
    <mergeCell ref="C52:E54"/>
    <mergeCell ref="F52:H54"/>
    <mergeCell ref="I28:S50"/>
    <mergeCell ref="F59:H59"/>
    <mergeCell ref="F55:H55"/>
    <mergeCell ref="P55:S56"/>
    <mergeCell ref="F56:H56"/>
    <mergeCell ref="F57:H57"/>
    <mergeCell ref="P57:S57"/>
    <mergeCell ref="P58:S58"/>
    <mergeCell ref="P59:S60"/>
    <mergeCell ref="F60:H60"/>
    <mergeCell ref="F58:H58"/>
    <mergeCell ref="D66:H66"/>
    <mergeCell ref="K66:M66"/>
    <mergeCell ref="K69:S69"/>
    <mergeCell ref="F61:H61"/>
    <mergeCell ref="P61:S61"/>
    <mergeCell ref="F62:H62"/>
    <mergeCell ref="P62:S62"/>
    <mergeCell ref="F63:H63"/>
    <mergeCell ref="P63:S64"/>
    <mergeCell ref="F64:H64"/>
  </mergeCells>
  <dataValidations count="1">
    <dataValidation allowBlank="1" showInputMessage="1" showErrorMessage="1" sqref="D18 F26:H26 D16 D14"/>
  </dataValidations>
  <printOptions horizontalCentered="1" verticalCentered="1"/>
  <pageMargins left="0.16" right="0.15333333333333299" top="0.17" bottom="0.42" header="0" footer="0.17"/>
  <pageSetup scale="78" orientation="portrait" r:id="rId1"/>
  <headerFooter scaleWithDoc="0">
    <oddFooter>&amp;C&amp;A&amp;R&amp;P of &amp;N</oddFooter>
  </headerFooter>
  <drawing r:id="rId2"/>
  <legacyDrawing r:id="rId3"/>
</worksheet>
</file>

<file path=xl/worksheets/sheet26.xml><?xml version="1.0" encoding="utf-8"?>
<worksheet xmlns="http://schemas.openxmlformats.org/spreadsheetml/2006/main" xmlns:r="http://schemas.openxmlformats.org/officeDocument/2006/relationships">
  <sheetPr codeName="Sheet23">
    <pageSetUpPr fitToPage="1"/>
  </sheetPr>
  <dimension ref="A1:AQ46"/>
  <sheetViews>
    <sheetView workbookViewId="0">
      <selection activeCell="D6" sqref="D6"/>
    </sheetView>
  </sheetViews>
  <sheetFormatPr defaultColWidth="11.42578125" defaultRowHeight="15"/>
  <cols>
    <col min="1" max="1" width="14.5703125" style="830" bestFit="1" customWidth="1"/>
    <col min="2" max="2" width="10.42578125" style="828" bestFit="1" customWidth="1"/>
    <col min="3" max="3" width="21.5703125" style="828" bestFit="1" customWidth="1"/>
    <col min="4" max="4" width="12.28515625" style="824" customWidth="1"/>
    <col min="5" max="5" width="11.42578125" style="828"/>
    <col min="6" max="6" width="11.42578125" style="827"/>
    <col min="7" max="8" width="11.42578125" style="828"/>
    <col min="9" max="9" width="11.42578125" style="827"/>
    <col min="10" max="10" width="9.85546875" style="827" bestFit="1" customWidth="1"/>
    <col min="11" max="12" width="11.42578125" style="827"/>
    <col min="13" max="13" width="12.5703125" style="828" bestFit="1" customWidth="1"/>
    <col min="14" max="14" width="14.5703125" style="828" customWidth="1"/>
    <col min="15" max="15" width="11.42578125" style="828"/>
    <col min="16" max="16" width="12.42578125" style="828" customWidth="1"/>
    <col min="17" max="21" width="11.42578125" style="828"/>
    <col min="22" max="22" width="11.42578125" style="830"/>
    <col min="23" max="23" width="11.42578125" style="828"/>
    <col min="24" max="25" width="11.42578125" style="830"/>
    <col min="26" max="43" width="11.42578125" style="828"/>
    <col min="44" max="16384" width="11.42578125" style="830"/>
  </cols>
  <sheetData>
    <row r="1" spans="1:43">
      <c r="A1" s="827" t="s">
        <v>297</v>
      </c>
      <c r="B1" s="827" t="s">
        <v>295</v>
      </c>
      <c r="C1" s="828" t="s">
        <v>296</v>
      </c>
      <c r="D1" s="824" t="s">
        <v>298</v>
      </c>
      <c r="E1" s="829" t="s">
        <v>299</v>
      </c>
      <c r="F1" s="828" t="s">
        <v>300</v>
      </c>
      <c r="G1" s="829" t="s">
        <v>301</v>
      </c>
      <c r="H1" s="829" t="s">
        <v>302</v>
      </c>
      <c r="I1" s="829" t="s">
        <v>261</v>
      </c>
      <c r="J1" s="827" t="s">
        <v>303</v>
      </c>
      <c r="K1" s="829" t="s">
        <v>304</v>
      </c>
      <c r="L1" s="827" t="s">
        <v>305</v>
      </c>
      <c r="M1" s="829" t="s">
        <v>306</v>
      </c>
      <c r="N1" s="829" t="s">
        <v>307</v>
      </c>
      <c r="O1" s="829" t="s">
        <v>308</v>
      </c>
      <c r="P1" s="827" t="s">
        <v>309</v>
      </c>
      <c r="Q1" s="827" t="s">
        <v>310</v>
      </c>
      <c r="R1" s="827" t="s">
        <v>311</v>
      </c>
      <c r="S1" s="829" t="s">
        <v>312</v>
      </c>
      <c r="T1" s="829" t="s">
        <v>313</v>
      </c>
      <c r="U1" s="829" t="s">
        <v>323</v>
      </c>
      <c r="V1" s="827" t="s">
        <v>314</v>
      </c>
      <c r="W1" s="827" t="s">
        <v>324</v>
      </c>
      <c r="X1" s="827" t="s">
        <v>315</v>
      </c>
      <c r="Y1" s="827" t="s">
        <v>325</v>
      </c>
      <c r="Z1" s="829" t="s">
        <v>316</v>
      </c>
      <c r="AA1" s="829" t="s">
        <v>326</v>
      </c>
      <c r="AB1" s="829" t="s">
        <v>317</v>
      </c>
      <c r="AC1" s="829" t="s">
        <v>327</v>
      </c>
      <c r="AD1" s="829" t="s">
        <v>318</v>
      </c>
      <c r="AE1" s="829" t="s">
        <v>328</v>
      </c>
      <c r="AF1" s="829" t="s">
        <v>319</v>
      </c>
      <c r="AG1" s="829" t="s">
        <v>329</v>
      </c>
      <c r="AH1" s="829" t="s">
        <v>320</v>
      </c>
      <c r="AI1" s="829" t="s">
        <v>330</v>
      </c>
      <c r="AJ1" s="829" t="s">
        <v>321</v>
      </c>
      <c r="AK1" s="829" t="s">
        <v>331</v>
      </c>
      <c r="AL1" s="829" t="s">
        <v>322</v>
      </c>
      <c r="AM1" s="829" t="s">
        <v>332</v>
      </c>
      <c r="AN1" s="829"/>
      <c r="AO1" s="829"/>
      <c r="AP1" s="829"/>
      <c r="AQ1" s="829"/>
    </row>
    <row r="2" spans="1:43" s="831" customFormat="1">
      <c r="A2" s="831" t="s">
        <v>26</v>
      </c>
      <c r="B2" s="831" t="str">
        <f>'Core (01)'!$D$12</f>
        <v>0A730</v>
      </c>
      <c r="C2" s="831" t="str">
        <f>'Core (01)'!$D$22</f>
        <v>0A730 - 01</v>
      </c>
      <c r="D2" s="825" t="str">
        <f>'Core (01)'!$D$24</f>
        <v>05-Nov-2012</v>
      </c>
      <c r="E2" s="831" t="str">
        <f>'Core (01)'!$D$14</f>
        <v>01</v>
      </c>
      <c r="F2" s="831" t="str">
        <f>'Core (01)'!$D$16</f>
        <v>MEN</v>
      </c>
      <c r="G2" s="831" t="str">
        <f>'Core (01)'!$D$18</f>
        <v>20</v>
      </c>
      <c r="H2" s="831" t="str">
        <f>'Core (01)'!$F$28</f>
        <v>East</v>
      </c>
      <c r="I2" s="831" t="str">
        <f>'Core (01)'!$D$28</f>
        <v>01</v>
      </c>
      <c r="J2" s="826" t="str">
        <f>'Core (01)'!$F$26</f>
        <v/>
      </c>
      <c r="K2" s="835">
        <f>'Core (01)'!$G$26</f>
        <v>17.3</v>
      </c>
      <c r="L2" s="826" t="str">
        <f>'Core (01)'!$H$26</f>
        <v/>
      </c>
      <c r="M2" s="836">
        <f>'Core (01)'!$F$31</f>
        <v>39.352592000071702</v>
      </c>
      <c r="N2" s="836">
        <f>'Core (01)'!$F$33</f>
        <v>-123.55568749997801</v>
      </c>
      <c r="O2" s="831">
        <f>'Core (01)'!$F$35</f>
        <v>78</v>
      </c>
      <c r="S2" s="837">
        <f>'Core (01)'!$J$66</f>
        <v>3</v>
      </c>
      <c r="T2" s="831" t="str">
        <f>'Core (01)'!$D$55</f>
        <v>HMA</v>
      </c>
      <c r="U2" s="834">
        <f>'Core (01)'!$M$55</f>
        <v>1.25</v>
      </c>
      <c r="V2" s="831" t="str">
        <f>'Core (01)'!$D$56</f>
        <v>HMA</v>
      </c>
      <c r="W2" s="834">
        <f>'Core (01)'!$M$56</f>
        <v>2</v>
      </c>
      <c r="X2" s="831" t="str">
        <f>'Core (01)'!$D$57</f>
        <v>HMA</v>
      </c>
      <c r="Y2" s="834">
        <f>'Core (01)'!$M$57</f>
        <v>3</v>
      </c>
      <c r="Z2" s="831" t="str">
        <f>'Core (01)'!$D$58</f>
        <v/>
      </c>
      <c r="AA2" s="834" t="str">
        <f>'Core (01)'!$M$58</f>
        <v/>
      </c>
      <c r="AB2" s="831" t="str">
        <f>'Core (01)'!$D$59</f>
        <v/>
      </c>
      <c r="AC2" s="834" t="str">
        <f>'Core (01)'!$M$59</f>
        <v/>
      </c>
      <c r="AD2" s="831" t="str">
        <f>'Core (01)'!$D$60</f>
        <v/>
      </c>
      <c r="AE2" s="834" t="str">
        <f>'Core (01)'!$M$60</f>
        <v/>
      </c>
      <c r="AF2" s="831" t="str">
        <f>'Core (01)'!$D$61</f>
        <v/>
      </c>
      <c r="AG2" s="834" t="str">
        <f>'Core (01)'!$M$61</f>
        <v/>
      </c>
      <c r="AH2" s="831" t="str">
        <f>'Core (01)'!$D$62</f>
        <v/>
      </c>
      <c r="AI2" s="834" t="str">
        <f>'Core (01)'!$M$62</f>
        <v/>
      </c>
      <c r="AJ2" s="831" t="str">
        <f>'Core (01)'!$D$63</f>
        <v/>
      </c>
      <c r="AK2" s="834" t="str">
        <f>'Core (01)'!$M$63</f>
        <v/>
      </c>
      <c r="AL2" s="831" t="str">
        <f>'Core (01)'!$D$64</f>
        <v/>
      </c>
      <c r="AM2" s="834" t="str">
        <f>'Core (01)'!$M$64</f>
        <v/>
      </c>
    </row>
    <row r="3" spans="1:43" s="831" customFormat="1">
      <c r="A3" s="831" t="s">
        <v>26</v>
      </c>
      <c r="B3" s="831" t="str">
        <f>'Core (02)'!$D$12</f>
        <v>0A730</v>
      </c>
      <c r="C3" s="831" t="str">
        <f>'Core (02)'!$D$22</f>
        <v>0A730 - 02</v>
      </c>
      <c r="D3" s="825" t="str">
        <f>'Core (02)'!$D$24</f>
        <v>05-Nov-2012</v>
      </c>
      <c r="E3" s="831" t="str">
        <f>'Core (02)'!$D$14</f>
        <v>01</v>
      </c>
      <c r="F3" s="831" t="str">
        <f>'Core (02)'!$D$16</f>
        <v>MEN</v>
      </c>
      <c r="G3" s="831" t="str">
        <f>'Core (02)'!$D$18</f>
        <v>20</v>
      </c>
      <c r="H3" s="831" t="str">
        <f>'Core (02)'!$F$28</f>
        <v>West</v>
      </c>
      <c r="I3" s="831" t="str">
        <f>'Core (02)'!$D$28</f>
        <v>01</v>
      </c>
      <c r="J3" s="826" t="str">
        <f>'Core (02)'!$F$26</f>
        <v/>
      </c>
      <c r="K3" s="835">
        <f>'Core (02)'!$G$26</f>
        <v>16.8</v>
      </c>
      <c r="L3" s="826" t="str">
        <f>'Core (02)'!$H$26</f>
        <v/>
      </c>
      <c r="M3" s="836">
        <f>'Core (02)'!$F$31</f>
        <v>39.348260645239399</v>
      </c>
      <c r="N3" s="836">
        <f>'Core (02)'!$F$33</f>
        <v>-123.562057257075</v>
      </c>
      <c r="O3" s="831">
        <f>'Core (02)'!$F$35</f>
        <v>78</v>
      </c>
      <c r="S3" s="837">
        <f>'Core (02)'!$J$66</f>
        <v>3</v>
      </c>
      <c r="T3" s="831" t="str">
        <f>'Core (02)'!$D$55</f>
        <v>HMA</v>
      </c>
      <c r="U3" s="834">
        <f>'Core (02)'!$M$55</f>
        <v>1.25</v>
      </c>
      <c r="V3" s="831" t="str">
        <f>'Core (02)'!$D$56</f>
        <v>HMA</v>
      </c>
      <c r="W3" s="834">
        <f>'Core (02)'!$M$56</f>
        <v>1.5</v>
      </c>
      <c r="X3" s="831" t="str">
        <f>'Core (02)'!$D$57</f>
        <v>HMA</v>
      </c>
      <c r="Y3" s="834">
        <f>'Core (02)'!$M$57</f>
        <v>3</v>
      </c>
      <c r="Z3" s="831" t="str">
        <f>'Core (02)'!$D$58</f>
        <v/>
      </c>
      <c r="AA3" s="834" t="str">
        <f>'Core (02)'!$M$58</f>
        <v/>
      </c>
      <c r="AB3" s="831" t="str">
        <f>'Core (02)'!$D$59</f>
        <v/>
      </c>
      <c r="AC3" s="834" t="str">
        <f>'Core (02)'!$M$59</f>
        <v/>
      </c>
      <c r="AD3" s="831" t="str">
        <f>'Core (02)'!$D$60</f>
        <v/>
      </c>
      <c r="AE3" s="831" t="str">
        <f>'Core (02)'!$M$60</f>
        <v/>
      </c>
      <c r="AF3" s="831" t="str">
        <f>'Core (02)'!$D$61</f>
        <v/>
      </c>
      <c r="AG3" s="831" t="str">
        <f>'Core (02)'!$M$61</f>
        <v/>
      </c>
      <c r="AH3" s="831" t="str">
        <f>'Core (02)'!$D$62</f>
        <v/>
      </c>
      <c r="AI3" s="831" t="str">
        <f>'Core (02)'!$M$62</f>
        <v/>
      </c>
      <c r="AJ3" s="831" t="str">
        <f>'Core (02)'!$D$63</f>
        <v/>
      </c>
      <c r="AK3" s="831" t="str">
        <f>'Core (02)'!$M$63</f>
        <v/>
      </c>
      <c r="AL3" s="831" t="str">
        <f>'Core (02)'!$D$64</f>
        <v/>
      </c>
      <c r="AM3" s="831" t="str">
        <f>'Core (02)'!$M$64</f>
        <v/>
      </c>
    </row>
    <row r="4" spans="1:43" s="831" customFormat="1">
      <c r="A4" s="831" t="s">
        <v>26</v>
      </c>
      <c r="B4" s="831" t="str">
        <f>'Core (03)'!$D$12</f>
        <v>0A730</v>
      </c>
      <c r="C4" s="831" t="str">
        <f>'Core (03)'!$D$22</f>
        <v>0A730 - 03</v>
      </c>
      <c r="D4" s="825" t="str">
        <f>'Core (03)'!$D$24</f>
        <v>05-Nov-2012</v>
      </c>
      <c r="E4" s="831" t="str">
        <f>'Core (03)'!$D$14</f>
        <v>01</v>
      </c>
      <c r="F4" s="831" t="str">
        <f>'Core (03)'!$D$16</f>
        <v>MEN</v>
      </c>
      <c r="G4" s="831" t="str">
        <f>'Core (03)'!$D$18</f>
        <v>20</v>
      </c>
      <c r="H4" s="831" t="str">
        <f>'Core (03)'!$F$28</f>
        <v>East</v>
      </c>
      <c r="I4" s="831" t="str">
        <f>'Core (03)'!$D$28</f>
        <v>01</v>
      </c>
      <c r="J4" s="826" t="str">
        <f>'Core (03)'!$F$26</f>
        <v/>
      </c>
      <c r="K4" s="835">
        <f>'Core (03)'!$G$26</f>
        <v>16.3</v>
      </c>
      <c r="L4" s="826" t="str">
        <f>'Core (03)'!$H$26</f>
        <v/>
      </c>
      <c r="M4" s="836">
        <f>'Core (03)'!$F$31</f>
        <v>39.348227725215303</v>
      </c>
      <c r="N4" s="836">
        <f>'Core (03)'!$F$33</f>
        <v>-123.570596699852</v>
      </c>
      <c r="O4" s="831">
        <f>'Core (03)'!$F$35</f>
        <v>88</v>
      </c>
      <c r="S4" s="837">
        <f>'Core (03)'!$J$66</f>
        <v>2</v>
      </c>
      <c r="T4" s="831" t="str">
        <f>'Core (03)'!$D$55</f>
        <v>HMA</v>
      </c>
      <c r="U4" s="834">
        <f>'Core (03)'!$M$55</f>
        <v>1.25</v>
      </c>
      <c r="V4" s="831" t="str">
        <f>'Core (03)'!$D$56</f>
        <v>HMA</v>
      </c>
      <c r="W4" s="834">
        <f>'Core (03)'!$M$56</f>
        <v>7.25</v>
      </c>
      <c r="X4" s="831" t="str">
        <f>'Core (03)'!$D$57</f>
        <v/>
      </c>
      <c r="Y4" s="834" t="str">
        <f>'Core (03)'!$M$57</f>
        <v/>
      </c>
      <c r="Z4" s="831" t="str">
        <f>'Core (03)'!$D$58</f>
        <v/>
      </c>
      <c r="AA4" s="834" t="str">
        <f>'Core (03)'!$M$58</f>
        <v/>
      </c>
      <c r="AB4" s="831" t="str">
        <f>'Core (03)'!$D$59</f>
        <v/>
      </c>
      <c r="AC4" s="834" t="str">
        <f>'Core (03)'!$M$59</f>
        <v/>
      </c>
      <c r="AD4" s="831" t="str">
        <f>'Core (03)'!$D$60</f>
        <v/>
      </c>
      <c r="AE4" s="834" t="str">
        <f>'Core (03)'!$M$60</f>
        <v/>
      </c>
      <c r="AF4" s="831" t="str">
        <f>'Core (03)'!$D$61</f>
        <v/>
      </c>
      <c r="AG4" s="834" t="str">
        <f>'Core (03)'!$M$61</f>
        <v/>
      </c>
      <c r="AH4" s="831" t="str">
        <f>'Core (03)'!$D$62</f>
        <v/>
      </c>
      <c r="AI4" s="834" t="str">
        <f>'Core (03)'!$M$62</f>
        <v/>
      </c>
      <c r="AJ4" s="831" t="str">
        <f>'Core (03)'!$D$63</f>
        <v/>
      </c>
      <c r="AK4" s="834" t="str">
        <f>'Core (03)'!$M$63</f>
        <v/>
      </c>
      <c r="AL4" s="831" t="str">
        <f>'Core (03)'!$D$64</f>
        <v/>
      </c>
      <c r="AM4" s="834" t="str">
        <f>'Core (03)'!$M$64</f>
        <v/>
      </c>
    </row>
    <row r="5" spans="1:43" s="831" customFormat="1">
      <c r="A5" s="831" t="s">
        <v>26</v>
      </c>
      <c r="B5" s="831" t="str">
        <f>'Core (04)'!$D$12</f>
        <v>0A730</v>
      </c>
      <c r="C5" s="831" t="str">
        <f>'Core (04)'!$D$22</f>
        <v>0A730 - 04</v>
      </c>
      <c r="D5" s="825" t="str">
        <f>'Core (04)'!$D$24</f>
        <v>05-Nov-2012</v>
      </c>
      <c r="E5" s="831" t="str">
        <f>'Core (04)'!$D$14</f>
        <v>01</v>
      </c>
      <c r="F5" s="831" t="str">
        <f>'Core (04)'!$D$16</f>
        <v>MEN</v>
      </c>
      <c r="G5" s="831" t="str">
        <f>'Core (04)'!$D$18</f>
        <v>20</v>
      </c>
      <c r="H5" s="831" t="str">
        <f>'Core (04)'!$F$28</f>
        <v>West</v>
      </c>
      <c r="I5" s="831" t="str">
        <f>'Core (04)'!$D$28</f>
        <v>01</v>
      </c>
      <c r="J5" s="826" t="str">
        <f>'Core (04)'!$F$26</f>
        <v/>
      </c>
      <c r="K5" s="835">
        <f>'Core (04)'!$G$26</f>
        <v>15.8</v>
      </c>
      <c r="L5" s="826" t="str">
        <f>'Core (04)'!$H$26</f>
        <v/>
      </c>
      <c r="M5" s="836">
        <f>'Core (04)'!$F$31</f>
        <v>39.348979802173901</v>
      </c>
      <c r="N5" s="836">
        <f>'Core (04)'!$F$33</f>
        <v>-123.580551760641</v>
      </c>
      <c r="O5" s="831">
        <f>'Core (04)'!$F$35</f>
        <v>100</v>
      </c>
      <c r="S5" s="831">
        <f>'Core (04)'!$J$66</f>
        <v>0</v>
      </c>
      <c r="T5" s="831" t="str">
        <f>'Core (04)'!$D$55</f>
        <v>HMA</v>
      </c>
      <c r="U5" s="834">
        <f>'Core (04)'!$M$55</f>
        <v>1.25</v>
      </c>
      <c r="V5" s="831" t="str">
        <f>'Core (04)'!$D$56</f>
        <v>HMA</v>
      </c>
      <c r="W5" s="834">
        <f>'Core (04)'!$M$56</f>
        <v>3.25</v>
      </c>
      <c r="X5" s="831" t="str">
        <f>'Core (04)'!$D$57</f>
        <v>HMA</v>
      </c>
      <c r="Y5" s="834">
        <f>'Core (04)'!$M$57</f>
        <v>3.5</v>
      </c>
      <c r="Z5" s="831" t="str">
        <f>'Core (04)'!$D$58</f>
        <v/>
      </c>
      <c r="AA5" s="834" t="str">
        <f>'Core (04)'!$M$58</f>
        <v/>
      </c>
      <c r="AB5" s="831" t="str">
        <f>'Core (04)'!$D$59</f>
        <v/>
      </c>
      <c r="AC5" s="834" t="str">
        <f>'Core (04)'!$M$59</f>
        <v/>
      </c>
      <c r="AD5" s="831" t="str">
        <f>'Core (04)'!$D$60</f>
        <v/>
      </c>
      <c r="AE5" s="834" t="str">
        <f>'Core (04)'!$M$60</f>
        <v/>
      </c>
      <c r="AF5" s="831" t="str">
        <f>'Core (04)'!$D$61</f>
        <v/>
      </c>
      <c r="AG5" s="834" t="str">
        <f>'Core (04)'!$M$61</f>
        <v/>
      </c>
      <c r="AH5" s="831" t="str">
        <f>'Core (04)'!$D$62</f>
        <v/>
      </c>
      <c r="AI5" s="834" t="str">
        <f>'Core (04)'!$M$62</f>
        <v/>
      </c>
      <c r="AJ5" s="831" t="str">
        <f>'Core (04)'!$D$63</f>
        <v/>
      </c>
      <c r="AK5" s="834" t="str">
        <f>'Core (04)'!$M$63</f>
        <v/>
      </c>
      <c r="AL5" s="831" t="str">
        <f>'Core (04)'!$D$64</f>
        <v/>
      </c>
      <c r="AM5" s="834" t="str">
        <f>'Core (04)'!$M$64</f>
        <v/>
      </c>
    </row>
    <row r="6" spans="1:43" s="831" customFormat="1">
      <c r="A6" s="831" t="s">
        <v>26</v>
      </c>
      <c r="B6" s="831" t="str">
        <f>'Core (05)'!$D$12</f>
        <v>0A730</v>
      </c>
      <c r="C6" s="831" t="str">
        <f>'Core (05)'!$D$22</f>
        <v>0A730 - 05</v>
      </c>
      <c r="D6" s="825" t="str">
        <f>'Core (05)'!$D$24</f>
        <v>05-Nov-2012</v>
      </c>
      <c r="E6" s="831" t="str">
        <f>'Core (05)'!$D$14</f>
        <v>01</v>
      </c>
      <c r="F6" s="831" t="str">
        <f>'Core (05)'!$D$16</f>
        <v>MEN</v>
      </c>
      <c r="G6" s="831" t="str">
        <f>'Core (05)'!$D$18</f>
        <v>20</v>
      </c>
      <c r="H6" s="831" t="str">
        <f>'Core (05)'!$F$28</f>
        <v>East</v>
      </c>
      <c r="I6" s="831" t="str">
        <f>'Core (05)'!$D$28</f>
        <v>01</v>
      </c>
      <c r="J6" s="826" t="str">
        <f>'Core (05)'!$F$26</f>
        <v/>
      </c>
      <c r="K6" s="835">
        <f>'Core (05)'!$G$26</f>
        <v>15.3</v>
      </c>
      <c r="L6" s="826" t="str">
        <f>'Core (05)'!$H$26</f>
        <v/>
      </c>
      <c r="M6" s="836">
        <f>'Core (05)'!$F$31</f>
        <v>39.348274419652597</v>
      </c>
      <c r="N6" s="836">
        <f>'Core (05)'!$F$33</f>
        <v>-123.590451049769</v>
      </c>
      <c r="O6" s="831">
        <f>'Core (05)'!$F$35</f>
        <v>72</v>
      </c>
      <c r="S6" s="837">
        <f>'Core (05)'!$J$66</f>
        <v>3</v>
      </c>
      <c r="T6" s="831" t="str">
        <f>'Core (05)'!$D$55</f>
        <v>HMA</v>
      </c>
      <c r="U6" s="834">
        <f>'Core (05)'!$M$55</f>
        <v>1.25</v>
      </c>
      <c r="V6" s="831" t="str">
        <f>'Core (05)'!$D$56</f>
        <v>HMA</v>
      </c>
      <c r="W6" s="834">
        <f>'Core (05)'!$M$56</f>
        <v>1.75</v>
      </c>
      <c r="X6" s="831" t="str">
        <f>'Core (05)'!$D$57</f>
        <v>HMA</v>
      </c>
      <c r="Y6" s="834">
        <f>'Core (05)'!$M$57</f>
        <v>2</v>
      </c>
      <c r="Z6" s="831" t="str">
        <f>'Core (05)'!$D$58</f>
        <v/>
      </c>
      <c r="AA6" s="834" t="str">
        <f>'Core (05)'!$M$58</f>
        <v/>
      </c>
      <c r="AB6" s="831" t="str">
        <f>'Core (05)'!$D$59</f>
        <v/>
      </c>
      <c r="AC6" s="834" t="str">
        <f>'Core (05)'!$M$59</f>
        <v/>
      </c>
      <c r="AD6" s="831" t="str">
        <f>'Core (05)'!$D$60</f>
        <v/>
      </c>
      <c r="AE6" s="834" t="str">
        <f>'Core (05)'!$M$60</f>
        <v/>
      </c>
      <c r="AF6" s="831" t="str">
        <f>'Core (05)'!$D$61</f>
        <v/>
      </c>
      <c r="AG6" s="834" t="str">
        <f>'Core (05)'!$M$61</f>
        <v/>
      </c>
      <c r="AH6" s="831" t="str">
        <f>'Core (05)'!$D$62</f>
        <v/>
      </c>
      <c r="AI6" s="831" t="str">
        <f>'Core (05)'!$M$62</f>
        <v/>
      </c>
      <c r="AJ6" s="831" t="str">
        <f>'Core (05)'!$D$63</f>
        <v/>
      </c>
      <c r="AK6" s="831" t="str">
        <f>'Core (05)'!$M$63</f>
        <v/>
      </c>
      <c r="AL6" s="831" t="str">
        <f>'Core (05)'!$D$64</f>
        <v/>
      </c>
      <c r="AM6" s="831" t="str">
        <f>'Core (05)'!$M$64</f>
        <v/>
      </c>
    </row>
    <row r="7" spans="1:43" s="831" customFormat="1">
      <c r="A7" s="831" t="s">
        <v>26</v>
      </c>
      <c r="B7" s="831" t="str">
        <f>'Core (06)'!$D$12</f>
        <v>0A730</v>
      </c>
      <c r="C7" s="831" t="str">
        <f>'Core (06)'!$D$22</f>
        <v>0A730 - 06</v>
      </c>
      <c r="D7" s="825" t="str">
        <f>'Core (06)'!$D$24</f>
        <v>05-Nov-2012</v>
      </c>
      <c r="E7" s="831" t="str">
        <f>'Core (06)'!$D$14</f>
        <v>01</v>
      </c>
      <c r="F7" s="831" t="str">
        <f>'Core (06)'!$D$16</f>
        <v>MEN</v>
      </c>
      <c r="G7" s="831" t="str">
        <f>'Core (06)'!$D$18</f>
        <v>20</v>
      </c>
      <c r="H7" s="831" t="str">
        <f>'Core (06)'!$F$28</f>
        <v>West</v>
      </c>
      <c r="I7" s="831" t="str">
        <f>'Core (06)'!$D$28</f>
        <v>01</v>
      </c>
      <c r="J7" s="826" t="str">
        <f>'Core (06)'!$F$26</f>
        <v/>
      </c>
      <c r="K7" s="835">
        <f>'Core (06)'!$G$26</f>
        <v>14.8</v>
      </c>
      <c r="L7" s="826" t="str">
        <f>'Core (06)'!$H$26</f>
        <v/>
      </c>
      <c r="M7" s="836">
        <f>'Core (06)'!$F$31</f>
        <v>39.347525806449802</v>
      </c>
      <c r="N7" s="836">
        <f>'Core (06)'!$F$33</f>
        <v>-123.59999390420001</v>
      </c>
      <c r="O7" s="831">
        <f>'Core (06)'!$F$35</f>
        <v>59</v>
      </c>
      <c r="S7" s="837">
        <f>'Core (06)'!$J$66</f>
        <v>2</v>
      </c>
      <c r="T7" s="831" t="str">
        <f>'Core (06)'!$D$55</f>
        <v>HMA</v>
      </c>
      <c r="U7" s="834">
        <f>'Core (06)'!$M$55</f>
        <v>1.25</v>
      </c>
      <c r="V7" s="831" t="str">
        <f>'Core (06)'!$D$56</f>
        <v>HMA</v>
      </c>
      <c r="W7" s="834">
        <f>'Core (06)'!$M$56</f>
        <v>6.25</v>
      </c>
      <c r="X7" s="831" t="str">
        <f>'Core (06)'!$D$57</f>
        <v/>
      </c>
      <c r="Y7" s="834" t="str">
        <f>'Core (06)'!$M$57</f>
        <v/>
      </c>
      <c r="Z7" s="831" t="str">
        <f>'Core (06)'!$D$58</f>
        <v/>
      </c>
      <c r="AA7" s="834" t="str">
        <f>'Core (06)'!$M$58</f>
        <v/>
      </c>
      <c r="AB7" s="831" t="str">
        <f>'Core (06)'!$D$59</f>
        <v/>
      </c>
      <c r="AC7" s="834" t="str">
        <f>'Core (06)'!$M$59</f>
        <v/>
      </c>
      <c r="AD7" s="831" t="str">
        <f>'Core (06)'!$D$60</f>
        <v/>
      </c>
      <c r="AE7" s="834" t="str">
        <f>'Core (06)'!$M$60</f>
        <v/>
      </c>
      <c r="AF7" s="831" t="str">
        <f>'Core (06)'!$D$61</f>
        <v/>
      </c>
      <c r="AG7" s="834" t="str">
        <f>'Core (06)'!$M$61</f>
        <v/>
      </c>
      <c r="AH7" s="831" t="str">
        <f>'Core (06)'!$D$62</f>
        <v/>
      </c>
      <c r="AI7" s="834" t="str">
        <f>'Core (06)'!$M$62</f>
        <v/>
      </c>
      <c r="AJ7" s="831" t="str">
        <f>'Core (06)'!$D$63</f>
        <v/>
      </c>
      <c r="AK7" s="834" t="str">
        <f>'Core (06)'!$M$63</f>
        <v/>
      </c>
      <c r="AL7" s="831" t="str">
        <f>'Core (06)'!$D$64</f>
        <v/>
      </c>
      <c r="AM7" s="834" t="str">
        <f>'Core (06)'!$M$64</f>
        <v/>
      </c>
    </row>
    <row r="8" spans="1:43" s="831" customFormat="1">
      <c r="A8" s="831" t="s">
        <v>26</v>
      </c>
      <c r="B8" s="831" t="str">
        <f>'Core (07)'!$D$12</f>
        <v>0A730</v>
      </c>
      <c r="C8" s="831" t="str">
        <f>'Core (07)'!$D$22</f>
        <v>0A730 - 07</v>
      </c>
      <c r="D8" s="825" t="str">
        <f>'Core (07)'!$D$24</f>
        <v>05-Nov-2012</v>
      </c>
      <c r="E8" s="831" t="str">
        <f>'Core (07)'!$D$14</f>
        <v>01</v>
      </c>
      <c r="F8" s="831" t="str">
        <f>'Core (07)'!$D$16</f>
        <v>MEN</v>
      </c>
      <c r="G8" s="831" t="str">
        <f>'Core (07)'!$D$18</f>
        <v>20</v>
      </c>
      <c r="H8" s="831" t="str">
        <f>'Core (07)'!$F$28</f>
        <v>East</v>
      </c>
      <c r="I8" s="831" t="str">
        <f>'Core (07)'!$D$28</f>
        <v>01</v>
      </c>
      <c r="J8" s="826" t="str">
        <f>'Core (07)'!$F$26</f>
        <v/>
      </c>
      <c r="K8" s="835">
        <f>'Core (07)'!$G$26</f>
        <v>14.3</v>
      </c>
      <c r="L8" s="826" t="str">
        <f>'Core (07)'!$H$26</f>
        <v/>
      </c>
      <c r="M8" s="836">
        <f>'Core (07)'!$F$31</f>
        <v>39.352700971039503</v>
      </c>
      <c r="N8" s="836">
        <f>'Core (07)'!$F$33</f>
        <v>-123.608415056949</v>
      </c>
      <c r="O8" s="831">
        <f>'Core (07)'!$F$35</f>
        <v>68</v>
      </c>
      <c r="S8" s="837">
        <f>'Core (07)'!$J$66</f>
        <v>3</v>
      </c>
      <c r="T8" s="831" t="str">
        <f>'Core (07)'!$D$55</f>
        <v>HMA</v>
      </c>
      <c r="U8" s="834">
        <f>'Core (07)'!$M$55</f>
        <v>1</v>
      </c>
      <c r="V8" s="831" t="str">
        <f>'Core (07)'!$D$56</f>
        <v>HMA</v>
      </c>
      <c r="W8" s="834">
        <f>'Core (07)'!$M$56</f>
        <v>2.75</v>
      </c>
      <c r="X8" s="831" t="str">
        <f>'Core (07)'!$D$57</f>
        <v>HMA</v>
      </c>
      <c r="Y8" s="834">
        <f>'Core (07)'!$M$57</f>
        <v>5.25</v>
      </c>
      <c r="Z8" s="831" t="str">
        <f>'Core (07)'!$D$58</f>
        <v/>
      </c>
      <c r="AA8" s="834" t="str">
        <f>'Core (07)'!$M$58</f>
        <v/>
      </c>
      <c r="AB8" s="831" t="str">
        <f>'Core (07)'!$D$59</f>
        <v/>
      </c>
      <c r="AC8" s="834" t="str">
        <f>'Core (07)'!$M$59</f>
        <v/>
      </c>
      <c r="AD8" s="831" t="str">
        <f>'Core (07)'!$D$60</f>
        <v/>
      </c>
      <c r="AE8" s="834" t="str">
        <f>'Core (07)'!$M$60</f>
        <v/>
      </c>
      <c r="AF8" s="831" t="str">
        <f>'Core (07)'!$D$61</f>
        <v/>
      </c>
      <c r="AG8" s="834" t="str">
        <f>'Core (07)'!$M$61</f>
        <v/>
      </c>
      <c r="AH8" s="831" t="str">
        <f>'Core (07)'!$D$62</f>
        <v/>
      </c>
      <c r="AI8" s="834" t="str">
        <f>'Core (07)'!$M$62</f>
        <v/>
      </c>
      <c r="AJ8" s="831" t="str">
        <f>'Core (07)'!$D$63</f>
        <v/>
      </c>
      <c r="AK8" s="834" t="str">
        <f>'Core (07)'!$M$63</f>
        <v/>
      </c>
      <c r="AL8" s="831" t="str">
        <f>'Core (07)'!$D$64</f>
        <v/>
      </c>
      <c r="AM8" s="831" t="str">
        <f>'Core (07)'!$M$64</f>
        <v/>
      </c>
    </row>
    <row r="9" spans="1:43" s="831" customFormat="1">
      <c r="A9" s="831" t="s">
        <v>26</v>
      </c>
      <c r="B9" s="831" t="str">
        <f>'Core (08)'!$D$12</f>
        <v>0A730</v>
      </c>
      <c r="C9" s="831" t="str">
        <f>'Core (08)'!$D$22</f>
        <v>0A730 - 08</v>
      </c>
      <c r="D9" s="825" t="str">
        <f>'Core (08)'!$D$24</f>
        <v>05-Nov-2012</v>
      </c>
      <c r="E9" s="831" t="str">
        <f>'Core (08)'!$D$14</f>
        <v>01</v>
      </c>
      <c r="F9" s="831" t="str">
        <f>'Core (08)'!$D$16</f>
        <v>MEN</v>
      </c>
      <c r="G9" s="831" t="str">
        <f>'Core (08)'!$D$18</f>
        <v>20</v>
      </c>
      <c r="H9" s="831" t="str">
        <f>'Core (08)'!$F$28</f>
        <v>West</v>
      </c>
      <c r="I9" s="831" t="str">
        <f>'Core (08)'!$D$28</f>
        <v>01</v>
      </c>
      <c r="J9" s="826" t="str">
        <f>'Core (08)'!$F$26</f>
        <v/>
      </c>
      <c r="K9" s="835">
        <f>'Core (08)'!$G$26</f>
        <v>13.8</v>
      </c>
      <c r="L9" s="826" t="str">
        <f>'Core (08)'!$H$26</f>
        <v/>
      </c>
      <c r="M9" s="836">
        <f>'Core (08)'!$F$31</f>
        <v>39.355911119125601</v>
      </c>
      <c r="N9" s="836">
        <f>'Core (08)'!$F$33</f>
        <v>-123.615757209972</v>
      </c>
      <c r="O9" s="831">
        <f>'Core (08)'!$F$35</f>
        <v>74</v>
      </c>
      <c r="S9" s="837">
        <f>'Core (08)'!$J$66</f>
        <v>3</v>
      </c>
      <c r="T9" s="831" t="str">
        <f>'Core (08)'!$D$55</f>
        <v>HMA</v>
      </c>
      <c r="U9" s="834">
        <f>'Core (08)'!$M$55</f>
        <v>1.25</v>
      </c>
      <c r="V9" s="831" t="str">
        <f>'Core (08)'!$D$56</f>
        <v>HMA</v>
      </c>
      <c r="W9" s="834">
        <f>'Core (08)'!$M$56</f>
        <v>1.25</v>
      </c>
      <c r="X9" s="831" t="str">
        <f>'Core (08)'!$D$57</f>
        <v>HMA</v>
      </c>
      <c r="Y9" s="834">
        <f>'Core (08)'!$M$57</f>
        <v>3</v>
      </c>
      <c r="Z9" s="831" t="str">
        <f>'Core (08)'!$D$58</f>
        <v/>
      </c>
      <c r="AA9" s="834" t="str">
        <f>'Core (08)'!$M$58</f>
        <v/>
      </c>
      <c r="AB9" s="831" t="str">
        <f>'Core (08)'!$D$59</f>
        <v/>
      </c>
      <c r="AC9" s="834" t="str">
        <f>'Core (08)'!$M$59</f>
        <v/>
      </c>
      <c r="AD9" s="831" t="str">
        <f>'Core (08)'!$D$60</f>
        <v/>
      </c>
      <c r="AE9" s="834" t="str">
        <f>'Core (08)'!$M$60</f>
        <v/>
      </c>
      <c r="AF9" s="831" t="str">
        <f>'Core (08)'!$D$61</f>
        <v/>
      </c>
      <c r="AG9" s="834" t="str">
        <f>'Core (08)'!$M$61</f>
        <v/>
      </c>
      <c r="AH9" s="831" t="str">
        <f>'Core (08)'!$D$62</f>
        <v/>
      </c>
      <c r="AI9" s="834" t="str">
        <f>'Core (08)'!$M$62</f>
        <v/>
      </c>
      <c r="AJ9" s="831" t="str">
        <f>'Core (08)'!$D$63</f>
        <v/>
      </c>
      <c r="AK9" s="834" t="str">
        <f>'Core (08)'!$M$63</f>
        <v/>
      </c>
      <c r="AL9" s="831" t="str">
        <f>'Core (08)'!$D$64</f>
        <v/>
      </c>
      <c r="AM9" s="834" t="str">
        <f>'Core (08)'!$M$64</f>
        <v/>
      </c>
    </row>
    <row r="10" spans="1:43" s="831" customFormat="1">
      <c r="A10" s="831" t="s">
        <v>26</v>
      </c>
      <c r="B10" s="831" t="str">
        <f>'Core (09)'!$D$12</f>
        <v>0A730</v>
      </c>
      <c r="C10" s="831" t="str">
        <f>'Core (09)'!$D$22</f>
        <v>0A730 - 09</v>
      </c>
      <c r="D10" s="825" t="str">
        <f>'Core (09)'!$D$24</f>
        <v>05-Nov-2012</v>
      </c>
      <c r="E10" s="831" t="str">
        <f>'Core (09)'!$D$14</f>
        <v>01</v>
      </c>
      <c r="F10" s="831" t="str">
        <f>'Core (09)'!$D$16</f>
        <v>MEN</v>
      </c>
      <c r="G10" s="831" t="str">
        <f>'Core (09)'!$D$18</f>
        <v>20</v>
      </c>
      <c r="H10" s="831" t="str">
        <f>'Core (09)'!$F$28</f>
        <v>East</v>
      </c>
      <c r="I10" s="831" t="str">
        <f>'Core (09)'!$D$28</f>
        <v>01</v>
      </c>
      <c r="J10" s="826" t="str">
        <f>'Core (09)'!$F$26</f>
        <v/>
      </c>
      <c r="K10" s="835">
        <f>'Core (09)'!$G$26</f>
        <v>13.3</v>
      </c>
      <c r="L10" s="826" t="str">
        <f>'Core (09)'!$H$26</f>
        <v/>
      </c>
      <c r="M10" s="836">
        <f>'Core (09)'!$F$31</f>
        <v>39.359074999755201</v>
      </c>
      <c r="N10" s="836">
        <f>'Core (09)'!$F$33</f>
        <v>-123.621799571607</v>
      </c>
      <c r="O10" s="831">
        <f>'Core (09)'!$F$35</f>
        <v>96</v>
      </c>
      <c r="S10" s="837">
        <f>'Core (09)'!$J$66</f>
        <v>2</v>
      </c>
      <c r="T10" s="831" t="str">
        <f>'Core (09)'!$D$55</f>
        <v>HMA</v>
      </c>
      <c r="U10" s="834">
        <f>'Core (09)'!$M$55</f>
        <v>1.25</v>
      </c>
      <c r="V10" s="831" t="str">
        <f>'Core (09)'!$D$56</f>
        <v>HMA</v>
      </c>
      <c r="W10" s="834">
        <f>'Core (09)'!$M$56</f>
        <v>6.5</v>
      </c>
      <c r="X10" s="831" t="str">
        <f>'Core (09)'!$D$57</f>
        <v/>
      </c>
      <c r="Y10" s="834" t="str">
        <f>'Core (09)'!$M$57</f>
        <v/>
      </c>
      <c r="Z10" s="831" t="str">
        <f>'Core (09)'!$D$58</f>
        <v/>
      </c>
      <c r="AA10" s="834" t="str">
        <f>'Core (09)'!$M$58</f>
        <v/>
      </c>
      <c r="AB10" s="831" t="str">
        <f>'Core (09)'!$D$59</f>
        <v/>
      </c>
      <c r="AC10" s="834" t="str">
        <f>'Core (09)'!$M$59</f>
        <v/>
      </c>
      <c r="AD10" s="831" t="str">
        <f>'Core (09)'!$D$60</f>
        <v/>
      </c>
      <c r="AE10" s="834" t="str">
        <f>'Core (09)'!$M$60</f>
        <v/>
      </c>
      <c r="AF10" s="831" t="str">
        <f>'Core (09)'!$D$61</f>
        <v/>
      </c>
      <c r="AG10" s="834" t="str">
        <f>'Core (09)'!$M$61</f>
        <v/>
      </c>
      <c r="AH10" s="831" t="str">
        <f>'Core (09)'!$D$62</f>
        <v/>
      </c>
      <c r="AI10" s="834" t="str">
        <f>'Core (09)'!$M$62</f>
        <v/>
      </c>
      <c r="AJ10" s="831" t="str">
        <f>'Core (09)'!$D$63</f>
        <v/>
      </c>
      <c r="AK10" s="834" t="str">
        <f>'Core (09)'!$M$63</f>
        <v/>
      </c>
      <c r="AL10" s="831" t="str">
        <f>'Core (09)'!$D$64</f>
        <v/>
      </c>
      <c r="AM10" s="834" t="str">
        <f>'Core (09)'!$M$64</f>
        <v/>
      </c>
    </row>
    <row r="11" spans="1:43" s="831" customFormat="1">
      <c r="A11" s="831" t="s">
        <v>26</v>
      </c>
      <c r="B11" s="831" t="str">
        <f>'Core 10)'!$D$12</f>
        <v>0A730</v>
      </c>
      <c r="C11" s="831" t="str">
        <f>'Core 10)'!$D$22</f>
        <v>0A730 - 10</v>
      </c>
      <c r="D11" s="825" t="str">
        <f>'Core 10)'!$D$24</f>
        <v>05-Nov-2012</v>
      </c>
      <c r="E11" s="831" t="str">
        <f>'Core 10)'!$D$14</f>
        <v>01</v>
      </c>
      <c r="F11" s="831" t="str">
        <f>'Core 10)'!$D$16</f>
        <v>MEN</v>
      </c>
      <c r="G11" s="831" t="str">
        <f>'Core 10)'!$D$18</f>
        <v>20</v>
      </c>
      <c r="H11" s="831" t="str">
        <f>'Core 10)'!$F$28</f>
        <v>West</v>
      </c>
      <c r="I11" s="831" t="str">
        <f>'Core 10)'!$D$28</f>
        <v>01</v>
      </c>
      <c r="J11" s="826" t="str">
        <f>'Core 10)'!$F$26</f>
        <v/>
      </c>
      <c r="K11" s="835">
        <f>'Core 10)'!$G$26</f>
        <v>12.8</v>
      </c>
      <c r="L11" s="826" t="str">
        <f>'Core 10)'!$H$26</f>
        <v/>
      </c>
      <c r="M11" s="836">
        <f>'Core 10)'!$F$31</f>
        <v>39.356301391671799</v>
      </c>
      <c r="N11" s="836">
        <f>'Core 10)'!$F$33</f>
        <v>-123.628171892144</v>
      </c>
      <c r="O11" s="831">
        <f>'Core 10)'!$F$35</f>
        <v>150</v>
      </c>
      <c r="S11" s="837">
        <f>'Core 10)'!$J$66</f>
        <v>2</v>
      </c>
      <c r="T11" s="831" t="str">
        <f>'Core 10)'!$D$55</f>
        <v>HMA</v>
      </c>
      <c r="U11" s="834">
        <f>'Core 10)'!$M$55</f>
        <v>1.25</v>
      </c>
      <c r="V11" s="831" t="str">
        <f>'Core 10)'!$D$56</f>
        <v>HMA</v>
      </c>
      <c r="W11" s="834">
        <f>'Core 10)'!$M$56</f>
        <v>5</v>
      </c>
      <c r="X11" s="831" t="str">
        <f>'Core 10)'!$D$57</f>
        <v/>
      </c>
      <c r="Y11" s="834" t="str">
        <f>'Core 10)'!$M$57</f>
        <v/>
      </c>
      <c r="Z11" s="831" t="str">
        <f>'Core 10)'!$D$58</f>
        <v/>
      </c>
      <c r="AA11" s="834" t="str">
        <f>'Core 10)'!$M$58</f>
        <v/>
      </c>
      <c r="AB11" s="831" t="str">
        <f>'Core 10)'!$D$59</f>
        <v/>
      </c>
      <c r="AC11" s="834" t="str">
        <f>'Core 10)'!$M$59</f>
        <v/>
      </c>
      <c r="AD11" s="831" t="str">
        <f>'Core 10)'!$D$60</f>
        <v/>
      </c>
      <c r="AE11" s="834" t="str">
        <f>'Core 10)'!$M$60</f>
        <v/>
      </c>
      <c r="AF11" s="831" t="str">
        <f>'Core 10)'!$D$61</f>
        <v/>
      </c>
      <c r="AG11" s="834" t="str">
        <f>'Core 10)'!$M$61</f>
        <v/>
      </c>
      <c r="AH11" s="831" t="str">
        <f>'Core 10)'!$D$62</f>
        <v/>
      </c>
      <c r="AI11" s="834" t="str">
        <f>'Core 10)'!$M$62</f>
        <v/>
      </c>
      <c r="AJ11" s="831" t="str">
        <f>'Core 10)'!$D$63</f>
        <v/>
      </c>
      <c r="AK11" s="834" t="str">
        <f>'Core 10)'!$M$63</f>
        <v/>
      </c>
      <c r="AL11" s="831" t="str">
        <f>'Core 10)'!$D$64</f>
        <v/>
      </c>
      <c r="AM11" s="834" t="str">
        <f>'Core 10)'!$M$64</f>
        <v/>
      </c>
    </row>
    <row r="12" spans="1:43" s="831" customFormat="1">
      <c r="A12" s="831" t="s">
        <v>26</v>
      </c>
      <c r="B12" s="831" t="str">
        <f>'Core (11)'!$D$12</f>
        <v>0A730</v>
      </c>
      <c r="C12" s="831" t="str">
        <f>'Core (11)'!$D$22</f>
        <v>0A730 - 11</v>
      </c>
      <c r="D12" s="825" t="str">
        <f>'Core (11)'!$D$24</f>
        <v>05-Nov-2012</v>
      </c>
      <c r="E12" s="831" t="str">
        <f>'Core (11)'!$D$14</f>
        <v>01</v>
      </c>
      <c r="F12" s="831" t="str">
        <f>'Core (11)'!$D$16</f>
        <v>MEN</v>
      </c>
      <c r="G12" s="831" t="str">
        <f>'Core (11)'!$D$18</f>
        <v>20</v>
      </c>
      <c r="H12" s="831" t="str">
        <f>'Core (11)'!$F$28</f>
        <v>East</v>
      </c>
      <c r="I12" s="831" t="str">
        <f>'Core (11)'!$D$28</f>
        <v>01</v>
      </c>
      <c r="J12" s="826" t="str">
        <f>'Core (11)'!$F$26</f>
        <v/>
      </c>
      <c r="K12" s="835">
        <f>'Core (11)'!$G$26</f>
        <v>12.3</v>
      </c>
      <c r="L12" s="826" t="str">
        <f>'Core (11)'!$H$26</f>
        <v/>
      </c>
      <c r="M12" s="836">
        <f>'Core (11)'!$F$31</f>
        <v>39.3577634891654</v>
      </c>
      <c r="N12" s="836">
        <f>'Core (11)'!$F$33</f>
        <v>-123.63545287593099</v>
      </c>
      <c r="O12" s="831">
        <f>'Core (11)'!$F$35</f>
        <v>191</v>
      </c>
      <c r="S12" s="837">
        <f>'Core (11)'!$J$66</f>
        <v>3</v>
      </c>
      <c r="T12" s="831" t="str">
        <f>'Core (11)'!$D$55</f>
        <v>HMA</v>
      </c>
      <c r="U12" s="834">
        <f>'Core (11)'!$M$55</f>
        <v>1.5</v>
      </c>
      <c r="V12" s="831" t="str">
        <f>'Core (11)'!$D$56</f>
        <v>HMA</v>
      </c>
      <c r="W12" s="834">
        <f>'Core (11)'!$M$56</f>
        <v>1.5</v>
      </c>
      <c r="X12" s="831" t="str">
        <f>'Core (11)'!$D$57</f>
        <v>HMA</v>
      </c>
      <c r="Y12" s="834">
        <f>'Core (11)'!$M$57</f>
        <v>5</v>
      </c>
      <c r="Z12" s="831" t="str">
        <f>'Core (11)'!$D$58</f>
        <v/>
      </c>
      <c r="AA12" s="834" t="str">
        <f>'Core (11)'!$M$58</f>
        <v/>
      </c>
      <c r="AB12" s="831" t="str">
        <f>'Core (11)'!$D$59</f>
        <v/>
      </c>
      <c r="AC12" s="834" t="str">
        <f>'Core (11)'!$M$59</f>
        <v/>
      </c>
      <c r="AD12" s="831" t="str">
        <f>'Core (11)'!$D$60</f>
        <v/>
      </c>
      <c r="AE12" s="834" t="str">
        <f>'Core (11)'!$M$60</f>
        <v/>
      </c>
      <c r="AF12" s="831" t="str">
        <f>'Core (11)'!$D$61</f>
        <v/>
      </c>
      <c r="AG12" s="834" t="str">
        <f>'Core (11)'!$M$61</f>
        <v/>
      </c>
      <c r="AH12" s="831" t="str">
        <f>'Core (11)'!$D$62</f>
        <v/>
      </c>
      <c r="AI12" s="834" t="str">
        <f>'Core (11)'!$M$62</f>
        <v/>
      </c>
      <c r="AJ12" s="831" t="str">
        <f>'Core (11)'!$D$63</f>
        <v/>
      </c>
      <c r="AK12" s="834" t="str">
        <f>'Core (11)'!$M$63</f>
        <v/>
      </c>
      <c r="AL12" s="831" t="str">
        <f>'Core (11)'!$D$64</f>
        <v/>
      </c>
      <c r="AM12" s="834" t="str">
        <f>'Core (11)'!$M$64</f>
        <v/>
      </c>
    </row>
    <row r="13" spans="1:43" s="831" customFormat="1">
      <c r="A13" s="831" t="s">
        <v>26</v>
      </c>
      <c r="B13" s="831" t="str">
        <f>'Core (12)'!$D$12</f>
        <v>0A730</v>
      </c>
      <c r="C13" s="831" t="str">
        <f>'Core (12)'!$D$22</f>
        <v>0A730 - 12</v>
      </c>
      <c r="D13" s="825" t="str">
        <f>'Core (12)'!$D$24</f>
        <v>05-Nov-2012</v>
      </c>
      <c r="E13" s="831" t="str">
        <f>'Core (12)'!$D$14</f>
        <v>01</v>
      </c>
      <c r="F13" s="831" t="str">
        <f>'Core (12)'!$D$16</f>
        <v>MEN</v>
      </c>
      <c r="G13" s="831" t="str">
        <f>'Core (12)'!$D$18</f>
        <v>20</v>
      </c>
      <c r="H13" s="831" t="str">
        <f>'Core (12)'!$F$28</f>
        <v>West</v>
      </c>
      <c r="I13" s="831" t="str">
        <f>'Core (12)'!$D$28</f>
        <v>01</v>
      </c>
      <c r="J13" s="826" t="str">
        <f>'Core (12)'!$F$26</f>
        <v/>
      </c>
      <c r="K13" s="835">
        <f>'Core (12)'!$G$26</f>
        <v>11.8</v>
      </c>
      <c r="L13" s="826" t="str">
        <f>'Core (12)'!$H$26</f>
        <v/>
      </c>
      <c r="M13" s="836">
        <f>'Core (12)'!$F$31</f>
        <v>39.360073891997402</v>
      </c>
      <c r="N13" s="836">
        <f>'Core (12)'!$F$33</f>
        <v>-123.642780558825</v>
      </c>
      <c r="O13" s="831">
        <f>'Core (12)'!$F$35</f>
        <v>211</v>
      </c>
      <c r="S13" s="837">
        <f>'Core (12)'!$J$66</f>
        <v>2</v>
      </c>
      <c r="T13" s="831" t="str">
        <f>'Core (12)'!$D$55</f>
        <v>HMA</v>
      </c>
      <c r="U13" s="834">
        <f>'Core (12)'!$M$55</f>
        <v>1</v>
      </c>
      <c r="V13" s="831" t="str">
        <f>'Core (12)'!$D$56</f>
        <v>HMA</v>
      </c>
      <c r="W13" s="834">
        <f>'Core (12)'!$M$56</f>
        <v>2</v>
      </c>
      <c r="X13" s="831" t="str">
        <f>'Core (12)'!$D$57</f>
        <v/>
      </c>
      <c r="Y13" s="834" t="str">
        <f>'Core (12)'!$M$57</f>
        <v/>
      </c>
      <c r="Z13" s="831" t="str">
        <f>'Core (12)'!$D$58</f>
        <v/>
      </c>
      <c r="AA13" s="834" t="str">
        <f>'Core (12)'!$M$58</f>
        <v/>
      </c>
      <c r="AB13" s="831" t="str">
        <f>'Core (12)'!$D$59</f>
        <v/>
      </c>
      <c r="AC13" s="834" t="str">
        <f>'Core (12)'!$M$59</f>
        <v/>
      </c>
      <c r="AD13" s="831" t="str">
        <f>'Core (12)'!$D$60</f>
        <v/>
      </c>
      <c r="AE13" s="834" t="str">
        <f>'Core (12)'!$M$60</f>
        <v/>
      </c>
      <c r="AF13" s="831" t="str">
        <f>'Core (12)'!$D$61</f>
        <v/>
      </c>
      <c r="AG13" s="834" t="str">
        <f>'Core (12)'!$M$61</f>
        <v/>
      </c>
      <c r="AH13" s="831" t="str">
        <f>'Core (12)'!$D$62</f>
        <v/>
      </c>
      <c r="AI13" s="834" t="str">
        <f>'Core (12)'!$M$62</f>
        <v/>
      </c>
      <c r="AJ13" s="831" t="str">
        <f>'Core (12)'!$D$63</f>
        <v/>
      </c>
      <c r="AK13" s="834" t="str">
        <f>'Core (12)'!$M$63</f>
        <v/>
      </c>
      <c r="AL13" s="831" t="str">
        <f>'Core (12)'!$D$64</f>
        <v/>
      </c>
      <c r="AM13" s="834" t="str">
        <f>'Core (12)'!$M$64</f>
        <v/>
      </c>
    </row>
    <row r="14" spans="1:43" s="831" customFormat="1">
      <c r="A14" s="831" t="s">
        <v>26</v>
      </c>
      <c r="B14" s="831" t="str">
        <f>'Core (13)'!$D$12</f>
        <v>0A730</v>
      </c>
      <c r="C14" s="831" t="str">
        <f>'Core (13)'!$D$22</f>
        <v>0A730 - 13</v>
      </c>
      <c r="D14" s="825" t="str">
        <f>'Core (13)'!$D$24</f>
        <v>05-Nov-2012</v>
      </c>
      <c r="E14" s="831" t="str">
        <f>'Core (13)'!$D$14</f>
        <v>01</v>
      </c>
      <c r="F14" s="831" t="str">
        <f>'Core (13)'!$D$16</f>
        <v>MEN</v>
      </c>
      <c r="G14" s="831" t="str">
        <f>'Core (13)'!$D$18</f>
        <v>20</v>
      </c>
      <c r="H14" s="831" t="str">
        <f>'Core (13)'!$F$28</f>
        <v>East</v>
      </c>
      <c r="I14" s="831" t="str">
        <f>'Core (13)'!$D$28</f>
        <v>01</v>
      </c>
      <c r="J14" s="826" t="str">
        <f>'Core (13)'!$F$26</f>
        <v/>
      </c>
      <c r="K14" s="835">
        <f>'Core (13)'!$G$26</f>
        <v>11.3</v>
      </c>
      <c r="L14" s="826" t="str">
        <f>'Core (13)'!$H$26</f>
        <v/>
      </c>
      <c r="M14" s="836">
        <f>'Core (13)'!$F$31</f>
        <v>39.357469809513603</v>
      </c>
      <c r="N14" s="836">
        <f>'Core (13)'!$F$33</f>
        <v>-123.649417762005</v>
      </c>
      <c r="O14" s="831">
        <f>'Core (13)'!$F$35</f>
        <v>190</v>
      </c>
      <c r="S14" s="837">
        <f>'Core (13)'!$J$66</f>
        <v>4</v>
      </c>
      <c r="T14" s="831" t="str">
        <f>'Core (13)'!$D$55</f>
        <v>HMA</v>
      </c>
      <c r="U14" s="834">
        <f>'Core (13)'!$M$55</f>
        <v>0.5</v>
      </c>
      <c r="V14" s="831" t="str">
        <f>'Core (13)'!$D$56</f>
        <v>HMA</v>
      </c>
      <c r="W14" s="834">
        <f>'Core (13)'!$M$56</f>
        <v>1.5</v>
      </c>
      <c r="X14" s="831" t="str">
        <f>'Core (13)'!$D$57</f>
        <v>HMA</v>
      </c>
      <c r="Y14" s="834">
        <f>'Core (13)'!$M$57</f>
        <v>3.5</v>
      </c>
      <c r="Z14" s="831" t="str">
        <f>'Core (13)'!$D$58</f>
        <v>HMA</v>
      </c>
      <c r="AA14" s="834">
        <f>'Core (13)'!$M$58</f>
        <v>3</v>
      </c>
      <c r="AB14" s="831" t="str">
        <f>'Core (13)'!$D$59</f>
        <v/>
      </c>
      <c r="AC14" s="834" t="str">
        <f>'Core (13)'!$M$59</f>
        <v/>
      </c>
      <c r="AD14" s="831" t="str">
        <f>'Core (13)'!$D$60</f>
        <v/>
      </c>
      <c r="AE14" s="834" t="str">
        <f>'Core (13)'!$M$60</f>
        <v/>
      </c>
      <c r="AF14" s="831" t="str">
        <f>'Core (13)'!$D$61</f>
        <v/>
      </c>
      <c r="AG14" s="834" t="str">
        <f>'Core (13)'!$M$61</f>
        <v/>
      </c>
      <c r="AH14" s="831" t="str">
        <f>'Core (13)'!$D$62</f>
        <v/>
      </c>
      <c r="AI14" s="834" t="str">
        <f>'Core (13)'!$M$62</f>
        <v/>
      </c>
      <c r="AJ14" s="831" t="str">
        <f>'Core (13)'!$D$63</f>
        <v/>
      </c>
      <c r="AK14" s="834" t="str">
        <f>'Core (13)'!$M$63</f>
        <v/>
      </c>
      <c r="AL14" s="831" t="str">
        <f>'Core (13)'!$D$64</f>
        <v/>
      </c>
      <c r="AM14" s="834" t="str">
        <f>'Core (13)'!$M$64</f>
        <v/>
      </c>
    </row>
    <row r="15" spans="1:43" s="831" customFormat="1">
      <c r="A15" s="831" t="s">
        <v>26</v>
      </c>
      <c r="B15" s="831" t="str">
        <f>'Core (14)'!$D$12</f>
        <v>0A730</v>
      </c>
      <c r="C15" s="831" t="str">
        <f>'Core (14)'!$D$22</f>
        <v>0A730 - 14</v>
      </c>
      <c r="D15" s="825" t="str">
        <f>'Core (14)'!$D$24</f>
        <v>05-Nov-2012</v>
      </c>
      <c r="E15" s="831" t="str">
        <f>'Core (14)'!$D$14</f>
        <v>01</v>
      </c>
      <c r="F15" s="831" t="str">
        <f>'Core (14)'!$D$16</f>
        <v>MEN</v>
      </c>
      <c r="G15" s="831" t="str">
        <f>'Core (14)'!$D$18</f>
        <v>20</v>
      </c>
      <c r="H15" s="831" t="str">
        <f>'Core (14)'!$F$28</f>
        <v>West</v>
      </c>
      <c r="I15" s="831" t="str">
        <f>'Core (14)'!$D$28</f>
        <v>01</v>
      </c>
      <c r="J15" s="826" t="str">
        <f>'Core (14)'!$F$26</f>
        <v/>
      </c>
      <c r="K15" s="835">
        <f>'Core (14)'!$G$26</f>
        <v>10.8</v>
      </c>
      <c r="L15" s="826" t="str">
        <f>'Core (14)'!$H$26</f>
        <v/>
      </c>
      <c r="M15" s="836">
        <f>'Core (14)'!$F$31</f>
        <v>39.359134836154702</v>
      </c>
      <c r="N15" s="836">
        <f>'Core (14)'!$F$33</f>
        <v>-123.65654200346</v>
      </c>
      <c r="O15" s="831">
        <f>'Core (14)'!$F$35</f>
        <v>165</v>
      </c>
      <c r="S15" s="837">
        <f>'Core (14)'!$J$66</f>
        <v>2</v>
      </c>
      <c r="T15" s="831" t="str">
        <f>'Core (14)'!$D$55</f>
        <v>HMA</v>
      </c>
      <c r="U15" s="834">
        <f>'Core (14)'!$M$55</f>
        <v>2</v>
      </c>
      <c r="V15" s="831" t="str">
        <f>'Core (14)'!$D$56</f>
        <v>HMA</v>
      </c>
      <c r="W15" s="834">
        <f>'Core (14)'!$M$56</f>
        <v>6.5</v>
      </c>
      <c r="X15" s="831" t="str">
        <f>'Core (14)'!$D$57</f>
        <v/>
      </c>
      <c r="Y15" s="834" t="str">
        <f>'Core (14)'!$M$57</f>
        <v/>
      </c>
      <c r="Z15" s="831" t="str">
        <f>'Core (14)'!$D$58</f>
        <v/>
      </c>
      <c r="AA15" s="834" t="str">
        <f>'Core (14)'!$M$58</f>
        <v/>
      </c>
      <c r="AB15" s="831" t="str">
        <f>'Core (14)'!$D$59</f>
        <v/>
      </c>
      <c r="AC15" s="834" t="str">
        <f>'Core (14)'!$M$59</f>
        <v/>
      </c>
      <c r="AD15" s="831" t="str">
        <f>'Core (14)'!$D$60</f>
        <v/>
      </c>
      <c r="AE15" s="834" t="str">
        <f>'Core (14)'!$M$60</f>
        <v/>
      </c>
      <c r="AF15" s="831" t="str">
        <f>'Core (14)'!$D$61</f>
        <v/>
      </c>
      <c r="AG15" s="834" t="str">
        <f>'Core (14)'!$M$61</f>
        <v/>
      </c>
      <c r="AH15" s="831" t="str">
        <f>'Core (14)'!$D$62</f>
        <v/>
      </c>
      <c r="AI15" s="834" t="str">
        <f>'Core (14)'!$M$62</f>
        <v/>
      </c>
      <c r="AJ15" s="831" t="str">
        <f>'Core (14)'!$D$63</f>
        <v/>
      </c>
      <c r="AK15" s="834" t="str">
        <f>'Core (14)'!$M$63</f>
        <v/>
      </c>
      <c r="AL15" s="831" t="str">
        <f>'Core (14)'!$D$64</f>
        <v/>
      </c>
      <c r="AM15" s="834" t="str">
        <f>'Core (14)'!$M$64</f>
        <v/>
      </c>
    </row>
    <row r="16" spans="1:43" s="831" customFormat="1">
      <c r="A16" s="831" t="s">
        <v>26</v>
      </c>
      <c r="B16" s="831" t="str">
        <f>'Core (15)'!$D$12</f>
        <v>0A730</v>
      </c>
      <c r="C16" s="831" t="str">
        <f>'Core (15)'!$D$22</f>
        <v>0A730 - 15</v>
      </c>
      <c r="D16" s="825" t="str">
        <f>'Core (15)'!$D$24</f>
        <v>05-Nov-2012</v>
      </c>
      <c r="E16" s="831" t="str">
        <f>'Core (15)'!$D$14</f>
        <v>01</v>
      </c>
      <c r="F16" s="831" t="str">
        <f>'Core (15)'!$D$16</f>
        <v>MEN</v>
      </c>
      <c r="G16" s="831" t="str">
        <f>'Core (15)'!$D$18</f>
        <v>20</v>
      </c>
      <c r="H16" s="831" t="str">
        <f>'Core (15)'!$F$28</f>
        <v>East</v>
      </c>
      <c r="I16" s="831" t="str">
        <f>'Core (15)'!$D$28</f>
        <v>01</v>
      </c>
      <c r="J16" s="826" t="str">
        <f>'Core (15)'!$F$26</f>
        <v/>
      </c>
      <c r="K16" s="835">
        <f>'Core (15)'!$G$26</f>
        <v>10.3</v>
      </c>
      <c r="L16" s="826" t="str">
        <f>'Core (15)'!$H$26</f>
        <v/>
      </c>
      <c r="M16" s="836">
        <f>'Core (15)'!$F$31</f>
        <v>39.361559893700601</v>
      </c>
      <c r="N16" s="836">
        <f>'Core (15)'!$F$33</f>
        <v>-123.66275078706801</v>
      </c>
      <c r="O16" s="831">
        <f>'Core (15)'!$F$35</f>
        <v>137</v>
      </c>
      <c r="S16" s="837">
        <f>'Core (15)'!$J$66</f>
        <v>3</v>
      </c>
      <c r="T16" s="831" t="str">
        <f>'Core (15)'!$D$55</f>
        <v>HMA</v>
      </c>
      <c r="U16" s="834">
        <f>'Core (15)'!$M$55</f>
        <v>1.25</v>
      </c>
      <c r="V16" s="831" t="str">
        <f>'Core (15)'!$D$56</f>
        <v>HMA</v>
      </c>
      <c r="W16" s="834">
        <f>'Core (15)'!$M$56</f>
        <v>1.5</v>
      </c>
      <c r="X16" s="831" t="str">
        <f>'Core (15)'!$D$57</f>
        <v>HMA</v>
      </c>
      <c r="Y16" s="834">
        <f>'Core (15)'!$M$57</f>
        <v>2.75</v>
      </c>
      <c r="Z16" s="831" t="str">
        <f>'Core (15)'!$D$58</f>
        <v/>
      </c>
      <c r="AA16" s="834" t="str">
        <f>'Core (15)'!$M$58</f>
        <v/>
      </c>
      <c r="AB16" s="831" t="str">
        <f>'Core (15)'!$D$59</f>
        <v/>
      </c>
      <c r="AC16" s="834" t="str">
        <f>'Core (15)'!$M$59</f>
        <v/>
      </c>
      <c r="AD16" s="831" t="str">
        <f>'Core (15)'!$D$60</f>
        <v/>
      </c>
      <c r="AE16" s="834" t="str">
        <f>'Core (15)'!$M$60</f>
        <v/>
      </c>
      <c r="AF16" s="831" t="str">
        <f>'Core (15)'!$D$61</f>
        <v/>
      </c>
      <c r="AG16" s="834" t="str">
        <f>'Core (15)'!$M$61</f>
        <v/>
      </c>
      <c r="AH16" s="831" t="str">
        <f>'Core (15)'!$D$62</f>
        <v/>
      </c>
      <c r="AI16" s="834" t="str">
        <f>'Core (15)'!$M$62</f>
        <v/>
      </c>
      <c r="AJ16" s="831" t="str">
        <f>'Core (15)'!$D$63</f>
        <v/>
      </c>
      <c r="AK16" s="834" t="str">
        <f>'Core (15)'!$M$63</f>
        <v/>
      </c>
      <c r="AL16" s="831" t="str">
        <f>'Core (15)'!$D$64</f>
        <v/>
      </c>
      <c r="AM16" s="834" t="str">
        <f>'Core (15)'!$M$64</f>
        <v/>
      </c>
    </row>
    <row r="17" spans="1:39">
      <c r="A17" s="828"/>
      <c r="B17" s="832"/>
      <c r="C17" s="832"/>
      <c r="F17" s="828"/>
      <c r="I17" s="828"/>
      <c r="J17" s="829"/>
      <c r="K17" s="829"/>
      <c r="L17" s="829"/>
      <c r="V17" s="828"/>
      <c r="W17" s="833"/>
      <c r="X17" s="828"/>
      <c r="Y17" s="833"/>
      <c r="AA17" s="833"/>
      <c r="AC17" s="833"/>
      <c r="AE17" s="833"/>
      <c r="AG17" s="833"/>
      <c r="AI17" s="833"/>
      <c r="AK17" s="833"/>
      <c r="AM17" s="833"/>
    </row>
    <row r="18" spans="1:39">
      <c r="A18" s="828"/>
      <c r="B18" s="832"/>
      <c r="C18" s="832"/>
      <c r="F18" s="828"/>
      <c r="I18" s="828"/>
      <c r="J18" s="829"/>
      <c r="K18" s="829"/>
      <c r="L18" s="829"/>
      <c r="V18" s="828"/>
      <c r="W18" s="833"/>
      <c r="X18" s="828"/>
      <c r="Y18" s="833"/>
      <c r="AA18" s="833"/>
      <c r="AC18" s="833"/>
      <c r="AE18" s="833"/>
      <c r="AG18" s="833"/>
      <c r="AI18" s="833"/>
      <c r="AK18" s="833"/>
      <c r="AM18" s="833"/>
    </row>
    <row r="19" spans="1:39">
      <c r="A19" s="828"/>
      <c r="B19" s="832"/>
      <c r="C19" s="832"/>
      <c r="F19" s="828"/>
      <c r="I19" s="828"/>
      <c r="J19" s="829"/>
      <c r="K19" s="829"/>
      <c r="L19" s="829"/>
      <c r="V19" s="828"/>
      <c r="W19" s="833"/>
      <c r="X19" s="828"/>
      <c r="Y19" s="833"/>
      <c r="AA19" s="833"/>
      <c r="AC19" s="833"/>
      <c r="AE19" s="833"/>
      <c r="AG19" s="833"/>
      <c r="AI19" s="833"/>
      <c r="AK19" s="833"/>
      <c r="AM19" s="833"/>
    </row>
    <row r="20" spans="1:39">
      <c r="A20" s="828"/>
      <c r="B20" s="832"/>
      <c r="C20" s="832"/>
      <c r="F20" s="828"/>
      <c r="I20" s="828"/>
      <c r="J20" s="829"/>
      <c r="K20" s="829"/>
      <c r="L20" s="829"/>
      <c r="V20" s="828"/>
      <c r="W20" s="833"/>
      <c r="X20" s="828"/>
      <c r="Y20" s="833"/>
      <c r="AA20" s="833"/>
      <c r="AC20" s="833"/>
      <c r="AE20" s="833"/>
      <c r="AG20" s="833"/>
      <c r="AI20" s="833"/>
      <c r="AK20" s="833"/>
      <c r="AM20" s="833"/>
    </row>
    <row r="21" spans="1:39">
      <c r="A21" s="828"/>
      <c r="B21" s="832"/>
      <c r="C21" s="832"/>
      <c r="F21" s="828"/>
      <c r="I21" s="828"/>
      <c r="J21" s="829"/>
      <c r="K21" s="829"/>
      <c r="L21" s="829"/>
      <c r="V21" s="828"/>
      <c r="W21" s="833"/>
      <c r="X21" s="828"/>
      <c r="Y21" s="833"/>
      <c r="AA21" s="833"/>
      <c r="AC21" s="833"/>
      <c r="AE21" s="833"/>
      <c r="AG21" s="833"/>
      <c r="AI21" s="833"/>
      <c r="AK21" s="833"/>
      <c r="AM21" s="833"/>
    </row>
    <row r="22" spans="1:39">
      <c r="I22" s="828"/>
      <c r="J22" s="829"/>
    </row>
    <row r="23" spans="1:39">
      <c r="I23" s="828"/>
      <c r="J23" s="829"/>
    </row>
    <row r="24" spans="1:39">
      <c r="I24" s="828"/>
      <c r="J24" s="829"/>
    </row>
    <row r="25" spans="1:39">
      <c r="I25" s="828"/>
      <c r="J25" s="829"/>
      <c r="K25" s="827" t="s">
        <v>6</v>
      </c>
      <c r="M25" s="828" t="s">
        <v>6</v>
      </c>
    </row>
    <row r="26" spans="1:39">
      <c r="F26" s="828"/>
      <c r="I26" s="828"/>
      <c r="J26" s="829"/>
    </row>
    <row r="27" spans="1:39">
      <c r="F27" s="829"/>
      <c r="I27" s="828"/>
      <c r="J27" s="829"/>
    </row>
    <row r="28" spans="1:39">
      <c r="F28" s="829"/>
      <c r="I28" s="828"/>
      <c r="J28" s="829"/>
    </row>
    <row r="29" spans="1:39">
      <c r="F29" s="829"/>
    </row>
    <row r="30" spans="1:39">
      <c r="F30" s="829"/>
    </row>
    <row r="31" spans="1:39">
      <c r="F31" s="829"/>
    </row>
    <row r="32" spans="1:39">
      <c r="F32" s="829"/>
    </row>
    <row r="33" spans="6:6">
      <c r="F33" s="829"/>
    </row>
    <row r="34" spans="6:6">
      <c r="F34" s="829"/>
    </row>
    <row r="35" spans="6:6">
      <c r="F35" s="829"/>
    </row>
    <row r="36" spans="6:6">
      <c r="F36" s="829"/>
    </row>
    <row r="37" spans="6:6">
      <c r="F37" s="829"/>
    </row>
    <row r="38" spans="6:6">
      <c r="F38" s="829"/>
    </row>
    <row r="39" spans="6:6">
      <c r="F39" s="829"/>
    </row>
    <row r="40" spans="6:6">
      <c r="F40" s="829"/>
    </row>
    <row r="41" spans="6:6">
      <c r="F41" s="829"/>
    </row>
    <row r="42" spans="6:6">
      <c r="F42" s="829"/>
    </row>
    <row r="43" spans="6:6">
      <c r="F43" s="829"/>
    </row>
    <row r="44" spans="6:6">
      <c r="F44" s="829"/>
    </row>
    <row r="45" spans="6:6">
      <c r="F45" s="829"/>
    </row>
    <row r="46" spans="6:6">
      <c r="F46" s="829"/>
    </row>
  </sheetData>
  <sheetProtection selectLockedCells="1" selectUnlockedCells="1"/>
  <pageMargins left="0.22" right="0.2" top="0.75" bottom="0.47" header="0.3" footer="0.21"/>
  <pageSetup paperSize="17" scale="46" fitToHeight="300" orientation="landscape" r:id="rId1"/>
  <headerFooter>
    <oddHeader>&amp;R&amp;D</oddHeader>
    <oddFooter>&amp;L&amp;Z&amp;F&amp;R&amp;P of &amp;N</oddFooter>
  </headerFooter>
</worksheet>
</file>

<file path=xl/worksheets/sheet27.xml><?xml version="1.0" encoding="utf-8"?>
<worksheet xmlns="http://schemas.openxmlformats.org/spreadsheetml/2006/main" xmlns:r="http://schemas.openxmlformats.org/officeDocument/2006/relationships">
  <sheetPr codeName="Sheet24"/>
  <dimension ref="A1:CA123"/>
  <sheetViews>
    <sheetView workbookViewId="0">
      <selection activeCell="G38" sqref="G38"/>
    </sheetView>
  </sheetViews>
  <sheetFormatPr defaultRowHeight="15"/>
  <cols>
    <col min="1" max="1" width="14.140625" customWidth="1"/>
    <col min="2" max="2" width="14.85546875" customWidth="1"/>
    <col min="3" max="3" width="5.5703125" customWidth="1"/>
    <col min="4" max="4" width="11.28515625" customWidth="1"/>
    <col min="5" max="5" width="15.140625" customWidth="1"/>
    <col min="6" max="6" width="9" bestFit="1" customWidth="1"/>
    <col min="7" max="7" width="21" bestFit="1" customWidth="1"/>
    <col min="8" max="8" width="12.7109375" bestFit="1" customWidth="1"/>
    <col min="9" max="10" width="10.28515625" bestFit="1" customWidth="1"/>
    <col min="11" max="11" width="11" bestFit="1" customWidth="1"/>
    <col min="12" max="19" width="10.28515625" bestFit="1" customWidth="1"/>
    <col min="20" max="20" width="5.85546875" bestFit="1" customWidth="1"/>
    <col min="21" max="21" width="6.85546875" bestFit="1" customWidth="1"/>
    <col min="22" max="22" width="9.42578125" bestFit="1" customWidth="1"/>
    <col min="23" max="23" width="6.28515625" bestFit="1" customWidth="1"/>
    <col min="24" max="24" width="7.7109375" bestFit="1" customWidth="1"/>
    <col min="25" max="25" width="6.42578125" bestFit="1" customWidth="1"/>
    <col min="26" max="26" width="11.42578125" bestFit="1" customWidth="1"/>
    <col min="27" max="27" width="6.140625" bestFit="1" customWidth="1"/>
    <col min="28" max="28" width="6.85546875" bestFit="1" customWidth="1"/>
    <col min="29" max="29" width="4.85546875" bestFit="1" customWidth="1"/>
    <col min="30" max="30" width="5.28515625" bestFit="1" customWidth="1"/>
    <col min="31" max="31" width="8.85546875" bestFit="1" customWidth="1"/>
    <col min="32" max="32" width="12.140625" bestFit="1" customWidth="1"/>
    <col min="33" max="33" width="6.140625" bestFit="1" customWidth="1"/>
    <col min="34" max="34" width="5.5703125" bestFit="1" customWidth="1"/>
    <col min="35" max="35" width="12.7109375" bestFit="1" customWidth="1"/>
    <col min="36" max="36" width="10.28515625" bestFit="1" customWidth="1"/>
    <col min="37" max="37" width="10.7109375" bestFit="1" customWidth="1"/>
    <col min="38" max="38" width="7" bestFit="1" customWidth="1"/>
    <col min="39" max="39" width="8.140625" bestFit="1" customWidth="1"/>
    <col min="40" max="40" width="9.7109375" bestFit="1" customWidth="1"/>
    <col min="41" max="41" width="13.140625" bestFit="1" customWidth="1"/>
    <col min="42" max="42" width="10.42578125" bestFit="1" customWidth="1"/>
    <col min="43" max="43" width="10.140625" bestFit="1" customWidth="1"/>
    <col min="44" max="44" width="14.85546875" bestFit="1" customWidth="1"/>
    <col min="45" max="45" width="12.5703125" bestFit="1" customWidth="1"/>
    <col min="46" max="46" width="10.85546875" bestFit="1" customWidth="1"/>
    <col min="47" max="47" width="7" bestFit="1" customWidth="1"/>
    <col min="48" max="48" width="5.140625" bestFit="1" customWidth="1"/>
    <col min="49" max="49" width="5.7109375" bestFit="1" customWidth="1"/>
    <col min="50" max="50" width="7.7109375" bestFit="1" customWidth="1"/>
    <col min="51" max="51" width="6.5703125" bestFit="1" customWidth="1"/>
    <col min="52" max="52" width="11.42578125" bestFit="1" customWidth="1"/>
    <col min="53" max="53" width="8.140625" bestFit="1" customWidth="1"/>
    <col min="54" max="54" width="14.5703125" bestFit="1" customWidth="1"/>
    <col min="55" max="55" width="9.42578125" customWidth="1"/>
    <col min="56" max="56" width="6.140625" customWidth="1"/>
    <col min="57" max="57" width="7.28515625" customWidth="1"/>
    <col min="58" max="58" width="6.85546875" bestFit="1" customWidth="1"/>
    <col min="59" max="59" width="8" bestFit="1" customWidth="1"/>
    <col min="60" max="60" width="9.42578125" bestFit="1" customWidth="1"/>
    <col min="62" max="62" width="7.7109375" bestFit="1" customWidth="1"/>
    <col min="63" max="63" width="11.42578125" bestFit="1" customWidth="1"/>
    <col min="64" max="64" width="9.85546875" bestFit="1" customWidth="1"/>
    <col min="65" max="65" width="10" bestFit="1" customWidth="1"/>
    <col min="66" max="66" width="8.42578125" bestFit="1" customWidth="1"/>
    <col min="67" max="67" width="9.7109375" bestFit="1" customWidth="1"/>
    <col min="68" max="68" width="7.42578125" bestFit="1" customWidth="1"/>
    <col min="69" max="69" width="15.28515625" bestFit="1" customWidth="1"/>
  </cols>
  <sheetData>
    <row r="1" spans="1:79">
      <c r="A1" s="87"/>
      <c r="B1" s="87"/>
      <c r="C1" s="87"/>
      <c r="D1" s="87"/>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71"/>
      <c r="BS1" s="71"/>
      <c r="BT1" s="71"/>
      <c r="BU1" s="71"/>
      <c r="BV1" s="71"/>
      <c r="BW1" s="71"/>
      <c r="BX1" s="71"/>
      <c r="BY1" s="71"/>
      <c r="BZ1" s="71"/>
      <c r="CA1" s="71"/>
    </row>
    <row r="2" spans="1:79" ht="30">
      <c r="A2" s="212" t="s">
        <v>278</v>
      </c>
      <c r="B2" s="135" t="s">
        <v>117</v>
      </c>
      <c r="C2" s="72"/>
      <c r="D2" s="89" t="s">
        <v>28</v>
      </c>
      <c r="E2" s="88" t="s">
        <v>254</v>
      </c>
      <c r="F2" s="89" t="s">
        <v>127</v>
      </c>
      <c r="G2" s="140" t="s">
        <v>282</v>
      </c>
      <c r="H2" s="90" t="s">
        <v>232</v>
      </c>
      <c r="I2" s="82" t="s">
        <v>233</v>
      </c>
      <c r="J2" s="90" t="s">
        <v>234</v>
      </c>
      <c r="K2" s="82" t="s">
        <v>235</v>
      </c>
      <c r="L2" s="90" t="s">
        <v>236</v>
      </c>
      <c r="M2" s="82" t="s">
        <v>237</v>
      </c>
      <c r="N2" s="90" t="s">
        <v>238</v>
      </c>
      <c r="O2" s="82" t="s">
        <v>239</v>
      </c>
      <c r="P2" s="90" t="s">
        <v>240</v>
      </c>
      <c r="Q2" s="82" t="s">
        <v>241</v>
      </c>
      <c r="R2" s="90" t="s">
        <v>242</v>
      </c>
      <c r="S2" s="82" t="s">
        <v>243</v>
      </c>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row>
    <row r="3" spans="1:79">
      <c r="A3" s="213" t="s">
        <v>115</v>
      </c>
      <c r="B3" s="73" t="s">
        <v>126</v>
      </c>
      <c r="C3" s="75"/>
      <c r="D3" s="78" t="s">
        <v>244</v>
      </c>
      <c r="E3" s="136" t="s">
        <v>139</v>
      </c>
      <c r="F3" s="73" t="s">
        <v>121</v>
      </c>
      <c r="G3" s="83" t="s">
        <v>139</v>
      </c>
      <c r="H3" s="173" t="s">
        <v>149</v>
      </c>
      <c r="I3" s="173" t="s">
        <v>150</v>
      </c>
      <c r="J3" s="173" t="s">
        <v>151</v>
      </c>
      <c r="K3" s="173" t="s">
        <v>152</v>
      </c>
      <c r="L3" s="173" t="s">
        <v>153</v>
      </c>
      <c r="M3" s="173" t="s">
        <v>154</v>
      </c>
      <c r="N3" s="173" t="s">
        <v>155</v>
      </c>
      <c r="O3" s="173" t="s">
        <v>156</v>
      </c>
      <c r="P3" s="173" t="s">
        <v>157</v>
      </c>
      <c r="Q3" s="173" t="s">
        <v>158</v>
      </c>
      <c r="R3" s="173" t="s">
        <v>159</v>
      </c>
      <c r="S3" s="173" t="s">
        <v>160</v>
      </c>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row>
    <row r="4" spans="1:79">
      <c r="A4" s="213" t="s">
        <v>116</v>
      </c>
      <c r="B4" s="73" t="s">
        <v>123</v>
      </c>
      <c r="C4" s="75"/>
      <c r="D4" s="78" t="s">
        <v>246</v>
      </c>
      <c r="E4" s="136" t="s">
        <v>225</v>
      </c>
      <c r="F4" s="73" t="s">
        <v>118</v>
      </c>
      <c r="G4" s="83" t="s">
        <v>225</v>
      </c>
      <c r="H4" s="73" t="s">
        <v>173</v>
      </c>
      <c r="I4" s="73" t="s">
        <v>245</v>
      </c>
      <c r="J4" s="73" t="s">
        <v>165</v>
      </c>
      <c r="K4" s="76" t="s">
        <v>183</v>
      </c>
      <c r="L4" s="74" t="s">
        <v>192</v>
      </c>
      <c r="M4" s="74" t="s">
        <v>197</v>
      </c>
      <c r="N4" s="73" t="s">
        <v>203</v>
      </c>
      <c r="O4" s="73" t="s">
        <v>206</v>
      </c>
      <c r="P4" s="73" t="s">
        <v>220</v>
      </c>
      <c r="Q4" s="74" t="s">
        <v>209</v>
      </c>
      <c r="R4" s="73" t="s">
        <v>217</v>
      </c>
      <c r="S4" s="74" t="s">
        <v>203</v>
      </c>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row>
    <row r="5" spans="1:79">
      <c r="A5" s="214"/>
      <c r="B5" s="73" t="s">
        <v>124</v>
      </c>
      <c r="C5" s="75"/>
      <c r="D5" s="75" t="s">
        <v>247</v>
      </c>
      <c r="E5" s="136" t="s">
        <v>279</v>
      </c>
      <c r="G5" s="83" t="s">
        <v>226</v>
      </c>
      <c r="H5" s="73" t="s">
        <v>162</v>
      </c>
      <c r="I5" s="73" t="s">
        <v>166</v>
      </c>
      <c r="J5" s="73" t="s">
        <v>171</v>
      </c>
      <c r="K5" s="76" t="s">
        <v>184</v>
      </c>
      <c r="L5" s="74" t="s">
        <v>193</v>
      </c>
      <c r="M5" s="74" t="s">
        <v>198</v>
      </c>
      <c r="N5" s="73" t="s">
        <v>196</v>
      </c>
      <c r="O5" s="73" t="s">
        <v>205</v>
      </c>
      <c r="P5" s="73" t="s">
        <v>208</v>
      </c>
      <c r="Q5" s="74" t="s">
        <v>210</v>
      </c>
      <c r="R5" s="73" t="s">
        <v>218</v>
      </c>
      <c r="S5" s="74" t="s">
        <v>221</v>
      </c>
      <c r="T5" s="75"/>
      <c r="U5" s="75"/>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row>
    <row r="6" spans="1:79">
      <c r="A6" s="215"/>
      <c r="B6" s="73" t="s">
        <v>125</v>
      </c>
      <c r="C6" s="75"/>
      <c r="D6" s="75" t="s">
        <v>248</v>
      </c>
      <c r="E6" s="136" t="s">
        <v>280</v>
      </c>
      <c r="F6" s="75"/>
      <c r="G6" s="83" t="s">
        <v>227</v>
      </c>
      <c r="H6" s="73" t="s">
        <v>163</v>
      </c>
      <c r="I6" s="73" t="s">
        <v>167</v>
      </c>
      <c r="J6" s="73" t="s">
        <v>175</v>
      </c>
      <c r="K6" s="76" t="s">
        <v>185</v>
      </c>
      <c r="L6" s="74" t="s">
        <v>194</v>
      </c>
      <c r="M6" s="74" t="s">
        <v>199</v>
      </c>
      <c r="N6" s="75"/>
      <c r="O6" s="74"/>
      <c r="P6" s="73"/>
      <c r="Q6" s="74" t="s">
        <v>211</v>
      </c>
      <c r="R6" s="73"/>
      <c r="S6" s="73"/>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row>
    <row r="7" spans="1:79">
      <c r="A7" s="215"/>
      <c r="B7" s="73" t="s">
        <v>121</v>
      </c>
      <c r="C7" s="75"/>
      <c r="D7" s="75" t="s">
        <v>249</v>
      </c>
      <c r="E7" s="136" t="s">
        <v>281</v>
      </c>
      <c r="F7" s="75"/>
      <c r="H7" s="73" t="s">
        <v>164</v>
      </c>
      <c r="I7" s="73" t="s">
        <v>168</v>
      </c>
      <c r="J7" s="73" t="s">
        <v>172</v>
      </c>
      <c r="K7" s="76" t="s">
        <v>186</v>
      </c>
      <c r="L7" s="74" t="s">
        <v>189</v>
      </c>
      <c r="M7" s="74" t="s">
        <v>200</v>
      </c>
      <c r="N7" s="75"/>
      <c r="O7" s="74"/>
      <c r="P7" s="73"/>
      <c r="Q7" s="74" t="s">
        <v>212</v>
      </c>
      <c r="R7" s="73"/>
      <c r="S7" s="73"/>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row>
    <row r="8" spans="1:79">
      <c r="A8" s="215"/>
      <c r="B8" s="73" t="s">
        <v>119</v>
      </c>
      <c r="C8" s="75"/>
      <c r="D8" s="75" t="s">
        <v>250</v>
      </c>
      <c r="E8" s="136" t="s">
        <v>255</v>
      </c>
      <c r="F8" s="75"/>
      <c r="G8" s="75"/>
      <c r="H8" s="73"/>
      <c r="I8" s="73" t="s">
        <v>169</v>
      </c>
      <c r="J8" s="73" t="s">
        <v>176</v>
      </c>
      <c r="K8" s="76" t="s">
        <v>188</v>
      </c>
      <c r="L8" s="74" t="s">
        <v>195</v>
      </c>
      <c r="M8" s="74" t="s">
        <v>202</v>
      </c>
      <c r="N8" s="75"/>
      <c r="O8" s="74"/>
      <c r="P8" s="73"/>
      <c r="Q8" s="74" t="s">
        <v>201</v>
      </c>
      <c r="R8" s="73"/>
      <c r="S8" s="73"/>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row>
    <row r="9" spans="1:79">
      <c r="A9" s="215"/>
      <c r="B9" s="73" t="s">
        <v>120</v>
      </c>
      <c r="C9" s="75"/>
      <c r="D9" s="78" t="s">
        <v>251</v>
      </c>
      <c r="F9" s="75"/>
      <c r="G9" s="140" t="s">
        <v>283</v>
      </c>
      <c r="H9" s="73"/>
      <c r="I9" s="73" t="s">
        <v>170</v>
      </c>
      <c r="J9" s="73" t="s">
        <v>177</v>
      </c>
      <c r="K9" s="76" t="s">
        <v>187</v>
      </c>
      <c r="L9" s="74" t="s">
        <v>190</v>
      </c>
      <c r="M9" s="71"/>
      <c r="N9" s="75"/>
      <c r="O9" s="74"/>
      <c r="P9" s="73"/>
      <c r="Q9" s="74" t="s">
        <v>213</v>
      </c>
      <c r="R9" s="73"/>
      <c r="S9" s="73"/>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row>
    <row r="10" spans="1:79">
      <c r="A10" s="215"/>
      <c r="B10" s="73" t="s">
        <v>118</v>
      </c>
      <c r="C10" s="75"/>
      <c r="D10" s="78" t="s">
        <v>252</v>
      </c>
      <c r="E10" s="75"/>
      <c r="F10" s="75"/>
      <c r="G10" s="83" t="s">
        <v>277</v>
      </c>
      <c r="H10" s="73"/>
      <c r="I10" s="73" t="s">
        <v>174</v>
      </c>
      <c r="J10" s="73" t="s">
        <v>178</v>
      </c>
      <c r="K10" s="76" t="s">
        <v>190</v>
      </c>
      <c r="L10" s="74" t="s">
        <v>196</v>
      </c>
      <c r="M10" s="71"/>
      <c r="N10" s="75"/>
      <c r="O10" s="74"/>
      <c r="P10" s="73"/>
      <c r="Q10" s="74" t="s">
        <v>215</v>
      </c>
      <c r="R10" s="73"/>
      <c r="S10" s="73"/>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row>
    <row r="11" spans="1:79">
      <c r="A11" s="215"/>
      <c r="B11" s="73" t="s">
        <v>116</v>
      </c>
      <c r="C11" s="75"/>
      <c r="D11" s="78" t="s">
        <v>253</v>
      </c>
      <c r="E11" s="75"/>
      <c r="F11" s="75"/>
      <c r="G11" s="83" t="s">
        <v>139</v>
      </c>
      <c r="H11" s="73"/>
      <c r="I11" s="73" t="s">
        <v>219</v>
      </c>
      <c r="J11" s="73" t="s">
        <v>179</v>
      </c>
      <c r="K11" s="76" t="s">
        <v>214</v>
      </c>
      <c r="L11" s="73"/>
      <c r="M11" s="73"/>
      <c r="N11" s="75"/>
      <c r="O11" s="73"/>
      <c r="P11" s="73"/>
      <c r="Q11" s="74" t="s">
        <v>216</v>
      </c>
      <c r="R11" s="73"/>
      <c r="S11" s="73"/>
      <c r="T11" s="73"/>
      <c r="U11" s="73"/>
      <c r="V11" s="73"/>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row>
    <row r="12" spans="1:79">
      <c r="A12" s="215"/>
      <c r="B12" s="73" t="s">
        <v>122</v>
      </c>
      <c r="C12" s="75"/>
      <c r="D12" s="81"/>
      <c r="F12" s="75"/>
      <c r="G12" s="83" t="s">
        <v>225</v>
      </c>
      <c r="H12" s="73"/>
      <c r="I12" s="71"/>
      <c r="J12" s="73" t="s">
        <v>180</v>
      </c>
      <c r="K12" s="76" t="s">
        <v>191</v>
      </c>
      <c r="L12" s="73"/>
      <c r="M12" s="73"/>
      <c r="N12" s="75"/>
      <c r="O12" s="73"/>
      <c r="P12" s="73"/>
      <c r="Q12" s="73"/>
      <c r="R12" s="73"/>
      <c r="S12" s="73"/>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row>
    <row r="13" spans="1:79">
      <c r="A13" s="215"/>
      <c r="B13" s="71"/>
      <c r="C13" s="75"/>
      <c r="D13" s="81"/>
      <c r="F13" s="75"/>
      <c r="G13" s="83"/>
      <c r="H13" s="73"/>
      <c r="I13" s="73"/>
      <c r="J13" s="73" t="s">
        <v>181</v>
      </c>
      <c r="K13" s="73"/>
      <c r="L13" s="73"/>
      <c r="M13" s="73"/>
      <c r="N13" s="75"/>
      <c r="O13" s="73"/>
      <c r="P13" s="73"/>
      <c r="Q13" s="73"/>
      <c r="R13" s="75"/>
      <c r="S13" s="75"/>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row>
    <row r="14" spans="1:79">
      <c r="A14" s="215"/>
      <c r="B14" s="75"/>
      <c r="C14" s="75"/>
      <c r="D14" s="81"/>
      <c r="F14" s="75"/>
      <c r="G14" s="83"/>
      <c r="H14" s="73"/>
      <c r="I14" s="73"/>
      <c r="J14" s="73" t="s">
        <v>182</v>
      </c>
      <c r="K14" s="75"/>
      <c r="L14" s="75"/>
      <c r="M14" s="75"/>
      <c r="N14" s="75"/>
      <c r="O14" s="75"/>
      <c r="P14" s="75"/>
      <c r="Q14" s="75"/>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row>
    <row r="15" spans="1:79">
      <c r="A15" s="215"/>
      <c r="B15" s="75"/>
      <c r="C15" s="75"/>
      <c r="D15" s="75"/>
      <c r="F15" s="75"/>
      <c r="H15" s="75"/>
      <c r="I15" s="75"/>
      <c r="J15" s="75"/>
      <c r="K15" s="75"/>
      <c r="L15" s="75"/>
      <c r="M15" s="75"/>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4"/>
      <c r="AT15" s="74"/>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row>
    <row r="16" spans="1:79">
      <c r="A16" s="216"/>
      <c r="B16" s="75"/>
      <c r="C16" s="75"/>
      <c r="D16" s="71"/>
      <c r="E16" s="71"/>
      <c r="F16" s="71"/>
      <c r="H16" s="75"/>
      <c r="I16" s="75"/>
      <c r="J16" s="75"/>
      <c r="K16" s="75"/>
      <c r="L16" s="75"/>
      <c r="M16" s="75"/>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4"/>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row>
    <row r="17" spans="1:69" ht="18.75">
      <c r="A17" s="213" t="s">
        <v>42</v>
      </c>
      <c r="B17" s="83" t="s">
        <v>173</v>
      </c>
      <c r="D17" s="71"/>
      <c r="E17" s="71" t="s">
        <v>256</v>
      </c>
      <c r="F17" s="85"/>
      <c r="G17" s="276"/>
      <c r="H17" s="75" t="s">
        <v>108</v>
      </c>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row>
    <row r="18" spans="1:69" ht="15.75">
      <c r="A18" s="213" t="s">
        <v>43</v>
      </c>
      <c r="B18" s="83" t="s">
        <v>162</v>
      </c>
      <c r="D18" s="71"/>
      <c r="E18" s="71">
        <v>1960</v>
      </c>
      <c r="F18" s="277"/>
      <c r="G18" s="278"/>
      <c r="H18" s="91" t="s">
        <v>42</v>
      </c>
      <c r="I18" s="91" t="s">
        <v>43</v>
      </c>
      <c r="J18" s="91" t="s">
        <v>45</v>
      </c>
      <c r="K18" s="91" t="s">
        <v>44</v>
      </c>
      <c r="L18" s="98" t="s">
        <v>109</v>
      </c>
      <c r="M18" s="98" t="s">
        <v>50</v>
      </c>
      <c r="N18" s="98" t="s">
        <v>47</v>
      </c>
      <c r="O18" s="98" t="s">
        <v>51</v>
      </c>
      <c r="P18" s="98" t="s">
        <v>48</v>
      </c>
      <c r="Q18" s="98" t="s">
        <v>46</v>
      </c>
      <c r="R18" s="98" t="s">
        <v>49</v>
      </c>
      <c r="S18" s="98" t="s">
        <v>78</v>
      </c>
      <c r="T18" s="102" t="s">
        <v>53</v>
      </c>
      <c r="U18" s="102" t="s">
        <v>54</v>
      </c>
      <c r="V18" s="102" t="s">
        <v>61</v>
      </c>
      <c r="W18" s="102" t="s">
        <v>52</v>
      </c>
      <c r="X18" s="102" t="s">
        <v>59</v>
      </c>
      <c r="Y18" s="102" t="s">
        <v>60</v>
      </c>
      <c r="Z18" s="102" t="s">
        <v>62</v>
      </c>
      <c r="AA18" s="102" t="s">
        <v>58</v>
      </c>
      <c r="AB18" s="102" t="s">
        <v>56</v>
      </c>
      <c r="AC18" s="102" t="s">
        <v>55</v>
      </c>
      <c r="AD18" s="102" t="s">
        <v>57</v>
      </c>
      <c r="AE18" s="105" t="s">
        <v>67</v>
      </c>
      <c r="AF18" s="105" t="s">
        <v>66</v>
      </c>
      <c r="AG18" s="105" t="s">
        <v>104</v>
      </c>
      <c r="AH18" s="105" t="s">
        <v>64</v>
      </c>
      <c r="AI18" s="105" t="s">
        <v>69</v>
      </c>
      <c r="AJ18" s="105" t="s">
        <v>70</v>
      </c>
      <c r="AK18" s="105" t="s">
        <v>68</v>
      </c>
      <c r="AL18" s="105" t="s">
        <v>65</v>
      </c>
      <c r="AM18" s="105" t="s">
        <v>63</v>
      </c>
      <c r="AN18" s="110" t="s">
        <v>79</v>
      </c>
      <c r="AO18" s="110" t="s">
        <v>105</v>
      </c>
      <c r="AP18" s="110" t="s">
        <v>80</v>
      </c>
      <c r="AQ18" s="110" t="s">
        <v>82</v>
      </c>
      <c r="AR18" s="110" t="s">
        <v>81</v>
      </c>
      <c r="AS18" s="110" t="s">
        <v>110</v>
      </c>
      <c r="AT18" s="110" t="s">
        <v>111</v>
      </c>
      <c r="AU18" s="114" t="s">
        <v>83</v>
      </c>
      <c r="AV18" s="114" t="s">
        <v>84</v>
      </c>
      <c r="AW18" s="114" t="s">
        <v>85</v>
      </c>
      <c r="AX18" s="114" t="s">
        <v>86</v>
      </c>
      <c r="AY18" s="114" t="s">
        <v>87</v>
      </c>
      <c r="AZ18" s="118" t="s">
        <v>88</v>
      </c>
      <c r="BA18" s="118" t="s">
        <v>89</v>
      </c>
      <c r="BB18" s="121" t="s">
        <v>90</v>
      </c>
      <c r="BC18" s="121" t="s">
        <v>91</v>
      </c>
      <c r="BD18" s="94" t="s">
        <v>92</v>
      </c>
      <c r="BE18" s="94" t="s">
        <v>93</v>
      </c>
      <c r="BF18" s="124" t="s">
        <v>94</v>
      </c>
      <c r="BG18" s="124" t="s">
        <v>95</v>
      </c>
      <c r="BH18" s="124" t="s">
        <v>96</v>
      </c>
      <c r="BI18" s="124" t="s">
        <v>97</v>
      </c>
      <c r="BJ18" s="124" t="s">
        <v>98</v>
      </c>
      <c r="BK18" s="124" t="s">
        <v>71</v>
      </c>
      <c r="BL18" s="124" t="s">
        <v>99</v>
      </c>
      <c r="BM18" s="124" t="s">
        <v>100</v>
      </c>
      <c r="BN18" s="128" t="s">
        <v>101</v>
      </c>
      <c r="BO18" s="128" t="s">
        <v>102</v>
      </c>
      <c r="BP18" s="91" t="s">
        <v>103</v>
      </c>
      <c r="BQ18" s="91" t="s">
        <v>112</v>
      </c>
    </row>
    <row r="19" spans="1:69" ht="15.75">
      <c r="A19" s="213" t="s">
        <v>45</v>
      </c>
      <c r="B19" s="83" t="s">
        <v>163</v>
      </c>
      <c r="D19" s="71"/>
      <c r="E19" s="77">
        <v>1961</v>
      </c>
      <c r="F19" s="85"/>
      <c r="G19" s="278"/>
      <c r="H19" s="91" t="s">
        <v>30</v>
      </c>
      <c r="I19" s="92"/>
      <c r="J19" s="92"/>
      <c r="K19" s="92"/>
      <c r="L19" s="99" t="s">
        <v>31</v>
      </c>
      <c r="M19" s="99"/>
      <c r="N19" s="99"/>
      <c r="O19" s="99"/>
      <c r="P19" s="99"/>
      <c r="Q19" s="99"/>
      <c r="R19" s="99"/>
      <c r="S19" s="99"/>
      <c r="T19" s="103" t="s">
        <v>32</v>
      </c>
      <c r="U19" s="103"/>
      <c r="V19" s="103"/>
      <c r="W19" s="103"/>
      <c r="X19" s="103"/>
      <c r="Y19" s="103"/>
      <c r="Z19" s="103"/>
      <c r="AA19" s="103"/>
      <c r="AB19" s="103"/>
      <c r="AC19" s="103"/>
      <c r="AD19" s="103"/>
      <c r="AE19" s="106" t="s">
        <v>33</v>
      </c>
      <c r="AF19" s="106"/>
      <c r="AG19" s="106"/>
      <c r="AH19" s="106"/>
      <c r="AI19" s="106"/>
      <c r="AJ19" s="106"/>
      <c r="AK19" s="106"/>
      <c r="AL19" s="106"/>
      <c r="AM19" s="106"/>
      <c r="AN19" s="111" t="s">
        <v>34</v>
      </c>
      <c r="AO19" s="112"/>
      <c r="AP19" s="112"/>
      <c r="AQ19" s="112"/>
      <c r="AR19" s="112"/>
      <c r="AS19" s="112"/>
      <c r="AT19" s="112"/>
      <c r="AU19" s="115" t="s">
        <v>35</v>
      </c>
      <c r="AV19" s="115"/>
      <c r="AW19" s="115"/>
      <c r="AX19" s="115"/>
      <c r="AY19" s="115"/>
      <c r="AZ19" s="118" t="s">
        <v>36</v>
      </c>
      <c r="BA19" s="119"/>
      <c r="BB19" s="121" t="s">
        <v>37</v>
      </c>
      <c r="BC19" s="122"/>
      <c r="BD19" s="94" t="s">
        <v>38</v>
      </c>
      <c r="BE19" s="95"/>
      <c r="BF19" s="124" t="s">
        <v>39</v>
      </c>
      <c r="BG19" s="125"/>
      <c r="BH19" s="125"/>
      <c r="BI19" s="125"/>
      <c r="BJ19" s="125"/>
      <c r="BK19" s="125"/>
      <c r="BL19" s="125"/>
      <c r="BM19" s="125"/>
      <c r="BN19" s="128" t="s">
        <v>40</v>
      </c>
      <c r="BO19" s="129"/>
      <c r="BP19" s="91" t="s">
        <v>41</v>
      </c>
      <c r="BQ19" s="92"/>
    </row>
    <row r="20" spans="1:69" ht="15.75">
      <c r="A20" s="213" t="s">
        <v>44</v>
      </c>
      <c r="B20" s="83" t="s">
        <v>164</v>
      </c>
      <c r="D20" s="71"/>
      <c r="E20" s="71">
        <v>1962</v>
      </c>
      <c r="F20" s="85"/>
      <c r="G20" s="278"/>
      <c r="H20" s="91" t="s">
        <v>173</v>
      </c>
      <c r="I20" s="91" t="s">
        <v>162</v>
      </c>
      <c r="J20" s="91" t="s">
        <v>163</v>
      </c>
      <c r="K20" s="91" t="s">
        <v>222</v>
      </c>
      <c r="L20" s="98" t="s">
        <v>245</v>
      </c>
      <c r="M20" s="98" t="s">
        <v>174</v>
      </c>
      <c r="N20" s="98" t="s">
        <v>167</v>
      </c>
      <c r="O20" s="98" t="s">
        <v>257</v>
      </c>
      <c r="P20" s="98" t="s">
        <v>169</v>
      </c>
      <c r="Q20" s="98" t="s">
        <v>170</v>
      </c>
      <c r="R20" s="98" t="s">
        <v>166</v>
      </c>
      <c r="S20" s="98" t="s">
        <v>219</v>
      </c>
      <c r="T20" s="102" t="s">
        <v>165</v>
      </c>
      <c r="U20" s="102" t="s">
        <v>171</v>
      </c>
      <c r="V20" s="102" t="s">
        <v>175</v>
      </c>
      <c r="W20" s="102" t="s">
        <v>172</v>
      </c>
      <c r="X20" s="102" t="s">
        <v>176</v>
      </c>
      <c r="Y20" s="102" t="s">
        <v>177</v>
      </c>
      <c r="Z20" s="102" t="s">
        <v>178</v>
      </c>
      <c r="AA20" s="102" t="s">
        <v>179</v>
      </c>
      <c r="AB20" s="102" t="s">
        <v>180</v>
      </c>
      <c r="AC20" s="102" t="s">
        <v>181</v>
      </c>
      <c r="AD20" s="102" t="s">
        <v>182</v>
      </c>
      <c r="AE20" s="107" t="s">
        <v>183</v>
      </c>
      <c r="AF20" s="107" t="s">
        <v>184</v>
      </c>
      <c r="AG20" s="107" t="s">
        <v>185</v>
      </c>
      <c r="AH20" s="107" t="s">
        <v>186</v>
      </c>
      <c r="AI20" s="107" t="s">
        <v>187</v>
      </c>
      <c r="AJ20" s="107" t="s">
        <v>190</v>
      </c>
      <c r="AK20" s="107" t="s">
        <v>188</v>
      </c>
      <c r="AL20" s="107" t="s">
        <v>214</v>
      </c>
      <c r="AM20" s="107" t="s">
        <v>191</v>
      </c>
      <c r="AN20" s="110" t="s">
        <v>192</v>
      </c>
      <c r="AO20" s="110" t="s">
        <v>193</v>
      </c>
      <c r="AP20" s="110" t="s">
        <v>194</v>
      </c>
      <c r="AQ20" s="110" t="s">
        <v>189</v>
      </c>
      <c r="AR20" s="110" t="s">
        <v>195</v>
      </c>
      <c r="AS20" s="110" t="s">
        <v>258</v>
      </c>
      <c r="AT20" s="110" t="s">
        <v>259</v>
      </c>
      <c r="AU20" s="116" t="s">
        <v>197</v>
      </c>
      <c r="AV20" s="116" t="s">
        <v>198</v>
      </c>
      <c r="AW20" s="116" t="s">
        <v>199</v>
      </c>
      <c r="AX20" s="116" t="s">
        <v>200</v>
      </c>
      <c r="AY20" s="116" t="s">
        <v>202</v>
      </c>
      <c r="AZ20" s="118" t="s">
        <v>203</v>
      </c>
      <c r="BA20" s="118" t="s">
        <v>196</v>
      </c>
      <c r="BB20" s="121" t="s">
        <v>206</v>
      </c>
      <c r="BC20" s="121" t="s">
        <v>205</v>
      </c>
      <c r="BD20" s="94" t="s">
        <v>220</v>
      </c>
      <c r="BE20" s="94" t="s">
        <v>208</v>
      </c>
      <c r="BF20" s="124" t="s">
        <v>209</v>
      </c>
      <c r="BG20" s="124" t="s">
        <v>210</v>
      </c>
      <c r="BH20" s="124" t="s">
        <v>211</v>
      </c>
      <c r="BI20" s="124" t="s">
        <v>201</v>
      </c>
      <c r="BJ20" s="124" t="s">
        <v>212</v>
      </c>
      <c r="BK20" s="124" t="s">
        <v>213</v>
      </c>
      <c r="BL20" s="124" t="s">
        <v>215</v>
      </c>
      <c r="BM20" s="124" t="s">
        <v>216</v>
      </c>
      <c r="BN20" s="128" t="s">
        <v>217</v>
      </c>
      <c r="BO20" s="128" t="s">
        <v>218</v>
      </c>
      <c r="BP20" s="91" t="s">
        <v>221</v>
      </c>
      <c r="BQ20" s="91" t="s">
        <v>260</v>
      </c>
    </row>
    <row r="21" spans="1:69" ht="15.75">
      <c r="A21" s="213" t="s">
        <v>109</v>
      </c>
      <c r="B21" s="83" t="s">
        <v>165</v>
      </c>
      <c r="D21" s="71"/>
      <c r="E21" s="77">
        <v>1963</v>
      </c>
      <c r="F21" s="85"/>
      <c r="G21" s="278"/>
      <c r="H21" s="93">
        <v>101</v>
      </c>
      <c r="I21" s="93">
        <v>36</v>
      </c>
      <c r="J21" s="93">
        <v>20</v>
      </c>
      <c r="K21" s="93">
        <v>1</v>
      </c>
      <c r="L21" s="100">
        <v>32</v>
      </c>
      <c r="M21" s="100">
        <v>5</v>
      </c>
      <c r="N21" s="101">
        <v>139</v>
      </c>
      <c r="O21" s="101">
        <v>36</v>
      </c>
      <c r="P21" s="101">
        <v>5</v>
      </c>
      <c r="Q21" s="101">
        <v>3</v>
      </c>
      <c r="R21" s="100">
        <v>36</v>
      </c>
      <c r="S21" s="100">
        <v>3</v>
      </c>
      <c r="T21" s="104">
        <v>32</v>
      </c>
      <c r="U21" s="104">
        <v>5</v>
      </c>
      <c r="V21" s="104">
        <v>49</v>
      </c>
      <c r="W21" s="104">
        <v>5</v>
      </c>
      <c r="X21" s="104">
        <v>20</v>
      </c>
      <c r="Y21" s="104">
        <v>20</v>
      </c>
      <c r="Z21" s="104">
        <v>5</v>
      </c>
      <c r="AA21" s="104">
        <v>49</v>
      </c>
      <c r="AB21" s="104">
        <v>20</v>
      </c>
      <c r="AC21" s="104">
        <v>5</v>
      </c>
      <c r="AD21" s="104">
        <v>20</v>
      </c>
      <c r="AE21" s="108">
        <v>13</v>
      </c>
      <c r="AF21" s="108">
        <v>4</v>
      </c>
      <c r="AG21" s="108">
        <v>1</v>
      </c>
      <c r="AH21" s="108">
        <v>12</v>
      </c>
      <c r="AI21" s="108">
        <v>1</v>
      </c>
      <c r="AJ21" s="109">
        <v>1</v>
      </c>
      <c r="AK21" s="109">
        <v>9</v>
      </c>
      <c r="AL21" s="109">
        <v>12</v>
      </c>
      <c r="AM21" s="109">
        <v>1</v>
      </c>
      <c r="AN21" s="113">
        <v>1</v>
      </c>
      <c r="AO21" s="113">
        <v>1</v>
      </c>
      <c r="AP21" s="113">
        <v>25</v>
      </c>
      <c r="AQ21" s="113">
        <v>1</v>
      </c>
      <c r="AR21" s="113">
        <v>1</v>
      </c>
      <c r="AS21" s="113">
        <v>280</v>
      </c>
      <c r="AT21" s="113">
        <v>126</v>
      </c>
      <c r="AU21" s="117">
        <v>5</v>
      </c>
      <c r="AV21" s="117">
        <v>5</v>
      </c>
      <c r="AW21" s="117">
        <v>5</v>
      </c>
      <c r="AX21" s="117">
        <v>41</v>
      </c>
      <c r="AY21" s="117">
        <v>43</v>
      </c>
      <c r="AZ21" s="120">
        <v>1</v>
      </c>
      <c r="BA21" s="120">
        <v>1</v>
      </c>
      <c r="BB21" s="123">
        <v>2</v>
      </c>
      <c r="BC21" s="123">
        <v>10</v>
      </c>
      <c r="BD21" s="97">
        <v>6</v>
      </c>
      <c r="BE21" s="97">
        <v>6</v>
      </c>
      <c r="BF21" s="126">
        <v>4</v>
      </c>
      <c r="BG21" s="126">
        <v>16</v>
      </c>
      <c r="BH21" s="127">
        <v>4</v>
      </c>
      <c r="BI21" s="127">
        <v>41</v>
      </c>
      <c r="BJ21" s="127">
        <v>5</v>
      </c>
      <c r="BK21" s="127">
        <v>4</v>
      </c>
      <c r="BL21" s="127">
        <v>4</v>
      </c>
      <c r="BM21" s="127">
        <v>49</v>
      </c>
      <c r="BN21" s="130">
        <v>7</v>
      </c>
      <c r="BO21" s="130">
        <v>5</v>
      </c>
      <c r="BP21" s="93">
        <v>1</v>
      </c>
      <c r="BQ21" s="93">
        <v>101</v>
      </c>
    </row>
    <row r="22" spans="1:69" ht="15.75">
      <c r="A22" s="213" t="s">
        <v>50</v>
      </c>
      <c r="B22" s="83" t="s">
        <v>166</v>
      </c>
      <c r="D22" s="71"/>
      <c r="E22" s="71">
        <v>1964</v>
      </c>
      <c r="F22" s="85"/>
      <c r="G22" s="278"/>
      <c r="H22" s="93">
        <v>169</v>
      </c>
      <c r="I22" s="93">
        <v>96</v>
      </c>
      <c r="J22" s="93">
        <v>29</v>
      </c>
      <c r="K22" s="93">
        <v>20</v>
      </c>
      <c r="L22" s="100"/>
      <c r="M22" s="100">
        <v>32</v>
      </c>
      <c r="N22" s="100">
        <v>299</v>
      </c>
      <c r="O22" s="100">
        <v>49</v>
      </c>
      <c r="P22" s="100">
        <v>36</v>
      </c>
      <c r="Q22" s="100">
        <v>5</v>
      </c>
      <c r="R22" s="100">
        <v>44</v>
      </c>
      <c r="S22" s="100">
        <v>36</v>
      </c>
      <c r="T22" s="104">
        <v>70</v>
      </c>
      <c r="U22" s="104">
        <v>16</v>
      </c>
      <c r="V22" s="104">
        <v>50</v>
      </c>
      <c r="W22" s="104">
        <v>32</v>
      </c>
      <c r="X22" s="104">
        <v>49</v>
      </c>
      <c r="Y22" s="104">
        <v>28</v>
      </c>
      <c r="Z22" s="104">
        <v>12</v>
      </c>
      <c r="AA22" s="104">
        <v>80</v>
      </c>
      <c r="AB22" s="104">
        <v>70</v>
      </c>
      <c r="AC22" s="104">
        <v>16</v>
      </c>
      <c r="AD22" s="104">
        <v>49</v>
      </c>
      <c r="AE22" s="108">
        <v>24</v>
      </c>
      <c r="AF22" s="108">
        <v>24</v>
      </c>
      <c r="AG22" s="108">
        <v>37</v>
      </c>
      <c r="AH22" s="108">
        <v>29</v>
      </c>
      <c r="AI22" s="108">
        <v>35</v>
      </c>
      <c r="AJ22" s="108">
        <v>9</v>
      </c>
      <c r="AK22" s="109">
        <v>17</v>
      </c>
      <c r="AL22" s="109">
        <v>29</v>
      </c>
      <c r="AM22" s="109">
        <v>12</v>
      </c>
      <c r="AN22" s="113">
        <v>25</v>
      </c>
      <c r="AO22" s="113">
        <v>33</v>
      </c>
      <c r="AP22" s="113">
        <v>101</v>
      </c>
      <c r="AQ22" s="113">
        <v>9</v>
      </c>
      <c r="AR22" s="113">
        <v>33</v>
      </c>
      <c r="AS22" s="113"/>
      <c r="AT22" s="113"/>
      <c r="AU22" s="117">
        <v>33</v>
      </c>
      <c r="AV22" s="117">
        <v>14</v>
      </c>
      <c r="AW22" s="117">
        <v>33</v>
      </c>
      <c r="AX22" s="117">
        <v>49</v>
      </c>
      <c r="AY22" s="117">
        <v>63</v>
      </c>
      <c r="AZ22" s="120">
        <v>2</v>
      </c>
      <c r="BA22" s="120">
        <v>23</v>
      </c>
      <c r="BB22" s="123">
        <v>10</v>
      </c>
      <c r="BC22" s="123">
        <v>15</v>
      </c>
      <c r="BD22" s="96">
        <v>127</v>
      </c>
      <c r="BE22" s="96">
        <v>89</v>
      </c>
      <c r="BF22" s="127">
        <v>88</v>
      </c>
      <c r="BG22" s="127">
        <v>26</v>
      </c>
      <c r="BH22" s="127">
        <v>12</v>
      </c>
      <c r="BI22" s="127">
        <v>49</v>
      </c>
      <c r="BJ22" s="127">
        <v>33</v>
      </c>
      <c r="BK22" s="127">
        <v>5</v>
      </c>
      <c r="BL22" s="127">
        <v>5</v>
      </c>
      <c r="BM22" s="127">
        <v>108</v>
      </c>
      <c r="BN22" s="130">
        <v>8</v>
      </c>
      <c r="BO22" s="130">
        <v>8</v>
      </c>
      <c r="BP22" s="93">
        <v>5</v>
      </c>
      <c r="BQ22" s="93"/>
    </row>
    <row r="23" spans="1:69" ht="15.75">
      <c r="A23" s="213" t="s">
        <v>47</v>
      </c>
      <c r="B23" s="83" t="s">
        <v>167</v>
      </c>
      <c r="D23" s="71"/>
      <c r="E23" s="77">
        <v>1965</v>
      </c>
      <c r="F23" s="85"/>
      <c r="G23" s="278"/>
      <c r="H23" s="93">
        <v>197</v>
      </c>
      <c r="I23" s="93">
        <v>101</v>
      </c>
      <c r="J23" s="93">
        <v>53</v>
      </c>
      <c r="K23" s="93">
        <v>101</v>
      </c>
      <c r="L23" s="100"/>
      <c r="M23" s="100">
        <v>36</v>
      </c>
      <c r="N23" s="100">
        <v>395</v>
      </c>
      <c r="O23" s="100">
        <v>70</v>
      </c>
      <c r="P23" s="101">
        <v>44</v>
      </c>
      <c r="Q23" s="100">
        <v>89</v>
      </c>
      <c r="R23" s="100">
        <v>70</v>
      </c>
      <c r="S23" s="100">
        <v>299</v>
      </c>
      <c r="T23" s="104">
        <v>99</v>
      </c>
      <c r="U23" s="104">
        <v>20</v>
      </c>
      <c r="V23" s="104">
        <v>89</v>
      </c>
      <c r="W23" s="104">
        <v>45</v>
      </c>
      <c r="X23" s="104">
        <v>80</v>
      </c>
      <c r="Y23" s="104">
        <v>49</v>
      </c>
      <c r="Z23" s="104">
        <v>16</v>
      </c>
      <c r="AA23" s="104">
        <v>89</v>
      </c>
      <c r="AB23" s="104">
        <v>99</v>
      </c>
      <c r="AC23" s="104">
        <v>45</v>
      </c>
      <c r="AD23" s="104">
        <v>65</v>
      </c>
      <c r="AE23" s="108">
        <v>61</v>
      </c>
      <c r="AF23" s="108">
        <v>80</v>
      </c>
      <c r="AG23" s="108">
        <v>101</v>
      </c>
      <c r="AH23" s="108">
        <v>121</v>
      </c>
      <c r="AI23" s="108">
        <v>80</v>
      </c>
      <c r="AJ23" s="109">
        <v>35</v>
      </c>
      <c r="AK23" s="108">
        <v>25</v>
      </c>
      <c r="AL23" s="108">
        <v>37</v>
      </c>
      <c r="AM23" s="108">
        <v>37</v>
      </c>
      <c r="AN23" s="113">
        <v>68</v>
      </c>
      <c r="AO23" s="113">
        <v>101</v>
      </c>
      <c r="AP23" s="113">
        <v>129</v>
      </c>
      <c r="AQ23" s="113">
        <v>17</v>
      </c>
      <c r="AR23" s="113">
        <v>41</v>
      </c>
      <c r="AS23" s="113"/>
      <c r="AT23" s="113"/>
      <c r="AU23" s="117">
        <v>41</v>
      </c>
      <c r="AV23" s="117">
        <v>33</v>
      </c>
      <c r="AW23" s="117">
        <v>41</v>
      </c>
      <c r="AX23" s="117">
        <v>59</v>
      </c>
      <c r="AY23" s="117">
        <v>65</v>
      </c>
      <c r="AZ23" s="120">
        <v>5</v>
      </c>
      <c r="BA23" s="120">
        <v>33</v>
      </c>
      <c r="BB23" s="123">
        <v>15</v>
      </c>
      <c r="BC23" s="123">
        <v>60</v>
      </c>
      <c r="BD23" s="97">
        <v>136</v>
      </c>
      <c r="BE23" s="97">
        <v>108</v>
      </c>
      <c r="BF23" s="126">
        <v>89</v>
      </c>
      <c r="BG23" s="126">
        <v>49</v>
      </c>
      <c r="BH23" s="127">
        <v>26</v>
      </c>
      <c r="BI23" s="127">
        <v>120</v>
      </c>
      <c r="BJ23" s="127">
        <v>59</v>
      </c>
      <c r="BK23" s="127">
        <v>12</v>
      </c>
      <c r="BL23" s="127">
        <v>33</v>
      </c>
      <c r="BM23" s="127">
        <v>120</v>
      </c>
      <c r="BN23" s="130">
        <v>78</v>
      </c>
      <c r="BO23" s="130">
        <v>15</v>
      </c>
      <c r="BP23" s="93">
        <v>22</v>
      </c>
      <c r="BQ23" s="93"/>
    </row>
    <row r="24" spans="1:69" ht="15.75">
      <c r="A24" s="213" t="s">
        <v>51</v>
      </c>
      <c r="B24" s="83" t="s">
        <v>168</v>
      </c>
      <c r="D24" s="77"/>
      <c r="E24" s="71">
        <v>1966</v>
      </c>
      <c r="F24" s="85"/>
      <c r="G24" s="139"/>
      <c r="H24" s="93">
        <v>199</v>
      </c>
      <c r="I24" s="93">
        <v>169</v>
      </c>
      <c r="J24" s="93">
        <v>175</v>
      </c>
      <c r="K24" s="93">
        <v>128</v>
      </c>
      <c r="L24" s="100"/>
      <c r="M24" s="100">
        <v>89</v>
      </c>
      <c r="N24" s="100"/>
      <c r="O24" s="100">
        <v>89</v>
      </c>
      <c r="P24" s="101">
        <v>89</v>
      </c>
      <c r="Q24" s="100">
        <v>96</v>
      </c>
      <c r="R24" s="100">
        <v>139</v>
      </c>
      <c r="S24" s="100"/>
      <c r="T24" s="104">
        <v>149</v>
      </c>
      <c r="U24" s="104">
        <v>45</v>
      </c>
      <c r="V24" s="104">
        <v>153</v>
      </c>
      <c r="W24" s="104">
        <v>162</v>
      </c>
      <c r="X24" s="104">
        <v>89</v>
      </c>
      <c r="Y24" s="104">
        <v>65</v>
      </c>
      <c r="Z24" s="104">
        <v>50</v>
      </c>
      <c r="AA24" s="104">
        <v>395</v>
      </c>
      <c r="AB24" s="104">
        <v>113</v>
      </c>
      <c r="AC24" s="104">
        <v>50</v>
      </c>
      <c r="AD24" s="104">
        <v>70</v>
      </c>
      <c r="AE24" s="108">
        <v>77</v>
      </c>
      <c r="AF24" s="108">
        <v>123</v>
      </c>
      <c r="AG24" s="108">
        <v>131</v>
      </c>
      <c r="AH24" s="108">
        <v>128</v>
      </c>
      <c r="AI24" s="108">
        <v>82</v>
      </c>
      <c r="AJ24" s="108">
        <v>82</v>
      </c>
      <c r="AK24" s="108">
        <v>35</v>
      </c>
      <c r="AL24" s="108">
        <v>80</v>
      </c>
      <c r="AM24" s="108">
        <v>101</v>
      </c>
      <c r="AN24" s="113">
        <v>101</v>
      </c>
      <c r="AO24" s="113">
        <v>135</v>
      </c>
      <c r="AP24" s="113">
        <v>146</v>
      </c>
      <c r="AQ24" s="113">
        <v>35</v>
      </c>
      <c r="AR24" s="113">
        <v>46</v>
      </c>
      <c r="AS24" s="113"/>
      <c r="AT24" s="113"/>
      <c r="AU24" s="117">
        <v>43</v>
      </c>
      <c r="AV24" s="117">
        <v>41</v>
      </c>
      <c r="AW24" s="117">
        <v>43</v>
      </c>
      <c r="AX24" s="117">
        <v>99</v>
      </c>
      <c r="AY24" s="117">
        <v>99</v>
      </c>
      <c r="AZ24" s="120">
        <v>10</v>
      </c>
      <c r="BA24" s="120">
        <v>34</v>
      </c>
      <c r="BB24" s="123">
        <v>18</v>
      </c>
      <c r="BC24" s="123">
        <v>62</v>
      </c>
      <c r="BD24" s="97">
        <v>168</v>
      </c>
      <c r="BE24" s="97">
        <v>120</v>
      </c>
      <c r="BF24" s="126">
        <v>207</v>
      </c>
      <c r="BG24" s="126">
        <v>88</v>
      </c>
      <c r="BH24" s="127">
        <v>49</v>
      </c>
      <c r="BI24" s="127">
        <v>132</v>
      </c>
      <c r="BJ24" s="127">
        <v>99</v>
      </c>
      <c r="BK24" s="127">
        <v>26</v>
      </c>
      <c r="BL24" s="127">
        <v>99</v>
      </c>
      <c r="BM24" s="127">
        <v>132</v>
      </c>
      <c r="BN24" s="130">
        <v>86</v>
      </c>
      <c r="BO24" s="130">
        <v>52</v>
      </c>
      <c r="BP24" s="93">
        <v>39</v>
      </c>
      <c r="BQ24" s="93"/>
    </row>
    <row r="25" spans="1:69" ht="15.75">
      <c r="A25" s="213" t="s">
        <v>48</v>
      </c>
      <c r="B25" s="83" t="s">
        <v>169</v>
      </c>
      <c r="D25" s="77"/>
      <c r="E25" s="77">
        <v>1967</v>
      </c>
      <c r="F25" s="85"/>
      <c r="G25" s="278"/>
      <c r="H25" s="93"/>
      <c r="I25" s="93">
        <v>200</v>
      </c>
      <c r="J25" s="93">
        <v>281</v>
      </c>
      <c r="K25" s="93">
        <v>162</v>
      </c>
      <c r="L25" s="100"/>
      <c r="M25" s="100">
        <v>99</v>
      </c>
      <c r="N25" s="100"/>
      <c r="O25" s="100">
        <v>147</v>
      </c>
      <c r="P25" s="101">
        <v>151</v>
      </c>
      <c r="Q25" s="100">
        <v>97</v>
      </c>
      <c r="R25" s="100">
        <v>147</v>
      </c>
      <c r="S25" s="100"/>
      <c r="T25" s="104">
        <v>162</v>
      </c>
      <c r="U25" s="104"/>
      <c r="V25" s="104">
        <v>193</v>
      </c>
      <c r="W25" s="104"/>
      <c r="X25" s="104">
        <v>174</v>
      </c>
      <c r="Y25" s="104">
        <v>80</v>
      </c>
      <c r="Z25" s="104">
        <v>51</v>
      </c>
      <c r="AA25" s="104"/>
      <c r="AB25" s="104"/>
      <c r="AC25" s="104">
        <v>80</v>
      </c>
      <c r="AD25" s="104"/>
      <c r="AE25" s="108">
        <v>80</v>
      </c>
      <c r="AF25" s="108">
        <v>160</v>
      </c>
      <c r="AG25" s="108">
        <v>580</v>
      </c>
      <c r="AH25" s="108">
        <v>221</v>
      </c>
      <c r="AI25" s="108">
        <v>101</v>
      </c>
      <c r="AJ25" s="108">
        <v>84</v>
      </c>
      <c r="AK25" s="108">
        <v>82</v>
      </c>
      <c r="AL25" s="108">
        <v>84</v>
      </c>
      <c r="AM25" s="108">
        <v>116</v>
      </c>
      <c r="AN25" s="113">
        <v>146</v>
      </c>
      <c r="AO25" s="113">
        <v>144</v>
      </c>
      <c r="AP25" s="113">
        <v>156</v>
      </c>
      <c r="AQ25" s="113">
        <v>129</v>
      </c>
      <c r="AR25" s="113">
        <v>58</v>
      </c>
      <c r="AS25" s="113"/>
      <c r="AT25" s="113"/>
      <c r="AU25" s="117">
        <v>63</v>
      </c>
      <c r="AV25" s="117">
        <v>43</v>
      </c>
      <c r="AW25" s="117">
        <v>137</v>
      </c>
      <c r="AX25" s="117">
        <v>145</v>
      </c>
      <c r="AY25" s="117">
        <v>137</v>
      </c>
      <c r="AZ25" s="120">
        <v>14</v>
      </c>
      <c r="BA25" s="120">
        <v>101</v>
      </c>
      <c r="BB25" s="123">
        <v>30</v>
      </c>
      <c r="BC25" s="123">
        <v>71</v>
      </c>
      <c r="BD25" s="96">
        <v>178</v>
      </c>
      <c r="BE25" s="96">
        <v>158</v>
      </c>
      <c r="BF25" s="127"/>
      <c r="BG25" s="127">
        <v>104</v>
      </c>
      <c r="BH25" s="127"/>
      <c r="BI25" s="127">
        <v>140</v>
      </c>
      <c r="BJ25" s="127">
        <v>140</v>
      </c>
      <c r="BK25" s="127">
        <v>33</v>
      </c>
      <c r="BL25" s="127">
        <v>108</v>
      </c>
      <c r="BM25" s="127"/>
      <c r="BN25" s="130">
        <v>98</v>
      </c>
      <c r="BO25" s="130">
        <v>54</v>
      </c>
      <c r="BP25" s="93">
        <v>55</v>
      </c>
      <c r="BQ25" s="93"/>
    </row>
    <row r="26" spans="1:69" ht="15.75">
      <c r="A26" s="213" t="s">
        <v>46</v>
      </c>
      <c r="B26" s="83" t="s">
        <v>170</v>
      </c>
      <c r="D26" s="77"/>
      <c r="E26" s="71">
        <v>1968</v>
      </c>
      <c r="F26" s="85"/>
      <c r="G26" s="278"/>
      <c r="H26" s="93"/>
      <c r="I26" s="93">
        <v>211</v>
      </c>
      <c r="J26" s="93"/>
      <c r="K26" s="93">
        <v>175</v>
      </c>
      <c r="L26" s="100"/>
      <c r="M26" s="100">
        <v>172</v>
      </c>
      <c r="N26" s="100"/>
      <c r="O26" s="100">
        <v>284</v>
      </c>
      <c r="P26" s="101">
        <v>273</v>
      </c>
      <c r="Q26" s="100">
        <v>139</v>
      </c>
      <c r="R26" s="100">
        <v>299</v>
      </c>
      <c r="S26" s="100"/>
      <c r="T26" s="104">
        <v>191</v>
      </c>
      <c r="U26" s="104"/>
      <c r="V26" s="104"/>
      <c r="W26" s="104"/>
      <c r="X26" s="104">
        <v>267</v>
      </c>
      <c r="Y26" s="104">
        <v>89</v>
      </c>
      <c r="Z26" s="104">
        <v>80</v>
      </c>
      <c r="AA26" s="104"/>
      <c r="AB26" s="104"/>
      <c r="AC26" s="104">
        <v>84</v>
      </c>
      <c r="AD26" s="104"/>
      <c r="AE26" s="108">
        <v>84</v>
      </c>
      <c r="AF26" s="108">
        <v>242</v>
      </c>
      <c r="AG26" s="108"/>
      <c r="AH26" s="108"/>
      <c r="AI26" s="108">
        <v>280</v>
      </c>
      <c r="AJ26" s="108">
        <v>92</v>
      </c>
      <c r="AK26" s="108">
        <v>85</v>
      </c>
      <c r="AL26" s="108">
        <v>113</v>
      </c>
      <c r="AM26" s="108">
        <v>121</v>
      </c>
      <c r="AN26" s="113">
        <v>156</v>
      </c>
      <c r="AO26" s="113">
        <v>150</v>
      </c>
      <c r="AP26" s="113"/>
      <c r="AQ26" s="113">
        <v>152</v>
      </c>
      <c r="AR26" s="113">
        <v>101</v>
      </c>
      <c r="AS26" s="113"/>
      <c r="AT26" s="113"/>
      <c r="AU26" s="117">
        <v>99</v>
      </c>
      <c r="AV26" s="117">
        <v>46</v>
      </c>
      <c r="AW26" s="117">
        <v>198</v>
      </c>
      <c r="AX26" s="117">
        <v>152</v>
      </c>
      <c r="AY26" s="117">
        <v>180</v>
      </c>
      <c r="AZ26" s="120">
        <v>18</v>
      </c>
      <c r="BA26" s="120">
        <v>118</v>
      </c>
      <c r="BB26" s="123">
        <v>38</v>
      </c>
      <c r="BC26" s="123">
        <v>74</v>
      </c>
      <c r="BD26" s="96">
        <v>190</v>
      </c>
      <c r="BE26" s="96">
        <v>167</v>
      </c>
      <c r="BF26" s="127"/>
      <c r="BG26" s="127">
        <v>124</v>
      </c>
      <c r="BH26" s="127"/>
      <c r="BI26" s="127"/>
      <c r="BJ26" s="127">
        <v>152</v>
      </c>
      <c r="BK26" s="127">
        <v>88</v>
      </c>
      <c r="BL26" s="127">
        <v>120</v>
      </c>
      <c r="BM26" s="127"/>
      <c r="BN26" s="130">
        <v>111</v>
      </c>
      <c r="BO26" s="130">
        <v>56</v>
      </c>
      <c r="BP26" s="93">
        <v>57</v>
      </c>
      <c r="BQ26" s="93"/>
    </row>
    <row r="27" spans="1:69" ht="15.75">
      <c r="A27" s="213" t="s">
        <v>49</v>
      </c>
      <c r="B27" s="83" t="s">
        <v>174</v>
      </c>
      <c r="D27" s="77"/>
      <c r="E27" s="77">
        <v>1969</v>
      </c>
      <c r="F27" s="85"/>
      <c r="G27" s="278"/>
      <c r="H27" s="93"/>
      <c r="I27" s="93">
        <v>254</v>
      </c>
      <c r="J27" s="93"/>
      <c r="K27" s="93">
        <v>222</v>
      </c>
      <c r="L27" s="100"/>
      <c r="M27" s="100"/>
      <c r="N27" s="100"/>
      <c r="O27" s="100"/>
      <c r="P27" s="101">
        <v>299</v>
      </c>
      <c r="Q27" s="100">
        <v>161</v>
      </c>
      <c r="R27" s="100">
        <v>395</v>
      </c>
      <c r="S27" s="100"/>
      <c r="T27" s="104"/>
      <c r="U27" s="104"/>
      <c r="V27" s="104"/>
      <c r="W27" s="104"/>
      <c r="X27" s="104"/>
      <c r="Y27" s="104">
        <v>174</v>
      </c>
      <c r="Z27" s="104">
        <v>99</v>
      </c>
      <c r="AA27" s="104"/>
      <c r="AB27" s="104"/>
      <c r="AC27" s="104">
        <v>113</v>
      </c>
      <c r="AD27" s="104"/>
      <c r="AE27" s="108">
        <v>92</v>
      </c>
      <c r="AF27" s="108">
        <v>580</v>
      </c>
      <c r="AG27" s="108"/>
      <c r="AH27" s="108"/>
      <c r="AI27" s="108"/>
      <c r="AJ27" s="108">
        <v>101</v>
      </c>
      <c r="AK27" s="108">
        <v>87</v>
      </c>
      <c r="AL27" s="108">
        <v>128</v>
      </c>
      <c r="AM27" s="108">
        <v>128</v>
      </c>
      <c r="AN27" s="113">
        <v>183</v>
      </c>
      <c r="AO27" s="113">
        <v>154</v>
      </c>
      <c r="AP27" s="113"/>
      <c r="AQ27" s="113">
        <v>236</v>
      </c>
      <c r="AR27" s="113">
        <v>166</v>
      </c>
      <c r="AS27" s="113"/>
      <c r="AT27" s="113"/>
      <c r="AU27" s="117">
        <v>145</v>
      </c>
      <c r="AV27" s="117">
        <v>58</v>
      </c>
      <c r="AW27" s="117">
        <v>269</v>
      </c>
      <c r="AX27" s="117">
        <v>233</v>
      </c>
      <c r="AY27" s="117">
        <v>190</v>
      </c>
      <c r="AZ27" s="120">
        <v>19</v>
      </c>
      <c r="BA27" s="120">
        <v>126</v>
      </c>
      <c r="BB27" s="123">
        <v>40</v>
      </c>
      <c r="BC27" s="123">
        <v>78</v>
      </c>
      <c r="BD27" s="96">
        <v>395</v>
      </c>
      <c r="BE27" s="96">
        <v>168</v>
      </c>
      <c r="BF27" s="127"/>
      <c r="BG27" s="127"/>
      <c r="BH27" s="127"/>
      <c r="BI27" s="127"/>
      <c r="BJ27" s="127">
        <v>165</v>
      </c>
      <c r="BK27" s="127">
        <v>99</v>
      </c>
      <c r="BL27" s="127">
        <v>132</v>
      </c>
      <c r="BM27" s="127"/>
      <c r="BN27" s="130">
        <v>115</v>
      </c>
      <c r="BO27" s="130">
        <v>67</v>
      </c>
      <c r="BP27" s="93">
        <v>72</v>
      </c>
      <c r="BQ27" s="93"/>
    </row>
    <row r="28" spans="1:69" ht="15.75">
      <c r="A28" s="213" t="s">
        <v>53</v>
      </c>
      <c r="B28" s="83" t="s">
        <v>165</v>
      </c>
      <c r="D28" s="77"/>
      <c r="E28" s="71">
        <v>1970</v>
      </c>
      <c r="F28" s="85"/>
      <c r="G28" s="278"/>
      <c r="H28" s="93"/>
      <c r="I28" s="93">
        <v>255</v>
      </c>
      <c r="J28" s="93"/>
      <c r="K28" s="93">
        <v>253</v>
      </c>
      <c r="L28" s="100"/>
      <c r="M28" s="100"/>
      <c r="N28" s="100"/>
      <c r="O28" s="100"/>
      <c r="P28" s="101"/>
      <c r="Q28" s="100">
        <v>263</v>
      </c>
      <c r="R28" s="100"/>
      <c r="S28" s="100"/>
      <c r="T28" s="104"/>
      <c r="U28" s="104"/>
      <c r="V28" s="104"/>
      <c r="W28" s="104"/>
      <c r="X28" s="104"/>
      <c r="Y28" s="104">
        <v>193</v>
      </c>
      <c r="Z28" s="104">
        <v>104</v>
      </c>
      <c r="AA28" s="104"/>
      <c r="AB28" s="104"/>
      <c r="AC28" s="104">
        <v>128</v>
      </c>
      <c r="AD28" s="104"/>
      <c r="AE28" s="108">
        <v>112</v>
      </c>
      <c r="AF28" s="108">
        <v>680</v>
      </c>
      <c r="AG28" s="108"/>
      <c r="AH28" s="108"/>
      <c r="AI28" s="108"/>
      <c r="AJ28" s="108">
        <v>109</v>
      </c>
      <c r="AK28" s="108">
        <v>101</v>
      </c>
      <c r="AL28" s="108">
        <v>220</v>
      </c>
      <c r="AM28" s="108"/>
      <c r="AN28" s="113">
        <v>198</v>
      </c>
      <c r="AO28" s="113">
        <v>166</v>
      </c>
      <c r="AP28" s="113"/>
      <c r="AQ28" s="113"/>
      <c r="AR28" s="113">
        <v>227</v>
      </c>
      <c r="AS28" s="113"/>
      <c r="AT28" s="113"/>
      <c r="AU28" s="117">
        <v>168</v>
      </c>
      <c r="AV28" s="117">
        <v>65</v>
      </c>
      <c r="AW28" s="117"/>
      <c r="AX28" s="117"/>
      <c r="AY28" s="117">
        <v>198</v>
      </c>
      <c r="AZ28" s="120">
        <v>22</v>
      </c>
      <c r="BA28" s="120">
        <v>150</v>
      </c>
      <c r="BB28" s="123">
        <v>58</v>
      </c>
      <c r="BC28" s="123">
        <v>79</v>
      </c>
      <c r="BD28" s="96"/>
      <c r="BE28" s="96">
        <v>182</v>
      </c>
      <c r="BF28" s="127"/>
      <c r="BG28" s="127"/>
      <c r="BH28" s="127"/>
      <c r="BI28" s="127"/>
      <c r="BJ28" s="127"/>
      <c r="BK28" s="127">
        <v>120</v>
      </c>
      <c r="BL28" s="127">
        <v>165</v>
      </c>
      <c r="BM28" s="127"/>
      <c r="BN28" s="130">
        <v>186</v>
      </c>
      <c r="BO28" s="130">
        <v>75</v>
      </c>
      <c r="BP28" s="93">
        <v>73</v>
      </c>
      <c r="BQ28" s="93"/>
    </row>
    <row r="29" spans="1:69" ht="15.75">
      <c r="A29" s="213" t="s">
        <v>54</v>
      </c>
      <c r="B29" s="83" t="s">
        <v>171</v>
      </c>
      <c r="D29" s="77"/>
      <c r="E29" s="77">
        <v>1971</v>
      </c>
      <c r="F29" s="85"/>
      <c r="G29" s="278"/>
      <c r="H29" s="93"/>
      <c r="I29" s="93">
        <v>271</v>
      </c>
      <c r="J29" s="93"/>
      <c r="K29" s="93">
        <v>271</v>
      </c>
      <c r="L29" s="100"/>
      <c r="M29" s="100"/>
      <c r="N29" s="100"/>
      <c r="O29" s="100"/>
      <c r="P29" s="101"/>
      <c r="Q29" s="100">
        <v>265</v>
      </c>
      <c r="R29" s="100"/>
      <c r="S29" s="100"/>
      <c r="T29" s="104"/>
      <c r="U29" s="104"/>
      <c r="V29" s="104"/>
      <c r="W29" s="104"/>
      <c r="X29" s="104"/>
      <c r="Y29" s="104">
        <v>267</v>
      </c>
      <c r="Z29" s="104">
        <v>160</v>
      </c>
      <c r="AA29" s="104"/>
      <c r="AB29" s="104"/>
      <c r="AC29" s="104">
        <v>275</v>
      </c>
      <c r="AD29" s="104"/>
      <c r="AE29" s="108">
        <v>123</v>
      </c>
      <c r="AF29" s="108"/>
      <c r="AG29" s="108"/>
      <c r="AH29" s="108"/>
      <c r="AI29" s="108"/>
      <c r="AJ29" s="108">
        <v>114</v>
      </c>
      <c r="AK29" s="108">
        <v>130</v>
      </c>
      <c r="AL29" s="108">
        <v>505</v>
      </c>
      <c r="AM29" s="108"/>
      <c r="AN29" s="113">
        <v>218</v>
      </c>
      <c r="AO29" s="113">
        <v>192</v>
      </c>
      <c r="AP29" s="113"/>
      <c r="AQ29" s="113"/>
      <c r="AR29" s="113">
        <v>229</v>
      </c>
      <c r="AS29" s="113"/>
      <c r="AT29" s="113"/>
      <c r="AU29" s="117">
        <v>180</v>
      </c>
      <c r="AV29" s="117">
        <v>99</v>
      </c>
      <c r="AW29" s="117"/>
      <c r="AX29" s="117"/>
      <c r="AY29" s="117">
        <v>201</v>
      </c>
      <c r="AZ29" s="120">
        <v>23</v>
      </c>
      <c r="BA29" s="120">
        <v>232</v>
      </c>
      <c r="BB29" s="123">
        <v>60</v>
      </c>
      <c r="BC29" s="123">
        <v>86</v>
      </c>
      <c r="BD29" s="96"/>
      <c r="BE29" s="96">
        <v>203</v>
      </c>
      <c r="BF29" s="127"/>
      <c r="BG29" s="127"/>
      <c r="BH29" s="127"/>
      <c r="BI29" s="127"/>
      <c r="BJ29" s="127"/>
      <c r="BK29" s="127">
        <v>132</v>
      </c>
      <c r="BL29" s="127">
        <v>219</v>
      </c>
      <c r="BM29" s="127"/>
      <c r="BN29" s="130"/>
      <c r="BO29" s="130">
        <v>76</v>
      </c>
      <c r="BP29" s="93">
        <v>74</v>
      </c>
      <c r="BQ29" s="93"/>
    </row>
    <row r="30" spans="1:69" ht="15.75">
      <c r="A30" s="213" t="s">
        <v>61</v>
      </c>
      <c r="B30" s="83" t="s">
        <v>175</v>
      </c>
      <c r="D30" s="75"/>
      <c r="E30" s="71">
        <v>1972</v>
      </c>
      <c r="F30" s="85"/>
      <c r="G30" s="278"/>
      <c r="H30" s="93"/>
      <c r="I30" s="93">
        <v>283</v>
      </c>
      <c r="J30" s="93"/>
      <c r="K30" s="93"/>
      <c r="L30" s="100"/>
      <c r="M30" s="100"/>
      <c r="N30" s="100"/>
      <c r="O30" s="100"/>
      <c r="P30" s="101"/>
      <c r="Q30" s="100"/>
      <c r="R30" s="100"/>
      <c r="S30" s="100"/>
      <c r="T30" s="104"/>
      <c r="U30" s="104"/>
      <c r="V30" s="104"/>
      <c r="W30" s="104"/>
      <c r="X30" s="104"/>
      <c r="Y30" s="104"/>
      <c r="Z30" s="104">
        <v>220</v>
      </c>
      <c r="AA30" s="104"/>
      <c r="AB30" s="104"/>
      <c r="AC30" s="104">
        <v>505</v>
      </c>
      <c r="AD30" s="104"/>
      <c r="AE30" s="108">
        <v>185</v>
      </c>
      <c r="AF30" s="108"/>
      <c r="AG30" s="108"/>
      <c r="AH30" s="108"/>
      <c r="AI30" s="108"/>
      <c r="AJ30" s="108">
        <v>280</v>
      </c>
      <c r="AK30" s="108">
        <v>152</v>
      </c>
      <c r="AL30" s="108">
        <v>680</v>
      </c>
      <c r="AM30" s="108"/>
      <c r="AN30" s="113"/>
      <c r="AO30" s="113">
        <v>217</v>
      </c>
      <c r="AP30" s="113"/>
      <c r="AQ30" s="113"/>
      <c r="AR30" s="113"/>
      <c r="AS30" s="113"/>
      <c r="AT30" s="113"/>
      <c r="AU30" s="117">
        <v>198</v>
      </c>
      <c r="AV30" s="117">
        <v>119</v>
      </c>
      <c r="AW30" s="117"/>
      <c r="AX30" s="117"/>
      <c r="AY30" s="117">
        <v>216</v>
      </c>
      <c r="AZ30" s="120">
        <v>27</v>
      </c>
      <c r="BA30" s="120"/>
      <c r="BB30" s="123">
        <v>62</v>
      </c>
      <c r="BC30" s="123">
        <v>91</v>
      </c>
      <c r="BD30" s="96"/>
      <c r="BE30" s="96">
        <v>266</v>
      </c>
      <c r="BF30" s="127"/>
      <c r="BG30" s="127"/>
      <c r="BH30" s="127"/>
      <c r="BI30" s="127"/>
      <c r="BJ30" s="127"/>
      <c r="BK30" s="127">
        <v>205</v>
      </c>
      <c r="BL30" s="127"/>
      <c r="BM30" s="127"/>
      <c r="BN30" s="130"/>
      <c r="BO30" s="130">
        <v>78</v>
      </c>
      <c r="BP30" s="93">
        <v>90</v>
      </c>
      <c r="BQ30" s="93"/>
    </row>
    <row r="31" spans="1:69" ht="15.75">
      <c r="A31" s="213" t="s">
        <v>52</v>
      </c>
      <c r="B31" s="83" t="s">
        <v>172</v>
      </c>
      <c r="D31" s="77"/>
      <c r="E31" s="77">
        <v>1973</v>
      </c>
      <c r="F31" s="85"/>
      <c r="G31" s="278"/>
      <c r="H31" s="93"/>
      <c r="I31" s="93">
        <v>299</v>
      </c>
      <c r="J31" s="93"/>
      <c r="K31" s="93"/>
      <c r="L31" s="100"/>
      <c r="M31" s="100"/>
      <c r="N31" s="100"/>
      <c r="O31" s="100"/>
      <c r="P31" s="101"/>
      <c r="Q31" s="100"/>
      <c r="R31" s="100"/>
      <c r="S31" s="100"/>
      <c r="T31" s="104"/>
      <c r="U31" s="104"/>
      <c r="V31" s="104"/>
      <c r="W31" s="104"/>
      <c r="X31" s="104"/>
      <c r="Y31" s="104"/>
      <c r="Z31" s="104">
        <v>244</v>
      </c>
      <c r="AA31" s="104"/>
      <c r="AB31" s="104"/>
      <c r="AC31" s="104"/>
      <c r="AD31" s="104"/>
      <c r="AE31" s="108">
        <v>205</v>
      </c>
      <c r="AF31" s="108"/>
      <c r="AG31" s="108"/>
      <c r="AH31" s="108"/>
      <c r="AI31" s="108"/>
      <c r="AJ31" s="108">
        <v>380</v>
      </c>
      <c r="AK31" s="108">
        <v>156</v>
      </c>
      <c r="AL31" s="108">
        <v>780</v>
      </c>
      <c r="AM31" s="108"/>
      <c r="AN31" s="113"/>
      <c r="AO31" s="113">
        <v>225</v>
      </c>
      <c r="AP31" s="113"/>
      <c r="AQ31" s="113"/>
      <c r="AR31" s="113"/>
      <c r="AS31" s="113"/>
      <c r="AT31" s="113"/>
      <c r="AU31" s="117">
        <v>201</v>
      </c>
      <c r="AV31" s="117">
        <v>155</v>
      </c>
      <c r="AW31" s="117"/>
      <c r="AX31" s="117"/>
      <c r="AY31" s="117">
        <v>245</v>
      </c>
      <c r="AZ31" s="120">
        <v>30</v>
      </c>
      <c r="BA31" s="120"/>
      <c r="BB31" s="123">
        <v>66</v>
      </c>
      <c r="BC31" s="123">
        <v>95</v>
      </c>
      <c r="BD31" s="96"/>
      <c r="BE31" s="96">
        <v>270</v>
      </c>
      <c r="BF31" s="127"/>
      <c r="BG31" s="127"/>
      <c r="BH31" s="127"/>
      <c r="BI31" s="127"/>
      <c r="BJ31" s="127"/>
      <c r="BK31" s="127">
        <v>580</v>
      </c>
      <c r="BL31" s="127"/>
      <c r="BM31" s="127"/>
      <c r="BN31" s="130"/>
      <c r="BO31" s="130">
        <v>79</v>
      </c>
      <c r="BP31" s="93">
        <v>91</v>
      </c>
      <c r="BQ31" s="93"/>
    </row>
    <row r="32" spans="1:69" ht="15.75">
      <c r="A32" s="213" t="s">
        <v>59</v>
      </c>
      <c r="B32" s="83" t="s">
        <v>176</v>
      </c>
      <c r="D32" s="77"/>
      <c r="E32" s="71">
        <v>1974</v>
      </c>
      <c r="F32" s="85"/>
      <c r="G32" s="278"/>
      <c r="H32" s="77"/>
      <c r="I32" s="71"/>
      <c r="J32" s="77"/>
      <c r="K32" s="77"/>
      <c r="L32" s="77"/>
      <c r="M32" s="77"/>
      <c r="N32" s="77"/>
      <c r="O32" s="77"/>
      <c r="P32" s="79"/>
      <c r="Q32" s="77"/>
      <c r="R32" s="77"/>
      <c r="S32" s="77"/>
      <c r="T32" s="104"/>
      <c r="U32" s="104"/>
      <c r="V32" s="104"/>
      <c r="W32" s="104"/>
      <c r="X32" s="104"/>
      <c r="Y32" s="104"/>
      <c r="Z32" s="104">
        <v>275</v>
      </c>
      <c r="AA32" s="104"/>
      <c r="AB32" s="104"/>
      <c r="AC32" s="104"/>
      <c r="AD32" s="104"/>
      <c r="AE32" s="108">
        <v>238</v>
      </c>
      <c r="AF32" s="108"/>
      <c r="AG32" s="108"/>
      <c r="AH32" s="108"/>
      <c r="AI32" s="108"/>
      <c r="AJ32" s="108"/>
      <c r="AK32" s="108">
        <v>237</v>
      </c>
      <c r="AL32" s="108"/>
      <c r="AM32" s="108"/>
      <c r="AN32" s="113"/>
      <c r="AO32" s="113">
        <v>246</v>
      </c>
      <c r="AP32" s="113"/>
      <c r="AQ32" s="113"/>
      <c r="AR32" s="113"/>
      <c r="AS32" s="113"/>
      <c r="AT32" s="113"/>
      <c r="AU32" s="117">
        <v>245</v>
      </c>
      <c r="AV32" s="117">
        <v>166</v>
      </c>
      <c r="AW32" s="117"/>
      <c r="AX32" s="117"/>
      <c r="AY32" s="117"/>
      <c r="AZ32" s="120">
        <v>39</v>
      </c>
      <c r="BA32" s="120"/>
      <c r="BB32" s="123">
        <v>71</v>
      </c>
      <c r="BC32" s="123">
        <v>111</v>
      </c>
      <c r="BD32" s="96"/>
      <c r="BE32" s="96">
        <v>395</v>
      </c>
      <c r="BF32" s="77"/>
      <c r="BG32" s="77"/>
      <c r="BH32" s="77"/>
      <c r="BI32" s="77"/>
      <c r="BJ32" s="77"/>
      <c r="BK32" s="77"/>
      <c r="BL32" s="77"/>
      <c r="BM32" s="77"/>
      <c r="BN32" s="130"/>
      <c r="BO32" s="130">
        <v>94</v>
      </c>
      <c r="BP32" s="93">
        <v>133</v>
      </c>
      <c r="BQ32" s="93"/>
    </row>
    <row r="33" spans="1:69" ht="15.75">
      <c r="A33" s="213" t="s">
        <v>60</v>
      </c>
      <c r="B33" s="83" t="s">
        <v>177</v>
      </c>
      <c r="D33" s="77"/>
      <c r="E33" s="77">
        <v>1975</v>
      </c>
      <c r="F33" s="85"/>
      <c r="G33" s="278"/>
      <c r="H33" s="77"/>
      <c r="I33" s="77" t="s">
        <v>261</v>
      </c>
      <c r="J33" s="77"/>
      <c r="K33" s="77" t="s">
        <v>284</v>
      </c>
      <c r="L33" s="77"/>
      <c r="M33" s="77"/>
      <c r="N33" s="77"/>
      <c r="O33" s="77"/>
      <c r="P33" s="79"/>
      <c r="Q33" s="77"/>
      <c r="R33" s="77"/>
      <c r="S33" s="77"/>
      <c r="T33" s="77"/>
      <c r="U33" s="77"/>
      <c r="V33" s="77"/>
      <c r="W33" s="77"/>
      <c r="X33" s="77"/>
      <c r="Y33" s="77"/>
      <c r="Z33" s="77"/>
      <c r="AA33" s="77"/>
      <c r="AB33" s="77"/>
      <c r="AC33" s="77"/>
      <c r="AD33" s="77"/>
      <c r="AE33" s="108">
        <v>260</v>
      </c>
      <c r="AF33" s="108"/>
      <c r="AG33" s="108"/>
      <c r="AH33" s="108"/>
      <c r="AI33" s="108"/>
      <c r="AJ33" s="108"/>
      <c r="AK33" s="108">
        <v>280</v>
      </c>
      <c r="AL33" s="108"/>
      <c r="AM33" s="108"/>
      <c r="AN33" s="77"/>
      <c r="AO33" s="77"/>
      <c r="AP33" s="77"/>
      <c r="AQ33" s="77"/>
      <c r="AR33" s="77"/>
      <c r="AS33" s="77"/>
      <c r="AT33" s="77"/>
      <c r="AU33" s="117">
        <v>269</v>
      </c>
      <c r="AV33" s="117">
        <v>178</v>
      </c>
      <c r="AW33" s="117"/>
      <c r="AX33" s="117"/>
      <c r="AY33" s="117"/>
      <c r="AZ33" s="120">
        <v>47</v>
      </c>
      <c r="BA33" s="120"/>
      <c r="BB33" s="123">
        <v>83</v>
      </c>
      <c r="BC33" s="123">
        <v>177</v>
      </c>
      <c r="BD33" s="77"/>
      <c r="BE33" s="77"/>
      <c r="BF33" s="77"/>
      <c r="BG33" s="77"/>
      <c r="BH33" s="77"/>
      <c r="BI33" s="77"/>
      <c r="BJ33" s="77"/>
      <c r="BK33" s="77"/>
      <c r="BL33" s="77"/>
      <c r="BM33" s="77"/>
      <c r="BN33" s="130"/>
      <c r="BO33" s="130">
        <v>125</v>
      </c>
      <c r="BP33" s="93">
        <v>142</v>
      </c>
      <c r="BQ33" s="93"/>
    </row>
    <row r="34" spans="1:69" ht="15.75">
      <c r="A34" s="213" t="s">
        <v>62</v>
      </c>
      <c r="B34" s="83" t="s">
        <v>178</v>
      </c>
      <c r="D34" s="71"/>
      <c r="E34" s="71">
        <v>1976</v>
      </c>
      <c r="F34" s="85"/>
      <c r="G34" s="278"/>
      <c r="H34" s="71"/>
      <c r="I34" s="131" t="s">
        <v>149</v>
      </c>
      <c r="J34" s="75"/>
      <c r="K34" s="159" t="s">
        <v>149</v>
      </c>
      <c r="L34" s="75"/>
      <c r="M34" s="75"/>
      <c r="N34" s="75"/>
      <c r="O34" s="75"/>
      <c r="P34" s="75"/>
      <c r="Q34" s="75"/>
      <c r="R34" s="75"/>
      <c r="S34" s="75"/>
      <c r="T34" s="75"/>
      <c r="U34" s="75"/>
      <c r="V34" s="75"/>
      <c r="W34" s="75"/>
      <c r="X34" s="75"/>
      <c r="Y34" s="77"/>
      <c r="Z34" s="75"/>
      <c r="AA34" s="75"/>
      <c r="AB34" s="75"/>
      <c r="AC34" s="75"/>
      <c r="AD34" s="75"/>
      <c r="AE34" s="108">
        <v>262</v>
      </c>
      <c r="AF34" s="108"/>
      <c r="AG34" s="108"/>
      <c r="AH34" s="108"/>
      <c r="AI34" s="108"/>
      <c r="AJ34" s="108"/>
      <c r="AK34" s="108">
        <v>680</v>
      </c>
      <c r="AL34" s="108"/>
      <c r="AM34" s="108"/>
      <c r="AN34" s="77"/>
      <c r="AO34" s="77"/>
      <c r="AP34" s="77"/>
      <c r="AQ34" s="77"/>
      <c r="AR34" s="77"/>
      <c r="AS34" s="77"/>
      <c r="AT34" s="77"/>
      <c r="AU34" s="115"/>
      <c r="AV34" s="117">
        <v>184</v>
      </c>
      <c r="AW34" s="117"/>
      <c r="AX34" s="117"/>
      <c r="AY34" s="117"/>
      <c r="AZ34" s="120">
        <v>57</v>
      </c>
      <c r="BA34" s="120"/>
      <c r="BB34" s="123">
        <v>95</v>
      </c>
      <c r="BC34" s="123">
        <v>195</v>
      </c>
      <c r="BD34" s="77"/>
      <c r="BE34" s="77"/>
      <c r="BF34" s="77"/>
      <c r="BG34" s="77"/>
      <c r="BH34" s="77"/>
      <c r="BI34" s="77"/>
      <c r="BJ34" s="77"/>
      <c r="BK34" s="77"/>
      <c r="BL34" s="77"/>
      <c r="BM34" s="77"/>
      <c r="BN34" s="130"/>
      <c r="BO34" s="130">
        <v>163</v>
      </c>
      <c r="BP34" s="93">
        <v>241</v>
      </c>
      <c r="BQ34" s="93"/>
    </row>
    <row r="35" spans="1:69" ht="15.75">
      <c r="A35" s="213" t="s">
        <v>58</v>
      </c>
      <c r="B35" s="83" t="s">
        <v>179</v>
      </c>
      <c r="D35" s="71"/>
      <c r="E35" s="77">
        <v>1977</v>
      </c>
      <c r="F35" s="85"/>
      <c r="G35" s="278"/>
      <c r="H35" s="71"/>
      <c r="I35" s="131" t="s">
        <v>150</v>
      </c>
      <c r="J35" s="77"/>
      <c r="K35" s="159" t="s">
        <v>150</v>
      </c>
      <c r="L35" s="77"/>
      <c r="M35" s="77"/>
      <c r="N35" s="77"/>
      <c r="O35" s="77"/>
      <c r="P35" s="77"/>
      <c r="Q35" s="77"/>
      <c r="R35" s="77"/>
      <c r="S35" s="77"/>
      <c r="T35" s="77"/>
      <c r="U35" s="77"/>
      <c r="V35" s="77"/>
      <c r="W35" s="77"/>
      <c r="X35" s="77"/>
      <c r="Y35" s="75"/>
      <c r="Z35" s="77"/>
      <c r="AA35" s="77"/>
      <c r="AB35" s="77"/>
      <c r="AC35" s="77"/>
      <c r="AD35" s="77"/>
      <c r="AE35" s="108">
        <v>580</v>
      </c>
      <c r="AF35" s="108"/>
      <c r="AG35" s="108"/>
      <c r="AH35" s="108"/>
      <c r="AI35" s="108"/>
      <c r="AJ35" s="108"/>
      <c r="AK35" s="108">
        <v>880</v>
      </c>
      <c r="AL35" s="108"/>
      <c r="AM35" s="108"/>
      <c r="AN35" s="77"/>
      <c r="AO35" s="77"/>
      <c r="AP35" s="77"/>
      <c r="AQ35" s="77"/>
      <c r="AR35" s="77"/>
      <c r="AS35" s="77"/>
      <c r="AT35" s="77"/>
      <c r="AU35" s="117"/>
      <c r="AV35" s="117">
        <v>202</v>
      </c>
      <c r="AW35" s="117"/>
      <c r="AX35" s="117"/>
      <c r="AY35" s="117"/>
      <c r="AZ35" s="120">
        <v>60</v>
      </c>
      <c r="BA35" s="120"/>
      <c r="BB35" s="123">
        <v>127</v>
      </c>
      <c r="BC35" s="123">
        <v>215</v>
      </c>
      <c r="BD35" s="77"/>
      <c r="BE35" s="77"/>
      <c r="BF35" s="77"/>
      <c r="BG35" s="77"/>
      <c r="BH35" s="77"/>
      <c r="BI35" s="77"/>
      <c r="BJ35" s="77"/>
      <c r="BK35" s="77"/>
      <c r="BL35" s="77"/>
      <c r="BM35" s="77"/>
      <c r="BN35" s="130"/>
      <c r="BO35" s="130">
        <v>188</v>
      </c>
      <c r="BP35" s="93">
        <v>261</v>
      </c>
      <c r="BQ35" s="93"/>
    </row>
    <row r="36" spans="1:69" ht="15.75">
      <c r="A36" s="213" t="s">
        <v>56</v>
      </c>
      <c r="B36" s="83" t="s">
        <v>180</v>
      </c>
      <c r="D36" s="71"/>
      <c r="E36" s="71">
        <v>1978</v>
      </c>
      <c r="F36" s="85"/>
      <c r="G36" s="278"/>
      <c r="H36" s="71"/>
      <c r="I36" s="131" t="s">
        <v>151</v>
      </c>
      <c r="J36" s="77"/>
      <c r="K36" s="159" t="s">
        <v>151</v>
      </c>
      <c r="L36" s="77"/>
      <c r="M36" s="77"/>
      <c r="N36" s="77"/>
      <c r="O36" s="77"/>
      <c r="P36" s="77"/>
      <c r="Q36" s="77"/>
      <c r="R36" s="77"/>
      <c r="S36" s="77"/>
      <c r="T36" s="77"/>
      <c r="U36" s="77"/>
      <c r="V36" s="77"/>
      <c r="W36" s="77"/>
      <c r="X36" s="77"/>
      <c r="Y36" s="77"/>
      <c r="Z36" s="77"/>
      <c r="AA36" s="77"/>
      <c r="AB36" s="77"/>
      <c r="AC36" s="77"/>
      <c r="AD36" s="77"/>
      <c r="AE36" s="108">
        <v>680</v>
      </c>
      <c r="AF36" s="108"/>
      <c r="AG36" s="108"/>
      <c r="AH36" s="108"/>
      <c r="AI36" s="108"/>
      <c r="AJ36" s="108"/>
      <c r="AK36" s="108"/>
      <c r="AL36" s="108"/>
      <c r="AM36" s="108"/>
      <c r="AN36" s="77"/>
      <c r="AO36" s="77"/>
      <c r="AP36" s="77"/>
      <c r="AQ36" s="77"/>
      <c r="AR36" s="77"/>
      <c r="AS36" s="77"/>
      <c r="AT36" s="77"/>
      <c r="AU36" s="117"/>
      <c r="AV36" s="117">
        <v>204</v>
      </c>
      <c r="AW36" s="117"/>
      <c r="AX36" s="117"/>
      <c r="AY36" s="117"/>
      <c r="AZ36" s="120">
        <v>66</v>
      </c>
      <c r="BA36" s="120"/>
      <c r="BB36" s="123">
        <v>138</v>
      </c>
      <c r="BC36" s="123">
        <v>243</v>
      </c>
      <c r="BD36" s="77"/>
      <c r="BE36" s="77"/>
      <c r="BF36" s="77"/>
      <c r="BG36" s="77"/>
      <c r="BH36" s="77"/>
      <c r="BI36" s="77"/>
      <c r="BJ36" s="77"/>
      <c r="BK36" s="77"/>
      <c r="BL36" s="77"/>
      <c r="BM36" s="77"/>
      <c r="BN36" s="130"/>
      <c r="BO36" s="130">
        <v>282</v>
      </c>
      <c r="BP36" s="93">
        <v>405</v>
      </c>
      <c r="BQ36" s="93"/>
    </row>
    <row r="37" spans="1:69" ht="15.75">
      <c r="A37" s="213" t="s">
        <v>55</v>
      </c>
      <c r="B37" s="83" t="s">
        <v>181</v>
      </c>
      <c r="D37" s="71"/>
      <c r="E37" s="77">
        <v>1979</v>
      </c>
      <c r="F37" s="85"/>
      <c r="G37" s="278"/>
      <c r="H37" s="71"/>
      <c r="I37" s="131" t="s">
        <v>152</v>
      </c>
      <c r="J37" s="77"/>
      <c r="K37" s="159" t="s">
        <v>152</v>
      </c>
      <c r="L37" s="77"/>
      <c r="M37" s="77"/>
      <c r="N37" s="77"/>
      <c r="O37" s="77"/>
      <c r="P37" s="77"/>
      <c r="Q37" s="77"/>
      <c r="R37" s="77"/>
      <c r="S37" s="77"/>
      <c r="T37" s="77"/>
      <c r="U37" s="77"/>
      <c r="V37" s="77"/>
      <c r="W37" s="77"/>
      <c r="X37" s="77"/>
      <c r="Y37" s="77"/>
      <c r="Z37" s="77"/>
      <c r="AA37" s="77"/>
      <c r="AB37" s="77"/>
      <c r="AC37" s="77"/>
      <c r="AD37" s="77"/>
      <c r="AE37" s="108">
        <v>880</v>
      </c>
      <c r="AF37" s="108"/>
      <c r="AG37" s="108"/>
      <c r="AH37" s="108"/>
      <c r="AI37" s="108"/>
      <c r="AJ37" s="108"/>
      <c r="AK37" s="108"/>
      <c r="AL37" s="108"/>
      <c r="AM37" s="108"/>
      <c r="AN37" s="77"/>
      <c r="AO37" s="77"/>
      <c r="AP37" s="77"/>
      <c r="AQ37" s="77"/>
      <c r="AR37" s="77"/>
      <c r="AS37" s="77"/>
      <c r="AT37" s="77"/>
      <c r="AU37" s="117"/>
      <c r="AV37" s="117">
        <v>223</v>
      </c>
      <c r="AW37" s="117"/>
      <c r="AX37" s="117"/>
      <c r="AY37" s="117"/>
      <c r="AZ37" s="120">
        <v>71</v>
      </c>
      <c r="BA37" s="120"/>
      <c r="BB37" s="123">
        <v>142</v>
      </c>
      <c r="BC37" s="123">
        <v>371</v>
      </c>
      <c r="BD37" s="77"/>
      <c r="BE37" s="77"/>
      <c r="BF37" s="77"/>
      <c r="BG37" s="77"/>
      <c r="BH37" s="77"/>
      <c r="BI37" s="77"/>
      <c r="BJ37" s="77"/>
      <c r="BK37" s="77"/>
      <c r="BL37" s="77"/>
      <c r="BM37" s="77"/>
      <c r="BN37" s="130"/>
      <c r="BO37" s="130">
        <v>805</v>
      </c>
      <c r="BP37" s="93">
        <v>605</v>
      </c>
      <c r="BQ37" s="93"/>
    </row>
    <row r="38" spans="1:69" ht="15.75">
      <c r="A38" s="213" t="s">
        <v>57</v>
      </c>
      <c r="B38" s="83" t="s">
        <v>182</v>
      </c>
      <c r="D38" s="71"/>
      <c r="E38" s="71">
        <v>1980</v>
      </c>
      <c r="F38" s="85"/>
      <c r="G38" s="278"/>
      <c r="H38" s="71"/>
      <c r="I38" s="131" t="s">
        <v>153</v>
      </c>
      <c r="J38" s="77"/>
      <c r="K38" s="159" t="s">
        <v>153</v>
      </c>
      <c r="L38" s="77"/>
      <c r="M38" s="77"/>
      <c r="N38" s="77"/>
      <c r="O38" s="77"/>
      <c r="P38" s="77"/>
      <c r="Q38" s="77"/>
      <c r="R38" s="77"/>
      <c r="S38" s="77"/>
      <c r="T38" s="77"/>
      <c r="U38" s="77"/>
      <c r="V38" s="77"/>
      <c r="W38" s="77"/>
      <c r="X38" s="77"/>
      <c r="Y38" s="77"/>
      <c r="Z38" s="77"/>
      <c r="AA38" s="77"/>
      <c r="AB38" s="77"/>
      <c r="AC38" s="77"/>
      <c r="AD38" s="77"/>
      <c r="AE38" s="108">
        <v>980</v>
      </c>
      <c r="AF38" s="108"/>
      <c r="AG38" s="108"/>
      <c r="AH38" s="108"/>
      <c r="AI38" s="108"/>
      <c r="AJ38" s="108"/>
      <c r="AK38" s="108"/>
      <c r="AL38" s="108"/>
      <c r="AM38" s="108"/>
      <c r="AN38" s="77"/>
      <c r="AO38" s="77"/>
      <c r="AP38" s="77"/>
      <c r="AQ38" s="77"/>
      <c r="AR38" s="77"/>
      <c r="AS38" s="77"/>
      <c r="AT38" s="77"/>
      <c r="AU38" s="117"/>
      <c r="AV38" s="117">
        <v>395</v>
      </c>
      <c r="AW38" s="117"/>
      <c r="AX38" s="117"/>
      <c r="AY38" s="117"/>
      <c r="AZ38" s="120">
        <v>72</v>
      </c>
      <c r="BA38" s="120"/>
      <c r="BB38" s="123">
        <v>173</v>
      </c>
      <c r="BC38" s="123"/>
      <c r="BD38" s="77"/>
      <c r="BE38" s="77"/>
      <c r="BF38" s="77"/>
      <c r="BG38" s="77"/>
      <c r="BH38" s="77"/>
      <c r="BI38" s="77"/>
      <c r="BJ38" s="77"/>
      <c r="BK38" s="77"/>
      <c r="BL38" s="77"/>
      <c r="BM38" s="77"/>
      <c r="BN38" s="130"/>
      <c r="BO38" s="130">
        <v>905</v>
      </c>
      <c r="BP38" s="71"/>
      <c r="BQ38" s="71"/>
    </row>
    <row r="39" spans="1:69" ht="15.75">
      <c r="A39" s="213" t="s">
        <v>67</v>
      </c>
      <c r="B39" s="83" t="s">
        <v>183</v>
      </c>
      <c r="D39" s="71"/>
      <c r="E39" s="77">
        <v>1981</v>
      </c>
      <c r="F39" s="85"/>
      <c r="G39" s="278"/>
      <c r="H39" s="71"/>
      <c r="I39" s="131" t="s">
        <v>154</v>
      </c>
      <c r="J39" s="77"/>
      <c r="K39" s="159" t="s">
        <v>154</v>
      </c>
      <c r="L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120">
        <v>90</v>
      </c>
      <c r="BA39" s="120"/>
      <c r="BB39" s="123">
        <v>178</v>
      </c>
      <c r="BC39" s="123"/>
      <c r="BD39" s="77"/>
      <c r="BE39" s="77"/>
      <c r="BF39" s="77"/>
      <c r="BG39" s="77"/>
      <c r="BH39" s="77"/>
      <c r="BI39" s="77"/>
      <c r="BJ39" s="77"/>
      <c r="BK39" s="77"/>
      <c r="BL39" s="77"/>
      <c r="BM39" s="77"/>
      <c r="BN39" s="77"/>
      <c r="BO39" s="77"/>
      <c r="BP39" s="71"/>
      <c r="BQ39" s="71"/>
    </row>
    <row r="40" spans="1:69" ht="15.75">
      <c r="A40" s="213" t="s">
        <v>66</v>
      </c>
      <c r="B40" s="83" t="s">
        <v>184</v>
      </c>
      <c r="D40" s="71"/>
      <c r="E40" s="71">
        <v>1982</v>
      </c>
      <c r="F40" s="85"/>
      <c r="G40" s="278"/>
      <c r="H40" s="71"/>
      <c r="I40" s="131" t="s">
        <v>155</v>
      </c>
      <c r="J40" s="77"/>
      <c r="K40" s="159" t="s">
        <v>155</v>
      </c>
      <c r="L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120">
        <v>91</v>
      </c>
      <c r="BA40" s="120"/>
      <c r="BB40" s="123">
        <v>189</v>
      </c>
      <c r="BC40" s="123"/>
      <c r="BD40" s="77"/>
      <c r="BE40" s="77"/>
      <c r="BF40" s="77"/>
      <c r="BG40" s="77"/>
      <c r="BH40" s="77"/>
      <c r="BI40" s="77"/>
      <c r="BJ40" s="77"/>
      <c r="BK40" s="77"/>
      <c r="BL40" s="77"/>
      <c r="BM40" s="77"/>
      <c r="BN40" s="77"/>
      <c r="BO40" s="77"/>
      <c r="BP40" s="71"/>
      <c r="BQ40" s="71"/>
    </row>
    <row r="41" spans="1:69" ht="15.75">
      <c r="A41" s="213" t="s">
        <v>104</v>
      </c>
      <c r="B41" s="83" t="s">
        <v>185</v>
      </c>
      <c r="D41" s="71"/>
      <c r="E41" s="77">
        <v>1983</v>
      </c>
      <c r="F41" s="85"/>
      <c r="G41" s="278"/>
      <c r="H41" s="71"/>
      <c r="I41" s="131" t="s">
        <v>156</v>
      </c>
      <c r="J41" s="77"/>
      <c r="K41" s="159" t="s">
        <v>156</v>
      </c>
      <c r="L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120">
        <v>101</v>
      </c>
      <c r="BA41" s="120"/>
      <c r="BB41" s="123">
        <v>210</v>
      </c>
      <c r="BC41" s="123"/>
      <c r="BD41" s="77"/>
      <c r="BE41" s="77"/>
      <c r="BF41" s="77"/>
      <c r="BG41" s="77"/>
      <c r="BH41" s="77"/>
      <c r="BI41" s="77"/>
      <c r="BJ41" s="77"/>
      <c r="BK41" s="77"/>
      <c r="BL41" s="77"/>
      <c r="BM41" s="77"/>
      <c r="BN41" s="77"/>
      <c r="BO41" s="77"/>
      <c r="BP41" s="71"/>
      <c r="BQ41" s="71"/>
    </row>
    <row r="42" spans="1:69" ht="15.75">
      <c r="A42" s="213" t="s">
        <v>64</v>
      </c>
      <c r="B42" s="83" t="s">
        <v>186</v>
      </c>
      <c r="D42" s="71"/>
      <c r="E42" s="71">
        <v>1984</v>
      </c>
      <c r="F42" s="85"/>
      <c r="G42" s="278"/>
      <c r="H42" s="71"/>
      <c r="I42" s="131" t="s">
        <v>157</v>
      </c>
      <c r="J42" s="77"/>
      <c r="K42" s="159" t="s">
        <v>157</v>
      </c>
      <c r="L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120">
        <v>103</v>
      </c>
      <c r="BA42" s="120"/>
      <c r="BB42" s="123">
        <v>215</v>
      </c>
      <c r="BC42" s="123"/>
      <c r="BD42" s="77"/>
      <c r="BE42" s="77"/>
      <c r="BF42" s="77"/>
      <c r="BG42" s="77"/>
      <c r="BH42" s="77"/>
      <c r="BI42" s="77"/>
      <c r="BJ42" s="77"/>
      <c r="BK42" s="77"/>
      <c r="BL42" s="77"/>
      <c r="BM42" s="77"/>
      <c r="BN42" s="77"/>
      <c r="BO42" s="77"/>
      <c r="BP42" s="71"/>
      <c r="BQ42" s="71"/>
    </row>
    <row r="43" spans="1:69" ht="15.75">
      <c r="A43" s="213" t="s">
        <v>69</v>
      </c>
      <c r="B43" s="83" t="s">
        <v>187</v>
      </c>
      <c r="D43" s="71"/>
      <c r="E43" s="77">
        <v>1985</v>
      </c>
      <c r="F43" s="85"/>
      <c r="G43" s="278"/>
      <c r="H43" s="71"/>
      <c r="I43" s="131" t="s">
        <v>158</v>
      </c>
      <c r="J43" s="77"/>
      <c r="K43" s="159" t="s">
        <v>158</v>
      </c>
      <c r="L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7"/>
      <c r="AW43" s="77"/>
      <c r="AX43" s="77"/>
      <c r="AY43" s="77"/>
      <c r="AZ43" s="120">
        <v>105</v>
      </c>
      <c r="BA43" s="120"/>
      <c r="BB43" s="123">
        <v>247</v>
      </c>
      <c r="BC43" s="123"/>
      <c r="BD43" s="77"/>
      <c r="BE43" s="77"/>
      <c r="BF43" s="77"/>
      <c r="BG43" s="77"/>
      <c r="BH43" s="77"/>
      <c r="BI43" s="77"/>
      <c r="BJ43" s="77"/>
      <c r="BK43" s="77"/>
      <c r="BL43" s="77"/>
      <c r="BM43" s="77"/>
      <c r="BN43" s="77"/>
      <c r="BO43" s="77"/>
      <c r="BP43" s="71"/>
      <c r="BQ43" s="71"/>
    </row>
    <row r="44" spans="1:69" ht="15.75">
      <c r="A44" s="213" t="s">
        <v>70</v>
      </c>
      <c r="B44" s="83" t="s">
        <v>190</v>
      </c>
      <c r="D44" s="71"/>
      <c r="E44" s="71">
        <v>1986</v>
      </c>
      <c r="F44" s="85"/>
      <c r="G44" s="278"/>
      <c r="H44" s="71"/>
      <c r="I44" s="131" t="s">
        <v>159</v>
      </c>
      <c r="J44" s="77"/>
      <c r="K44" s="159" t="s">
        <v>159</v>
      </c>
      <c r="L44" s="77"/>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c r="AY44" s="77"/>
      <c r="AZ44" s="120">
        <v>107</v>
      </c>
      <c r="BA44" s="120"/>
      <c r="BB44" s="123">
        <v>259</v>
      </c>
      <c r="BC44" s="123"/>
      <c r="BD44" s="77"/>
      <c r="BE44" s="77"/>
      <c r="BF44" s="77"/>
      <c r="BG44" s="77"/>
      <c r="BH44" s="77"/>
      <c r="BI44" s="77"/>
      <c r="BJ44" s="77"/>
      <c r="BK44" s="77"/>
      <c r="BL44" s="77"/>
      <c r="BM44" s="77"/>
      <c r="BN44" s="77"/>
      <c r="BO44" s="77"/>
      <c r="BP44" s="71"/>
      <c r="BQ44" s="71"/>
    </row>
    <row r="45" spans="1:69" ht="15.75">
      <c r="A45" s="213" t="s">
        <v>68</v>
      </c>
      <c r="B45" s="83" t="s">
        <v>188</v>
      </c>
      <c r="D45" s="71"/>
      <c r="E45" s="77">
        <v>1987</v>
      </c>
      <c r="F45" s="85"/>
      <c r="G45" s="278"/>
      <c r="H45" s="71"/>
      <c r="I45" s="131" t="s">
        <v>160</v>
      </c>
      <c r="J45" s="77"/>
      <c r="K45" s="159" t="s">
        <v>160</v>
      </c>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7"/>
      <c r="AW45" s="77"/>
      <c r="AX45" s="77"/>
      <c r="AY45" s="77"/>
      <c r="AZ45" s="120">
        <v>110</v>
      </c>
      <c r="BA45" s="120"/>
      <c r="BB45" s="123">
        <v>330</v>
      </c>
      <c r="BC45" s="123"/>
      <c r="BD45" s="77"/>
      <c r="BE45" s="77"/>
      <c r="BF45" s="77"/>
      <c r="BG45" s="77"/>
      <c r="BH45" s="77"/>
      <c r="BI45" s="77"/>
      <c r="BJ45" s="77"/>
      <c r="BK45" s="77"/>
      <c r="BL45" s="77"/>
      <c r="BM45" s="77"/>
      <c r="BN45" s="77"/>
      <c r="BO45" s="77"/>
      <c r="BP45" s="71"/>
      <c r="BQ45" s="71"/>
    </row>
    <row r="46" spans="1:69" ht="15.75">
      <c r="A46" s="213" t="s">
        <v>65</v>
      </c>
      <c r="B46" s="83" t="s">
        <v>214</v>
      </c>
      <c r="D46" s="71"/>
      <c r="E46" s="71">
        <v>1988</v>
      </c>
      <c r="F46" s="85"/>
      <c r="G46" s="278"/>
      <c r="H46" s="77"/>
      <c r="I46" s="131" t="s">
        <v>262</v>
      </c>
      <c r="J46" s="77"/>
      <c r="K46" s="158"/>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7"/>
      <c r="AW46" s="77"/>
      <c r="AX46" s="77"/>
      <c r="AY46" s="77"/>
      <c r="AZ46" s="120">
        <v>118</v>
      </c>
      <c r="BA46" s="120"/>
      <c r="BB46" s="123">
        <v>395</v>
      </c>
      <c r="BC46" s="123"/>
      <c r="BD46" s="77"/>
      <c r="BE46" s="77"/>
      <c r="BF46" s="77"/>
      <c r="BG46" s="77"/>
      <c r="BH46" s="77"/>
      <c r="BI46" s="77"/>
      <c r="BJ46" s="77"/>
      <c r="BK46" s="77"/>
      <c r="BL46" s="77"/>
      <c r="BM46" s="77"/>
      <c r="BN46" s="77"/>
      <c r="BO46" s="77"/>
      <c r="BP46" s="71"/>
      <c r="BQ46" s="71"/>
    </row>
    <row r="47" spans="1:69" ht="15.75">
      <c r="A47" s="213" t="s">
        <v>63</v>
      </c>
      <c r="B47" s="83" t="s">
        <v>191</v>
      </c>
      <c r="D47" s="71"/>
      <c r="E47" s="77">
        <v>1989</v>
      </c>
      <c r="F47" s="85"/>
      <c r="G47" s="278"/>
      <c r="H47" s="77"/>
      <c r="I47" s="131"/>
      <c r="J47" s="77"/>
      <c r="K47" s="77"/>
      <c r="L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120">
        <v>126</v>
      </c>
      <c r="BA47" s="120"/>
      <c r="BB47" s="77"/>
      <c r="BC47" s="77"/>
      <c r="BD47" s="77"/>
      <c r="BE47" s="77"/>
      <c r="BF47" s="77"/>
      <c r="BG47" s="77"/>
      <c r="BH47" s="77"/>
      <c r="BI47" s="77"/>
      <c r="BJ47" s="77"/>
      <c r="BK47" s="77"/>
      <c r="BL47" s="77"/>
      <c r="BM47" s="77"/>
      <c r="BN47" s="77"/>
      <c r="BO47" s="77"/>
      <c r="BP47" s="71"/>
      <c r="BQ47" s="71"/>
    </row>
    <row r="48" spans="1:69" ht="15.75">
      <c r="A48" s="217" t="s">
        <v>79</v>
      </c>
      <c r="B48" s="83" t="s">
        <v>192</v>
      </c>
      <c r="D48" s="71"/>
      <c r="E48" s="71">
        <v>1990</v>
      </c>
      <c r="F48" s="85"/>
      <c r="G48" s="278"/>
      <c r="H48" s="77"/>
      <c r="I48" s="77"/>
      <c r="J48" s="77"/>
      <c r="K48" s="77"/>
      <c r="L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c r="AW48" s="77"/>
      <c r="AX48" s="77"/>
      <c r="AY48" s="77"/>
      <c r="AZ48" s="120">
        <v>134</v>
      </c>
      <c r="BA48" s="120"/>
      <c r="BB48" s="77"/>
      <c r="BC48" s="77"/>
      <c r="BD48" s="77"/>
      <c r="BE48" s="77"/>
      <c r="BF48" s="77"/>
      <c r="BG48" s="77"/>
      <c r="BH48" s="77"/>
      <c r="BI48" s="77"/>
      <c r="BJ48" s="77"/>
      <c r="BK48" s="77"/>
      <c r="BL48" s="77"/>
      <c r="BM48" s="77"/>
      <c r="BN48" s="77"/>
      <c r="BO48" s="77"/>
      <c r="BP48" s="71"/>
      <c r="BQ48" s="71"/>
    </row>
    <row r="49" spans="1:79" ht="15.75">
      <c r="A49" s="217" t="s">
        <v>105</v>
      </c>
      <c r="B49" s="83" t="s">
        <v>193</v>
      </c>
      <c r="D49" s="71"/>
      <c r="E49" s="77">
        <v>1991</v>
      </c>
      <c r="F49" s="85"/>
      <c r="G49" s="278"/>
      <c r="H49" s="77"/>
      <c r="I49" s="77"/>
      <c r="J49" s="77"/>
      <c r="K49" s="77"/>
      <c r="L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120">
        <v>138</v>
      </c>
      <c r="BA49" s="120"/>
      <c r="BB49" s="77"/>
      <c r="BC49" s="77"/>
      <c r="BD49" s="77"/>
      <c r="BE49" s="77"/>
      <c r="BF49" s="77"/>
      <c r="BG49" s="77"/>
      <c r="BH49" s="77"/>
      <c r="BI49" s="77"/>
      <c r="BJ49" s="77"/>
      <c r="BK49" s="77"/>
      <c r="BL49" s="77"/>
      <c r="BM49" s="77"/>
      <c r="BN49" s="77"/>
      <c r="BO49" s="77"/>
      <c r="BP49" s="71"/>
      <c r="BQ49" s="71"/>
      <c r="BR49" s="71"/>
      <c r="BS49" s="71"/>
      <c r="BT49" s="71"/>
      <c r="BU49" s="71"/>
      <c r="BV49" s="71"/>
      <c r="BW49" s="71"/>
      <c r="BX49" s="71"/>
      <c r="BY49" s="71"/>
      <c r="BZ49" s="71"/>
      <c r="CA49" s="71"/>
    </row>
    <row r="50" spans="1:79" ht="15.75">
      <c r="A50" s="217" t="s">
        <v>80</v>
      </c>
      <c r="B50" s="83" t="s">
        <v>194</v>
      </c>
      <c r="D50" s="71"/>
      <c r="E50" s="71">
        <v>1992</v>
      </c>
      <c r="F50" s="85"/>
      <c r="G50" s="278"/>
      <c r="H50" s="77"/>
      <c r="I50" s="77"/>
      <c r="J50" s="77"/>
      <c r="K50" s="77"/>
      <c r="L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120">
        <v>164</v>
      </c>
      <c r="BA50" s="120"/>
      <c r="BB50" s="77"/>
      <c r="BC50" s="77"/>
      <c r="BD50" s="77"/>
      <c r="BE50" s="77"/>
      <c r="BF50" s="77"/>
      <c r="BG50" s="77"/>
      <c r="BH50" s="77"/>
      <c r="BI50" s="77"/>
      <c r="BJ50" s="77"/>
      <c r="BK50" s="77"/>
      <c r="BL50" s="77"/>
      <c r="BM50" s="77"/>
      <c r="BN50" s="77"/>
      <c r="BO50" s="77"/>
      <c r="BP50" s="71"/>
      <c r="BQ50" s="71"/>
      <c r="BR50" s="71"/>
      <c r="BS50" s="71"/>
      <c r="BT50" s="71"/>
      <c r="BU50" s="71"/>
      <c r="BV50" s="71"/>
      <c r="BW50" s="71"/>
      <c r="BX50" s="71"/>
      <c r="BY50" s="71"/>
      <c r="BZ50" s="71"/>
      <c r="CA50" s="77"/>
    </row>
    <row r="51" spans="1:79" ht="15.75">
      <c r="A51" s="217" t="s">
        <v>82</v>
      </c>
      <c r="B51" s="83" t="s">
        <v>189</v>
      </c>
      <c r="D51" s="71"/>
      <c r="E51" s="77">
        <v>1993</v>
      </c>
      <c r="F51" s="85"/>
      <c r="G51" s="278"/>
      <c r="H51" s="77"/>
      <c r="I51" s="77"/>
      <c r="J51" s="77"/>
      <c r="K51" s="77"/>
      <c r="L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120">
        <v>170</v>
      </c>
      <c r="BA51" s="120"/>
      <c r="BB51" s="77"/>
      <c r="BC51" s="77"/>
      <c r="BD51" s="77"/>
      <c r="BE51" s="77"/>
      <c r="BF51" s="77"/>
      <c r="BG51" s="77"/>
      <c r="BH51" s="77"/>
      <c r="BI51" s="77"/>
      <c r="BJ51" s="77"/>
      <c r="BK51" s="77"/>
      <c r="BL51" s="77"/>
      <c r="BM51" s="77"/>
      <c r="BN51" s="77"/>
      <c r="BO51" s="77"/>
      <c r="BP51" s="71"/>
      <c r="BQ51" s="71"/>
      <c r="BR51" s="71"/>
      <c r="BS51" s="71"/>
      <c r="BT51" s="71"/>
      <c r="BU51" s="71"/>
      <c r="BV51" s="71"/>
      <c r="BW51" s="71"/>
      <c r="BX51" s="71"/>
      <c r="BY51" s="71"/>
      <c r="BZ51" s="71"/>
      <c r="CA51" s="77"/>
    </row>
    <row r="52" spans="1:79" ht="15.75">
      <c r="A52" s="217" t="s">
        <v>81</v>
      </c>
      <c r="B52" s="83" t="s">
        <v>195</v>
      </c>
      <c r="D52" s="71"/>
      <c r="E52" s="71">
        <v>1994</v>
      </c>
      <c r="F52" s="85"/>
      <c r="G52" s="278"/>
      <c r="H52" s="77"/>
      <c r="I52" s="132" t="s">
        <v>263</v>
      </c>
      <c r="J52" s="134" t="s">
        <v>276</v>
      </c>
      <c r="K52" s="77"/>
      <c r="L52" s="77"/>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120">
        <v>187</v>
      </c>
      <c r="BA52" s="120"/>
      <c r="BB52" s="77"/>
      <c r="BC52" s="77"/>
      <c r="BD52" s="77"/>
      <c r="BE52" s="77"/>
      <c r="BF52" s="77"/>
      <c r="BG52" s="77"/>
      <c r="BH52" s="77"/>
      <c r="BI52" s="77"/>
      <c r="BJ52" s="77"/>
      <c r="BK52" s="77"/>
      <c r="BL52" s="77"/>
      <c r="BM52" s="77"/>
      <c r="BN52" s="77"/>
      <c r="BO52" s="77"/>
      <c r="BP52" s="71"/>
      <c r="BQ52" s="71"/>
      <c r="BR52" s="71"/>
      <c r="BS52" s="71"/>
      <c r="BT52" s="71"/>
      <c r="BU52" s="71"/>
      <c r="BV52" s="71"/>
      <c r="BW52" s="71"/>
      <c r="BX52" s="71"/>
      <c r="BY52" s="71"/>
      <c r="BZ52" s="71"/>
      <c r="CA52" s="77"/>
    </row>
    <row r="53" spans="1:79" ht="15.75">
      <c r="A53" s="217" t="s">
        <v>110</v>
      </c>
      <c r="B53" s="83" t="s">
        <v>190</v>
      </c>
      <c r="D53" s="71"/>
      <c r="E53" s="77">
        <v>1995</v>
      </c>
      <c r="F53" s="85"/>
      <c r="G53" s="278"/>
      <c r="H53" s="77"/>
      <c r="I53" s="133" t="s">
        <v>264</v>
      </c>
      <c r="J53" s="131" t="s">
        <v>149</v>
      </c>
      <c r="K53" s="131"/>
      <c r="L53" s="131"/>
      <c r="M53" s="83"/>
      <c r="N53" s="83"/>
      <c r="O53" s="77"/>
      <c r="P53" s="77"/>
      <c r="Q53" s="77"/>
      <c r="R53" s="77"/>
      <c r="S53" s="77"/>
      <c r="T53" s="77"/>
      <c r="U53" s="77"/>
      <c r="V53" s="77"/>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77"/>
      <c r="AV53" s="77"/>
      <c r="AW53" s="77"/>
      <c r="AX53" s="77"/>
      <c r="AY53" s="77"/>
      <c r="AZ53" s="120">
        <v>210</v>
      </c>
      <c r="BA53" s="120"/>
      <c r="BB53" s="77"/>
      <c r="BC53" s="77"/>
      <c r="BD53" s="77"/>
      <c r="BE53" s="77"/>
      <c r="BF53" s="77"/>
      <c r="BG53" s="77"/>
      <c r="BH53" s="77"/>
      <c r="BI53" s="77"/>
      <c r="BJ53" s="77"/>
      <c r="BK53" s="77"/>
      <c r="BL53" s="77"/>
      <c r="BM53" s="77"/>
      <c r="BN53" s="77"/>
      <c r="BO53" s="77"/>
      <c r="BP53" s="71"/>
      <c r="BQ53" s="71"/>
      <c r="BR53" s="71"/>
      <c r="BS53" s="71"/>
      <c r="BT53" s="71"/>
      <c r="BU53" s="71"/>
      <c r="BV53" s="71"/>
      <c r="BW53" s="71"/>
      <c r="BX53" s="71"/>
      <c r="BY53" s="71"/>
      <c r="BZ53" s="71"/>
      <c r="CA53" s="77"/>
    </row>
    <row r="54" spans="1:79" ht="15.75">
      <c r="A54" s="217" t="s">
        <v>111</v>
      </c>
      <c r="B54" s="83" t="s">
        <v>196</v>
      </c>
      <c r="D54" s="71"/>
      <c r="E54" s="71">
        <v>1996</v>
      </c>
      <c r="F54" s="85"/>
      <c r="G54" s="278"/>
      <c r="H54" s="71"/>
      <c r="I54" s="133" t="s">
        <v>265</v>
      </c>
      <c r="J54" s="70" t="s">
        <v>150</v>
      </c>
      <c r="K54" s="70"/>
      <c r="L54" s="70"/>
      <c r="M54" s="83"/>
      <c r="N54" s="71"/>
      <c r="O54" s="71"/>
      <c r="P54" s="71"/>
      <c r="Q54" s="71"/>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120">
        <v>213</v>
      </c>
      <c r="BA54" s="120"/>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row>
    <row r="55" spans="1:79" ht="15.75">
      <c r="A55" s="213" t="s">
        <v>83</v>
      </c>
      <c r="B55" s="83" t="s">
        <v>197</v>
      </c>
      <c r="D55" s="71"/>
      <c r="E55" s="77">
        <v>1997</v>
      </c>
      <c r="F55" s="85"/>
      <c r="G55" s="278"/>
      <c r="H55" s="71"/>
      <c r="I55" s="133" t="s">
        <v>266</v>
      </c>
      <c r="J55" s="131" t="s">
        <v>151</v>
      </c>
      <c r="K55" s="131"/>
      <c r="L55" s="131"/>
      <c r="M55" s="83"/>
      <c r="N55" s="71"/>
      <c r="O55" s="71"/>
      <c r="P55" s="71"/>
      <c r="Q55" s="71"/>
      <c r="R55" s="77"/>
      <c r="S55" s="77"/>
      <c r="T55" s="77"/>
      <c r="U55" s="77"/>
      <c r="V55" s="77"/>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120">
        <v>405</v>
      </c>
      <c r="BA55" s="120"/>
      <c r="BB55" s="77"/>
      <c r="BC55" s="77"/>
      <c r="BD55" s="77"/>
      <c r="BE55" s="77"/>
      <c r="BF55" s="77"/>
      <c r="BG55" s="77"/>
      <c r="BH55" s="77"/>
      <c r="BI55" s="77"/>
      <c r="BJ55" s="75"/>
      <c r="BK55" s="75"/>
      <c r="BL55" s="75"/>
      <c r="BM55" s="75"/>
      <c r="BN55" s="75"/>
      <c r="BO55" s="75"/>
      <c r="BP55" s="75"/>
      <c r="BQ55" s="75"/>
      <c r="BR55" s="75"/>
      <c r="BS55" s="75"/>
      <c r="BT55" s="75"/>
      <c r="BU55" s="75"/>
      <c r="BV55" s="75"/>
      <c r="BW55" s="75"/>
      <c r="BX55" s="75"/>
      <c r="BY55" s="75"/>
      <c r="BZ55" s="75"/>
      <c r="CA55" s="75"/>
    </row>
    <row r="56" spans="1:79" ht="15.75">
      <c r="A56" s="213" t="s">
        <v>84</v>
      </c>
      <c r="B56" s="83" t="s">
        <v>198</v>
      </c>
      <c r="D56" s="71"/>
      <c r="E56" s="71">
        <v>1998</v>
      </c>
      <c r="F56" s="85"/>
      <c r="G56" s="278"/>
      <c r="H56" s="71"/>
      <c r="I56" s="133" t="s">
        <v>267</v>
      </c>
      <c r="J56" s="70" t="s">
        <v>152</v>
      </c>
      <c r="K56" s="70"/>
      <c r="L56" s="70"/>
      <c r="M56" s="83"/>
      <c r="N56" s="71"/>
      <c r="O56" s="71"/>
      <c r="P56" s="71"/>
      <c r="Q56" s="71"/>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120">
        <v>605</v>
      </c>
      <c r="BA56" s="120"/>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row>
    <row r="57" spans="1:79" ht="15.75">
      <c r="A57" s="213" t="s">
        <v>85</v>
      </c>
      <c r="B57" s="83" t="s">
        <v>199</v>
      </c>
      <c r="D57" s="71"/>
      <c r="E57" s="77">
        <v>1999</v>
      </c>
      <c r="F57" s="85"/>
      <c r="G57" s="278"/>
      <c r="H57" s="71"/>
      <c r="I57" s="133" t="s">
        <v>268</v>
      </c>
      <c r="J57" s="131" t="s">
        <v>153</v>
      </c>
      <c r="K57" s="131"/>
      <c r="L57" s="131"/>
      <c r="M57" s="71"/>
      <c r="N57" s="71"/>
      <c r="O57" s="71"/>
      <c r="P57" s="71"/>
      <c r="Q57" s="71"/>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120">
        <v>710</v>
      </c>
      <c r="BA57" s="120"/>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row>
    <row r="58" spans="1:79" ht="15.75">
      <c r="A58" s="213" t="s">
        <v>86</v>
      </c>
      <c r="B58" s="83" t="s">
        <v>200</v>
      </c>
      <c r="D58" s="71"/>
      <c r="E58" s="71">
        <v>2000</v>
      </c>
      <c r="F58" s="85"/>
      <c r="G58" s="278"/>
      <c r="H58" s="71"/>
      <c r="I58" s="133" t="s">
        <v>269</v>
      </c>
      <c r="J58" s="70" t="s">
        <v>154</v>
      </c>
      <c r="K58" s="70"/>
      <c r="L58" s="70"/>
      <c r="M58" s="71"/>
      <c r="N58" s="71"/>
      <c r="O58" s="71"/>
      <c r="P58" s="71"/>
      <c r="Q58" s="71"/>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row>
    <row r="59" spans="1:79" ht="15.75">
      <c r="A59" s="213" t="s">
        <v>87</v>
      </c>
      <c r="B59" s="83" t="s">
        <v>202</v>
      </c>
      <c r="D59" s="71"/>
      <c r="E59" s="77">
        <v>2001</v>
      </c>
      <c r="F59" s="85"/>
      <c r="G59" s="278"/>
      <c r="H59" s="71"/>
      <c r="I59" s="133" t="s">
        <v>270</v>
      </c>
      <c r="J59" s="131" t="s">
        <v>155</v>
      </c>
      <c r="K59" s="131"/>
      <c r="L59" s="131"/>
      <c r="M59" s="71"/>
      <c r="N59" s="71"/>
      <c r="O59" s="71"/>
      <c r="P59" s="71"/>
      <c r="Q59" s="71"/>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row>
    <row r="60" spans="1:79" ht="15.75">
      <c r="A60" s="213" t="s">
        <v>88</v>
      </c>
      <c r="B60" s="83" t="s">
        <v>203</v>
      </c>
      <c r="D60" s="71"/>
      <c r="E60" s="71">
        <v>2002</v>
      </c>
      <c r="F60" s="85"/>
      <c r="G60" s="278"/>
      <c r="H60" s="71"/>
      <c r="I60" s="133" t="s">
        <v>271</v>
      </c>
      <c r="J60" s="70" t="s">
        <v>156</v>
      </c>
      <c r="K60" s="70"/>
      <c r="L60" s="70"/>
      <c r="M60" s="71"/>
      <c r="N60" s="71"/>
      <c r="O60" s="71"/>
      <c r="P60" s="71"/>
      <c r="Q60" s="71"/>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row>
    <row r="61" spans="1:79" ht="15.75">
      <c r="A61" s="213" t="s">
        <v>89</v>
      </c>
      <c r="B61" s="83" t="s">
        <v>196</v>
      </c>
      <c r="D61" s="71"/>
      <c r="E61" s="77">
        <v>2003</v>
      </c>
      <c r="F61" s="85"/>
      <c r="G61" s="278"/>
      <c r="H61" s="71"/>
      <c r="I61" s="133" t="s">
        <v>272</v>
      </c>
      <c r="J61" s="131" t="s">
        <v>157</v>
      </c>
      <c r="K61" s="131"/>
      <c r="L61" s="131"/>
      <c r="M61" s="71"/>
      <c r="N61" s="71"/>
      <c r="O61" s="71"/>
      <c r="P61" s="71"/>
      <c r="Q61" s="71"/>
      <c r="R61" s="77"/>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row>
    <row r="62" spans="1:79" ht="15.75">
      <c r="A62" s="213" t="s">
        <v>90</v>
      </c>
      <c r="B62" s="83" t="s">
        <v>206</v>
      </c>
      <c r="D62" s="71"/>
      <c r="E62" s="71">
        <v>2004</v>
      </c>
      <c r="F62" s="85"/>
      <c r="G62" s="278"/>
      <c r="H62" s="71"/>
      <c r="I62" s="133" t="s">
        <v>273</v>
      </c>
      <c r="J62" s="70">
        <v>10</v>
      </c>
      <c r="K62" s="70"/>
      <c r="L62" s="70"/>
      <c r="M62" s="71"/>
      <c r="N62" s="71"/>
      <c r="O62" s="71"/>
      <c r="P62" s="71"/>
      <c r="Q62" s="71"/>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row>
    <row r="63" spans="1:79" ht="15.75">
      <c r="A63" s="213" t="s">
        <v>91</v>
      </c>
      <c r="B63" s="83" t="s">
        <v>205</v>
      </c>
      <c r="D63" s="71"/>
      <c r="E63" s="77">
        <v>2005</v>
      </c>
      <c r="F63" s="85"/>
      <c r="G63" s="278"/>
      <c r="H63" s="71"/>
      <c r="I63" s="133" t="s">
        <v>274</v>
      </c>
      <c r="J63" s="131">
        <v>11</v>
      </c>
      <c r="K63" s="131"/>
      <c r="L63" s="131"/>
      <c r="M63" s="71"/>
      <c r="N63" s="71"/>
      <c r="O63" s="71"/>
      <c r="P63" s="71"/>
      <c r="Q63" s="71"/>
      <c r="R63" s="77"/>
      <c r="S63" s="77"/>
      <c r="T63" s="77"/>
      <c r="U63" s="77"/>
      <c r="V63" s="77"/>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row>
    <row r="64" spans="1:79" ht="15.75">
      <c r="A64" s="213" t="s">
        <v>92</v>
      </c>
      <c r="B64" s="83" t="s">
        <v>207</v>
      </c>
      <c r="D64" s="71"/>
      <c r="E64" s="71">
        <v>2006</v>
      </c>
      <c r="F64" s="85"/>
      <c r="G64" s="278"/>
      <c r="H64" s="71"/>
      <c r="I64" s="133" t="s">
        <v>275</v>
      </c>
      <c r="J64" s="70">
        <v>12</v>
      </c>
      <c r="K64" s="70"/>
      <c r="L64" s="70"/>
      <c r="M64" s="71"/>
      <c r="N64" s="71"/>
      <c r="O64" s="71"/>
      <c r="P64" s="71"/>
      <c r="Q64" s="71"/>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row>
    <row r="65" spans="1:79" ht="15.75">
      <c r="A65" s="213" t="s">
        <v>93</v>
      </c>
      <c r="B65" s="83" t="s">
        <v>208</v>
      </c>
      <c r="D65" s="71"/>
      <c r="E65" s="77">
        <v>2007</v>
      </c>
      <c r="F65" s="85"/>
      <c r="G65" s="278"/>
      <c r="H65" s="71"/>
      <c r="J65" s="131">
        <v>13</v>
      </c>
      <c r="K65" s="131"/>
      <c r="L65" s="131"/>
      <c r="M65" s="71"/>
      <c r="N65" s="71"/>
      <c r="O65" s="71"/>
      <c r="P65" s="71"/>
      <c r="Q65" s="71"/>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row>
    <row r="66" spans="1:79" ht="15.75">
      <c r="A66" s="213" t="s">
        <v>94</v>
      </c>
      <c r="B66" s="83" t="s">
        <v>209</v>
      </c>
      <c r="D66" s="77"/>
      <c r="E66" s="71">
        <v>2008</v>
      </c>
      <c r="F66" s="85"/>
      <c r="G66" s="278"/>
      <c r="H66" s="71"/>
      <c r="I66" s="71"/>
      <c r="J66" s="70">
        <v>14</v>
      </c>
      <c r="K66" s="70"/>
      <c r="L66" s="70"/>
      <c r="M66" s="77"/>
      <c r="N66" s="77"/>
      <c r="O66" s="71"/>
      <c r="P66" s="71"/>
      <c r="Q66" s="71"/>
      <c r="R66" s="77"/>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row>
    <row r="67" spans="1:79" ht="15.75">
      <c r="A67" s="213" t="s">
        <v>95</v>
      </c>
      <c r="B67" s="83" t="s">
        <v>210</v>
      </c>
      <c r="D67" s="77"/>
      <c r="E67" s="77">
        <v>2009</v>
      </c>
      <c r="F67" s="85"/>
      <c r="G67" s="278"/>
      <c r="H67" s="71"/>
      <c r="I67" s="77"/>
      <c r="J67" s="131">
        <v>15</v>
      </c>
      <c r="K67" s="131"/>
      <c r="L67" s="131"/>
      <c r="M67" s="77"/>
      <c r="N67" s="77"/>
      <c r="O67" s="71"/>
      <c r="P67" s="71"/>
      <c r="Q67" s="71"/>
      <c r="R67" s="77"/>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row>
    <row r="68" spans="1:79" ht="15.75">
      <c r="A68" s="213" t="s">
        <v>96</v>
      </c>
      <c r="B68" s="83" t="s">
        <v>211</v>
      </c>
      <c r="D68" s="77"/>
      <c r="E68" s="71">
        <v>2010</v>
      </c>
      <c r="F68" s="85"/>
      <c r="G68" s="278"/>
      <c r="H68" s="71"/>
      <c r="I68" s="77"/>
      <c r="J68" s="70">
        <v>16</v>
      </c>
      <c r="K68" s="70"/>
      <c r="L68" s="70"/>
      <c r="M68" s="77"/>
      <c r="N68" s="77"/>
      <c r="O68" s="71"/>
      <c r="P68" s="71"/>
      <c r="Q68" s="71"/>
      <c r="R68" s="77"/>
      <c r="S68" s="77"/>
      <c r="T68" s="77"/>
      <c r="U68" s="77"/>
      <c r="V68" s="77"/>
      <c r="W68" s="77"/>
      <c r="X68" s="77"/>
      <c r="Y68" s="77"/>
      <c r="Z68" s="77"/>
      <c r="AA68" s="77"/>
      <c r="AB68" s="77"/>
      <c r="AC68" s="77"/>
      <c r="AD68" s="77"/>
      <c r="AE68" s="77"/>
      <c r="AF68" s="77"/>
      <c r="AG68" s="77"/>
      <c r="AH68" s="77"/>
      <c r="AI68" s="77"/>
      <c r="AJ68" s="77"/>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row>
    <row r="69" spans="1:79" ht="15.75">
      <c r="A69" s="213" t="s">
        <v>97</v>
      </c>
      <c r="B69" s="83" t="s">
        <v>201</v>
      </c>
      <c r="D69" s="77"/>
      <c r="E69" s="77">
        <v>2011</v>
      </c>
      <c r="F69" s="85"/>
      <c r="G69" s="278"/>
      <c r="H69" s="71"/>
      <c r="I69" s="77"/>
      <c r="J69" s="131">
        <v>17</v>
      </c>
      <c r="K69" s="131"/>
      <c r="L69" s="131"/>
      <c r="M69" s="77"/>
      <c r="N69" s="77"/>
      <c r="O69" s="71"/>
      <c r="P69" s="71"/>
      <c r="Q69" s="71"/>
      <c r="R69" s="77"/>
      <c r="S69" s="77"/>
      <c r="T69" s="77"/>
      <c r="U69" s="77"/>
      <c r="V69" s="77"/>
      <c r="W69" s="77"/>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c r="BL69" s="77"/>
      <c r="BM69" s="77"/>
      <c r="BN69" s="77"/>
      <c r="BO69" s="77"/>
      <c r="BP69" s="77"/>
      <c r="BQ69" s="77"/>
      <c r="BR69" s="77"/>
      <c r="BS69" s="77"/>
      <c r="BT69" s="77"/>
      <c r="BU69" s="77"/>
      <c r="BV69" s="77"/>
      <c r="BW69" s="77"/>
      <c r="BX69" s="77"/>
      <c r="BY69" s="77"/>
      <c r="BZ69" s="77"/>
      <c r="CA69" s="77"/>
    </row>
    <row r="70" spans="1:79" ht="15.75">
      <c r="A70" s="213" t="s">
        <v>98</v>
      </c>
      <c r="B70" s="83" t="s">
        <v>212</v>
      </c>
      <c r="D70" s="77"/>
      <c r="E70" s="71">
        <v>2012</v>
      </c>
      <c r="F70" s="85"/>
      <c r="G70" s="278"/>
      <c r="H70" s="71"/>
      <c r="I70" s="77"/>
      <c r="J70" s="70">
        <v>18</v>
      </c>
      <c r="K70" s="70"/>
      <c r="L70" s="70"/>
      <c r="M70" s="77"/>
      <c r="N70" s="77"/>
      <c r="O70" s="71"/>
      <c r="P70" s="71"/>
      <c r="Q70" s="71"/>
      <c r="R70" s="77"/>
      <c r="S70" s="77"/>
      <c r="T70" s="77"/>
      <c r="U70" s="77"/>
      <c r="V70" s="77"/>
      <c r="W70" s="77"/>
      <c r="X70" s="77"/>
      <c r="Y70" s="77"/>
      <c r="Z70" s="77"/>
      <c r="AA70" s="77"/>
      <c r="AB70" s="77"/>
      <c r="AC70" s="77"/>
      <c r="AD70" s="77"/>
      <c r="AE70" s="77"/>
      <c r="AF70" s="77"/>
      <c r="AG70" s="77"/>
      <c r="AH70" s="77"/>
      <c r="AI70" s="77"/>
      <c r="AJ70" s="77"/>
      <c r="AK70" s="77"/>
      <c r="AL70" s="77"/>
      <c r="AM70" s="77"/>
      <c r="AN70" s="77"/>
      <c r="AO70" s="77"/>
      <c r="AP70" s="77"/>
      <c r="AQ70" s="77"/>
      <c r="AR70" s="77"/>
      <c r="AS70" s="77"/>
      <c r="AT70" s="77"/>
      <c r="AU70" s="77"/>
      <c r="AV70" s="77"/>
      <c r="AW70" s="77"/>
      <c r="AX70" s="77"/>
      <c r="AY70" s="77"/>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row>
    <row r="71" spans="1:79" ht="15.75">
      <c r="A71" s="213" t="s">
        <v>71</v>
      </c>
      <c r="B71" s="83" t="s">
        <v>213</v>
      </c>
      <c r="D71" s="80"/>
      <c r="E71" s="77">
        <v>2013</v>
      </c>
      <c r="F71" s="85"/>
      <c r="G71" s="278"/>
      <c r="H71" s="71"/>
      <c r="I71" s="77"/>
      <c r="J71" s="131">
        <v>19</v>
      </c>
      <c r="K71" s="131"/>
      <c r="L71" s="131"/>
      <c r="M71" s="80"/>
      <c r="N71" s="80"/>
      <c r="O71" s="71"/>
      <c r="P71" s="71"/>
      <c r="Q71" s="71"/>
      <c r="R71" s="77"/>
      <c r="S71" s="77"/>
      <c r="T71" s="77"/>
      <c r="U71" s="77"/>
      <c r="V71" s="77"/>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row>
    <row r="72" spans="1:79" ht="15.75">
      <c r="A72" s="213" t="s">
        <v>99</v>
      </c>
      <c r="B72" s="84" t="s">
        <v>215</v>
      </c>
      <c r="D72" s="80"/>
      <c r="E72" s="71">
        <v>2014</v>
      </c>
      <c r="F72" s="85"/>
      <c r="G72" s="278"/>
      <c r="H72" s="71"/>
      <c r="I72" s="80"/>
      <c r="J72" s="70">
        <v>20</v>
      </c>
      <c r="K72" s="70"/>
      <c r="L72" s="70"/>
      <c r="M72" s="80"/>
      <c r="N72" s="80"/>
      <c r="O72" s="71"/>
      <c r="P72" s="71"/>
      <c r="Q72" s="71"/>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row>
    <row r="73" spans="1:79" ht="15.75">
      <c r="A73" s="213" t="s">
        <v>100</v>
      </c>
      <c r="B73" s="84" t="s">
        <v>216</v>
      </c>
      <c r="D73" s="80"/>
      <c r="E73" s="77">
        <v>2015</v>
      </c>
      <c r="F73" s="85"/>
      <c r="G73" s="278"/>
      <c r="H73" s="71"/>
      <c r="I73" s="80"/>
      <c r="J73" s="131">
        <v>21</v>
      </c>
      <c r="K73" s="131"/>
      <c r="L73" s="131"/>
      <c r="M73" s="80"/>
      <c r="N73" s="80"/>
      <c r="O73" s="71"/>
      <c r="P73" s="71"/>
      <c r="Q73" s="71"/>
      <c r="R73" s="77"/>
      <c r="S73" s="77"/>
      <c r="T73" s="77"/>
      <c r="U73" s="77"/>
      <c r="V73" s="77"/>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row>
    <row r="74" spans="1:79" ht="15.75">
      <c r="A74" s="213" t="s">
        <v>101</v>
      </c>
      <c r="B74" s="84" t="s">
        <v>217</v>
      </c>
      <c r="D74" s="80"/>
      <c r="E74" s="71">
        <v>2016</v>
      </c>
      <c r="F74" s="85"/>
      <c r="G74" s="278"/>
      <c r="H74" s="71"/>
      <c r="I74" s="80"/>
      <c r="J74" s="70">
        <v>22</v>
      </c>
      <c r="K74" s="70"/>
      <c r="L74" s="70"/>
      <c r="M74" s="80"/>
      <c r="N74" s="80"/>
      <c r="O74" s="71"/>
      <c r="P74" s="71"/>
      <c r="Q74" s="71"/>
      <c r="R74" s="77"/>
      <c r="S74" s="77"/>
      <c r="T74" s="77"/>
      <c r="U74" s="77"/>
      <c r="V74" s="77"/>
      <c r="W74" s="77"/>
      <c r="X74" s="77"/>
      <c r="Y74" s="77"/>
      <c r="Z74" s="77"/>
      <c r="AA74" s="77"/>
      <c r="AB74" s="77"/>
      <c r="AC74" s="77"/>
      <c r="AD74" s="77"/>
      <c r="AE74" s="77"/>
      <c r="AF74" s="77"/>
      <c r="AG74" s="77"/>
      <c r="AH74" s="77"/>
      <c r="AI74" s="77"/>
      <c r="AJ74" s="77"/>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row>
    <row r="75" spans="1:79" ht="15.75">
      <c r="A75" s="213" t="s">
        <v>102</v>
      </c>
      <c r="B75" s="84" t="s">
        <v>218</v>
      </c>
      <c r="D75" s="80"/>
      <c r="E75" s="77">
        <v>2017</v>
      </c>
      <c r="F75" s="277"/>
      <c r="G75" s="278"/>
      <c r="H75" s="71"/>
      <c r="I75" s="80"/>
      <c r="J75" s="131">
        <v>23</v>
      </c>
      <c r="K75" s="131"/>
      <c r="L75" s="131"/>
      <c r="M75" s="77"/>
      <c r="N75" s="77"/>
      <c r="O75" s="71"/>
      <c r="P75" s="71"/>
      <c r="Q75" s="71"/>
      <c r="R75" s="77"/>
      <c r="S75" s="77"/>
      <c r="T75" s="77"/>
      <c r="U75" s="77"/>
      <c r="V75" s="77"/>
      <c r="W75" s="77"/>
      <c r="X75" s="77"/>
      <c r="Y75" s="77"/>
      <c r="Z75" s="77"/>
      <c r="AA75" s="77"/>
      <c r="AB75" s="77"/>
      <c r="AC75" s="77"/>
      <c r="AD75" s="77"/>
      <c r="AE75" s="77"/>
      <c r="AF75" s="77"/>
      <c r="AG75" s="77"/>
      <c r="AH75" s="77"/>
      <c r="AI75" s="77"/>
      <c r="AJ75" s="77"/>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80"/>
      <c r="BV75" s="80"/>
      <c r="BW75" s="80"/>
      <c r="BX75" s="80"/>
      <c r="BY75" s="80"/>
      <c r="BZ75" s="80"/>
      <c r="CA75" s="80"/>
    </row>
    <row r="76" spans="1:79" ht="15.75">
      <c r="A76" s="133" t="s">
        <v>103</v>
      </c>
      <c r="B76" s="83" t="s">
        <v>204</v>
      </c>
      <c r="D76" s="80"/>
      <c r="E76" s="71">
        <v>2018</v>
      </c>
      <c r="F76" s="85"/>
      <c r="G76" s="278"/>
      <c r="H76" s="71"/>
      <c r="I76" s="73"/>
      <c r="J76" s="70">
        <v>24</v>
      </c>
      <c r="K76" s="70"/>
      <c r="L76" s="70"/>
      <c r="M76" s="77"/>
      <c r="N76" s="77"/>
      <c r="O76" s="71"/>
      <c r="P76" s="71"/>
      <c r="Q76" s="71"/>
      <c r="R76" s="77"/>
      <c r="S76" s="77"/>
      <c r="T76" s="77"/>
      <c r="U76" s="77"/>
      <c r="V76" s="77"/>
      <c r="W76" s="77"/>
      <c r="X76" s="77"/>
      <c r="Y76" s="77"/>
      <c r="Z76" s="77"/>
      <c r="AA76" s="77"/>
      <c r="AB76" s="77"/>
      <c r="AC76" s="77"/>
      <c r="AD76" s="77"/>
      <c r="AE76" s="77"/>
      <c r="AF76" s="77"/>
      <c r="AG76" s="77"/>
      <c r="AH76" s="77"/>
      <c r="AI76" s="77"/>
      <c r="AJ76" s="77"/>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80"/>
      <c r="BV76" s="80"/>
      <c r="BW76" s="80"/>
      <c r="BX76" s="80"/>
      <c r="BY76" s="80"/>
      <c r="BZ76" s="80"/>
      <c r="CA76" s="80"/>
    </row>
    <row r="77" spans="1:79" ht="15.75">
      <c r="A77" s="214"/>
      <c r="B77" s="71"/>
      <c r="D77" s="71"/>
      <c r="E77" s="77">
        <v>2019</v>
      </c>
      <c r="F77" s="279"/>
      <c r="G77" s="278"/>
      <c r="H77" s="71"/>
      <c r="I77" s="73"/>
      <c r="J77" s="131">
        <v>25</v>
      </c>
      <c r="K77" s="131"/>
      <c r="L77" s="131"/>
      <c r="M77" s="71"/>
      <c r="N77" s="71"/>
      <c r="O77" s="71"/>
      <c r="P77" s="71"/>
      <c r="Q77" s="71"/>
      <c r="R77" s="71"/>
      <c r="S77" s="71"/>
      <c r="T77" s="71"/>
      <c r="U77" s="71"/>
      <c r="V77" s="71"/>
      <c r="W77" s="71"/>
      <c r="X77" s="71"/>
      <c r="Y77" s="77"/>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row>
    <row r="78" spans="1:79" ht="15.75">
      <c r="A78" s="214"/>
      <c r="B78" s="71"/>
      <c r="C78" s="71"/>
      <c r="D78" s="71"/>
      <c r="E78" s="71">
        <v>2020</v>
      </c>
      <c r="F78" s="85"/>
      <c r="G78" s="278"/>
      <c r="H78" s="71"/>
      <c r="I78" s="85"/>
      <c r="J78" s="70">
        <v>26</v>
      </c>
      <c r="K78" s="70"/>
      <c r="L78" s="70"/>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row>
    <row r="79" spans="1:79" ht="15.75">
      <c r="A79" s="214"/>
      <c r="B79" s="71"/>
      <c r="C79" s="71"/>
      <c r="D79" s="71"/>
      <c r="E79" s="71"/>
      <c r="F79" s="85"/>
      <c r="G79" s="278"/>
      <c r="H79" s="71"/>
      <c r="I79" s="71"/>
      <c r="J79" s="131">
        <v>27</v>
      </c>
      <c r="K79" s="131"/>
      <c r="L79" s="13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row>
    <row r="80" spans="1:79" ht="15.75">
      <c r="A80" s="214"/>
      <c r="C80" s="71"/>
      <c r="D80" s="71"/>
      <c r="E80" s="71"/>
      <c r="F80" s="85"/>
      <c r="G80" s="278"/>
      <c r="H80" s="71"/>
      <c r="J80" s="70">
        <v>28</v>
      </c>
      <c r="K80" s="70"/>
      <c r="L80" s="70"/>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row>
    <row r="81" spans="1:25" ht="15.75">
      <c r="A81" s="214"/>
      <c r="F81" s="85"/>
      <c r="G81" s="278"/>
      <c r="I81" s="71"/>
      <c r="J81" s="131">
        <v>29</v>
      </c>
      <c r="K81" s="131"/>
      <c r="L81" s="131"/>
      <c r="Y81" s="71"/>
    </row>
    <row r="82" spans="1:25" ht="15.75">
      <c r="A82" s="214"/>
      <c r="F82" s="85"/>
      <c r="G82" s="278"/>
      <c r="H82" s="71"/>
      <c r="I82" s="71"/>
      <c r="J82" s="70">
        <v>30</v>
      </c>
      <c r="K82" s="70"/>
      <c r="L82" s="70"/>
    </row>
    <row r="83" spans="1:25" ht="15.75">
      <c r="A83" s="214"/>
      <c r="F83" s="85"/>
      <c r="G83" s="278"/>
      <c r="H83" s="77"/>
      <c r="J83" s="131">
        <v>31</v>
      </c>
    </row>
    <row r="84" spans="1:25" ht="15.75">
      <c r="A84" s="214"/>
      <c r="F84" s="85"/>
      <c r="G84" s="278"/>
    </row>
    <row r="85" spans="1:25" ht="15.75">
      <c r="A85" s="214"/>
      <c r="F85" s="85"/>
      <c r="G85" s="278"/>
    </row>
    <row r="86" spans="1:25" ht="15.75">
      <c r="A86" s="214"/>
      <c r="F86" s="85"/>
      <c r="G86" s="278"/>
      <c r="I86" s="71"/>
    </row>
    <row r="87" spans="1:25" ht="15.75">
      <c r="A87" s="214"/>
      <c r="F87" s="85"/>
      <c r="G87" s="278"/>
      <c r="H87" s="71"/>
    </row>
    <row r="88" spans="1:25" ht="15.75">
      <c r="A88" s="214"/>
      <c r="F88" s="85"/>
      <c r="G88" s="278"/>
    </row>
    <row r="89" spans="1:25">
      <c r="A89" s="214"/>
      <c r="F89" s="85"/>
      <c r="G89" s="85"/>
    </row>
    <row r="90" spans="1:25" ht="15.75">
      <c r="A90" s="214"/>
      <c r="F90" s="277"/>
      <c r="G90" s="278"/>
    </row>
    <row r="91" spans="1:25" ht="15.75">
      <c r="A91" s="214"/>
      <c r="F91" s="85"/>
      <c r="G91" s="278"/>
    </row>
    <row r="92" spans="1:25" ht="15.75">
      <c r="A92" s="214"/>
      <c r="F92" s="85"/>
      <c r="G92" s="278"/>
    </row>
    <row r="93" spans="1:25" ht="15.75">
      <c r="A93" s="214"/>
      <c r="F93" s="85"/>
      <c r="G93" s="278"/>
    </row>
    <row r="94" spans="1:25" ht="15.75">
      <c r="A94" s="214"/>
      <c r="F94" s="85"/>
      <c r="G94" s="278"/>
    </row>
    <row r="95" spans="1:25" ht="15.75">
      <c r="A95" s="214"/>
      <c r="F95" s="85"/>
      <c r="G95" s="278"/>
    </row>
    <row r="96" spans="1:25" ht="15.75">
      <c r="A96" s="214"/>
      <c r="F96" s="85"/>
      <c r="G96" s="278"/>
    </row>
    <row r="97" spans="1:7" ht="15.75">
      <c r="A97" s="214"/>
      <c r="F97" s="85"/>
      <c r="G97" s="278"/>
    </row>
    <row r="98" spans="1:7" ht="15.75">
      <c r="A98" s="214"/>
      <c r="F98" s="85"/>
      <c r="G98" s="278"/>
    </row>
    <row r="99" spans="1:7" ht="15.75">
      <c r="A99" s="214"/>
      <c r="F99" s="85"/>
      <c r="G99" s="278"/>
    </row>
    <row r="100" spans="1:7" ht="15.75">
      <c r="A100" s="214"/>
      <c r="F100" s="85"/>
      <c r="G100" s="278"/>
    </row>
    <row r="101" spans="1:7" ht="15.75">
      <c r="A101" s="214"/>
      <c r="F101" s="85"/>
      <c r="G101" s="278"/>
    </row>
    <row r="102" spans="1:7" ht="15.75">
      <c r="A102" s="214"/>
      <c r="F102" s="85"/>
      <c r="G102" s="278"/>
    </row>
    <row r="103" spans="1:7">
      <c r="A103" s="214"/>
      <c r="F103" s="85"/>
      <c r="G103" s="85"/>
    </row>
    <row r="104" spans="1:7" ht="15.75">
      <c r="A104" s="214"/>
      <c r="F104" s="138"/>
      <c r="G104" s="278"/>
    </row>
    <row r="105" spans="1:7" ht="15.75">
      <c r="A105" s="214"/>
      <c r="F105" s="85"/>
      <c r="G105" s="278"/>
    </row>
    <row r="106" spans="1:7" ht="15.75">
      <c r="A106" s="214"/>
      <c r="F106" s="85"/>
      <c r="G106" s="278"/>
    </row>
    <row r="107" spans="1:7" ht="15.75">
      <c r="A107" s="214"/>
      <c r="F107" s="85"/>
      <c r="G107" s="278"/>
    </row>
    <row r="108" spans="1:7" ht="15.75">
      <c r="A108" s="214"/>
      <c r="F108" s="85"/>
      <c r="G108" s="278"/>
    </row>
    <row r="109" spans="1:7" ht="15.75">
      <c r="A109" s="214"/>
      <c r="F109" s="85"/>
      <c r="G109" s="278"/>
    </row>
    <row r="110" spans="1:7" ht="15.75">
      <c r="A110" s="214"/>
      <c r="F110" s="85"/>
      <c r="G110" s="278"/>
    </row>
    <row r="111" spans="1:7">
      <c r="A111" s="214"/>
      <c r="F111" s="85"/>
      <c r="G111" s="85"/>
    </row>
    <row r="112" spans="1:7" ht="15.75">
      <c r="A112" s="214"/>
      <c r="F112" s="137"/>
      <c r="G112" s="278"/>
    </row>
    <row r="113" spans="1:7" ht="15.75">
      <c r="A113" s="214"/>
      <c r="F113" s="85"/>
      <c r="G113" s="278"/>
    </row>
    <row r="114" spans="1:7" ht="15.75">
      <c r="A114" s="214"/>
      <c r="F114" s="85"/>
      <c r="G114" s="278"/>
    </row>
    <row r="115" spans="1:7" ht="15.75">
      <c r="A115" s="214"/>
      <c r="F115" s="85"/>
      <c r="G115" s="278"/>
    </row>
    <row r="116" spans="1:7" ht="15.75">
      <c r="A116" s="214"/>
      <c r="F116" s="85"/>
      <c r="G116" s="278"/>
    </row>
    <row r="117" spans="1:7" ht="15.75">
      <c r="A117" s="214"/>
      <c r="F117" s="85"/>
      <c r="G117" s="278"/>
    </row>
    <row r="118" spans="1:7" ht="15.75">
      <c r="A118" s="214"/>
      <c r="F118" s="85"/>
      <c r="G118" s="278"/>
    </row>
    <row r="119" spans="1:7" ht="15.75">
      <c r="A119" s="214"/>
      <c r="F119" s="85"/>
      <c r="G119" s="278"/>
    </row>
    <row r="120" spans="1:7" ht="15.75">
      <c r="A120" s="214"/>
      <c r="F120" s="85"/>
      <c r="G120" s="278"/>
    </row>
    <row r="121" spans="1:7" ht="15.75">
      <c r="A121" s="214"/>
      <c r="F121" s="85"/>
      <c r="G121" s="278"/>
    </row>
    <row r="122" spans="1:7" ht="15.75">
      <c r="A122" s="214"/>
      <c r="F122" s="85"/>
      <c r="G122" s="278"/>
    </row>
    <row r="123" spans="1:7" ht="15.75">
      <c r="A123" s="214"/>
      <c r="F123" s="85"/>
      <c r="G123" s="278"/>
    </row>
  </sheetData>
  <sheetProtection algorithmName="SHA-512" hashValue="kodkjRYpQDII8rQBv2fimddvB/pQoOtiyICUTaAi2Fi6mmI9Pob7+H3iZuF6U9JrsUB0Eu5MiMSae4fzeFiH/g==" saltValue="aBach7y0nnElA7tBYpuOjQ==" spinCount="100000" sheet="1" objects="1" scenarios="1" selectLockedCells="1" selectUnlockedCells="1"/>
  <sortState ref="B3:B12">
    <sortCondition ref="B3"/>
  </sortState>
  <pageMargins left="0.7" right="0.7" top="0.75" bottom="0.75" header="0.3" footer="0.3"/>
  <ignoredErrors>
    <ignoredError sqref="J53 J54:J61 I34:I4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114</vt:i4>
      </vt:variant>
    </vt:vector>
  </HeadingPairs>
  <TitlesOfParts>
    <vt:vector size="141" baseType="lpstr">
      <vt:lpstr>Instructions</vt:lpstr>
      <vt:lpstr>Summary Page</vt:lpstr>
      <vt:lpstr>Routes and Directions</vt:lpstr>
      <vt:lpstr>Route Prefix and Suffix</vt:lpstr>
      <vt:lpstr>Tags</vt:lpstr>
      <vt:lpstr>Core (01)</vt:lpstr>
      <vt:lpstr>Core (02)</vt:lpstr>
      <vt:lpstr>Core (03)</vt:lpstr>
      <vt:lpstr>Core (04)</vt:lpstr>
      <vt:lpstr>Core (05)</vt:lpstr>
      <vt:lpstr>Core (06)</vt:lpstr>
      <vt:lpstr>Core (07)</vt:lpstr>
      <vt:lpstr>Core (08)</vt:lpstr>
      <vt:lpstr>Core (09)</vt:lpstr>
      <vt:lpstr>Core 10)</vt:lpstr>
      <vt:lpstr>Core (11)</vt:lpstr>
      <vt:lpstr>Core (12)</vt:lpstr>
      <vt:lpstr>Core (13)</vt:lpstr>
      <vt:lpstr>Core (14)</vt:lpstr>
      <vt:lpstr>Core (15)</vt:lpstr>
      <vt:lpstr>Core (16)</vt:lpstr>
      <vt:lpstr>Core (17)</vt:lpstr>
      <vt:lpstr>Core (18)</vt:lpstr>
      <vt:lpstr>Core (19)</vt:lpstr>
      <vt:lpstr>Core (20)</vt:lpstr>
      <vt:lpstr>INFO FOR CSV</vt:lpstr>
      <vt:lpstr>List</vt:lpstr>
      <vt:lpstr>ALA</vt:lpstr>
      <vt:lpstr>ALP</vt:lpstr>
      <vt:lpstr>AMA</vt:lpstr>
      <vt:lpstr>BUT</vt:lpstr>
      <vt:lpstr>BUT_D2</vt:lpstr>
      <vt:lpstr>CAL</vt:lpstr>
      <vt:lpstr>CC</vt:lpstr>
      <vt:lpstr>COL</vt:lpstr>
      <vt:lpstr>County</vt:lpstr>
      <vt:lpstr>Day</vt:lpstr>
      <vt:lpstr>Day_29</vt:lpstr>
      <vt:lpstr>Day_30</vt:lpstr>
      <vt:lpstr>Direction</vt:lpstr>
      <vt:lpstr>District_01</vt:lpstr>
      <vt:lpstr>District_02</vt:lpstr>
      <vt:lpstr>District_03</vt:lpstr>
      <vt:lpstr>District_04</vt:lpstr>
      <vt:lpstr>District_05</vt:lpstr>
      <vt:lpstr>District_06</vt:lpstr>
      <vt:lpstr>District_07</vt:lpstr>
      <vt:lpstr>District_08</vt:lpstr>
      <vt:lpstr>District_09</vt:lpstr>
      <vt:lpstr>District_10</vt:lpstr>
      <vt:lpstr>District_11</vt:lpstr>
      <vt:lpstr>District_12</vt:lpstr>
      <vt:lpstr>District_No</vt:lpstr>
      <vt:lpstr>Districts</vt:lpstr>
      <vt:lpstr>DN</vt:lpstr>
      <vt:lpstr>ED</vt:lpstr>
      <vt:lpstr>FRE</vt:lpstr>
      <vt:lpstr>GLE</vt:lpstr>
      <vt:lpstr>HUM</vt:lpstr>
      <vt:lpstr>IMP</vt:lpstr>
      <vt:lpstr>INY</vt:lpstr>
      <vt:lpstr>KER</vt:lpstr>
      <vt:lpstr>KIN</vt:lpstr>
      <vt:lpstr>LA</vt:lpstr>
      <vt:lpstr>LA_D12</vt:lpstr>
      <vt:lpstr>LAK</vt:lpstr>
      <vt:lpstr>Lane</vt:lpstr>
      <vt:lpstr>LAS</vt:lpstr>
      <vt:lpstr>MAD</vt:lpstr>
      <vt:lpstr>Material_Type</vt:lpstr>
      <vt:lpstr>MEN</vt:lpstr>
      <vt:lpstr>MER</vt:lpstr>
      <vt:lpstr>MNO</vt:lpstr>
      <vt:lpstr>MOD</vt:lpstr>
      <vt:lpstr>MON</vt:lpstr>
      <vt:lpstr>MONTH</vt:lpstr>
      <vt:lpstr>Month2</vt:lpstr>
      <vt:lpstr>Month3</vt:lpstr>
      <vt:lpstr>MPA</vt:lpstr>
      <vt:lpstr>MRN</vt:lpstr>
      <vt:lpstr>NAP</vt:lpstr>
      <vt:lpstr>NEV</vt:lpstr>
      <vt:lpstr>ORA</vt:lpstr>
      <vt:lpstr>Pavement_Type</vt:lpstr>
      <vt:lpstr>PLA</vt:lpstr>
      <vt:lpstr>PLU</vt:lpstr>
      <vt:lpstr>PrefixPM</vt:lpstr>
      <vt:lpstr>'Core (01)'!Print_Area</vt:lpstr>
      <vt:lpstr>'Core (02)'!Print_Area</vt:lpstr>
      <vt:lpstr>'Core (03)'!Print_Area</vt:lpstr>
      <vt:lpstr>'Core (04)'!Print_Area</vt:lpstr>
      <vt:lpstr>'Core (05)'!Print_Area</vt:lpstr>
      <vt:lpstr>'Core (06)'!Print_Area</vt:lpstr>
      <vt:lpstr>'Core (07)'!Print_Area</vt:lpstr>
      <vt:lpstr>'Core (08)'!Print_Area</vt:lpstr>
      <vt:lpstr>'Core (09)'!Print_Area</vt:lpstr>
      <vt:lpstr>'Core (11)'!Print_Area</vt:lpstr>
      <vt:lpstr>'Core (12)'!Print_Area</vt:lpstr>
      <vt:lpstr>'Core (13)'!Print_Area</vt:lpstr>
      <vt:lpstr>'Core (14)'!Print_Area</vt:lpstr>
      <vt:lpstr>'Core (15)'!Print_Area</vt:lpstr>
      <vt:lpstr>'Core (16)'!Print_Area</vt:lpstr>
      <vt:lpstr>'Core (17)'!Print_Area</vt:lpstr>
      <vt:lpstr>'Core (18)'!Print_Area</vt:lpstr>
      <vt:lpstr>'Core (19)'!Print_Area</vt:lpstr>
      <vt:lpstr>'Core (20)'!Print_Area</vt:lpstr>
      <vt:lpstr>'Core 10)'!Print_Area</vt:lpstr>
      <vt:lpstr>Instructions!Print_Area</vt:lpstr>
      <vt:lpstr>'Summary Page'!Print_Titles</vt:lpstr>
      <vt:lpstr>RIV</vt:lpstr>
      <vt:lpstr>RS</vt:lpstr>
      <vt:lpstr>SAC</vt:lpstr>
      <vt:lpstr>SB</vt:lpstr>
      <vt:lpstr>SBD</vt:lpstr>
      <vt:lpstr>SBT</vt:lpstr>
      <vt:lpstr>SCL</vt:lpstr>
      <vt:lpstr>SCR</vt:lpstr>
      <vt:lpstr>SD</vt:lpstr>
      <vt:lpstr>SF</vt:lpstr>
      <vt:lpstr>SHA</vt:lpstr>
      <vt:lpstr>SIE</vt:lpstr>
      <vt:lpstr>SIS</vt:lpstr>
      <vt:lpstr>SJ</vt:lpstr>
      <vt:lpstr>SLO</vt:lpstr>
      <vt:lpstr>SM</vt:lpstr>
      <vt:lpstr>SM_D5</vt:lpstr>
      <vt:lpstr>SOL</vt:lpstr>
      <vt:lpstr>SON</vt:lpstr>
      <vt:lpstr>STA</vt:lpstr>
      <vt:lpstr>SuffixPM</vt:lpstr>
      <vt:lpstr>Surface_Material</vt:lpstr>
      <vt:lpstr>SUT</vt:lpstr>
      <vt:lpstr>TEH</vt:lpstr>
      <vt:lpstr>TRI</vt:lpstr>
      <vt:lpstr>TUL</vt:lpstr>
      <vt:lpstr>TUO</vt:lpstr>
      <vt:lpstr>VEN</vt:lpstr>
      <vt:lpstr>VEN_D5</vt:lpstr>
      <vt:lpstr>YEAR</vt:lpstr>
      <vt:lpstr>YOL</vt:lpstr>
      <vt:lpstr>YUB</vt:lpstr>
    </vt:vector>
  </TitlesOfParts>
  <Company>California Department of Transportation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HVergara</dc:creator>
  <cp:lastModifiedBy>shq154</cp:lastModifiedBy>
  <cp:lastPrinted>2014-09-16T20:30:13Z</cp:lastPrinted>
  <dcterms:created xsi:type="dcterms:W3CDTF">2011-08-05T21:50:09Z</dcterms:created>
  <dcterms:modified xsi:type="dcterms:W3CDTF">2014-09-26T14:55:34Z</dcterms:modified>
</cp:coreProperties>
</file>